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filterPrivacy="1"/>
  <xr:revisionPtr revIDLastSave="0" documentId="13_ncr:1_{07E1DE61-D226-40EE-B196-6359A2122D3D}" xr6:coauthVersionLast="47" xr6:coauthVersionMax="47" xr10:uidLastSave="{00000000-0000-0000-0000-000000000000}"/>
  <bookViews>
    <workbookView xWindow="-108" yWindow="-108" windowWidth="23256" windowHeight="12576" tabRatio="859" firstSheet="37" activeTab="43" xr2:uid="{00000000-000D-0000-FFFF-FFFF00000000}"/>
  </bookViews>
  <sheets>
    <sheet name="1.0. NASLOVNICA" sheetId="2" r:id="rId1"/>
    <sheet name="1.0. SADRZAJ" sheetId="4" r:id="rId2"/>
    <sheet name="1.0. REKAPITULACIJA" sheetId="5" r:id="rId3"/>
    <sheet name="1.0. OU GRAĐENJA" sheetId="6" r:id="rId4"/>
    <sheet name="1.1. NASLOVNICA" sheetId="7" r:id="rId5"/>
    <sheet name="1.1. OU GOR" sheetId="8" r:id="rId6"/>
    <sheet name="1.1. GO RADOVI BAZEN" sheetId="66" r:id="rId7"/>
    <sheet name="1.2._NASLOVNICA" sheetId="50" r:id="rId8"/>
    <sheet name="1.2. OU EL" sheetId="51" r:id="rId9"/>
    <sheet name="1.2. ELEKTROINSTALACIJE" sheetId="70" r:id="rId10"/>
    <sheet name="1.3. NASLOVNICA" sheetId="53" r:id="rId11"/>
    <sheet name="1.3. OPĆI UVJETI" sheetId="54" r:id="rId12"/>
    <sheet name="1.3. VODOVOD I KANALIZACIJA" sheetId="69" r:id="rId13"/>
    <sheet name="1.4. NASLOVNICA" sheetId="59" r:id="rId14"/>
    <sheet name="1.4. OPĆI UVJETI DIZALA" sheetId="60" r:id="rId15"/>
    <sheet name="1.4.DIZALA" sheetId="61" r:id="rId16"/>
    <sheet name="2.0. NASLOVNICA" sheetId="71" r:id="rId17"/>
    <sheet name="2.0.SADRZAJ" sheetId="72" r:id="rId18"/>
    <sheet name="2.0. REKAPITULACIJA" sheetId="73" r:id="rId19"/>
    <sheet name="2.0. OU GRAĐENJA" sheetId="74" r:id="rId20"/>
    <sheet name="2.1. NASLOVNICA" sheetId="75" r:id="rId21"/>
    <sheet name="2.1. OU GOR" sheetId="76" r:id="rId22"/>
    <sheet name="2.1. GO RADOVI DIO 2" sheetId="77" r:id="rId23"/>
    <sheet name="2.2. NASLOVNICA" sheetId="78" r:id="rId24"/>
    <sheet name="2.2. ZAŠTITA GRAĐEVINSKE JAME" sheetId="79" r:id="rId25"/>
    <sheet name="2.3. NASLOVNICA" sheetId="80" r:id="rId26"/>
    <sheet name="2.3. OPĆI UVJETI" sheetId="81" r:id="rId27"/>
    <sheet name="2.3. KRAJOBRAZ I NAVODNJAVANJE" sheetId="82" r:id="rId28"/>
    <sheet name="2.4. NASLOVNICA" sheetId="83" r:id="rId29"/>
    <sheet name="2.4. OU EL" sheetId="84" r:id="rId30"/>
    <sheet name="2.4. ELEKTROINSTALACIJE" sheetId="85" r:id="rId31"/>
    <sheet name="2.5. NASLOVNICA" sheetId="86" r:id="rId32"/>
    <sheet name="2.5. OPĆI UVJETI" sheetId="87" r:id="rId33"/>
    <sheet name="2.5. VODOVOD I KANALIZACIJA" sheetId="88" r:id="rId34"/>
    <sheet name="2.6. NASLOVNICA" sheetId="89" r:id="rId35"/>
    <sheet name="2.6. OU FONTANA" sheetId="90" r:id="rId36"/>
    <sheet name="2.6. FONTANA STROJARSTVO" sheetId="91" r:id="rId37"/>
    <sheet name="2.7. NASLOVNICA" sheetId="92" r:id="rId38"/>
    <sheet name="2.7. OPĆI UVJETI SPRINKLER" sheetId="93" r:id="rId39"/>
    <sheet name="2.7. SPRINKLER" sheetId="94" r:id="rId40"/>
    <sheet name="2.8. NASLOVNICA" sheetId="95" r:id="rId41"/>
    <sheet name="2.8. OPĆI UVJETI DIZALA" sheetId="96" r:id="rId42"/>
    <sheet name="2.8.DIZALA" sheetId="97" r:id="rId43"/>
    <sheet name="3.0. REKAPITULACIJA DIO 1 I 2" sheetId="98" r:id="rId44"/>
  </sheets>
  <externalReferences>
    <externalReference r:id="rId45"/>
  </externalReferences>
  <definedNames>
    <definedName name="_xlnm._FilterDatabase" localSheetId="6" hidden="1">'1.1. GO RADOVI BAZEN'!$C$1:$C$1840</definedName>
    <definedName name="_xlnm._FilterDatabase" localSheetId="9" hidden="1">'1.2. ELEKTROINSTALACIJE'!$C$1:$C$952</definedName>
    <definedName name="_xlnm._FilterDatabase" localSheetId="12" hidden="1">'1.3. VODOVOD I KANALIZACIJA'!$C$1:$C$251</definedName>
    <definedName name="_xlnm._FilterDatabase" localSheetId="22" hidden="1">'2.1. GO RADOVI DIO 2'!$C$1:$C$3533</definedName>
    <definedName name="_xlnm._FilterDatabase" localSheetId="30" hidden="1">'2.4. ELEKTROINSTALACIJE'!$C$1:$C$1947</definedName>
    <definedName name="_xlnm._FilterDatabase" localSheetId="33" hidden="1">'2.5. VODOVOD I KANALIZACIJA'!$C$1:$C$975</definedName>
    <definedName name="_xlnm._FilterDatabase" localSheetId="36" hidden="1">'2.6. FONTANA STROJARSTVO'!$D$1:$D$88</definedName>
    <definedName name="_rbr" localSheetId="9">#REF!</definedName>
    <definedName name="_rbr" localSheetId="8">#REF!</definedName>
    <definedName name="_rbr" localSheetId="7">#REF!</definedName>
    <definedName name="_rbr" localSheetId="10">#REF!</definedName>
    <definedName name="_rbr" localSheetId="11">#REF!</definedName>
    <definedName name="_rbr" localSheetId="12">#REF!</definedName>
    <definedName name="_rbr" localSheetId="13">#REF!</definedName>
    <definedName name="_rbr" localSheetId="14">#REF!</definedName>
    <definedName name="_rbr" localSheetId="15">#REF!</definedName>
    <definedName name="_rbr" localSheetId="16">#REF!</definedName>
    <definedName name="_rbr" localSheetId="19">#REF!</definedName>
    <definedName name="_rbr" localSheetId="21">#REF!</definedName>
    <definedName name="_rbr" localSheetId="23">#REF!</definedName>
    <definedName name="_rbr" localSheetId="25">#REF!</definedName>
    <definedName name="_rbr" localSheetId="26">#REF!</definedName>
    <definedName name="_rbr" localSheetId="30">#REF!</definedName>
    <definedName name="_rbr" localSheetId="28">#REF!</definedName>
    <definedName name="_rbr" localSheetId="29">#REF!</definedName>
    <definedName name="_rbr" localSheetId="31">#REF!</definedName>
    <definedName name="_rbr" localSheetId="33">#REF!</definedName>
    <definedName name="_rbr" localSheetId="36">#REF!</definedName>
    <definedName name="_rbr" localSheetId="34">#REF!</definedName>
    <definedName name="_rbr" localSheetId="37">#REF!</definedName>
    <definedName name="_rbr" localSheetId="39">#REF!</definedName>
    <definedName name="_rbr">#REF!</definedName>
    <definedName name="_rbr2">#REF!</definedName>
    <definedName name="AB">#REF!</definedName>
    <definedName name="abc">#REF!</definedName>
    <definedName name="ABCDE">#REF!</definedName>
    <definedName name="ABS">#REF!</definedName>
    <definedName name="čiščenje">#REF!</definedName>
    <definedName name="hlad">#REF!</definedName>
    <definedName name="hlcev">#REF!</definedName>
    <definedName name="hlelek">#REF!</definedName>
    <definedName name="hlkomp">#REF!</definedName>
    <definedName name="hlkonde">#REF!</definedName>
    <definedName name="hlpanel">#REF!</definedName>
    <definedName name="hlpult">#REF!</definedName>
    <definedName name="hlupar">#REF!</definedName>
    <definedName name="hlvrata">#REF!</definedName>
    <definedName name="korito">#REF!</definedName>
    <definedName name="ogrpult">#REF!</definedName>
    <definedName name="omarica">#REF!</definedName>
    <definedName name="pipa">#REF!</definedName>
    <definedName name="polica">#REF!</definedName>
    <definedName name="predal">#REF!</definedName>
    <definedName name="_xlnm.Print_Area" localSheetId="0">'1.0. NASLOVNICA'!$A$1:$C$42</definedName>
    <definedName name="_xlnm.Print_Area" localSheetId="3">'1.0. OU GRAĐENJA'!$B$1:$H$170</definedName>
    <definedName name="_xlnm.Print_Area" localSheetId="1">'1.0. SADRZAJ'!$A$1:$C$36</definedName>
    <definedName name="_xlnm.Print_Area" localSheetId="6">'1.1. GO RADOVI BAZEN'!$A$1:$F$1847</definedName>
    <definedName name="_xlnm.Print_Area" localSheetId="4">'1.1. NASLOVNICA'!$A$1:$C$45</definedName>
    <definedName name="_xlnm.Print_Area" localSheetId="5">'1.1. OU GOR'!$A$1:$B$1210</definedName>
    <definedName name="_xlnm.Print_Area" localSheetId="9">'1.2. ELEKTROINSTALACIJE'!$A$1:$F$949</definedName>
    <definedName name="_xlnm.Print_Area" localSheetId="8">'1.2. OU EL'!$A$1:$F$23</definedName>
    <definedName name="_xlnm.Print_Area" localSheetId="7">'1.2._NASLOVNICA'!$A$1:$C$42</definedName>
    <definedName name="_xlnm.Print_Area" localSheetId="10">'1.3. NASLOVNICA'!$A$1:$C$42</definedName>
    <definedName name="_xlnm.Print_Area" localSheetId="11">'1.3. OPĆI UVJETI'!$A$1:$F$49</definedName>
    <definedName name="_xlnm.Print_Area" localSheetId="12">'1.3. VODOVOD I KANALIZACIJA'!$A$1:$F$252</definedName>
    <definedName name="_xlnm.Print_Area" localSheetId="13">'1.4. NASLOVNICA'!$A$1:$C$42</definedName>
    <definedName name="_xlnm.Print_Area" localSheetId="14">'1.4. OPĆI UVJETI DIZALA'!$A$1:$F$31</definedName>
    <definedName name="_xlnm.Print_Area" localSheetId="15">'1.4.DIZALA'!$A$1:$F$67</definedName>
    <definedName name="_xlnm.Print_Area" localSheetId="16">'2.0. NASLOVNICA'!$A$1:$C$43</definedName>
    <definedName name="_xlnm.Print_Area" localSheetId="19">'2.0. OU GRAĐENJA'!$B$1:$H$174</definedName>
    <definedName name="_xlnm.Print_Area" localSheetId="18">'2.0. REKAPITULACIJA'!$A$1:$E$29</definedName>
    <definedName name="_xlnm.Print_Area" localSheetId="17">'2.0.SADRZAJ'!$A$1:$C$51</definedName>
    <definedName name="_xlnm.Print_Area" localSheetId="22">'2.1. GO RADOVI DIO 2'!$A$1:$F$3533</definedName>
    <definedName name="_xlnm.Print_Area" localSheetId="21">'2.1. OU GOR'!$A$1:$B$1214</definedName>
    <definedName name="_xlnm.Print_Area" localSheetId="23">'2.2. NASLOVNICA'!$A$1:$C$42</definedName>
    <definedName name="_xlnm.Print_Area" localSheetId="24">'2.2. ZAŠTITA GRAĐEVINSKE JAME'!$A$1:$H$79</definedName>
    <definedName name="_xlnm.Print_Area" localSheetId="27">'2.3. KRAJOBRAZ I NAVODNJAVANJE'!$A$1:$F$420</definedName>
    <definedName name="_xlnm.Print_Area" localSheetId="25">'2.3. NASLOVNICA'!$A$1:$C$42</definedName>
    <definedName name="_xlnm.Print_Area" localSheetId="26">'2.3. OPĆI UVJETI'!$A$1:$F$15</definedName>
    <definedName name="_xlnm.Print_Area" localSheetId="30">'2.4. ELEKTROINSTALACIJE'!$A$1:$F$1944</definedName>
    <definedName name="_xlnm.Print_Area" localSheetId="28">'2.4. NASLOVNICA'!$A$1:$C$42</definedName>
    <definedName name="_xlnm.Print_Area" localSheetId="29">'2.4. OU EL'!$A$1:$F$23</definedName>
    <definedName name="_xlnm.Print_Area" localSheetId="31">'2.5. NASLOVNICA'!$A$1:$C$42</definedName>
    <definedName name="_xlnm.Print_Area" localSheetId="32">'2.5. OPĆI UVJETI'!$A$1:$F$71</definedName>
    <definedName name="_xlnm.Print_Area" localSheetId="33">'2.5. VODOVOD I KANALIZACIJA'!$A$1:$F$973</definedName>
    <definedName name="_xlnm.Print_Area" localSheetId="36">'2.6. FONTANA STROJARSTVO'!$A$1:$F$88</definedName>
    <definedName name="_xlnm.Print_Area" localSheetId="34">'2.6. NASLOVNICA'!$A$1:$C$41</definedName>
    <definedName name="_xlnm.Print_Area" localSheetId="35">'2.6. OU FONTANA'!$A$1:$F$64</definedName>
    <definedName name="_xlnm.Print_Area" localSheetId="37">'2.7. NASLOVNICA'!$A$1:$C$42</definedName>
    <definedName name="_xlnm.Print_Area" localSheetId="38">'2.7. OPĆI UVJETI SPRINKLER'!$A$1:$F$80</definedName>
    <definedName name="_xlnm.Print_Area" localSheetId="39">'2.7. SPRINKLER'!$A$1:$G$158</definedName>
    <definedName name="_xlnm.Print_Area" localSheetId="40">'2.8. NASLOVNICA'!$A$1:$C$43</definedName>
    <definedName name="_xlnm.Print_Area" localSheetId="41">'2.8. OPĆI UVJETI DIZALA'!$A$1:$F$18</definedName>
    <definedName name="_xlnm.Print_Area" localSheetId="42">'2.8.DIZALA'!$A$1:$F$68</definedName>
    <definedName name="_xlnm.Print_Area" localSheetId="43">'3.0. REKAPITULACIJA DIO 1 I 2'!$A$1:$E$23</definedName>
    <definedName name="_xlnm.Print_Titles" localSheetId="6">'1.1. GO RADOVI BAZEN'!$1:$3</definedName>
    <definedName name="_xlnm.Print_Titles" localSheetId="9">'1.2. ELEKTROINSTALACIJE'!$1:$3</definedName>
    <definedName name="_xlnm.Print_Titles" localSheetId="12">'1.3. VODOVOD I KANALIZACIJA'!$1:$3</definedName>
    <definedName name="_xlnm.Print_Titles" localSheetId="14">'1.4. OPĆI UVJETI DIZALA'!$1:$3</definedName>
    <definedName name="_xlnm.Print_Titles" localSheetId="15">'1.4.DIZALA'!$1:$3</definedName>
    <definedName name="_xlnm.Print_Titles" localSheetId="22">'2.1. GO RADOVI DIO 2'!$1:$3</definedName>
    <definedName name="_xlnm.Print_Titles" localSheetId="26">'2.3. OPĆI UVJETI'!$1:$3</definedName>
    <definedName name="_xlnm.Print_Titles" localSheetId="30">'2.4. ELEKTROINSTALACIJE'!$1:$3</definedName>
    <definedName name="_xlnm.Print_Titles" localSheetId="33">'2.5. VODOVOD I KANALIZACIJA'!$1:$3</definedName>
    <definedName name="_xlnm.Print_Titles" localSheetId="36">'2.6. FONTANA STROJARSTVO'!$1:$3</definedName>
    <definedName name="_xlnm.Print_Titles" localSheetId="38">'2.7. OPĆI UVJETI SPRINKLER'!$1:$3</definedName>
    <definedName name="_xlnm.Print_Titles" localSheetId="41">'2.8. OPĆI UVJETI DIZALA'!$1:$3</definedName>
    <definedName name="_xlnm.Print_Titles" localSheetId="42">'2.8.DIZALA'!$1:$3</definedName>
    <definedName name="pult">#REF!</definedName>
    <definedName name="rebrojm">#REF!</definedName>
    <definedName name="regal">#REF!</definedName>
    <definedName name="rešetka">#REF!</definedName>
    <definedName name="tura">#REF!</definedName>
    <definedName name="tuš">#REF!</definedName>
    <definedName name="umivalnik">#REF!</definedName>
    <definedName name="ura">#REF!</definedName>
    <definedName name="zamrz">#REF!</definedName>
  </definedNames>
  <calcPr calcId="181029"/>
</workbook>
</file>

<file path=xl/calcChain.xml><?xml version="1.0" encoding="utf-8"?>
<calcChain xmlns="http://schemas.openxmlformats.org/spreadsheetml/2006/main">
  <c r="E19" i="98" l="1"/>
  <c r="E18" i="98"/>
  <c r="F66" i="97"/>
  <c r="F68" i="97" s="1"/>
  <c r="B66" i="97"/>
  <c r="B62" i="97"/>
  <c r="F59" i="97"/>
  <c r="F62" i="97" s="1"/>
  <c r="F64" i="97" s="1"/>
  <c r="B59" i="97"/>
  <c r="F57" i="97"/>
  <c r="F52" i="97"/>
  <c r="F51" i="97"/>
  <c r="F50" i="97"/>
  <c r="F49" i="97"/>
  <c r="F114" i="94"/>
  <c r="F112" i="94"/>
  <c r="F111" i="94"/>
  <c r="F110" i="94"/>
  <c r="F104" i="94"/>
  <c r="F103" i="94"/>
  <c r="F102" i="94"/>
  <c r="F101" i="94"/>
  <c r="F100" i="94"/>
  <c r="F99" i="94"/>
  <c r="F98" i="94"/>
  <c r="F97" i="94"/>
  <c r="F96" i="94"/>
  <c r="F95" i="94"/>
  <c r="F94" i="94"/>
  <c r="F93" i="94"/>
  <c r="F92" i="94"/>
  <c r="F91" i="94"/>
  <c r="F90" i="94"/>
  <c r="F89" i="94"/>
  <c r="F88" i="94"/>
  <c r="F87" i="94"/>
  <c r="F86" i="94"/>
  <c r="F85" i="94"/>
  <c r="F84" i="94"/>
  <c r="F83" i="94"/>
  <c r="F82" i="94"/>
  <c r="F81" i="94"/>
  <c r="F80" i="94"/>
  <c r="F79" i="94"/>
  <c r="F78" i="94"/>
  <c r="F77" i="94"/>
  <c r="F76" i="94"/>
  <c r="F106" i="94" s="1"/>
  <c r="F75" i="94"/>
  <c r="F74" i="94"/>
  <c r="F69" i="94"/>
  <c r="F68" i="94"/>
  <c r="F67" i="94"/>
  <c r="F66" i="94"/>
  <c r="F65" i="94"/>
  <c r="F64" i="94"/>
  <c r="F63" i="94"/>
  <c r="F62" i="94"/>
  <c r="F61" i="94"/>
  <c r="F60" i="94"/>
  <c r="F59" i="94"/>
  <c r="F58" i="94"/>
  <c r="F57" i="94"/>
  <c r="F56" i="94"/>
  <c r="F55" i="94"/>
  <c r="F54" i="94"/>
  <c r="F53" i="94"/>
  <c r="F52" i="94"/>
  <c r="F51" i="94"/>
  <c r="F50" i="94"/>
  <c r="F49" i="94"/>
  <c r="F48" i="94"/>
  <c r="F47" i="94"/>
  <c r="F46" i="94"/>
  <c r="F45" i="94"/>
  <c r="F44" i="94"/>
  <c r="F43" i="94"/>
  <c r="F42" i="94"/>
  <c r="F41" i="94"/>
  <c r="F40" i="94"/>
  <c r="F39" i="94"/>
  <c r="F38" i="94"/>
  <c r="F37" i="94"/>
  <c r="F36" i="94"/>
  <c r="F35" i="94"/>
  <c r="F71" i="94" s="1"/>
  <c r="F116" i="94" s="1"/>
  <c r="D121" i="94" s="1"/>
  <c r="F28" i="94"/>
  <c r="F27" i="94"/>
  <c r="F26" i="94"/>
  <c r="F25" i="94"/>
  <c r="F24" i="94"/>
  <c r="F23" i="94"/>
  <c r="F22" i="94"/>
  <c r="F21" i="94"/>
  <c r="F20" i="94"/>
  <c r="F19" i="94"/>
  <c r="F18" i="94"/>
  <c r="F17" i="94"/>
  <c r="F16" i="94"/>
  <c r="F15" i="94"/>
  <c r="F14" i="94"/>
  <c r="F13" i="94"/>
  <c r="F12" i="94"/>
  <c r="F11" i="94"/>
  <c r="F10" i="94"/>
  <c r="F9" i="94"/>
  <c r="F8" i="94"/>
  <c r="F7" i="94"/>
  <c r="F6" i="94"/>
  <c r="F5" i="94"/>
  <c r="F29" i="94" s="1"/>
  <c r="D120" i="94" s="1"/>
  <c r="D122" i="94" s="1"/>
  <c r="F4" i="94"/>
  <c r="F3" i="94"/>
  <c r="B83" i="91"/>
  <c r="A83" i="91"/>
  <c r="B82" i="91"/>
  <c r="A82" i="91"/>
  <c r="B81" i="91"/>
  <c r="A81" i="91"/>
  <c r="F80" i="91"/>
  <c r="B80" i="91"/>
  <c r="A80" i="91"/>
  <c r="B79" i="91"/>
  <c r="A79" i="91"/>
  <c r="B73" i="91"/>
  <c r="A73" i="91"/>
  <c r="F71" i="91"/>
  <c r="F69" i="91"/>
  <c r="F73" i="91" s="1"/>
  <c r="F83" i="91" s="1"/>
  <c r="B64" i="91"/>
  <c r="A64" i="91"/>
  <c r="F62" i="91"/>
  <c r="F60" i="91"/>
  <c r="F58" i="91"/>
  <c r="F55" i="91"/>
  <c r="F64" i="91" s="1"/>
  <c r="F82" i="91" s="1"/>
  <c r="B50" i="91"/>
  <c r="A50" i="91"/>
  <c r="F48" i="91"/>
  <c r="F47" i="91"/>
  <c r="F46" i="91"/>
  <c r="F45" i="91"/>
  <c r="F44" i="91"/>
  <c r="F43" i="91"/>
  <c r="F42" i="91"/>
  <c r="F41" i="91"/>
  <c r="F40" i="91"/>
  <c r="F39" i="91"/>
  <c r="F38" i="91"/>
  <c r="F37" i="91"/>
  <c r="F36" i="91"/>
  <c r="F35" i="91"/>
  <c r="F50" i="91" s="1"/>
  <c r="F81" i="91" s="1"/>
  <c r="F29" i="91"/>
  <c r="B29" i="91"/>
  <c r="A29" i="91"/>
  <c r="F27" i="91"/>
  <c r="B21" i="91"/>
  <c r="A21" i="91"/>
  <c r="F19" i="91"/>
  <c r="F18" i="91"/>
  <c r="F15" i="91"/>
  <c r="F13" i="91"/>
  <c r="F12" i="91"/>
  <c r="F11" i="91"/>
  <c r="F10" i="91"/>
  <c r="F9" i="91"/>
  <c r="F21" i="91" s="1"/>
  <c r="F79" i="91" s="1"/>
  <c r="B965" i="88"/>
  <c r="B966" i="88" s="1"/>
  <c r="A965" i="88"/>
  <c r="A966" i="88" s="1"/>
  <c r="B958" i="88"/>
  <c r="B957" i="88"/>
  <c r="A957" i="88"/>
  <c r="A958" i="88" s="1"/>
  <c r="B953" i="88"/>
  <c r="A953" i="88"/>
  <c r="B952" i="88"/>
  <c r="A952" i="88"/>
  <c r="B951" i="88"/>
  <c r="B954" i="88" s="1"/>
  <c r="A951" i="88"/>
  <c r="A954" i="88" s="1"/>
  <c r="B947" i="88"/>
  <c r="A947" i="88"/>
  <c r="B946" i="88"/>
  <c r="A946" i="88"/>
  <c r="B945" i="88"/>
  <c r="B948" i="88" s="1"/>
  <c r="A945" i="88"/>
  <c r="A948" i="88" s="1"/>
  <c r="B942" i="88"/>
  <c r="B941" i="88"/>
  <c r="A941" i="88"/>
  <c r="B940" i="88"/>
  <c r="A940" i="88"/>
  <c r="B939" i="88"/>
  <c r="A939" i="88"/>
  <c r="B938" i="88"/>
  <c r="A938" i="88"/>
  <c r="B937" i="88"/>
  <c r="A937" i="88"/>
  <c r="B936" i="88"/>
  <c r="A936" i="88"/>
  <c r="A942" i="88" s="1"/>
  <c r="B929" i="88"/>
  <c r="A929" i="88"/>
  <c r="F927" i="88"/>
  <c r="F929" i="88" s="1"/>
  <c r="F966" i="88" s="1"/>
  <c r="A927" i="88"/>
  <c r="B922" i="88"/>
  <c r="B961" i="88" s="1"/>
  <c r="B962" i="88" s="1"/>
  <c r="A922" i="88"/>
  <c r="A961" i="88" s="1"/>
  <c r="A962" i="88" s="1"/>
  <c r="F920" i="88"/>
  <c r="F919" i="88"/>
  <c r="F918" i="88"/>
  <c r="A918" i="88"/>
  <c r="A916" i="88"/>
  <c r="F915" i="88"/>
  <c r="F914" i="88"/>
  <c r="F913" i="88"/>
  <c r="A913" i="88"/>
  <c r="F911" i="88"/>
  <c r="A911" i="88"/>
  <c r="F909" i="88"/>
  <c r="F907" i="88"/>
  <c r="A903" i="88"/>
  <c r="F902" i="88"/>
  <c r="F901" i="88"/>
  <c r="F900" i="88"/>
  <c r="A900" i="88"/>
  <c r="A898" i="88"/>
  <c r="F897" i="88"/>
  <c r="F896" i="88"/>
  <c r="F895" i="88"/>
  <c r="F894" i="88"/>
  <c r="A894" i="88"/>
  <c r="F892" i="88"/>
  <c r="A892" i="88"/>
  <c r="A889" i="88"/>
  <c r="F888" i="88"/>
  <c r="F887" i="88"/>
  <c r="F886" i="88"/>
  <c r="A886" i="88"/>
  <c r="F884" i="88"/>
  <c r="F882" i="88"/>
  <c r="A879" i="88"/>
  <c r="F878" i="88"/>
  <c r="F877" i="88"/>
  <c r="F876" i="88"/>
  <c r="F875" i="88"/>
  <c r="A872" i="88"/>
  <c r="F871" i="88"/>
  <c r="F870" i="88"/>
  <c r="F869" i="88"/>
  <c r="A869" i="88"/>
  <c r="F867" i="88"/>
  <c r="A864" i="88"/>
  <c r="F863" i="88"/>
  <c r="F862" i="88"/>
  <c r="F861" i="88"/>
  <c r="A861" i="88"/>
  <c r="F859" i="88"/>
  <c r="F857" i="88"/>
  <c r="A853" i="88"/>
  <c r="F852" i="88"/>
  <c r="F851" i="88"/>
  <c r="A850" i="88"/>
  <c r="F849" i="88"/>
  <c r="A848" i="88"/>
  <c r="F847" i="88"/>
  <c r="F846" i="88"/>
  <c r="F845" i="88"/>
  <c r="D845" i="88"/>
  <c r="F844" i="88"/>
  <c r="F842" i="88"/>
  <c r="F841" i="88"/>
  <c r="A839" i="88"/>
  <c r="F838" i="88"/>
  <c r="F837" i="88"/>
  <c r="F836" i="88"/>
  <c r="F834" i="88"/>
  <c r="F832" i="88"/>
  <c r="A829" i="88"/>
  <c r="F828" i="88"/>
  <c r="F827" i="88"/>
  <c r="F826" i="88"/>
  <c r="F825" i="88"/>
  <c r="F823" i="88"/>
  <c r="A820" i="88"/>
  <c r="F819" i="88"/>
  <c r="F818" i="88"/>
  <c r="F817" i="88"/>
  <c r="A817" i="88"/>
  <c r="F815" i="88"/>
  <c r="A812" i="88"/>
  <c r="F811" i="88"/>
  <c r="F810" i="88"/>
  <c r="F809" i="88"/>
  <c r="A809" i="88"/>
  <c r="F807" i="88"/>
  <c r="F805" i="88"/>
  <c r="F803" i="88"/>
  <c r="A799" i="88"/>
  <c r="F798" i="88"/>
  <c r="F797" i="88"/>
  <c r="F796" i="88"/>
  <c r="A796" i="88"/>
  <c r="A794" i="88"/>
  <c r="F793" i="88"/>
  <c r="F792" i="88"/>
  <c r="F791" i="88"/>
  <c r="F790" i="88"/>
  <c r="F789" i="88"/>
  <c r="F788" i="88"/>
  <c r="F787" i="88"/>
  <c r="A786" i="88"/>
  <c r="F785" i="88"/>
  <c r="F784" i="88"/>
  <c r="F783" i="88"/>
  <c r="F782" i="88"/>
  <c r="A782" i="88"/>
  <c r="F780" i="88"/>
  <c r="A777" i="88"/>
  <c r="F776" i="88"/>
  <c r="F775" i="88"/>
  <c r="F774" i="88"/>
  <c r="A774" i="88"/>
  <c r="F772" i="88"/>
  <c r="F770" i="88"/>
  <c r="A767" i="88"/>
  <c r="F766" i="88"/>
  <c r="F765" i="88"/>
  <c r="F764" i="88"/>
  <c r="F763" i="88"/>
  <c r="A760" i="88"/>
  <c r="F759" i="88"/>
  <c r="F758" i="88"/>
  <c r="F757" i="88"/>
  <c r="A757" i="88"/>
  <c r="F755" i="88"/>
  <c r="A752" i="88"/>
  <c r="F751" i="88"/>
  <c r="F750" i="88"/>
  <c r="F749" i="88"/>
  <c r="F748" i="88"/>
  <c r="F746" i="88"/>
  <c r="F922" i="88" s="1"/>
  <c r="F962" i="88" s="1"/>
  <c r="A744" i="88"/>
  <c r="B732" i="88"/>
  <c r="A732" i="88"/>
  <c r="A731" i="88"/>
  <c r="F730" i="88"/>
  <c r="A729" i="88"/>
  <c r="F728" i="88"/>
  <c r="A726" i="88"/>
  <c r="F725" i="88"/>
  <c r="F724" i="88"/>
  <c r="F723" i="88"/>
  <c r="F722" i="88"/>
  <c r="F721" i="88"/>
  <c r="A720" i="88"/>
  <c r="F719" i="88"/>
  <c r="A717" i="88"/>
  <c r="F716" i="88"/>
  <c r="F715" i="88"/>
  <c r="A715" i="88"/>
  <c r="F714" i="88"/>
  <c r="D713" i="88"/>
  <c r="F713" i="88" s="1"/>
  <c r="A713" i="88"/>
  <c r="F712" i="88"/>
  <c r="F711" i="88"/>
  <c r="A711" i="88"/>
  <c r="F710" i="88"/>
  <c r="F709" i="88"/>
  <c r="F708" i="88"/>
  <c r="F707" i="88"/>
  <c r="A707" i="88"/>
  <c r="F706" i="88"/>
  <c r="F705" i="88"/>
  <c r="F704" i="88"/>
  <c r="F703" i="88"/>
  <c r="F702" i="88"/>
  <c r="F701" i="88"/>
  <c r="A701" i="88"/>
  <c r="F700" i="88"/>
  <c r="F699" i="88"/>
  <c r="A699" i="88"/>
  <c r="F698" i="88"/>
  <c r="A698" i="88"/>
  <c r="F697" i="88"/>
  <c r="F696" i="88"/>
  <c r="F695" i="88"/>
  <c r="F694" i="88"/>
  <c r="F693" i="88"/>
  <c r="F692" i="88"/>
  <c r="A692" i="88"/>
  <c r="F691" i="88"/>
  <c r="F690" i="88"/>
  <c r="F689" i="88"/>
  <c r="F688" i="88"/>
  <c r="A688" i="88"/>
  <c r="F687" i="88"/>
  <c r="F686" i="88"/>
  <c r="F685" i="88"/>
  <c r="A685" i="88"/>
  <c r="F684" i="88"/>
  <c r="F683" i="88"/>
  <c r="A682" i="88"/>
  <c r="A680" i="88"/>
  <c r="F679" i="88"/>
  <c r="A678" i="88"/>
  <c r="F677" i="88"/>
  <c r="F676" i="88"/>
  <c r="F675" i="88"/>
  <c r="F674" i="88"/>
  <c r="F732" i="88" s="1"/>
  <c r="F958" i="88" s="1"/>
  <c r="A673" i="88"/>
  <c r="A672" i="88"/>
  <c r="B666" i="88"/>
  <c r="A666" i="88"/>
  <c r="A665" i="88"/>
  <c r="B664" i="88"/>
  <c r="A664" i="88"/>
  <c r="A663" i="88"/>
  <c r="F662" i="88"/>
  <c r="A660" i="88"/>
  <c r="F659" i="88"/>
  <c r="F658" i="88"/>
  <c r="F657" i="88"/>
  <c r="A657" i="88"/>
  <c r="F656" i="88"/>
  <c r="A655" i="88"/>
  <c r="F654" i="88"/>
  <c r="A654" i="88"/>
  <c r="A651" i="88"/>
  <c r="F650" i="88"/>
  <c r="F649" i="88"/>
  <c r="F648" i="88"/>
  <c r="A648" i="88"/>
  <c r="A645" i="88"/>
  <c r="F644" i="88"/>
  <c r="F643" i="88"/>
  <c r="F642" i="88"/>
  <c r="A641" i="88"/>
  <c r="A638" i="88"/>
  <c r="F637" i="88"/>
  <c r="A636" i="88"/>
  <c r="F635" i="88"/>
  <c r="A635" i="88"/>
  <c r="A633" i="88"/>
  <c r="F632" i="88"/>
  <c r="A632" i="88"/>
  <c r="A630" i="88"/>
  <c r="F629" i="88"/>
  <c r="A629" i="88"/>
  <c r="A627" i="88"/>
  <c r="F626" i="88"/>
  <c r="A626" i="88"/>
  <c r="A624" i="88"/>
  <c r="F623" i="88"/>
  <c r="A623" i="88"/>
  <c r="A621" i="88"/>
  <c r="F620" i="88"/>
  <c r="A620" i="88"/>
  <c r="A618" i="88"/>
  <c r="F617" i="88"/>
  <c r="A617" i="88"/>
  <c r="A615" i="88"/>
  <c r="F614" i="88"/>
  <c r="A614" i="88"/>
  <c r="A612" i="88"/>
  <c r="F611" i="88"/>
  <c r="A611" i="88"/>
  <c r="F610" i="88"/>
  <c r="A609" i="88"/>
  <c r="F608" i="88"/>
  <c r="A607" i="88"/>
  <c r="F606" i="88"/>
  <c r="A605" i="88"/>
  <c r="F604" i="88"/>
  <c r="F603" i="88"/>
  <c r="F602" i="88"/>
  <c r="A601" i="88"/>
  <c r="F600" i="88"/>
  <c r="F599" i="88"/>
  <c r="F598" i="88"/>
  <c r="F597" i="88"/>
  <c r="F596" i="88"/>
  <c r="A595" i="88"/>
  <c r="A592" i="88"/>
  <c r="F591" i="88"/>
  <c r="A591" i="88"/>
  <c r="F590" i="88"/>
  <c r="A589" i="88"/>
  <c r="F588" i="88"/>
  <c r="A588" i="88"/>
  <c r="A586" i="88"/>
  <c r="F585" i="88"/>
  <c r="F584" i="88"/>
  <c r="A584" i="88"/>
  <c r="A582" i="88"/>
  <c r="F581" i="88"/>
  <c r="F580" i="88"/>
  <c r="A580" i="88"/>
  <c r="A578" i="88"/>
  <c r="F577" i="88"/>
  <c r="F576" i="88"/>
  <c r="F575" i="88"/>
  <c r="A574" i="88"/>
  <c r="F570" i="88"/>
  <c r="A570" i="88"/>
  <c r="A568" i="88"/>
  <c r="F567" i="88"/>
  <c r="A567" i="88"/>
  <c r="A565" i="88"/>
  <c r="F564" i="88"/>
  <c r="A564" i="88"/>
  <c r="F563" i="88"/>
  <c r="A562" i="88"/>
  <c r="F561" i="88"/>
  <c r="A561" i="88"/>
  <c r="A559" i="88"/>
  <c r="F558" i="88"/>
  <c r="A557" i="88"/>
  <c r="F556" i="88"/>
  <c r="A555" i="88"/>
  <c r="F554" i="88"/>
  <c r="F664" i="88" s="1"/>
  <c r="A553" i="88"/>
  <c r="F552" i="88"/>
  <c r="F551" i="88"/>
  <c r="F550" i="88"/>
  <c r="F549" i="88"/>
  <c r="A548" i="88"/>
  <c r="A547" i="88"/>
  <c r="B542" i="88"/>
  <c r="A542" i="88"/>
  <c r="A541" i="88"/>
  <c r="F540" i="88"/>
  <c r="F539" i="88"/>
  <c r="A539" i="88"/>
  <c r="F538" i="88"/>
  <c r="A536" i="88"/>
  <c r="F535" i="88"/>
  <c r="F534" i="88"/>
  <c r="F533" i="88"/>
  <c r="F532" i="88"/>
  <c r="F531" i="88"/>
  <c r="F530" i="88"/>
  <c r="A529" i="88"/>
  <c r="F528" i="88"/>
  <c r="A528" i="88"/>
  <c r="F527" i="88"/>
  <c r="F526" i="88"/>
  <c r="A526" i="88"/>
  <c r="F525" i="88"/>
  <c r="F524" i="88"/>
  <c r="A523" i="88"/>
  <c r="F522" i="88"/>
  <c r="A520" i="88"/>
  <c r="F519" i="88"/>
  <c r="A519" i="88"/>
  <c r="A517" i="88"/>
  <c r="F516" i="88"/>
  <c r="A516" i="88"/>
  <c r="A513" i="88"/>
  <c r="F512" i="88"/>
  <c r="A512" i="88"/>
  <c r="F511" i="88"/>
  <c r="A510" i="88"/>
  <c r="F509" i="88"/>
  <c r="A509" i="88"/>
  <c r="F506" i="88"/>
  <c r="F505" i="88"/>
  <c r="F504" i="88"/>
  <c r="F503" i="88"/>
  <c r="A502" i="88"/>
  <c r="A500" i="88"/>
  <c r="F499" i="88"/>
  <c r="A499" i="88"/>
  <c r="A497" i="88"/>
  <c r="F496" i="88"/>
  <c r="F495" i="88"/>
  <c r="F494" i="88"/>
  <c r="A493" i="88"/>
  <c r="A491" i="88"/>
  <c r="F490" i="88"/>
  <c r="F489" i="88"/>
  <c r="F488" i="88"/>
  <c r="F487" i="88"/>
  <c r="F486" i="88"/>
  <c r="F485" i="88"/>
  <c r="F484" i="88"/>
  <c r="A483" i="88"/>
  <c r="A481" i="88"/>
  <c r="F480" i="88"/>
  <c r="F479" i="88"/>
  <c r="A478" i="88"/>
  <c r="F477" i="88"/>
  <c r="F476" i="88"/>
  <c r="F475" i="88"/>
  <c r="A473" i="88"/>
  <c r="F472" i="88"/>
  <c r="F471" i="88"/>
  <c r="F470" i="88"/>
  <c r="F469" i="88"/>
  <c r="F468" i="88"/>
  <c r="A467" i="88"/>
  <c r="A465" i="88"/>
  <c r="F464" i="88"/>
  <c r="F463" i="88"/>
  <c r="F462" i="88"/>
  <c r="F461" i="88"/>
  <c r="A460" i="88"/>
  <c r="A458" i="88"/>
  <c r="F457" i="88"/>
  <c r="F456" i="88"/>
  <c r="F455" i="88"/>
  <c r="A455" i="88"/>
  <c r="A453" i="88"/>
  <c r="F452" i="88"/>
  <c r="F451" i="88"/>
  <c r="A449" i="88"/>
  <c r="F448" i="88"/>
  <c r="F447" i="88"/>
  <c r="F446" i="88"/>
  <c r="A445" i="88"/>
  <c r="A443" i="88"/>
  <c r="F442" i="88"/>
  <c r="F441" i="88"/>
  <c r="F440" i="88"/>
  <c r="F439" i="88"/>
  <c r="F438" i="88"/>
  <c r="F437" i="88"/>
  <c r="A436" i="88"/>
  <c r="A434" i="88"/>
  <c r="F433" i="88"/>
  <c r="F432" i="88"/>
  <c r="F431" i="88"/>
  <c r="F430" i="88"/>
  <c r="F429" i="88"/>
  <c r="F428" i="88"/>
  <c r="F427" i="88"/>
  <c r="A426" i="88"/>
  <c r="A424" i="88"/>
  <c r="F423" i="88"/>
  <c r="F422" i="88"/>
  <c r="F421" i="88"/>
  <c r="F420" i="88"/>
  <c r="F419" i="88"/>
  <c r="F418" i="88"/>
  <c r="F417" i="88"/>
  <c r="F416" i="88"/>
  <c r="F415" i="88"/>
  <c r="F414" i="88"/>
  <c r="F413" i="88"/>
  <c r="F412" i="88"/>
  <c r="F411" i="88"/>
  <c r="F410" i="88"/>
  <c r="F409" i="88"/>
  <c r="F408" i="88"/>
  <c r="F542" i="88" s="1"/>
  <c r="F952" i="88" s="1"/>
  <c r="F407" i="88"/>
  <c r="A406" i="88"/>
  <c r="A405" i="88"/>
  <c r="B398" i="88"/>
  <c r="A398" i="88"/>
  <c r="B396" i="88"/>
  <c r="A396" i="88"/>
  <c r="A395" i="88"/>
  <c r="F394" i="88"/>
  <c r="A393" i="88"/>
  <c r="F392" i="88"/>
  <c r="A391" i="88"/>
  <c r="F390" i="88"/>
  <c r="A388" i="88"/>
  <c r="F387" i="88"/>
  <c r="A387" i="88"/>
  <c r="A385" i="88"/>
  <c r="F384" i="88"/>
  <c r="A384" i="88"/>
  <c r="A382" i="88"/>
  <c r="F381" i="88"/>
  <c r="A380" i="88"/>
  <c r="F379" i="88"/>
  <c r="A377" i="88"/>
  <c r="F376" i="88"/>
  <c r="A374" i="88"/>
  <c r="F373" i="88"/>
  <c r="A371" i="88"/>
  <c r="F370" i="88"/>
  <c r="A369" i="88"/>
  <c r="A367" i="88"/>
  <c r="F366" i="88"/>
  <c r="A365" i="88"/>
  <c r="F364" i="88"/>
  <c r="A364" i="88"/>
  <c r="F363" i="88"/>
  <c r="F362" i="88"/>
  <c r="F361" i="88"/>
  <c r="F360" i="88"/>
  <c r="F359" i="88"/>
  <c r="F358" i="88"/>
  <c r="A358" i="88"/>
  <c r="F357" i="88"/>
  <c r="A357" i="88"/>
  <c r="F356" i="88"/>
  <c r="F355" i="88"/>
  <c r="F354" i="88"/>
  <c r="F353" i="88"/>
  <c r="A351" i="88"/>
  <c r="F350" i="88"/>
  <c r="A350" i="88"/>
  <c r="A348" i="88"/>
  <c r="F347" i="88"/>
  <c r="A347" i="88"/>
  <c r="F346" i="88"/>
  <c r="F345" i="88"/>
  <c r="A345" i="88"/>
  <c r="F344" i="88"/>
  <c r="A343" i="88"/>
  <c r="F342" i="88"/>
  <c r="A342" i="88"/>
  <c r="A340" i="88"/>
  <c r="F339" i="88"/>
  <c r="A339" i="88"/>
  <c r="A337" i="88"/>
  <c r="F336" i="88"/>
  <c r="A334" i="88"/>
  <c r="F333" i="88"/>
  <c r="A332" i="88"/>
  <c r="F331" i="88"/>
  <c r="F330" i="88"/>
  <c r="A328" i="88"/>
  <c r="F327" i="88"/>
  <c r="A325" i="88"/>
  <c r="F324" i="88"/>
  <c r="F323" i="88"/>
  <c r="F322" i="88"/>
  <c r="F321" i="88"/>
  <c r="A319" i="88"/>
  <c r="F318" i="88"/>
  <c r="F317" i="88"/>
  <c r="F316" i="88"/>
  <c r="F315" i="88"/>
  <c r="A313" i="88"/>
  <c r="F312" i="88"/>
  <c r="F311" i="88"/>
  <c r="F310" i="88"/>
  <c r="F309" i="88"/>
  <c r="F308" i="88"/>
  <c r="A306" i="88"/>
  <c r="F305" i="88"/>
  <c r="D305" i="88"/>
  <c r="F304" i="88"/>
  <c r="D304" i="88"/>
  <c r="D303" i="88"/>
  <c r="F303" i="88" s="1"/>
  <c r="F302" i="88"/>
  <c r="D302" i="88"/>
  <c r="F301" i="88"/>
  <c r="D301" i="88"/>
  <c r="F300" i="88"/>
  <c r="D300" i="88"/>
  <c r="D299" i="88"/>
  <c r="F299" i="88" s="1"/>
  <c r="A298" i="88"/>
  <c r="A307" i="88" s="1"/>
  <c r="A297" i="88"/>
  <c r="F296" i="88"/>
  <c r="F295" i="88"/>
  <c r="F294" i="88"/>
  <c r="F293" i="88"/>
  <c r="F292" i="88"/>
  <c r="F291" i="88"/>
  <c r="F290" i="88"/>
  <c r="F396" i="88" s="1"/>
  <c r="A289" i="88"/>
  <c r="A288" i="88"/>
  <c r="B284" i="88"/>
  <c r="A284" i="88"/>
  <c r="A283" i="88"/>
  <c r="F282" i="88"/>
  <c r="A280" i="88"/>
  <c r="F279" i="88"/>
  <c r="F278" i="88"/>
  <c r="F277" i="88"/>
  <c r="F276" i="88"/>
  <c r="F275" i="88"/>
  <c r="A275" i="88"/>
  <c r="F274" i="88"/>
  <c r="F273" i="88"/>
  <c r="A273" i="88"/>
  <c r="F272" i="88"/>
  <c r="F271" i="88"/>
  <c r="F270" i="88"/>
  <c r="F269" i="88"/>
  <c r="F268" i="88"/>
  <c r="F267" i="88"/>
  <c r="F266" i="88"/>
  <c r="F265" i="88"/>
  <c r="F264" i="88"/>
  <c r="F263" i="88"/>
  <c r="F262" i="88"/>
  <c r="F261" i="88"/>
  <c r="F260" i="88"/>
  <c r="F259" i="88"/>
  <c r="F258" i="88"/>
  <c r="F257" i="88"/>
  <c r="F256" i="88"/>
  <c r="F255" i="88"/>
  <c r="A253" i="88"/>
  <c r="F252" i="88"/>
  <c r="F251" i="88"/>
  <c r="F250" i="88"/>
  <c r="F249" i="88"/>
  <c r="A247" i="88"/>
  <c r="F246" i="88"/>
  <c r="A246" i="88"/>
  <c r="F245" i="88"/>
  <c r="A244" i="88"/>
  <c r="F243" i="88"/>
  <c r="A241" i="88"/>
  <c r="F240" i="88"/>
  <c r="A238" i="88"/>
  <c r="F237" i="88"/>
  <c r="F236" i="88"/>
  <c r="F235" i="88"/>
  <c r="F234" i="88"/>
  <c r="F233" i="88"/>
  <c r="F232" i="88"/>
  <c r="A231" i="88"/>
  <c r="A229" i="88"/>
  <c r="F228" i="88"/>
  <c r="A227" i="88"/>
  <c r="A225" i="88"/>
  <c r="F224" i="88"/>
  <c r="A223" i="88"/>
  <c r="F222" i="88"/>
  <c r="F221" i="88"/>
  <c r="F220" i="88"/>
  <c r="F219" i="88"/>
  <c r="F218" i="88"/>
  <c r="F217" i="88"/>
  <c r="F216" i="88"/>
  <c r="F215" i="88"/>
  <c r="F214" i="88"/>
  <c r="F213" i="88"/>
  <c r="F212" i="88"/>
  <c r="F211" i="88"/>
  <c r="F210" i="88"/>
  <c r="F284" i="88" s="1"/>
  <c r="F946" i="88" s="1"/>
  <c r="A209" i="88"/>
  <c r="A208" i="88"/>
  <c r="B201" i="88"/>
  <c r="A201" i="88"/>
  <c r="B199" i="88"/>
  <c r="A199" i="88"/>
  <c r="A198" i="88"/>
  <c r="F197" i="88"/>
  <c r="F196" i="88"/>
  <c r="A196" i="88"/>
  <c r="F195" i="88"/>
  <c r="A194" i="88"/>
  <c r="F193" i="88"/>
  <c r="F192" i="88"/>
  <c r="F191" i="88"/>
  <c r="F190" i="88"/>
  <c r="A189" i="88"/>
  <c r="F188" i="88"/>
  <c r="A187" i="88"/>
  <c r="F186" i="88"/>
  <c r="F185" i="88"/>
  <c r="F184" i="88"/>
  <c r="F183" i="88"/>
  <c r="F182" i="88"/>
  <c r="F181" i="88"/>
  <c r="F199" i="88" s="1"/>
  <c r="F941" i="88" s="1"/>
  <c r="A181" i="88"/>
  <c r="A188" i="88" s="1"/>
  <c r="B177" i="88"/>
  <c r="A177" i="88"/>
  <c r="A176" i="88"/>
  <c r="F174" i="88"/>
  <c r="A174" i="88"/>
  <c r="F167" i="88"/>
  <c r="A166" i="88"/>
  <c r="F165" i="88"/>
  <c r="F164" i="88"/>
  <c r="F163" i="88"/>
  <c r="A163" i="88"/>
  <c r="F162" i="88"/>
  <c r="A162" i="88"/>
  <c r="A157" i="88"/>
  <c r="F156" i="88"/>
  <c r="A156" i="88"/>
  <c r="A151" i="88"/>
  <c r="F150" i="88"/>
  <c r="A148" i="88"/>
  <c r="F147" i="88"/>
  <c r="A147" i="88"/>
  <c r="F141" i="88"/>
  <c r="F135" i="88"/>
  <c r="A134" i="88"/>
  <c r="F133" i="88"/>
  <c r="A133" i="88"/>
  <c r="A124" i="88"/>
  <c r="F123" i="88"/>
  <c r="A123" i="88"/>
  <c r="A113" i="88"/>
  <c r="F112" i="88"/>
  <c r="A112" i="88"/>
  <c r="A104" i="88"/>
  <c r="A102" i="88"/>
  <c r="F101" i="88"/>
  <c r="F177" i="88" s="1"/>
  <c r="F940" i="88" s="1"/>
  <c r="A101" i="88"/>
  <c r="B97" i="88"/>
  <c r="A97" i="88"/>
  <c r="A96" i="88"/>
  <c r="F95" i="88"/>
  <c r="F94" i="88"/>
  <c r="A94" i="88"/>
  <c r="F93" i="88"/>
  <c r="A91" i="88"/>
  <c r="F90" i="88"/>
  <c r="A88" i="88"/>
  <c r="F87" i="88"/>
  <c r="A86" i="88"/>
  <c r="F85" i="88"/>
  <c r="F84" i="88"/>
  <c r="F83" i="88"/>
  <c r="F82" i="88"/>
  <c r="F81" i="88"/>
  <c r="F80" i="88"/>
  <c r="A78" i="88"/>
  <c r="F77" i="88"/>
  <c r="F76" i="88"/>
  <c r="F75" i="88"/>
  <c r="F74" i="88"/>
  <c r="F73" i="88"/>
  <c r="F72" i="88"/>
  <c r="A70" i="88"/>
  <c r="F69" i="88"/>
  <c r="F68" i="88"/>
  <c r="F67" i="88"/>
  <c r="F66" i="88"/>
  <c r="F65" i="88"/>
  <c r="F64" i="88"/>
  <c r="F63" i="88"/>
  <c r="A62" i="88"/>
  <c r="F61" i="88"/>
  <c r="A60" i="88"/>
  <c r="F59" i="88"/>
  <c r="F58" i="88"/>
  <c r="F57" i="88"/>
  <c r="F56" i="88"/>
  <c r="F55" i="88"/>
  <c r="F54" i="88"/>
  <c r="F53" i="88"/>
  <c r="A53" i="88"/>
  <c r="A52" i="88"/>
  <c r="F51" i="88"/>
  <c r="F97" i="88" s="1"/>
  <c r="F939" i="88" s="1"/>
  <c r="A51" i="88"/>
  <c r="B47" i="88"/>
  <c r="A47" i="88"/>
  <c r="A46" i="88"/>
  <c r="F45" i="88"/>
  <c r="A44" i="88"/>
  <c r="F43" i="88"/>
  <c r="F42" i="88"/>
  <c r="F41" i="88"/>
  <c r="F40" i="88"/>
  <c r="F39" i="88"/>
  <c r="A38" i="88"/>
  <c r="F37" i="88"/>
  <c r="F36" i="88"/>
  <c r="F35" i="88"/>
  <c r="F34" i="88"/>
  <c r="A33" i="88"/>
  <c r="F32" i="88"/>
  <c r="A32" i="88"/>
  <c r="A45" i="88" s="1"/>
  <c r="A31" i="88"/>
  <c r="F30" i="88"/>
  <c r="F29" i="88"/>
  <c r="A28" i="88"/>
  <c r="A27" i="88"/>
  <c r="F26" i="88"/>
  <c r="F25" i="88"/>
  <c r="F24" i="88"/>
  <c r="F23" i="88"/>
  <c r="F47" i="88" s="1"/>
  <c r="F938" i="88" s="1"/>
  <c r="A23" i="88"/>
  <c r="A34" i="88" s="1"/>
  <c r="A39" i="88" s="1"/>
  <c r="B19" i="88"/>
  <c r="A19" i="88"/>
  <c r="A18" i="88"/>
  <c r="F17" i="88"/>
  <c r="A16" i="88"/>
  <c r="F15" i="88"/>
  <c r="A14" i="88"/>
  <c r="F13" i="88"/>
  <c r="F19" i="88" s="1"/>
  <c r="A13" i="88"/>
  <c r="A15" i="88" s="1"/>
  <c r="A17" i="88" s="1"/>
  <c r="F1932" i="85"/>
  <c r="F1916" i="85"/>
  <c r="F1907" i="85"/>
  <c r="F1918" i="85" s="1"/>
  <c r="F1937" i="85" s="1"/>
  <c r="F1905" i="85"/>
  <c r="F1903" i="85"/>
  <c r="F1897" i="85"/>
  <c r="F1895" i="85"/>
  <c r="F1893" i="85"/>
  <c r="F1891" i="85"/>
  <c r="F1889" i="85"/>
  <c r="F1887" i="85"/>
  <c r="F1885" i="85"/>
  <c r="F1883" i="85"/>
  <c r="F1881" i="85"/>
  <c r="F1879" i="85"/>
  <c r="F1877" i="85"/>
  <c r="F1875" i="85"/>
  <c r="F1873" i="85"/>
  <c r="F1871" i="85"/>
  <c r="F1869" i="85"/>
  <c r="F1867" i="85"/>
  <c r="F1865" i="85"/>
  <c r="F1863" i="85"/>
  <c r="F1861" i="85"/>
  <c r="F1859" i="85"/>
  <c r="F1857" i="85"/>
  <c r="F1855" i="85"/>
  <c r="F1853" i="85"/>
  <c r="F1851" i="85"/>
  <c r="F1849" i="85"/>
  <c r="F1847" i="85"/>
  <c r="F1845" i="85"/>
  <c r="F1843" i="85"/>
  <c r="F1841" i="85"/>
  <c r="F1839" i="85"/>
  <c r="F1837" i="85"/>
  <c r="F1835" i="85"/>
  <c r="F1899" i="85" s="1"/>
  <c r="F1936" i="85" s="1"/>
  <c r="F1833" i="85"/>
  <c r="F1831" i="85"/>
  <c r="F1829" i="85"/>
  <c r="F1827" i="85"/>
  <c r="F1825" i="85"/>
  <c r="F1823" i="85"/>
  <c r="F1817" i="85"/>
  <c r="F1815" i="85"/>
  <c r="F1813" i="85"/>
  <c r="F1812" i="85"/>
  <c r="F1810" i="85"/>
  <c r="F1809" i="85"/>
  <c r="F1807" i="85"/>
  <c r="F1805" i="85"/>
  <c r="F1819" i="85" s="1"/>
  <c r="F1935" i="85" s="1"/>
  <c r="F1797" i="85"/>
  <c r="F1796" i="85"/>
  <c r="F1795" i="85"/>
  <c r="F1794" i="85"/>
  <c r="F1793" i="85"/>
  <c r="F1792" i="85"/>
  <c r="F1791" i="85"/>
  <c r="F1790" i="85"/>
  <c r="F1789" i="85"/>
  <c r="F1788" i="85"/>
  <c r="F1787" i="85"/>
  <c r="F1786" i="85"/>
  <c r="F1785" i="85"/>
  <c r="F1784" i="85"/>
  <c r="F1783" i="85"/>
  <c r="F1782" i="85"/>
  <c r="F1781" i="85"/>
  <c r="F1780" i="85"/>
  <c r="F1779" i="85"/>
  <c r="F1778" i="85"/>
  <c r="F1777" i="85"/>
  <c r="F1776" i="85"/>
  <c r="F1775" i="85"/>
  <c r="F1774" i="85"/>
  <c r="E1799" i="85" s="1"/>
  <c r="F1773" i="85"/>
  <c r="F1772" i="85"/>
  <c r="F1767" i="85"/>
  <c r="F1766" i="85"/>
  <c r="F1765" i="85"/>
  <c r="F1764" i="85"/>
  <c r="F1763" i="85"/>
  <c r="F1762" i="85"/>
  <c r="F1761" i="85"/>
  <c r="F1760" i="85"/>
  <c r="E1769" i="85" s="1"/>
  <c r="F1752" i="85"/>
  <c r="F1751" i="85"/>
  <c r="F1750" i="85"/>
  <c r="F1749" i="85"/>
  <c r="F1748" i="85"/>
  <c r="F1747" i="85"/>
  <c r="F1746" i="85"/>
  <c r="F1745" i="85"/>
  <c r="E1753" i="85" s="1"/>
  <c r="F1744" i="85"/>
  <c r="E1741" i="85"/>
  <c r="F1740" i="85"/>
  <c r="F1739" i="85"/>
  <c r="F1738" i="85"/>
  <c r="F1737" i="85"/>
  <c r="F1736" i="85"/>
  <c r="F1728" i="85"/>
  <c r="F1727" i="85"/>
  <c r="F1726" i="85"/>
  <c r="F1725" i="85"/>
  <c r="F1724" i="85"/>
  <c r="F1723" i="85"/>
  <c r="F1722" i="85"/>
  <c r="E1729" i="85" s="1"/>
  <c r="F1718" i="85"/>
  <c r="F1717" i="85"/>
  <c r="F1716" i="85"/>
  <c r="E1719" i="85" s="1"/>
  <c r="F1712" i="85"/>
  <c r="F1711" i="85"/>
  <c r="F1710" i="85"/>
  <c r="F1709" i="85"/>
  <c r="F1708" i="85"/>
  <c r="E1713" i="85" s="1"/>
  <c r="F1701" i="85"/>
  <c r="F1700" i="85"/>
  <c r="F1699" i="85"/>
  <c r="F1698" i="85"/>
  <c r="F1697" i="85"/>
  <c r="F1696" i="85"/>
  <c r="F1695" i="85"/>
  <c r="E1702" i="85" s="1"/>
  <c r="E1692" i="85"/>
  <c r="F1691" i="85"/>
  <c r="F1690" i="85"/>
  <c r="F1689" i="85"/>
  <c r="F1685" i="85"/>
  <c r="F1684" i="85"/>
  <c r="F1683" i="85"/>
  <c r="F1682" i="85"/>
  <c r="F1681" i="85"/>
  <c r="E1686" i="85" s="1"/>
  <c r="F1674" i="85"/>
  <c r="F1673" i="85"/>
  <c r="F1672" i="85"/>
  <c r="F1671" i="85"/>
  <c r="F1670" i="85"/>
  <c r="F1669" i="85"/>
  <c r="F1668" i="85"/>
  <c r="E1675" i="85" s="1"/>
  <c r="F1664" i="85"/>
  <c r="F1663" i="85"/>
  <c r="E1665" i="85" s="1"/>
  <c r="F1662" i="85"/>
  <c r="F1658" i="85"/>
  <c r="F1657" i="85"/>
  <c r="F1656" i="85"/>
  <c r="F1655" i="85"/>
  <c r="F1654" i="85"/>
  <c r="E1659" i="85" s="1"/>
  <c r="E1650" i="85"/>
  <c r="F1649" i="85"/>
  <c r="F1643" i="85"/>
  <c r="F1642" i="85"/>
  <c r="F1641" i="85"/>
  <c r="F1640" i="85"/>
  <c r="F1639" i="85"/>
  <c r="F1638" i="85"/>
  <c r="F1637" i="85"/>
  <c r="F1636" i="85"/>
  <c r="F1635" i="85"/>
  <c r="F1634" i="85"/>
  <c r="F1633" i="85"/>
  <c r="F1632" i="85"/>
  <c r="F1631" i="85"/>
  <c r="F1630" i="85"/>
  <c r="F1629" i="85"/>
  <c r="F1628" i="85"/>
  <c r="F1627" i="85"/>
  <c r="F1626" i="85"/>
  <c r="F1625" i="85"/>
  <c r="F1624" i="85"/>
  <c r="F1623" i="85"/>
  <c r="F1622" i="85"/>
  <c r="F1621" i="85"/>
  <c r="F1620" i="85"/>
  <c r="F1619" i="85"/>
  <c r="F1618" i="85"/>
  <c r="F1617" i="85"/>
  <c r="F1616" i="85"/>
  <c r="F1615" i="85"/>
  <c r="E1644" i="85" s="1"/>
  <c r="F1609" i="85"/>
  <c r="F1608" i="85"/>
  <c r="F1606" i="85"/>
  <c r="E1611" i="85" s="1"/>
  <c r="F1601" i="85"/>
  <c r="F1600" i="85"/>
  <c r="F1599" i="85"/>
  <c r="F1598" i="85"/>
  <c r="F1597" i="85"/>
  <c r="F1596" i="85"/>
  <c r="F1595" i="85"/>
  <c r="F1594" i="85"/>
  <c r="E1603" i="85" s="1"/>
  <c r="F1593" i="85"/>
  <c r="F1592" i="85"/>
  <c r="F1586" i="85"/>
  <c r="F1585" i="85"/>
  <c r="F1584" i="85"/>
  <c r="F1583" i="85"/>
  <c r="F1582" i="85"/>
  <c r="F1581" i="85"/>
  <c r="F1580" i="85"/>
  <c r="F1579" i="85"/>
  <c r="E1588" i="85" s="1"/>
  <c r="F1574" i="85"/>
  <c r="F1568" i="85"/>
  <c r="F1566" i="85"/>
  <c r="F1564" i="85"/>
  <c r="F1562" i="85"/>
  <c r="F1560" i="85"/>
  <c r="F1558" i="85"/>
  <c r="F1556" i="85"/>
  <c r="F1549" i="85"/>
  <c r="F1547" i="85"/>
  <c r="F1545" i="85"/>
  <c r="F1543" i="85"/>
  <c r="F1541" i="85"/>
  <c r="F1539" i="85"/>
  <c r="F1537" i="85"/>
  <c r="F1535" i="85"/>
  <c r="F1533" i="85"/>
  <c r="F1531" i="85"/>
  <c r="F1529" i="85"/>
  <c r="F1570" i="85" s="1"/>
  <c r="F1933" i="85" s="1"/>
  <c r="F1523" i="85"/>
  <c r="F1521" i="85"/>
  <c r="F1519" i="85"/>
  <c r="F1517" i="85"/>
  <c r="F1511" i="85"/>
  <c r="F1509" i="85"/>
  <c r="F1507" i="85"/>
  <c r="F1505" i="85"/>
  <c r="F1503" i="85"/>
  <c r="F1502" i="85"/>
  <c r="F1501" i="85"/>
  <c r="F1500" i="85"/>
  <c r="F1497" i="85"/>
  <c r="F1495" i="85"/>
  <c r="F1493" i="85"/>
  <c r="F1491" i="85"/>
  <c r="F1489" i="85"/>
  <c r="F1487" i="85"/>
  <c r="F1485" i="85"/>
  <c r="F1483" i="85"/>
  <c r="F1481" i="85"/>
  <c r="F1479" i="85"/>
  <c r="F1477" i="85"/>
  <c r="F1475" i="85"/>
  <c r="F1473" i="85"/>
  <c r="F1513" i="85" s="1"/>
  <c r="F1931" i="85" s="1"/>
  <c r="F1471" i="85"/>
  <c r="A1468" i="85"/>
  <c r="F1465" i="85"/>
  <c r="F1463" i="85"/>
  <c r="F1461" i="85"/>
  <c r="F1459" i="85"/>
  <c r="F1457" i="85"/>
  <c r="F1455" i="85"/>
  <c r="F1453" i="85"/>
  <c r="F1451" i="85"/>
  <c r="A1450" i="85"/>
  <c r="F1449" i="85"/>
  <c r="F1447" i="85"/>
  <c r="A1446" i="85"/>
  <c r="F1445" i="85"/>
  <c r="F1443" i="85"/>
  <c r="A1442" i="85"/>
  <c r="F1441" i="85"/>
  <c r="F1439" i="85"/>
  <c r="F1438" i="85"/>
  <c r="A1438" i="85"/>
  <c r="F1437" i="85"/>
  <c r="A1436" i="85"/>
  <c r="F1435" i="85"/>
  <c r="A1434" i="85"/>
  <c r="F1433" i="85"/>
  <c r="A1432" i="85"/>
  <c r="F1431" i="85"/>
  <c r="F1429" i="85"/>
  <c r="A1428" i="85"/>
  <c r="F1427" i="85"/>
  <c r="A1426" i="85"/>
  <c r="F1425" i="85"/>
  <c r="F1423" i="85"/>
  <c r="F1422" i="85"/>
  <c r="A1422" i="85"/>
  <c r="F1421" i="85"/>
  <c r="F1467" i="85" s="1"/>
  <c r="F1930" i="85" s="1"/>
  <c r="F1416" i="85"/>
  <c r="F1929" i="85" s="1"/>
  <c r="F1414" i="85"/>
  <c r="F1412" i="85"/>
  <c r="F1410" i="85"/>
  <c r="F1407" i="85"/>
  <c r="F1406" i="85"/>
  <c r="F1399" i="85"/>
  <c r="F1396" i="85"/>
  <c r="F1393" i="85"/>
  <c r="F1390" i="85"/>
  <c r="F1401" i="85" s="1"/>
  <c r="F1928" i="85" s="1"/>
  <c r="F1384" i="85"/>
  <c r="F1379" i="85"/>
  <c r="F1363" i="85"/>
  <c r="F1353" i="85"/>
  <c r="F1344" i="85"/>
  <c r="F1334" i="85"/>
  <c r="F1314" i="85"/>
  <c r="F1294" i="85"/>
  <c r="F1278" i="85"/>
  <c r="F1261" i="85"/>
  <c r="F1253" i="85"/>
  <c r="F1238" i="85"/>
  <c r="F1230" i="85"/>
  <c r="F1212" i="85"/>
  <c r="F1193" i="85"/>
  <c r="F1177" i="85"/>
  <c r="F1163" i="85"/>
  <c r="F1140" i="85"/>
  <c r="F1119" i="85"/>
  <c r="F1093" i="85"/>
  <c r="F1386" i="85" s="1"/>
  <c r="F1927" i="85" s="1"/>
  <c r="F1062" i="85"/>
  <c r="F1060" i="85"/>
  <c r="F1058" i="85"/>
  <c r="F1056" i="85"/>
  <c r="F1054" i="85"/>
  <c r="F1052" i="85"/>
  <c r="F1050" i="85"/>
  <c r="F1048" i="85"/>
  <c r="F1046" i="85"/>
  <c r="F1044" i="85"/>
  <c r="F1042" i="85"/>
  <c r="F1038" i="85"/>
  <c r="F1036" i="85"/>
  <c r="F1034" i="85"/>
  <c r="F1032" i="85"/>
  <c r="F1030" i="85"/>
  <c r="F1029" i="85"/>
  <c r="F1026" i="85"/>
  <c r="F1024" i="85"/>
  <c r="F1022" i="85"/>
  <c r="F1020" i="85"/>
  <c r="F1018" i="85"/>
  <c r="F1016" i="85"/>
  <c r="F1015" i="85"/>
  <c r="F1014" i="85"/>
  <c r="F1013" i="85"/>
  <c r="F1010" i="85"/>
  <c r="F1009" i="85"/>
  <c r="F1008" i="85"/>
  <c r="F1005" i="85"/>
  <c r="F979" i="85"/>
  <c r="F1064" i="85" s="1"/>
  <c r="F1926" i="85" s="1"/>
  <c r="F948" i="85"/>
  <c r="F946" i="85"/>
  <c r="F944" i="85"/>
  <c r="F942" i="85"/>
  <c r="F940" i="85"/>
  <c r="F938" i="85"/>
  <c r="F936" i="85"/>
  <c r="F934" i="85"/>
  <c r="F932" i="85"/>
  <c r="F931" i="85"/>
  <c r="F930" i="85"/>
  <c r="F929" i="85"/>
  <c r="F928" i="85"/>
  <c r="F927" i="85"/>
  <c r="F926" i="85"/>
  <c r="F923" i="85"/>
  <c r="F922" i="85"/>
  <c r="F921" i="85"/>
  <c r="F920" i="85"/>
  <c r="F919" i="85"/>
  <c r="F918" i="85"/>
  <c r="F917" i="85"/>
  <c r="F916" i="85"/>
  <c r="F950" i="85" s="1"/>
  <c r="F1925" i="85" s="1"/>
  <c r="F906" i="85"/>
  <c r="F885" i="85"/>
  <c r="F864" i="85"/>
  <c r="F843" i="85"/>
  <c r="F822" i="85"/>
  <c r="F801" i="85"/>
  <c r="F780" i="85"/>
  <c r="F777" i="85"/>
  <c r="F757" i="85"/>
  <c r="F754" i="85"/>
  <c r="F733" i="85"/>
  <c r="F713" i="85"/>
  <c r="F712" i="85"/>
  <c r="F709" i="85"/>
  <c r="F690" i="85"/>
  <c r="F689" i="85"/>
  <c r="F688" i="85"/>
  <c r="F685" i="85"/>
  <c r="F666" i="85"/>
  <c r="F665" i="85"/>
  <c r="F662" i="85"/>
  <c r="F643" i="85"/>
  <c r="F640" i="85"/>
  <c r="F621" i="85"/>
  <c r="F618" i="85"/>
  <c r="F599" i="85"/>
  <c r="F596" i="85"/>
  <c r="F577" i="85"/>
  <c r="F574" i="85"/>
  <c r="F555" i="85"/>
  <c r="F552" i="85"/>
  <c r="F533" i="85"/>
  <c r="F909" i="85" s="1"/>
  <c r="F532" i="85"/>
  <c r="F529" i="85"/>
  <c r="F510" i="85"/>
  <c r="F507" i="85"/>
  <c r="F484" i="85"/>
  <c r="F483" i="85"/>
  <c r="F481" i="85"/>
  <c r="F480" i="85"/>
  <c r="F478" i="85"/>
  <c r="F477" i="85"/>
  <c r="F475" i="85"/>
  <c r="F474" i="85"/>
  <c r="F472" i="85"/>
  <c r="F471" i="85"/>
  <c r="F469" i="85"/>
  <c r="F468" i="85"/>
  <c r="F466" i="85"/>
  <c r="F465" i="85"/>
  <c r="F463" i="85"/>
  <c r="F460" i="85"/>
  <c r="F457" i="85"/>
  <c r="F454" i="85"/>
  <c r="F451" i="85"/>
  <c r="F448" i="85"/>
  <c r="F447" i="85"/>
  <c r="F445" i="85"/>
  <c r="F444" i="85"/>
  <c r="F442" i="85"/>
  <c r="F441" i="85"/>
  <c r="F439" i="85"/>
  <c r="F438" i="85"/>
  <c r="F437" i="85"/>
  <c r="F435" i="85"/>
  <c r="F434" i="85"/>
  <c r="F432" i="85"/>
  <c r="F431" i="85"/>
  <c r="F429" i="85"/>
  <c r="F428" i="85"/>
  <c r="F426" i="85"/>
  <c r="F425" i="85"/>
  <c r="F423" i="85"/>
  <c r="F422" i="85"/>
  <c r="F420" i="85"/>
  <c r="F419" i="85"/>
  <c r="F417" i="85"/>
  <c r="F416" i="85"/>
  <c r="F414" i="85"/>
  <c r="F413" i="85"/>
  <c r="F411" i="85"/>
  <c r="F410" i="85"/>
  <c r="F408" i="85"/>
  <c r="F407" i="85"/>
  <c r="F405" i="85"/>
  <c r="F404" i="85"/>
  <c r="F402" i="85"/>
  <c r="F401" i="85"/>
  <c r="F399" i="85"/>
  <c r="F398" i="85"/>
  <c r="F396" i="85"/>
  <c r="F395" i="85"/>
  <c r="F393" i="85"/>
  <c r="F392" i="85"/>
  <c r="F390" i="85"/>
  <c r="F389" i="85"/>
  <c r="F387" i="85"/>
  <c r="F386" i="85"/>
  <c r="F384" i="85"/>
  <c r="F383" i="85"/>
  <c r="F381" i="85"/>
  <c r="F380" i="85"/>
  <c r="F378" i="85"/>
  <c r="F377" i="85"/>
  <c r="F375" i="85"/>
  <c r="F374" i="85"/>
  <c r="F372" i="85"/>
  <c r="F371" i="85"/>
  <c r="F369" i="85"/>
  <c r="F368" i="85"/>
  <c r="F486" i="85" s="1"/>
  <c r="F359" i="85"/>
  <c r="F357" i="85"/>
  <c r="F355" i="85"/>
  <c r="F353" i="85"/>
  <c r="F351" i="85"/>
  <c r="F350" i="85"/>
  <c r="F349" i="85"/>
  <c r="F346" i="85"/>
  <c r="F345" i="85"/>
  <c r="F344" i="85"/>
  <c r="F341" i="85"/>
  <c r="F340" i="85"/>
  <c r="F339" i="85"/>
  <c r="F336" i="85"/>
  <c r="F334" i="85"/>
  <c r="F332" i="85"/>
  <c r="F330" i="85"/>
  <c r="F329" i="85"/>
  <c r="F326" i="85"/>
  <c r="F324" i="85"/>
  <c r="F322" i="85"/>
  <c r="F320" i="85"/>
  <c r="F319" i="85"/>
  <c r="F316" i="85"/>
  <c r="F314" i="85"/>
  <c r="F312" i="85"/>
  <c r="F311" i="85"/>
  <c r="F310" i="85"/>
  <c r="F309" i="85"/>
  <c r="F306" i="85"/>
  <c r="F305" i="85"/>
  <c r="F304" i="85"/>
  <c r="F303" i="85"/>
  <c r="F302" i="85"/>
  <c r="F301" i="85"/>
  <c r="F300" i="85"/>
  <c r="F299" i="85"/>
  <c r="F298" i="85"/>
  <c r="F297" i="85"/>
  <c r="F296" i="85"/>
  <c r="F295" i="85"/>
  <c r="F294" i="85"/>
  <c r="F293" i="85"/>
  <c r="F292" i="85"/>
  <c r="F291" i="85"/>
  <c r="F290" i="85"/>
  <c r="F289" i="85"/>
  <c r="F288" i="85"/>
  <c r="F287" i="85"/>
  <c r="F286" i="85"/>
  <c r="F285" i="85"/>
  <c r="F284" i="85"/>
  <c r="F283" i="85"/>
  <c r="F282" i="85"/>
  <c r="F281" i="85"/>
  <c r="F280" i="85"/>
  <c r="F279" i="85"/>
  <c r="F278" i="85"/>
  <c r="F275" i="85"/>
  <c r="F274" i="85"/>
  <c r="F271" i="85"/>
  <c r="F270" i="85"/>
  <c r="F269" i="85"/>
  <c r="F268" i="85"/>
  <c r="F263" i="85"/>
  <c r="F262" i="85"/>
  <c r="F259" i="85"/>
  <c r="F258" i="85"/>
  <c r="F257" i="85"/>
  <c r="F256" i="85"/>
  <c r="F253" i="85"/>
  <c r="F251" i="85"/>
  <c r="F249" i="85"/>
  <c r="F247" i="85"/>
  <c r="F245" i="85"/>
  <c r="F243" i="85"/>
  <c r="F241" i="85"/>
  <c r="F239" i="85"/>
  <c r="F361" i="85" s="1"/>
  <c r="F1923" i="85" s="1"/>
  <c r="F233" i="85"/>
  <c r="F231" i="85"/>
  <c r="F225" i="85"/>
  <c r="F224" i="85"/>
  <c r="F220" i="85"/>
  <c r="F203" i="85"/>
  <c r="F184" i="85"/>
  <c r="F144" i="85"/>
  <c r="F235" i="85" s="1"/>
  <c r="F1922" i="85" s="1"/>
  <c r="F122" i="85"/>
  <c r="F89" i="85"/>
  <c r="F57" i="85"/>
  <c r="F404" i="82"/>
  <c r="F414" i="82" s="1"/>
  <c r="F393" i="82"/>
  <c r="F391" i="82"/>
  <c r="F398" i="82" s="1"/>
  <c r="F382" i="82"/>
  <c r="F381" i="82"/>
  <c r="F378" i="82"/>
  <c r="F377" i="82"/>
  <c r="F375" i="82"/>
  <c r="F374" i="82"/>
  <c r="F371" i="82"/>
  <c r="F370" i="82"/>
  <c r="F367" i="82"/>
  <c r="F366" i="82"/>
  <c r="F362" i="82"/>
  <c r="F361" i="82"/>
  <c r="F359" i="82"/>
  <c r="F358" i="82"/>
  <c r="F356" i="82"/>
  <c r="F355" i="82"/>
  <c r="F353" i="82"/>
  <c r="F352" i="82"/>
  <c r="F350" i="82"/>
  <c r="F349" i="82"/>
  <c r="F347" i="82"/>
  <c r="F346" i="82"/>
  <c r="F344" i="82"/>
  <c r="F343" i="82"/>
  <c r="F341" i="82"/>
  <c r="F340" i="82"/>
  <c r="F338" i="82"/>
  <c r="F337" i="82"/>
  <c r="F335" i="82"/>
  <c r="F334" i="82"/>
  <c r="F332" i="82"/>
  <c r="F331" i="82"/>
  <c r="F329" i="82"/>
  <c r="F328" i="82"/>
  <c r="F326" i="82"/>
  <c r="F325" i="82"/>
  <c r="F320" i="82"/>
  <c r="F319" i="82"/>
  <c r="F316" i="82"/>
  <c r="F315" i="82"/>
  <c r="F314" i="82"/>
  <c r="F312" i="82"/>
  <c r="F311" i="82"/>
  <c r="F308" i="82"/>
  <c r="F307" i="82"/>
  <c r="F304" i="82"/>
  <c r="F386" i="82" s="1"/>
  <c r="F397" i="82" s="1"/>
  <c r="F295" i="82"/>
  <c r="F293" i="82"/>
  <c r="F298" i="82" s="1"/>
  <c r="F396" i="82" s="1"/>
  <c r="F399" i="82" s="1"/>
  <c r="F413" i="82" s="1"/>
  <c r="F291" i="82"/>
  <c r="F273" i="82"/>
  <c r="F272" i="82"/>
  <c r="F271" i="82"/>
  <c r="F270" i="82"/>
  <c r="F269" i="82"/>
  <c r="F268" i="82"/>
  <c r="F267" i="82"/>
  <c r="F266" i="82"/>
  <c r="F265" i="82"/>
  <c r="F264" i="82"/>
  <c r="F263" i="82"/>
  <c r="F262" i="82"/>
  <c r="F261" i="82"/>
  <c r="F260" i="82"/>
  <c r="F259" i="82"/>
  <c r="F258" i="82"/>
  <c r="F257" i="82"/>
  <c r="F256" i="82"/>
  <c r="F255" i="82"/>
  <c r="F254" i="82"/>
  <c r="F253" i="82"/>
  <c r="F252" i="82"/>
  <c r="F251" i="82"/>
  <c r="F250" i="82"/>
  <c r="F249" i="82"/>
  <c r="F248" i="82"/>
  <c r="F247" i="82"/>
  <c r="F246" i="82"/>
  <c r="F245" i="82"/>
  <c r="F244" i="82"/>
  <c r="F243" i="82"/>
  <c r="F242" i="82"/>
  <c r="F241" i="82"/>
  <c r="F240" i="82"/>
  <c r="F239" i="82"/>
  <c r="F238" i="82"/>
  <c r="F237" i="82"/>
  <c r="F236" i="82"/>
  <c r="F235" i="82"/>
  <c r="F234" i="82"/>
  <c r="F233" i="82"/>
  <c r="F232" i="82"/>
  <c r="F231" i="82"/>
  <c r="F230" i="82"/>
  <c r="F229" i="82"/>
  <c r="F228" i="82"/>
  <c r="F227" i="82"/>
  <c r="F226" i="82"/>
  <c r="F220" i="82"/>
  <c r="F219" i="82"/>
  <c r="F218" i="82"/>
  <c r="F217" i="82"/>
  <c r="F216" i="82"/>
  <c r="F211" i="82"/>
  <c r="F210" i="82"/>
  <c r="F209" i="82"/>
  <c r="F208" i="82"/>
  <c r="F201" i="82"/>
  <c r="F200" i="82"/>
  <c r="F199" i="82"/>
  <c r="F198" i="82"/>
  <c r="F197" i="82"/>
  <c r="F276" i="82" s="1"/>
  <c r="F412" i="82" s="1"/>
  <c r="F180" i="82"/>
  <c r="F179" i="82"/>
  <c r="F178" i="82"/>
  <c r="F177" i="82"/>
  <c r="F176" i="82"/>
  <c r="F175" i="82"/>
  <c r="F174" i="82"/>
  <c r="F173" i="82"/>
  <c r="F183" i="82" s="1"/>
  <c r="F169" i="82"/>
  <c r="F168" i="82"/>
  <c r="F167" i="82"/>
  <c r="F164" i="82"/>
  <c r="F150" i="82"/>
  <c r="F148" i="82"/>
  <c r="F146" i="82"/>
  <c r="F152" i="82" s="1"/>
  <c r="F143" i="82"/>
  <c r="F141" i="82"/>
  <c r="F139" i="82"/>
  <c r="F125" i="82"/>
  <c r="F123" i="82"/>
  <c r="F121" i="82"/>
  <c r="F118" i="82"/>
  <c r="F117" i="82"/>
  <c r="F114" i="82"/>
  <c r="F112" i="82"/>
  <c r="F128" i="82" s="1"/>
  <c r="F188" i="82" s="1"/>
  <c r="F411" i="82" s="1"/>
  <c r="F102" i="82"/>
  <c r="F101" i="82"/>
  <c r="F98" i="82"/>
  <c r="F95" i="82"/>
  <c r="F92" i="82"/>
  <c r="F89" i="82"/>
  <c r="F86" i="82"/>
  <c r="F82" i="82"/>
  <c r="F81" i="82"/>
  <c r="F76" i="82"/>
  <c r="F105" i="82" s="1"/>
  <c r="F410" i="82" s="1"/>
  <c r="F74" i="82"/>
  <c r="F73" i="82"/>
  <c r="F65" i="82"/>
  <c r="F409" i="82" s="1"/>
  <c r="F63" i="82"/>
  <c r="F61" i="82"/>
  <c r="F60" i="82"/>
  <c r="F54" i="82"/>
  <c r="F49" i="82"/>
  <c r="F47" i="82"/>
  <c r="F44" i="82"/>
  <c r="F37" i="82"/>
  <c r="F408" i="82" s="1"/>
  <c r="F35" i="82"/>
  <c r="F31" i="82"/>
  <c r="F30" i="82"/>
  <c r="F29" i="82"/>
  <c r="F23" i="82"/>
  <c r="H71" i="79"/>
  <c r="H65" i="79"/>
  <c r="H67" i="79" s="1"/>
  <c r="H75" i="79" s="1"/>
  <c r="C56" i="79"/>
  <c r="H56" i="79" s="1"/>
  <c r="H52" i="79"/>
  <c r="H48" i="79"/>
  <c r="C48" i="79"/>
  <c r="H44" i="79"/>
  <c r="H34" i="79"/>
  <c r="H29" i="79"/>
  <c r="C29" i="79"/>
  <c r="C39" i="79" s="1"/>
  <c r="H39" i="79" s="1"/>
  <c r="H25" i="79"/>
  <c r="H58" i="79" s="1"/>
  <c r="H73" i="79" s="1"/>
  <c r="H77" i="79" s="1"/>
  <c r="C25" i="79"/>
  <c r="H18" i="79"/>
  <c r="E3533" i="77"/>
  <c r="B3515" i="77"/>
  <c r="B3514" i="77"/>
  <c r="B3513" i="77"/>
  <c r="A3513" i="77"/>
  <c r="B3512" i="77"/>
  <c r="A3512" i="77"/>
  <c r="B3511" i="77"/>
  <c r="A3511" i="77"/>
  <c r="B3509" i="77"/>
  <c r="A3509" i="77"/>
  <c r="B3504" i="77"/>
  <c r="A3504" i="77"/>
  <c r="F3496" i="77"/>
  <c r="F3531" i="77" s="1"/>
  <c r="F3494" i="77"/>
  <c r="F3490" i="77"/>
  <c r="F3486" i="77"/>
  <c r="F3485" i="77"/>
  <c r="F3481" i="77"/>
  <c r="F3477" i="77"/>
  <c r="F3466" i="77"/>
  <c r="F3462" i="77"/>
  <c r="F3455" i="77"/>
  <c r="F3454" i="77"/>
  <c r="F3453" i="77"/>
  <c r="F3452" i="77"/>
  <c r="F3445" i="77"/>
  <c r="F3436" i="77"/>
  <c r="F3427" i="77"/>
  <c r="F3426" i="77"/>
  <c r="F3412" i="77"/>
  <c r="F3401" i="77"/>
  <c r="F3400" i="77"/>
  <c r="F3399" i="77"/>
  <c r="F3398" i="77"/>
  <c r="F3397" i="77"/>
  <c r="F3396" i="77"/>
  <c r="F3373" i="77"/>
  <c r="F3372" i="77"/>
  <c r="F3371" i="77"/>
  <c r="F3370" i="77"/>
  <c r="F3369" i="77"/>
  <c r="F3403" i="77" s="1"/>
  <c r="F3530" i="77" s="1"/>
  <c r="F3368" i="77"/>
  <c r="F3356" i="77"/>
  <c r="F3354" i="77"/>
  <c r="F3348" i="77"/>
  <c r="F3332" i="77"/>
  <c r="F3331" i="77"/>
  <c r="F3323" i="77"/>
  <c r="F3321" i="77"/>
  <c r="F3313" i="77"/>
  <c r="F3311" i="77"/>
  <c r="F3303" i="77"/>
  <c r="F3301" i="77"/>
  <c r="F3300" i="77"/>
  <c r="F3299" i="77"/>
  <c r="F3291" i="77"/>
  <c r="F3290" i="77"/>
  <c r="F3288" i="77"/>
  <c r="F3287" i="77"/>
  <c r="F3286" i="77"/>
  <c r="F3278" i="77"/>
  <c r="F3276" i="77"/>
  <c r="F3273" i="77"/>
  <c r="F3272" i="77"/>
  <c r="F3357" i="77" s="1"/>
  <c r="F3529" i="77" s="1"/>
  <c r="F3258" i="77"/>
  <c r="F3257" i="77"/>
  <c r="F3256" i="77"/>
  <c r="F3255" i="77"/>
  <c r="F3254" i="77"/>
  <c r="F3253" i="77"/>
  <c r="F3252" i="77"/>
  <c r="F3250" i="77"/>
  <c r="F3249" i="77"/>
  <c r="F3248" i="77"/>
  <c r="F3247" i="77"/>
  <c r="F3245" i="77"/>
  <c r="F3244" i="77"/>
  <c r="F3243" i="77"/>
  <c r="F3242" i="77"/>
  <c r="F3241" i="77"/>
  <c r="F3240" i="77"/>
  <c r="F3239" i="77"/>
  <c r="F3237" i="77"/>
  <c r="F3236" i="77"/>
  <c r="F3235" i="77"/>
  <c r="F3234" i="77"/>
  <c r="F3232" i="77"/>
  <c r="F3231" i="77"/>
  <c r="F3230" i="77"/>
  <c r="F3229" i="77"/>
  <c r="F3228" i="77"/>
  <c r="F3227" i="77"/>
  <c r="F3226" i="77"/>
  <c r="F3224" i="77"/>
  <c r="F3223" i="77"/>
  <c r="F3222" i="77"/>
  <c r="F3221" i="77"/>
  <c r="F3219" i="77"/>
  <c r="F3218" i="77"/>
  <c r="F3217" i="77"/>
  <c r="F3216" i="77"/>
  <c r="F3215" i="77"/>
  <c r="F3214" i="77"/>
  <c r="F3213" i="77"/>
  <c r="F3211" i="77"/>
  <c r="F3210" i="77"/>
  <c r="F3209" i="77"/>
  <c r="F3208" i="77"/>
  <c r="F3206" i="77"/>
  <c r="F3205" i="77"/>
  <c r="F3204" i="77"/>
  <c r="F3203" i="77"/>
  <c r="F3202" i="77"/>
  <c r="F3201" i="77"/>
  <c r="F3200" i="77"/>
  <c r="F3197" i="77"/>
  <c r="F3196" i="77"/>
  <c r="F3195" i="77"/>
  <c r="F3194" i="77"/>
  <c r="F3192" i="77"/>
  <c r="F3191" i="77"/>
  <c r="F3190" i="77"/>
  <c r="F3189" i="77"/>
  <c r="F3188" i="77"/>
  <c r="F3187" i="77"/>
  <c r="F3186" i="77"/>
  <c r="F3183" i="77"/>
  <c r="F3182" i="77"/>
  <c r="F3181" i="77"/>
  <c r="F3180" i="77"/>
  <c r="F3178" i="77"/>
  <c r="F3177" i="77"/>
  <c r="F3176" i="77"/>
  <c r="F3175" i="77"/>
  <c r="F3174" i="77"/>
  <c r="F3173" i="77"/>
  <c r="F3172" i="77"/>
  <c r="F3170" i="77"/>
  <c r="F3169" i="77"/>
  <c r="F3168" i="77"/>
  <c r="F3167" i="77"/>
  <c r="F3165" i="77"/>
  <c r="F3164" i="77"/>
  <c r="F3163" i="77"/>
  <c r="F3162" i="77"/>
  <c r="F3161" i="77"/>
  <c r="F3160" i="77"/>
  <c r="F3159" i="77"/>
  <c r="F3157" i="77"/>
  <c r="F3156" i="77"/>
  <c r="F3155" i="77"/>
  <c r="F3154" i="77"/>
  <c r="F3152" i="77"/>
  <c r="F3151" i="77"/>
  <c r="F3150" i="77"/>
  <c r="F3149" i="77"/>
  <c r="F3148" i="77"/>
  <c r="F3147" i="77"/>
  <c r="F3146" i="77"/>
  <c r="F3144" i="77"/>
  <c r="F3143" i="77"/>
  <c r="F3142" i="77"/>
  <c r="F3141" i="77"/>
  <c r="F3139" i="77"/>
  <c r="F3138" i="77"/>
  <c r="F3137" i="77"/>
  <c r="F3136" i="77"/>
  <c r="F3135" i="77"/>
  <c r="F3134" i="77"/>
  <c r="F3133" i="77"/>
  <c r="F3131" i="77"/>
  <c r="F3130" i="77"/>
  <c r="F3129" i="77"/>
  <c r="F3128" i="77"/>
  <c r="F3126" i="77"/>
  <c r="F3125" i="77"/>
  <c r="F3124" i="77"/>
  <c r="F3123" i="77"/>
  <c r="F3122" i="77"/>
  <c r="F3121" i="77"/>
  <c r="F3120" i="77"/>
  <c r="F3118" i="77"/>
  <c r="F3117" i="77"/>
  <c r="F3116" i="77"/>
  <c r="F3115" i="77"/>
  <c r="F3113" i="77"/>
  <c r="F3112" i="77"/>
  <c r="F3111" i="77"/>
  <c r="F3110" i="77"/>
  <c r="F3109" i="77"/>
  <c r="F3108" i="77"/>
  <c r="F3107" i="77"/>
  <c r="F3104" i="77"/>
  <c r="F3103" i="77"/>
  <c r="F3102" i="77"/>
  <c r="F3101" i="77"/>
  <c r="F3099" i="77"/>
  <c r="F3098" i="77"/>
  <c r="F3097" i="77"/>
  <c r="F3096" i="77"/>
  <c r="F3095" i="77"/>
  <c r="F3094" i="77"/>
  <c r="F3093" i="77"/>
  <c r="F3090" i="77"/>
  <c r="F3089" i="77"/>
  <c r="F3088" i="77"/>
  <c r="F3087" i="77"/>
  <c r="F3085" i="77"/>
  <c r="F3084" i="77"/>
  <c r="F3083" i="77"/>
  <c r="F3082" i="77"/>
  <c r="F3081" i="77"/>
  <c r="F3080" i="77"/>
  <c r="F3079" i="77"/>
  <c r="F3076" i="77"/>
  <c r="F3075" i="77"/>
  <c r="F3074" i="77"/>
  <c r="F3073" i="77"/>
  <c r="F3071" i="77"/>
  <c r="F3070" i="77"/>
  <c r="F3069" i="77"/>
  <c r="F3068" i="77"/>
  <c r="F3067" i="77"/>
  <c r="F3066" i="77"/>
  <c r="F3065" i="77"/>
  <c r="F3062" i="77"/>
  <c r="F3061" i="77"/>
  <c r="F3060" i="77"/>
  <c r="F3059" i="77"/>
  <c r="F3057" i="77"/>
  <c r="F3056" i="77"/>
  <c r="F3055" i="77"/>
  <c r="F3054" i="77"/>
  <c r="F3053" i="77"/>
  <c r="F3052" i="77"/>
  <c r="F3051" i="77"/>
  <c r="F3048" i="77"/>
  <c r="F3047" i="77"/>
  <c r="F3046" i="77"/>
  <c r="F3045" i="77"/>
  <c r="F3043" i="77"/>
  <c r="F3042" i="77"/>
  <c r="F3041" i="77"/>
  <c r="F3040" i="77"/>
  <c r="F3039" i="77"/>
  <c r="F3038" i="77"/>
  <c r="F3037" i="77"/>
  <c r="F3034" i="77"/>
  <c r="F3033" i="77"/>
  <c r="F3032" i="77"/>
  <c r="F3031" i="77"/>
  <c r="F3029" i="77"/>
  <c r="F3028" i="77"/>
  <c r="F3027" i="77"/>
  <c r="F3026" i="77"/>
  <c r="F3025" i="77"/>
  <c r="F3024" i="77"/>
  <c r="F3023" i="77"/>
  <c r="F3020" i="77"/>
  <c r="F3019" i="77"/>
  <c r="F3018" i="77"/>
  <c r="F3017" i="77"/>
  <c r="F3015" i="77"/>
  <c r="F3014" i="77"/>
  <c r="F3013" i="77"/>
  <c r="F3012" i="77"/>
  <c r="F3011" i="77"/>
  <c r="F3010" i="77"/>
  <c r="F3009" i="77"/>
  <c r="F3006" i="77"/>
  <c r="F3005" i="77"/>
  <c r="F3004" i="77"/>
  <c r="F3003" i="77"/>
  <c r="F3001" i="77"/>
  <c r="F3000" i="77"/>
  <c r="F2999" i="77"/>
  <c r="F2998" i="77"/>
  <c r="F2997" i="77"/>
  <c r="F2996" i="77"/>
  <c r="F2995" i="77"/>
  <c r="F2992" i="77"/>
  <c r="F2991" i="77"/>
  <c r="F2990" i="77"/>
  <c r="F2989" i="77"/>
  <c r="F2987" i="77"/>
  <c r="F2986" i="77"/>
  <c r="F2985" i="77"/>
  <c r="F2984" i="77"/>
  <c r="F2983" i="77"/>
  <c r="F2982" i="77"/>
  <c r="F2981" i="77"/>
  <c r="F2978" i="77"/>
  <c r="F2977" i="77"/>
  <c r="F2976" i="77"/>
  <c r="F2975" i="77"/>
  <c r="F2973" i="77"/>
  <c r="F2972" i="77"/>
  <c r="F2971" i="77"/>
  <c r="F2970" i="77"/>
  <c r="F2969" i="77"/>
  <c r="F2968" i="77"/>
  <c r="F2967" i="77"/>
  <c r="F2964" i="77"/>
  <c r="F2963" i="77"/>
  <c r="F2962" i="77"/>
  <c r="F2961" i="77"/>
  <c r="F2959" i="77"/>
  <c r="F2958" i="77"/>
  <c r="F2957" i="77"/>
  <c r="F2956" i="77"/>
  <c r="F2955" i="77"/>
  <c r="F2954" i="77"/>
  <c r="F2953" i="77"/>
  <c r="F2950" i="77"/>
  <c r="F2949" i="77"/>
  <c r="F2948" i="77"/>
  <c r="F2947" i="77"/>
  <c r="F2945" i="77"/>
  <c r="F2944" i="77"/>
  <c r="F2943" i="77"/>
  <c r="F2942" i="77"/>
  <c r="F2941" i="77"/>
  <c r="F2940" i="77"/>
  <c r="F2939" i="77"/>
  <c r="F2936" i="77"/>
  <c r="F2935" i="77"/>
  <c r="F2934" i="77"/>
  <c r="F2933" i="77"/>
  <c r="F2931" i="77"/>
  <c r="F2930" i="77"/>
  <c r="F2929" i="77"/>
  <c r="F2928" i="77"/>
  <c r="F2927" i="77"/>
  <c r="F2926" i="77"/>
  <c r="F2925" i="77"/>
  <c r="F2922" i="77"/>
  <c r="F2921" i="77"/>
  <c r="F2920" i="77"/>
  <c r="F2919" i="77"/>
  <c r="F2917" i="77"/>
  <c r="F2916" i="77"/>
  <c r="F2915" i="77"/>
  <c r="F2914" i="77"/>
  <c r="F2913" i="77"/>
  <c r="F2912" i="77"/>
  <c r="F2911" i="77"/>
  <c r="F2908" i="77"/>
  <c r="F2907" i="77"/>
  <c r="F2906" i="77"/>
  <c r="F2905" i="77"/>
  <c r="F2903" i="77"/>
  <c r="F2902" i="77"/>
  <c r="F2901" i="77"/>
  <c r="F2900" i="77"/>
  <c r="F2899" i="77"/>
  <c r="F2898" i="77"/>
  <c r="F2897" i="77"/>
  <c r="F2894" i="77"/>
  <c r="F2893" i="77"/>
  <c r="F2892" i="77"/>
  <c r="F2891" i="77"/>
  <c r="F2889" i="77"/>
  <c r="F2888" i="77"/>
  <c r="F2887" i="77"/>
  <c r="F2886" i="77"/>
  <c r="F2885" i="77"/>
  <c r="F2884" i="77"/>
  <c r="F2883" i="77"/>
  <c r="F2880" i="77"/>
  <c r="F2879" i="77"/>
  <c r="F2878" i="77"/>
  <c r="F2877" i="77"/>
  <c r="F2875" i="77"/>
  <c r="F2874" i="77"/>
  <c r="F2873" i="77"/>
  <c r="F2872" i="77"/>
  <c r="F2871" i="77"/>
  <c r="F2870" i="77"/>
  <c r="F2869" i="77"/>
  <c r="F2866" i="77"/>
  <c r="F2865" i="77"/>
  <c r="F2864" i="77"/>
  <c r="F2863" i="77"/>
  <c r="F2861" i="77"/>
  <c r="F2860" i="77"/>
  <c r="F2859" i="77"/>
  <c r="F2858" i="77"/>
  <c r="F2857" i="77"/>
  <c r="F2856" i="77"/>
  <c r="F2855" i="77"/>
  <c r="F2852" i="77"/>
  <c r="F2851" i="77"/>
  <c r="F2850" i="77"/>
  <c r="F2849" i="77"/>
  <c r="F2847" i="77"/>
  <c r="F2846" i="77"/>
  <c r="F2836" i="77"/>
  <c r="F2833" i="77"/>
  <c r="F2832" i="77"/>
  <c r="F2822" i="77"/>
  <c r="F2819" i="77"/>
  <c r="F2818" i="77"/>
  <c r="F2808" i="77"/>
  <c r="F2805" i="77"/>
  <c r="F2804" i="77"/>
  <c r="F2803" i="77"/>
  <c r="F2802" i="77"/>
  <c r="F2801" i="77"/>
  <c r="F2800" i="77"/>
  <c r="F2799" i="77"/>
  <c r="F2796" i="77"/>
  <c r="F2795" i="77"/>
  <c r="F2794" i="77"/>
  <c r="F2793" i="77"/>
  <c r="F2791" i="77"/>
  <c r="F2790" i="77"/>
  <c r="F2789" i="77"/>
  <c r="F2788" i="77"/>
  <c r="F2787" i="77"/>
  <c r="F2786" i="77"/>
  <c r="F2785" i="77"/>
  <c r="F2782" i="77"/>
  <c r="F2781" i="77"/>
  <c r="F2780" i="77"/>
  <c r="F2779" i="77"/>
  <c r="F2778" i="77"/>
  <c r="F2777" i="77"/>
  <c r="F2776" i="77"/>
  <c r="F2775" i="77"/>
  <c r="F2774" i="77"/>
  <c r="F2773" i="77"/>
  <c r="F2772" i="77"/>
  <c r="F2771" i="77"/>
  <c r="F2768" i="77"/>
  <c r="F2767" i="77"/>
  <c r="F2766" i="77"/>
  <c r="F2765" i="77"/>
  <c r="F2764" i="77"/>
  <c r="F2763" i="77"/>
  <c r="F2762" i="77"/>
  <c r="F2761" i="77"/>
  <c r="F2760" i="77"/>
  <c r="F2759" i="77"/>
  <c r="F2758" i="77"/>
  <c r="F2757" i="77"/>
  <c r="F2754" i="77"/>
  <c r="F2753" i="77"/>
  <c r="F2752" i="77"/>
  <c r="F2751" i="77"/>
  <c r="F2750" i="77"/>
  <c r="F2749" i="77"/>
  <c r="F2748" i="77"/>
  <c r="F2747" i="77"/>
  <c r="F2746" i="77"/>
  <c r="F2745" i="77"/>
  <c r="F2744" i="77"/>
  <c r="F2743" i="77"/>
  <c r="F2740" i="77"/>
  <c r="F2739" i="77"/>
  <c r="F2738" i="77"/>
  <c r="F2737" i="77"/>
  <c r="F2736" i="77"/>
  <c r="F2735" i="77"/>
  <c r="F2734" i="77"/>
  <c r="F2733" i="77"/>
  <c r="F2732" i="77"/>
  <c r="F2731" i="77"/>
  <c r="F2730" i="77"/>
  <c r="F2729" i="77"/>
  <c r="F2726" i="77"/>
  <c r="F2725" i="77"/>
  <c r="F2724" i="77"/>
  <c r="F2723" i="77"/>
  <c r="F2722" i="77"/>
  <c r="F2721" i="77"/>
  <c r="F2720" i="77"/>
  <c r="F2719" i="77"/>
  <c r="F2718" i="77"/>
  <c r="F2717" i="77"/>
  <c r="F2716" i="77"/>
  <c r="F2715" i="77"/>
  <c r="F2712" i="77"/>
  <c r="F2711" i="77"/>
  <c r="F2710" i="77"/>
  <c r="F2709" i="77"/>
  <c r="F2708" i="77"/>
  <c r="F2707" i="77"/>
  <c r="F2706" i="77"/>
  <c r="F2705" i="77"/>
  <c r="F2704" i="77"/>
  <c r="F2703" i="77"/>
  <c r="F2702" i="77"/>
  <c r="F2701" i="77"/>
  <c r="F2698" i="77"/>
  <c r="F2697" i="77"/>
  <c r="F2696" i="77"/>
  <c r="F2695" i="77"/>
  <c r="F2694" i="77"/>
  <c r="F2693" i="77"/>
  <c r="F2692" i="77"/>
  <c r="F2691" i="77"/>
  <c r="F2690" i="77"/>
  <c r="F2689" i="77"/>
  <c r="F2688" i="77"/>
  <c r="F2687" i="77"/>
  <c r="F2684" i="77"/>
  <c r="F2683" i="77"/>
  <c r="F2682" i="77"/>
  <c r="F2681" i="77"/>
  <c r="F2680" i="77"/>
  <c r="F2679" i="77"/>
  <c r="F2678" i="77"/>
  <c r="F2677" i="77"/>
  <c r="F2676" i="77"/>
  <c r="F2675" i="77"/>
  <c r="F2674" i="77"/>
  <c r="F2673" i="77"/>
  <c r="F2670" i="77"/>
  <c r="F2669" i="77"/>
  <c r="F2668" i="77"/>
  <c r="F2667" i="77"/>
  <c r="F2666" i="77"/>
  <c r="F2665" i="77"/>
  <c r="F2664" i="77"/>
  <c r="F2663" i="77"/>
  <c r="F2662" i="77"/>
  <c r="F2661" i="77"/>
  <c r="F2660" i="77"/>
  <c r="F2659" i="77"/>
  <c r="F2658" i="77"/>
  <c r="F2655" i="77"/>
  <c r="F2654" i="77"/>
  <c r="F2653" i="77"/>
  <c r="F2652" i="77"/>
  <c r="F3261" i="77" s="1"/>
  <c r="F3528" i="77" s="1"/>
  <c r="F2645" i="77"/>
  <c r="F2644" i="77"/>
  <c r="F2643" i="77"/>
  <c r="F2642" i="77"/>
  <c r="F2641" i="77"/>
  <c r="F2640" i="77"/>
  <c r="F2639" i="77"/>
  <c r="F2638" i="77"/>
  <c r="F2637" i="77"/>
  <c r="F2636" i="77"/>
  <c r="F2635" i="77"/>
  <c r="F2634" i="77"/>
  <c r="F2633" i="77"/>
  <c r="F2631" i="77"/>
  <c r="F2629" i="77"/>
  <c r="F2628" i="77"/>
  <c r="F2647" i="77" s="1"/>
  <c r="F3527" i="77" s="1"/>
  <c r="F2627" i="77"/>
  <c r="F2619" i="77"/>
  <c r="F2599" i="77"/>
  <c r="F2597" i="77"/>
  <c r="F2593" i="77"/>
  <c r="F2592" i="77"/>
  <c r="F2583" i="77"/>
  <c r="F2582" i="77"/>
  <c r="F2574" i="77"/>
  <c r="F2570" i="77"/>
  <c r="F2569" i="77"/>
  <c r="F2568" i="77"/>
  <c r="F2566" i="77"/>
  <c r="F2565" i="77"/>
  <c r="F2564" i="77"/>
  <c r="F2563" i="77"/>
  <c r="F2561" i="77"/>
  <c r="F2560" i="77"/>
  <c r="F2559" i="77"/>
  <c r="F2558" i="77"/>
  <c r="F2557" i="77"/>
  <c r="F2556" i="77"/>
  <c r="F2555" i="77"/>
  <c r="F2554" i="77"/>
  <c r="F2553" i="77"/>
  <c r="F2552" i="77"/>
  <c r="F2551" i="77"/>
  <c r="F2550" i="77"/>
  <c r="F2549" i="77"/>
  <c r="F2548" i="77"/>
  <c r="F2547" i="77"/>
  <c r="F2546" i="77"/>
  <c r="F2545" i="77"/>
  <c r="F2544" i="77"/>
  <c r="F2543" i="77"/>
  <c r="F2542" i="77"/>
  <c r="F2541" i="77"/>
  <c r="F2540" i="77"/>
  <c r="F2539" i="77"/>
  <c r="F2538" i="77"/>
  <c r="F2537" i="77"/>
  <c r="F2536" i="77"/>
  <c r="F2535" i="77"/>
  <c r="F2534" i="77"/>
  <c r="F2521" i="77"/>
  <c r="F2508" i="77"/>
  <c r="F2496" i="77"/>
  <c r="F2484" i="77"/>
  <c r="F2472" i="77"/>
  <c r="F2460" i="77"/>
  <c r="F2448" i="77"/>
  <c r="F2436" i="77"/>
  <c r="F2424" i="77"/>
  <c r="F2412" i="77"/>
  <c r="F2398" i="77"/>
  <c r="F2397" i="77"/>
  <c r="F2396" i="77"/>
  <c r="F2395" i="77"/>
  <c r="F2394" i="77"/>
  <c r="F2393" i="77"/>
  <c r="F2392" i="77"/>
  <c r="F2391" i="77"/>
  <c r="F2390" i="77"/>
  <c r="F2389" i="77"/>
  <c r="F2388" i="77"/>
  <c r="F2386" i="77"/>
  <c r="F2385" i="77"/>
  <c r="F2384" i="77"/>
  <c r="F2383" i="77"/>
  <c r="F2382" i="77"/>
  <c r="F2381" i="77"/>
  <c r="F2380" i="77"/>
  <c r="F2379" i="77"/>
  <c r="F2378" i="77"/>
  <c r="F2377" i="77"/>
  <c r="F2376" i="77"/>
  <c r="F2374" i="77"/>
  <c r="F2373" i="77"/>
  <c r="F2372" i="77"/>
  <c r="F2371" i="77"/>
  <c r="F2370" i="77"/>
  <c r="F2369" i="77"/>
  <c r="F2368" i="77"/>
  <c r="F2367" i="77"/>
  <c r="F2366" i="77"/>
  <c r="F2365" i="77"/>
  <c r="F2364" i="77"/>
  <c r="F2362" i="77"/>
  <c r="F2361" i="77"/>
  <c r="F2360" i="77"/>
  <c r="F2359" i="77"/>
  <c r="F2358" i="77"/>
  <c r="F2357" i="77"/>
  <c r="F2356" i="77"/>
  <c r="F2355" i="77"/>
  <c r="F2354" i="77"/>
  <c r="F2353" i="77"/>
  <c r="F2352" i="77"/>
  <c r="F2350" i="77"/>
  <c r="F2349" i="77"/>
  <c r="F2348" i="77"/>
  <c r="F2347" i="77"/>
  <c r="F2346" i="77"/>
  <c r="F2345" i="77"/>
  <c r="F2344" i="77"/>
  <c r="F2343" i="77"/>
  <c r="F2342" i="77"/>
  <c r="F2341" i="77"/>
  <c r="F2340" i="77"/>
  <c r="F2338" i="77"/>
  <c r="F2337" i="77"/>
  <c r="F2336" i="77"/>
  <c r="F2335" i="77"/>
  <c r="F2334" i="77"/>
  <c r="F2333" i="77"/>
  <c r="F2332" i="77"/>
  <c r="F2331" i="77"/>
  <c r="F2330" i="77"/>
  <c r="F2329" i="77"/>
  <c r="F2328" i="77"/>
  <c r="F2326" i="77"/>
  <c r="F2325" i="77"/>
  <c r="F2324" i="77"/>
  <c r="F2323" i="77"/>
  <c r="F2322" i="77"/>
  <c r="F2321" i="77"/>
  <c r="F2320" i="77"/>
  <c r="F2319" i="77"/>
  <c r="F2318" i="77"/>
  <c r="F2317" i="77"/>
  <c r="F2316" i="77"/>
  <c r="F2314" i="77"/>
  <c r="F2313" i="77"/>
  <c r="F2312" i="77"/>
  <c r="F2311" i="77"/>
  <c r="F2310" i="77"/>
  <c r="F2309" i="77"/>
  <c r="F2308" i="77"/>
  <c r="F2307" i="77"/>
  <c r="F2306" i="77"/>
  <c r="F2305" i="77"/>
  <c r="F2304" i="77"/>
  <c r="F2302" i="77"/>
  <c r="F2301" i="77"/>
  <c r="F2300" i="77"/>
  <c r="F2299" i="77"/>
  <c r="F2298" i="77"/>
  <c r="F2297" i="77"/>
  <c r="F2296" i="77"/>
  <c r="F2295" i="77"/>
  <c r="F2294" i="77"/>
  <c r="F2293" i="77"/>
  <c r="F2292" i="77"/>
  <c r="F2290" i="77"/>
  <c r="F2289" i="77"/>
  <c r="F2288" i="77"/>
  <c r="F2287" i="77"/>
  <c r="F2286" i="77"/>
  <c r="F2285" i="77"/>
  <c r="F2284" i="77"/>
  <c r="F2283" i="77"/>
  <c r="F2282" i="77"/>
  <c r="F2281" i="77"/>
  <c r="F2280" i="77"/>
  <c r="F2278" i="77"/>
  <c r="F2277" i="77"/>
  <c r="F2276" i="77"/>
  <c r="F2275" i="77"/>
  <c r="F2274" i="77"/>
  <c r="F2273" i="77"/>
  <c r="F2272" i="77"/>
  <c r="F2271" i="77"/>
  <c r="F2270" i="77"/>
  <c r="F2269" i="77"/>
  <c r="F2268" i="77"/>
  <c r="F2267" i="77"/>
  <c r="F2265" i="77"/>
  <c r="F2264" i="77"/>
  <c r="F2263" i="77"/>
  <c r="F2262" i="77"/>
  <c r="F2261" i="77"/>
  <c r="F2260" i="77"/>
  <c r="F2259" i="77"/>
  <c r="F2258" i="77"/>
  <c r="F2257" i="77"/>
  <c r="F2256" i="77"/>
  <c r="F2255" i="77"/>
  <c r="F2253" i="77"/>
  <c r="F2252" i="77"/>
  <c r="F2251" i="77"/>
  <c r="F2250" i="77"/>
  <c r="F2249" i="77"/>
  <c r="F2248" i="77"/>
  <c r="F2247" i="77"/>
  <c r="F2246" i="77"/>
  <c r="F2245" i="77"/>
  <c r="F2244" i="77"/>
  <c r="F2243" i="77"/>
  <c r="F2241" i="77"/>
  <c r="F2240" i="77"/>
  <c r="F2239" i="77"/>
  <c r="F2238" i="77"/>
  <c r="F2237" i="77"/>
  <c r="F2236" i="77"/>
  <c r="F2235" i="77"/>
  <c r="F2234" i="77"/>
  <c r="F2233" i="77"/>
  <c r="F2232" i="77"/>
  <c r="F2231" i="77"/>
  <c r="F2229" i="77"/>
  <c r="F2228" i="77"/>
  <c r="F2227" i="77"/>
  <c r="F2226" i="77"/>
  <c r="F2225" i="77"/>
  <c r="F2224" i="77"/>
  <c r="F2223" i="77"/>
  <c r="F2222" i="77"/>
  <c r="F2221" i="77"/>
  <c r="F2220" i="77"/>
  <c r="F2219" i="77"/>
  <c r="F2217" i="77"/>
  <c r="F2216" i="77"/>
  <c r="F2215" i="77"/>
  <c r="F2214" i="77"/>
  <c r="F2213" i="77"/>
  <c r="F2212" i="77"/>
  <c r="F2211" i="77"/>
  <c r="F2210" i="77"/>
  <c r="F2209" i="77"/>
  <c r="F2208" i="77"/>
  <c r="F2207" i="77"/>
  <c r="F2205" i="77"/>
  <c r="F2204" i="77"/>
  <c r="F2203" i="77"/>
  <c r="F2202" i="77"/>
  <c r="F2201" i="77"/>
  <c r="F2200" i="77"/>
  <c r="F2199" i="77"/>
  <c r="F2198" i="77"/>
  <c r="F2197" i="77"/>
  <c r="F2196" i="77"/>
  <c r="F2195" i="77"/>
  <c r="F2193" i="77"/>
  <c r="F2192" i="77"/>
  <c r="F2191" i="77"/>
  <c r="F2190" i="77"/>
  <c r="F2189" i="77"/>
  <c r="F2188" i="77"/>
  <c r="F2187" i="77"/>
  <c r="F2186" i="77"/>
  <c r="F2185" i="77"/>
  <c r="F2184" i="77"/>
  <c r="F2183" i="77"/>
  <c r="F2181" i="77"/>
  <c r="F2180" i="77"/>
  <c r="F2179" i="77"/>
  <c r="F2178" i="77"/>
  <c r="F2177" i="77"/>
  <c r="F2176" i="77"/>
  <c r="F2175" i="77"/>
  <c r="F2174" i="77"/>
  <c r="F2173" i="77"/>
  <c r="F2172" i="77"/>
  <c r="F2171" i="77"/>
  <c r="F2169" i="77"/>
  <c r="F2168" i="77"/>
  <c r="F2167" i="77"/>
  <c r="F2166" i="77"/>
  <c r="F2165" i="77"/>
  <c r="F2164" i="77"/>
  <c r="F2163" i="77"/>
  <c r="F2162" i="77"/>
  <c r="F2161" i="77"/>
  <c r="F2160" i="77"/>
  <c r="F2159" i="77"/>
  <c r="F2157" i="77"/>
  <c r="F2156" i="77"/>
  <c r="F2155" i="77"/>
  <c r="F2154" i="77"/>
  <c r="F2153" i="77"/>
  <c r="F2152" i="77"/>
  <c r="F2151" i="77"/>
  <c r="F2150" i="77"/>
  <c r="F2149" i="77"/>
  <c r="F2148" i="77"/>
  <c r="F2147" i="77"/>
  <c r="F2145" i="77"/>
  <c r="F2144" i="77"/>
  <c r="F2143" i="77"/>
  <c r="F2142" i="77"/>
  <c r="F2141" i="77"/>
  <c r="F2140" i="77"/>
  <c r="F2139" i="77"/>
  <c r="F2138" i="77"/>
  <c r="F2137" i="77"/>
  <c r="F2136" i="77"/>
  <c r="F2135" i="77"/>
  <c r="F2133" i="77"/>
  <c r="F2132" i="77"/>
  <c r="F2131" i="77"/>
  <c r="F2130" i="77"/>
  <c r="F2129" i="77"/>
  <c r="F2128" i="77"/>
  <c r="F2127" i="77"/>
  <c r="F2126" i="77"/>
  <c r="F2125" i="77"/>
  <c r="F2124" i="77"/>
  <c r="F2123" i="77"/>
  <c r="F2121" i="77"/>
  <c r="F2120" i="77"/>
  <c r="F2119" i="77"/>
  <c r="F2118" i="77"/>
  <c r="F2117" i="77"/>
  <c r="F2116" i="77"/>
  <c r="F2115" i="77"/>
  <c r="F2114" i="77"/>
  <c r="F2113" i="77"/>
  <c r="F2112" i="77"/>
  <c r="F2111" i="77"/>
  <c r="F2109" i="77"/>
  <c r="F2108" i="77"/>
  <c r="F2107" i="77"/>
  <c r="F2106" i="77"/>
  <c r="F2105" i="77"/>
  <c r="F2104" i="77"/>
  <c r="F2103" i="77"/>
  <c r="F2102" i="77"/>
  <c r="F2101" i="77"/>
  <c r="F2100" i="77"/>
  <c r="F2099" i="77"/>
  <c r="F2097" i="77"/>
  <c r="F2096" i="77"/>
  <c r="F2095" i="77"/>
  <c r="F2094" i="77"/>
  <c r="F2093" i="77"/>
  <c r="F2092" i="77"/>
  <c r="F2091" i="77"/>
  <c r="F2090" i="77"/>
  <c r="F2089" i="77"/>
  <c r="F2088" i="77"/>
  <c r="F2087" i="77"/>
  <c r="F2085" i="77"/>
  <c r="F2084" i="77"/>
  <c r="F2083" i="77"/>
  <c r="F2082" i="77"/>
  <c r="F2081" i="77"/>
  <c r="F2080" i="77"/>
  <c r="F2079" i="77"/>
  <c r="F2078" i="77"/>
  <c r="F2077" i="77"/>
  <c r="F2076" i="77"/>
  <c r="F2075" i="77"/>
  <c r="F2073" i="77"/>
  <c r="F2072" i="77"/>
  <c r="F2071" i="77"/>
  <c r="F2070" i="77"/>
  <c r="F2069" i="77"/>
  <c r="F2068" i="77"/>
  <c r="F2067" i="77"/>
  <c r="F2066" i="77"/>
  <c r="F2065" i="77"/>
  <c r="F2064" i="77"/>
  <c r="F2063" i="77"/>
  <c r="F2062" i="77"/>
  <c r="F2060" i="77"/>
  <c r="F2059" i="77"/>
  <c r="F2058" i="77"/>
  <c r="F2057" i="77"/>
  <c r="F2056" i="77"/>
  <c r="F2055" i="77"/>
  <c r="F2054" i="77"/>
  <c r="F2053" i="77"/>
  <c r="F2052" i="77"/>
  <c r="F2051" i="77"/>
  <c r="F2050" i="77"/>
  <c r="F2048" i="77"/>
  <c r="F2047" i="77"/>
  <c r="F2046" i="77"/>
  <c r="F2045" i="77"/>
  <c r="F2044" i="77"/>
  <c r="F2043" i="77"/>
  <c r="F2042" i="77"/>
  <c r="F2041" i="77"/>
  <c r="F2040" i="77"/>
  <c r="F2039" i="77"/>
  <c r="F2038" i="77"/>
  <c r="F2036" i="77"/>
  <c r="F2035" i="77"/>
  <c r="F2034" i="77"/>
  <c r="F2033" i="77"/>
  <c r="F2032" i="77"/>
  <c r="F2031" i="77"/>
  <c r="F2030" i="77"/>
  <c r="F2029" i="77"/>
  <c r="F2028" i="77"/>
  <c r="F2027" i="77"/>
  <c r="F2026" i="77"/>
  <c r="F2024" i="77"/>
  <c r="F2023" i="77"/>
  <c r="F2022" i="77"/>
  <c r="F2021" i="77"/>
  <c r="F2020" i="77"/>
  <c r="F2019" i="77"/>
  <c r="F2018" i="77"/>
  <c r="F2017" i="77"/>
  <c r="F2016" i="77"/>
  <c r="F2015" i="77"/>
  <c r="F2014" i="77"/>
  <c r="F2012" i="77"/>
  <c r="F2011" i="77"/>
  <c r="F2010" i="77"/>
  <c r="F2009" i="77"/>
  <c r="F2008" i="77"/>
  <c r="F2007" i="77"/>
  <c r="F2006" i="77"/>
  <c r="F2005" i="77"/>
  <c r="F2004" i="77"/>
  <c r="F2003" i="77"/>
  <c r="F2002" i="77"/>
  <c r="F2000" i="77"/>
  <c r="F1999" i="77"/>
  <c r="F1998" i="77"/>
  <c r="F1997" i="77"/>
  <c r="F1996" i="77"/>
  <c r="F1995" i="77"/>
  <c r="F1994" i="77"/>
  <c r="F1993" i="77"/>
  <c r="F1992" i="77"/>
  <c r="F1991" i="77"/>
  <c r="F1990" i="77"/>
  <c r="F1988" i="77"/>
  <c r="F1987" i="77"/>
  <c r="F1986" i="77"/>
  <c r="F1985" i="77"/>
  <c r="F1984" i="77"/>
  <c r="F1983" i="77"/>
  <c r="F1982" i="77"/>
  <c r="F1981" i="77"/>
  <c r="F1980" i="77"/>
  <c r="F1979" i="77"/>
  <c r="F1978" i="77"/>
  <c r="F1977" i="77"/>
  <c r="F2600" i="77" s="1"/>
  <c r="F3526" i="77" s="1"/>
  <c r="F1976" i="77"/>
  <c r="F1968" i="77"/>
  <c r="F1963" i="77"/>
  <c r="F1962" i="77"/>
  <c r="F1961" i="77"/>
  <c r="F1960" i="77"/>
  <c r="F1959" i="77"/>
  <c r="F1958" i="77"/>
  <c r="F1957" i="77"/>
  <c r="F1956" i="77"/>
  <c r="F1955" i="77"/>
  <c r="F1954" i="77"/>
  <c r="F1953" i="77"/>
  <c r="F1952" i="77"/>
  <c r="F1951" i="77"/>
  <c r="F1950" i="77"/>
  <c r="F1949" i="77"/>
  <c r="F1948" i="77"/>
  <c r="F1947" i="77"/>
  <c r="F1946" i="77"/>
  <c r="F1945" i="77"/>
  <c r="F1944" i="77"/>
  <c r="F1943" i="77"/>
  <c r="F1942" i="77"/>
  <c r="F1941" i="77"/>
  <c r="F1940" i="77"/>
  <c r="F1939" i="77"/>
  <c r="F1938" i="77"/>
  <c r="F1937" i="77"/>
  <c r="F1936" i="77"/>
  <c r="F1935" i="77"/>
  <c r="F1934" i="77"/>
  <c r="F1933" i="77"/>
  <c r="F1929" i="77"/>
  <c r="F1925" i="77"/>
  <c r="F1924" i="77"/>
  <c r="F1923" i="77"/>
  <c r="F1921" i="77"/>
  <c r="F1920" i="77"/>
  <c r="F1919" i="77"/>
  <c r="F1918" i="77"/>
  <c r="F1914" i="77"/>
  <c r="F1912" i="77"/>
  <c r="F1910" i="77"/>
  <c r="F1905" i="77"/>
  <c r="F1904" i="77"/>
  <c r="F1903" i="77"/>
  <c r="F1902" i="77"/>
  <c r="F1901" i="77"/>
  <c r="F1900" i="77"/>
  <c r="F1899" i="77"/>
  <c r="F1897" i="77"/>
  <c r="F1884" i="77"/>
  <c r="F1882" i="77"/>
  <c r="F1868" i="77"/>
  <c r="F1971" i="77" s="1"/>
  <c r="F3525" i="77" s="1"/>
  <c r="F1861" i="77"/>
  <c r="F1860" i="77"/>
  <c r="F1859" i="77"/>
  <c r="F1858" i="77"/>
  <c r="F1857" i="77"/>
  <c r="F1856" i="77"/>
  <c r="F1855" i="77"/>
  <c r="F1854" i="77"/>
  <c r="F1853" i="77"/>
  <c r="F1852" i="77"/>
  <c r="F1851" i="77"/>
  <c r="F1850" i="77"/>
  <c r="F1849" i="77"/>
  <c r="F1848" i="77"/>
  <c r="F1846" i="77"/>
  <c r="F1844" i="77"/>
  <c r="F1843" i="77"/>
  <c r="F1842" i="77"/>
  <c r="F1841" i="77"/>
  <c r="F1840" i="77"/>
  <c r="F1839" i="77"/>
  <c r="F1838" i="77"/>
  <c r="F1837" i="77"/>
  <c r="F1836" i="77"/>
  <c r="F1835" i="77"/>
  <c r="F1834" i="77"/>
  <c r="F1833" i="77"/>
  <c r="F1832" i="77"/>
  <c r="F1831" i="77"/>
  <c r="F1830" i="77"/>
  <c r="F1829" i="77"/>
  <c r="F1828" i="77"/>
  <c r="F1827" i="77"/>
  <c r="F1826" i="77"/>
  <c r="F1825" i="77"/>
  <c r="F1824" i="77"/>
  <c r="F1823" i="77"/>
  <c r="F1822" i="77"/>
  <c r="F1821" i="77"/>
  <c r="F1820" i="77"/>
  <c r="F1819" i="77"/>
  <c r="F1818" i="77"/>
  <c r="F1817" i="77"/>
  <c r="F1816" i="77"/>
  <c r="F1815" i="77"/>
  <c r="F1814" i="77"/>
  <c r="F1813" i="77"/>
  <c r="F1812" i="77"/>
  <c r="F1811" i="77"/>
  <c r="F1810" i="77"/>
  <c r="F1809" i="77"/>
  <c r="F1808" i="77"/>
  <c r="F1807" i="77"/>
  <c r="F1806" i="77"/>
  <c r="F1805" i="77"/>
  <c r="F1804" i="77"/>
  <c r="F1803" i="77"/>
  <c r="F1802" i="77"/>
  <c r="F1801" i="77"/>
  <c r="F1800" i="77"/>
  <c r="F1799" i="77"/>
  <c r="F1797" i="77"/>
  <c r="F1796" i="77"/>
  <c r="F1794" i="77"/>
  <c r="F1792" i="77"/>
  <c r="F1790" i="77"/>
  <c r="F1789" i="77"/>
  <c r="F1788" i="77"/>
  <c r="F1787" i="77"/>
  <c r="F1785" i="77"/>
  <c r="F1784" i="77"/>
  <c r="F1782" i="77"/>
  <c r="F1781" i="77"/>
  <c r="F1779" i="77"/>
  <c r="F1778" i="77"/>
  <c r="F1775" i="77"/>
  <c r="F1774" i="77"/>
  <c r="F1773" i="77"/>
  <c r="F1772" i="77"/>
  <c r="F1770" i="77"/>
  <c r="F1769" i="77"/>
  <c r="F1767" i="77"/>
  <c r="F1766" i="77"/>
  <c r="F1764" i="77"/>
  <c r="F1763" i="77"/>
  <c r="F1760" i="77"/>
  <c r="F1759" i="77"/>
  <c r="F1758" i="77"/>
  <c r="F1757" i="77"/>
  <c r="F1755" i="77"/>
  <c r="F1754" i="77"/>
  <c r="F1752" i="77"/>
  <c r="F1751" i="77"/>
  <c r="F1749" i="77"/>
  <c r="F1748" i="77"/>
  <c r="F1746" i="77"/>
  <c r="F1745" i="77"/>
  <c r="F1744" i="77"/>
  <c r="F1743" i="77"/>
  <c r="F1741" i="77"/>
  <c r="F1740" i="77"/>
  <c r="F1738" i="77"/>
  <c r="F1737" i="77"/>
  <c r="F1735" i="77"/>
  <c r="F1734" i="77"/>
  <c r="F1732" i="77"/>
  <c r="F1731" i="77"/>
  <c r="F1730" i="77"/>
  <c r="F1729" i="77"/>
  <c r="F1727" i="77"/>
  <c r="F1726" i="77"/>
  <c r="F1724" i="77"/>
  <c r="F1723" i="77"/>
  <c r="F1721" i="77"/>
  <c r="F1720" i="77"/>
  <c r="F1718" i="77"/>
  <c r="F1717" i="77"/>
  <c r="F1716" i="77"/>
  <c r="F1715" i="77"/>
  <c r="F1713" i="77"/>
  <c r="F1712" i="77"/>
  <c r="F1710" i="77"/>
  <c r="F1709" i="77"/>
  <c r="F1707" i="77"/>
  <c r="F1706" i="77"/>
  <c r="F1704" i="77"/>
  <c r="F1703" i="77"/>
  <c r="F1702" i="77"/>
  <c r="F1701" i="77"/>
  <c r="F1699" i="77"/>
  <c r="F1698" i="77"/>
  <c r="F1696" i="77"/>
  <c r="F1695" i="77"/>
  <c r="F1693" i="77"/>
  <c r="F1692" i="77"/>
  <c r="F1690" i="77"/>
  <c r="F1689" i="77"/>
  <c r="F1688" i="77"/>
  <c r="F1687" i="77"/>
  <c r="F1685" i="77"/>
  <c r="F1684" i="77"/>
  <c r="F1682" i="77"/>
  <c r="F1681" i="77"/>
  <c r="F1679" i="77"/>
  <c r="F1678" i="77"/>
  <c r="F1676" i="77"/>
  <c r="F1675" i="77"/>
  <c r="F1674" i="77"/>
  <c r="F1673" i="77"/>
  <c r="F1671" i="77"/>
  <c r="F1670" i="77"/>
  <c r="F1668" i="77"/>
  <c r="F1667" i="77"/>
  <c r="F1665" i="77"/>
  <c r="F1664" i="77"/>
  <c r="F1663" i="77"/>
  <c r="F1661" i="77"/>
  <c r="F1660" i="77"/>
  <c r="F1659" i="77"/>
  <c r="F1658" i="77"/>
  <c r="F1656" i="77"/>
  <c r="F1655" i="77"/>
  <c r="F1653" i="77"/>
  <c r="F1652" i="77"/>
  <c r="F1650" i="77"/>
  <c r="F1649" i="77"/>
  <c r="F1648" i="77"/>
  <c r="F1646" i="77"/>
  <c r="F1645" i="77"/>
  <c r="F1644" i="77"/>
  <c r="F1643" i="77"/>
  <c r="F1641" i="77"/>
  <c r="F1640" i="77"/>
  <c r="F1638" i="77"/>
  <c r="F1637" i="77"/>
  <c r="F1635" i="77"/>
  <c r="F1634" i="77"/>
  <c r="F1633" i="77"/>
  <c r="F1631" i="77"/>
  <c r="F1630" i="77"/>
  <c r="F1629" i="77"/>
  <c r="F1628" i="77"/>
  <c r="F1626" i="77"/>
  <c r="F1625" i="77"/>
  <c r="F1623" i="77"/>
  <c r="F1622" i="77"/>
  <c r="F1620" i="77"/>
  <c r="F1619" i="77"/>
  <c r="F1618" i="77"/>
  <c r="F1616" i="77"/>
  <c r="F1615" i="77"/>
  <c r="F1614" i="77"/>
  <c r="F1613" i="77"/>
  <c r="F1611" i="77"/>
  <c r="F1610" i="77"/>
  <c r="F1608" i="77"/>
  <c r="F1607" i="77"/>
  <c r="F1605" i="77"/>
  <c r="F1604" i="77"/>
  <c r="F1603" i="77"/>
  <c r="F1601" i="77"/>
  <c r="F1600" i="77"/>
  <c r="F1599" i="77"/>
  <c r="F1598" i="77"/>
  <c r="F1596" i="77"/>
  <c r="F1595" i="77"/>
  <c r="F1593" i="77"/>
  <c r="F1592" i="77"/>
  <c r="F1590" i="77"/>
  <c r="F1589" i="77"/>
  <c r="F1588" i="77"/>
  <c r="F1586" i="77"/>
  <c r="F1585" i="77"/>
  <c r="F1584" i="77"/>
  <c r="F1583" i="77"/>
  <c r="F1581" i="77"/>
  <c r="F1580" i="77"/>
  <c r="F1578" i="77"/>
  <c r="F1577" i="77"/>
  <c r="F1575" i="77"/>
  <c r="F1574" i="77"/>
  <c r="F1573" i="77"/>
  <c r="F1571" i="77"/>
  <c r="F1570" i="77"/>
  <c r="F1569" i="77"/>
  <c r="F1568" i="77"/>
  <c r="F1566" i="77"/>
  <c r="F1565" i="77"/>
  <c r="F1563" i="77"/>
  <c r="F1562" i="77"/>
  <c r="F1560" i="77"/>
  <c r="F1559" i="77"/>
  <c r="F1558" i="77"/>
  <c r="F1556" i="77"/>
  <c r="F1555" i="77"/>
  <c r="F1554" i="77"/>
  <c r="F1553" i="77"/>
  <c r="F1551" i="77"/>
  <c r="F1550" i="77"/>
  <c r="F1548" i="77"/>
  <c r="F1547" i="77"/>
  <c r="F1545" i="77"/>
  <c r="F1544" i="77"/>
  <c r="F1543" i="77"/>
  <c r="F1541" i="77"/>
  <c r="F1540" i="77"/>
  <c r="F1539" i="77"/>
  <c r="F1538" i="77"/>
  <c r="F1536" i="77"/>
  <c r="F1535" i="77"/>
  <c r="F1533" i="77"/>
  <c r="F1531" i="77"/>
  <c r="F1529" i="77"/>
  <c r="F1528" i="77"/>
  <c r="F1527" i="77"/>
  <c r="F1524" i="77"/>
  <c r="F1523" i="77"/>
  <c r="F1522" i="77"/>
  <c r="F1520" i="77"/>
  <c r="F1519" i="77"/>
  <c r="F1517" i="77"/>
  <c r="F1516" i="77"/>
  <c r="F1514" i="77"/>
  <c r="F1513" i="77"/>
  <c r="F1862" i="77" s="1"/>
  <c r="F3524" i="77" s="1"/>
  <c r="F1512" i="77"/>
  <c r="F1510" i="77"/>
  <c r="F1509" i="77"/>
  <c r="F1508" i="77"/>
  <c r="F1507" i="77"/>
  <c r="F1499" i="77"/>
  <c r="F1498" i="77"/>
  <c r="F1497" i="77"/>
  <c r="F1496" i="77"/>
  <c r="F1495" i="77"/>
  <c r="F1494" i="77"/>
  <c r="F1493" i="77"/>
  <c r="F1492" i="77"/>
  <c r="F1491" i="77"/>
  <c r="F1490" i="77"/>
  <c r="F1489" i="77"/>
  <c r="F1488" i="77"/>
  <c r="F1487" i="77"/>
  <c r="F1486" i="77"/>
  <c r="F1485" i="77"/>
  <c r="F1484" i="77"/>
  <c r="F1483" i="77"/>
  <c r="F1482" i="77"/>
  <c r="F1480" i="77"/>
  <c r="F1479" i="77"/>
  <c r="F1478" i="77"/>
  <c r="F1477" i="77"/>
  <c r="F1476" i="77"/>
  <c r="F1475" i="77"/>
  <c r="F1474" i="77"/>
  <c r="F1473" i="77"/>
  <c r="F1472" i="77"/>
  <c r="F1471" i="77"/>
  <c r="F1470" i="77"/>
  <c r="F1469" i="77"/>
  <c r="F1468" i="77"/>
  <c r="F1467" i="77"/>
  <c r="F1466" i="77"/>
  <c r="F1465" i="77"/>
  <c r="F1464" i="77"/>
  <c r="F1463" i="77"/>
  <c r="F1462" i="77"/>
  <c r="F1460" i="77"/>
  <c r="F1459" i="77"/>
  <c r="F1452" i="77"/>
  <c r="F1451" i="77"/>
  <c r="F1450" i="77"/>
  <c r="F1449" i="77"/>
  <c r="F1448" i="77"/>
  <c r="F1447" i="77"/>
  <c r="F1446" i="77"/>
  <c r="F1445" i="77"/>
  <c r="F1444" i="77"/>
  <c r="F1443" i="77"/>
  <c r="F1442" i="77"/>
  <c r="F1441" i="77"/>
  <c r="F1440" i="77"/>
  <c r="F1439" i="77"/>
  <c r="F1438" i="77"/>
  <c r="F1437" i="77"/>
  <c r="F1436" i="77"/>
  <c r="F1434" i="77"/>
  <c r="F1433" i="77"/>
  <c r="F1432" i="77"/>
  <c r="F1431" i="77"/>
  <c r="F1430" i="77"/>
  <c r="F1429" i="77"/>
  <c r="F1428" i="77"/>
  <c r="F1427" i="77"/>
  <c r="F1426" i="77"/>
  <c r="F1425" i="77"/>
  <c r="F1424" i="77"/>
  <c r="F1423" i="77"/>
  <c r="F1422" i="77"/>
  <c r="F1421" i="77"/>
  <c r="F1420" i="77"/>
  <c r="F1419" i="77"/>
  <c r="F1418" i="77"/>
  <c r="F1417" i="77"/>
  <c r="F1416" i="77"/>
  <c r="F1415" i="77"/>
  <c r="F1414" i="77"/>
  <c r="F1413" i="77"/>
  <c r="F1412" i="77"/>
  <c r="F1411" i="77"/>
  <c r="F1410" i="77"/>
  <c r="F1409" i="77"/>
  <c r="F1408" i="77"/>
  <c r="F1407" i="77"/>
  <c r="F1406" i="77"/>
  <c r="F1405" i="77"/>
  <c r="F1404" i="77"/>
  <c r="F1403" i="77"/>
  <c r="F1402" i="77"/>
  <c r="F1401" i="77"/>
  <c r="F1400" i="77"/>
  <c r="F1399" i="77"/>
  <c r="F1398" i="77"/>
  <c r="F1397" i="77"/>
  <c r="F1396" i="77"/>
  <c r="F1395" i="77"/>
  <c r="F1394" i="77"/>
  <c r="F1393" i="77"/>
  <c r="F1392" i="77"/>
  <c r="F1391" i="77"/>
  <c r="F1390" i="77"/>
  <c r="F1389" i="77"/>
  <c r="F1388" i="77"/>
  <c r="F1387" i="77"/>
  <c r="F1386" i="77"/>
  <c r="F1385" i="77"/>
  <c r="F1384" i="77"/>
  <c r="F1383" i="77"/>
  <c r="F1382" i="77"/>
  <c r="F1381" i="77"/>
  <c r="F1380" i="77"/>
  <c r="F1379" i="77"/>
  <c r="F1378" i="77"/>
  <c r="F1377" i="77"/>
  <c r="F1376" i="77"/>
  <c r="F1375" i="77"/>
  <c r="F1374" i="77"/>
  <c r="F1373" i="77"/>
  <c r="F1372" i="77"/>
  <c r="F1371" i="77"/>
  <c r="F1370" i="77"/>
  <c r="F1369" i="77"/>
  <c r="F1368" i="77"/>
  <c r="F1367" i="77"/>
  <c r="F1366" i="77"/>
  <c r="F1365" i="77"/>
  <c r="F1364" i="77"/>
  <c r="F1363" i="77"/>
  <c r="F1362" i="77"/>
  <c r="F1361" i="77"/>
  <c r="F1360" i="77"/>
  <c r="F1359" i="77"/>
  <c r="F1358" i="77"/>
  <c r="F1357" i="77"/>
  <c r="F1356" i="77"/>
  <c r="F1355" i="77"/>
  <c r="F1354" i="77"/>
  <c r="F1353" i="77"/>
  <c r="F1352" i="77"/>
  <c r="F1351" i="77"/>
  <c r="F1350" i="77"/>
  <c r="F1349" i="77"/>
  <c r="F1348" i="77"/>
  <c r="F1347" i="77"/>
  <c r="F1346" i="77"/>
  <c r="F1345" i="77"/>
  <c r="F1344" i="77"/>
  <c r="F1343" i="77"/>
  <c r="F1342" i="77"/>
  <c r="F1341" i="77"/>
  <c r="F1340" i="77"/>
  <c r="F1339" i="77"/>
  <c r="F1338" i="77"/>
  <c r="F1337" i="77"/>
  <c r="F1336" i="77"/>
  <c r="F1335" i="77"/>
  <c r="F1334" i="77"/>
  <c r="F1333" i="77"/>
  <c r="F1332" i="77"/>
  <c r="F1331" i="77"/>
  <c r="F1330" i="77"/>
  <c r="F1329" i="77"/>
  <c r="F1328" i="77"/>
  <c r="F1327" i="77"/>
  <c r="F1326" i="77"/>
  <c r="F1325" i="77"/>
  <c r="F1324" i="77"/>
  <c r="F1323" i="77"/>
  <c r="F1322" i="77"/>
  <c r="F1321" i="77"/>
  <c r="F1501" i="77" s="1"/>
  <c r="F3523" i="77" s="1"/>
  <c r="F1314" i="77"/>
  <c r="F1310" i="77"/>
  <c r="F1309" i="77"/>
  <c r="F1308" i="77"/>
  <c r="F1307" i="77"/>
  <c r="F1306" i="77"/>
  <c r="F1305" i="77"/>
  <c r="F1304" i="77"/>
  <c r="F1302" i="77"/>
  <c r="F1300" i="77"/>
  <c r="F1299" i="77"/>
  <c r="F1298" i="77"/>
  <c r="F1297" i="77"/>
  <c r="F1296" i="77"/>
  <c r="F1286" i="77"/>
  <c r="F1285" i="77"/>
  <c r="F1284" i="77"/>
  <c r="F1283" i="77"/>
  <c r="F1282" i="77"/>
  <c r="F1281" i="77"/>
  <c r="F1278" i="77"/>
  <c r="F1276" i="77"/>
  <c r="F1275" i="77"/>
  <c r="F1274" i="77"/>
  <c r="F1273" i="77"/>
  <c r="F1272" i="77"/>
  <c r="F1271" i="77"/>
  <c r="F1270" i="77"/>
  <c r="F1269" i="77"/>
  <c r="F1266" i="77"/>
  <c r="F1264" i="77"/>
  <c r="F1263" i="77"/>
  <c r="F1262" i="77"/>
  <c r="F1261" i="77"/>
  <c r="F1260" i="77"/>
  <c r="F1259" i="77"/>
  <c r="F1258" i="77"/>
  <c r="F1257" i="77"/>
  <c r="F1316" i="77" s="1"/>
  <c r="F3522" i="77" s="1"/>
  <c r="B1250" i="77"/>
  <c r="A1250" i="77"/>
  <c r="F1249" i="77"/>
  <c r="F1247" i="77"/>
  <c r="F1246" i="77"/>
  <c r="F1245" i="77"/>
  <c r="F1244" i="77"/>
  <c r="F1243" i="77"/>
  <c r="F1242" i="77"/>
  <c r="F1241" i="77"/>
  <c r="F1240" i="77"/>
  <c r="F1239" i="77"/>
  <c r="F1238" i="77"/>
  <c r="F1236" i="77"/>
  <c r="F1235" i="77"/>
  <c r="F1234" i="77"/>
  <c r="F1233" i="77"/>
  <c r="F1232" i="77"/>
  <c r="F1231" i="77"/>
  <c r="F1230" i="77"/>
  <c r="F1229" i="77"/>
  <c r="F1228" i="77"/>
  <c r="F1227" i="77"/>
  <c r="F1226" i="77"/>
  <c r="F1225" i="77"/>
  <c r="F1224" i="77"/>
  <c r="F1223" i="77"/>
  <c r="F1222" i="77"/>
  <c r="F1221" i="77"/>
  <c r="F1220" i="77"/>
  <c r="F1219" i="77"/>
  <c r="F1218" i="77"/>
  <c r="F1217" i="77"/>
  <c r="F1216" i="77"/>
  <c r="F1214" i="77"/>
  <c r="F1213" i="77"/>
  <c r="F1212" i="77"/>
  <c r="F1211" i="77"/>
  <c r="F1210" i="77"/>
  <c r="F1209" i="77"/>
  <c r="F1208" i="77"/>
  <c r="F1207" i="77"/>
  <c r="F1206" i="77"/>
  <c r="F1205" i="77"/>
  <c r="F1203" i="77"/>
  <c r="F1202" i="77"/>
  <c r="F1201" i="77"/>
  <c r="F1200" i="77"/>
  <c r="F1199" i="77"/>
  <c r="F1198" i="77"/>
  <c r="F1197" i="77"/>
  <c r="F1196" i="77"/>
  <c r="F1195" i="77"/>
  <c r="F1194" i="77"/>
  <c r="F1193" i="77"/>
  <c r="F1192" i="77"/>
  <c r="F1191" i="77"/>
  <c r="F1190" i="77"/>
  <c r="F1189" i="77"/>
  <c r="F1188" i="77"/>
  <c r="F1187" i="77"/>
  <c r="F1186" i="77"/>
  <c r="F1185" i="77"/>
  <c r="F1184" i="77"/>
  <c r="F1183" i="77"/>
  <c r="F1182" i="77"/>
  <c r="F1181" i="77"/>
  <c r="F1180" i="77"/>
  <c r="F1179" i="77"/>
  <c r="F1178" i="77"/>
  <c r="F1177" i="77"/>
  <c r="F1176" i="77"/>
  <c r="F1175" i="77"/>
  <c r="F1174" i="77"/>
  <c r="F1173" i="77"/>
  <c r="F1172" i="77"/>
  <c r="F1171" i="77"/>
  <c r="F1170" i="77"/>
  <c r="F1169" i="77"/>
  <c r="F1168" i="77"/>
  <c r="F1167" i="77"/>
  <c r="F1166" i="77"/>
  <c r="F1165" i="77"/>
  <c r="F1164" i="77"/>
  <c r="F1163" i="77"/>
  <c r="F1162" i="77"/>
  <c r="F1161" i="77"/>
  <c r="F1160" i="77"/>
  <c r="F1250" i="77" s="1"/>
  <c r="F3521" i="77" s="1"/>
  <c r="F1159" i="77"/>
  <c r="F1148" i="77"/>
  <c r="B1133" i="77"/>
  <c r="A1133" i="77"/>
  <c r="F1132" i="77"/>
  <c r="F1131" i="77"/>
  <c r="F1130" i="77"/>
  <c r="F1121" i="77"/>
  <c r="F1120" i="77"/>
  <c r="F1119" i="77"/>
  <c r="F1118" i="77"/>
  <c r="F1117" i="77"/>
  <c r="F1116" i="77"/>
  <c r="F1115" i="77"/>
  <c r="F1114" i="77"/>
  <c r="F1113" i="77"/>
  <c r="F1112" i="77"/>
  <c r="F1111" i="77"/>
  <c r="F1110" i="77"/>
  <c r="F1109" i="77"/>
  <c r="F1108" i="77"/>
  <c r="F1107" i="77"/>
  <c r="F1106" i="77"/>
  <c r="F1105" i="77"/>
  <c r="F1104" i="77"/>
  <c r="F1103" i="77"/>
  <c r="F1102" i="77"/>
  <c r="F1101" i="77"/>
  <c r="F1100" i="77"/>
  <c r="F1099" i="77"/>
  <c r="F1098" i="77"/>
  <c r="F1097" i="77"/>
  <c r="F1096" i="77"/>
  <c r="F1095" i="77"/>
  <c r="F1094" i="77"/>
  <c r="F1093" i="77"/>
  <c r="F1092" i="77"/>
  <c r="F1091" i="77"/>
  <c r="F1090" i="77"/>
  <c r="F1089" i="77"/>
  <c r="F1088" i="77"/>
  <c r="F1087" i="77"/>
  <c r="F1086" i="77"/>
  <c r="F1085" i="77"/>
  <c r="F1084" i="77"/>
  <c r="F1083" i="77"/>
  <c r="F1082" i="77"/>
  <c r="F1081" i="77"/>
  <c r="F1080" i="77"/>
  <c r="F1079" i="77"/>
  <c r="F1077" i="77"/>
  <c r="F1076" i="77"/>
  <c r="F1075" i="77"/>
  <c r="F1074" i="77"/>
  <c r="F1073" i="77"/>
  <c r="F1072" i="77"/>
  <c r="F1071" i="77"/>
  <c r="F1070" i="77"/>
  <c r="F1069" i="77"/>
  <c r="F1068" i="77"/>
  <c r="F1066" i="77"/>
  <c r="F1065" i="77"/>
  <c r="F1064" i="77"/>
  <c r="F1063" i="77"/>
  <c r="F1062" i="77"/>
  <c r="F1061" i="77"/>
  <c r="F1060" i="77"/>
  <c r="F1059" i="77"/>
  <c r="F1058" i="77"/>
  <c r="F1057" i="77"/>
  <c r="F1056" i="77"/>
  <c r="F1133" i="77" s="1"/>
  <c r="F3520" i="77" s="1"/>
  <c r="B1045" i="77"/>
  <c r="A1045" i="77"/>
  <c r="F1044" i="77"/>
  <c r="F1042" i="77"/>
  <c r="F1032" i="77"/>
  <c r="F1027" i="77"/>
  <c r="F1026" i="77"/>
  <c r="F1023" i="77"/>
  <c r="F1022" i="77"/>
  <c r="F1021" i="77"/>
  <c r="F1020" i="77"/>
  <c r="F1019" i="77"/>
  <c r="F1018" i="77"/>
  <c r="F1017" i="77"/>
  <c r="F1016" i="77"/>
  <c r="F1015" i="77"/>
  <c r="F1014" i="77"/>
  <c r="F1013" i="77"/>
  <c r="F1012" i="77"/>
  <c r="F1011" i="77"/>
  <c r="F1010" i="77"/>
  <c r="F1009" i="77"/>
  <c r="F1008" i="77"/>
  <c r="F1007" i="77"/>
  <c r="F1005" i="77"/>
  <c r="F1004" i="77"/>
  <c r="F1003" i="77"/>
  <c r="F983" i="77"/>
  <c r="F982" i="77"/>
  <c r="F981" i="77"/>
  <c r="F961" i="77"/>
  <c r="F960" i="77"/>
  <c r="F959" i="77"/>
  <c r="F958" i="77"/>
  <c r="F957" i="77"/>
  <c r="F956" i="77"/>
  <c r="F955" i="77"/>
  <c r="F954" i="77"/>
  <c r="F953" i="77"/>
  <c r="F952" i="77"/>
  <c r="F951" i="77"/>
  <c r="F950" i="77"/>
  <c r="F949" i="77"/>
  <c r="F948" i="77"/>
  <c r="F947" i="77"/>
  <c r="F946" i="77"/>
  <c r="F945" i="77"/>
  <c r="F944" i="77"/>
  <c r="F943" i="77"/>
  <c r="F942" i="77"/>
  <c r="F940" i="77"/>
  <c r="F939" i="77"/>
  <c r="F938" i="77"/>
  <c r="F937" i="77"/>
  <c r="F936" i="77"/>
  <c r="F935" i="77"/>
  <c r="F934" i="77"/>
  <c r="F933" i="77"/>
  <c r="F932" i="77"/>
  <c r="F931" i="77"/>
  <c r="F930" i="77"/>
  <c r="F929" i="77"/>
  <c r="F928" i="77"/>
  <c r="F927" i="77"/>
  <c r="F926" i="77"/>
  <c r="F925" i="77"/>
  <c r="F924" i="77"/>
  <c r="F923" i="77"/>
  <c r="F922" i="77"/>
  <c r="F921" i="77"/>
  <c r="F919" i="77"/>
  <c r="F918" i="77"/>
  <c r="F917" i="77"/>
  <c r="F897" i="77"/>
  <c r="F896" i="77"/>
  <c r="F895" i="77"/>
  <c r="F875" i="77"/>
  <c r="F874" i="77"/>
  <c r="F873" i="77"/>
  <c r="F853" i="77"/>
  <c r="F852" i="77"/>
  <c r="F851" i="77"/>
  <c r="F850" i="77"/>
  <c r="F849" i="77"/>
  <c r="F848" i="77"/>
  <c r="F847" i="77"/>
  <c r="F846" i="77"/>
  <c r="F845" i="77"/>
  <c r="F844" i="77"/>
  <c r="F843" i="77"/>
  <c r="F842" i="77"/>
  <c r="F841" i="77"/>
  <c r="F840" i="77"/>
  <c r="F839" i="77"/>
  <c r="F838" i="77"/>
  <c r="F837" i="77"/>
  <c r="F836" i="77"/>
  <c r="F835" i="77"/>
  <c r="F833" i="77"/>
  <c r="F832" i="77"/>
  <c r="F831" i="77"/>
  <c r="F830" i="77"/>
  <c r="F829" i="77"/>
  <c r="F828" i="77"/>
  <c r="F827" i="77"/>
  <c r="F826" i="77"/>
  <c r="F825" i="77"/>
  <c r="F824" i="77"/>
  <c r="F823" i="77"/>
  <c r="F822" i="77"/>
  <c r="F821" i="77"/>
  <c r="F820" i="77"/>
  <c r="F819" i="77"/>
  <c r="F818" i="77"/>
  <c r="F817" i="77"/>
  <c r="F816" i="77"/>
  <c r="F815" i="77"/>
  <c r="F814" i="77"/>
  <c r="F813" i="77"/>
  <c r="F811" i="77"/>
  <c r="F810" i="77"/>
  <c r="F809" i="77"/>
  <c r="F787" i="77"/>
  <c r="F774" i="77"/>
  <c r="F773" i="77"/>
  <c r="F772" i="77"/>
  <c r="F771" i="77"/>
  <c r="F770" i="77"/>
  <c r="F1045" i="77" s="1"/>
  <c r="F3515" i="77" s="1"/>
  <c r="F769" i="77"/>
  <c r="B742" i="77"/>
  <c r="F739" i="77"/>
  <c r="F731" i="77"/>
  <c r="F742" i="77" s="1"/>
  <c r="F3514" i="77" s="1"/>
  <c r="B727" i="77"/>
  <c r="A727" i="77"/>
  <c r="F725" i="77"/>
  <c r="F710" i="77"/>
  <c r="F709" i="77"/>
  <c r="F708" i="77"/>
  <c r="F706" i="77"/>
  <c r="F704" i="77"/>
  <c r="F703" i="77"/>
  <c r="F701" i="77"/>
  <c r="F695" i="77"/>
  <c r="F694" i="77"/>
  <c r="F692" i="77"/>
  <c r="F691" i="77"/>
  <c r="F690" i="77"/>
  <c r="F688" i="77"/>
  <c r="F686" i="77"/>
  <c r="F685" i="77"/>
  <c r="F683" i="77"/>
  <c r="F681" i="77"/>
  <c r="F676" i="77"/>
  <c r="F675" i="77"/>
  <c r="F673" i="77"/>
  <c r="F671" i="77"/>
  <c r="F669" i="77"/>
  <c r="F667" i="77"/>
  <c r="F665" i="77"/>
  <c r="F663" i="77"/>
  <c r="F661" i="77"/>
  <c r="F660" i="77"/>
  <c r="F659" i="77"/>
  <c r="F657" i="77"/>
  <c r="F655" i="77"/>
  <c r="F654" i="77"/>
  <c r="F653" i="77"/>
  <c r="F651" i="77"/>
  <c r="F647" i="77"/>
  <c r="F646" i="77"/>
  <c r="F645" i="77"/>
  <c r="F633" i="77"/>
  <c r="F632" i="77"/>
  <c r="F631" i="77"/>
  <c r="F616" i="77"/>
  <c r="F615" i="77"/>
  <c r="F614" i="77"/>
  <c r="F612" i="77"/>
  <c r="F611" i="77"/>
  <c r="F609" i="77"/>
  <c r="F607" i="77"/>
  <c r="F606" i="77"/>
  <c r="F605" i="77"/>
  <c r="F604" i="77"/>
  <c r="F603" i="77"/>
  <c r="F602" i="77"/>
  <c r="F598" i="77"/>
  <c r="F597" i="77"/>
  <c r="F596" i="77"/>
  <c r="F595" i="77"/>
  <c r="F594" i="77"/>
  <c r="F593" i="77"/>
  <c r="F592" i="77"/>
  <c r="F591" i="77"/>
  <c r="F590" i="77"/>
  <c r="F589" i="77"/>
  <c r="F588" i="77"/>
  <c r="F587" i="77"/>
  <c r="F586" i="77"/>
  <c r="F585" i="77"/>
  <c r="F584" i="77"/>
  <c r="F583" i="77"/>
  <c r="F582" i="77"/>
  <c r="F578" i="77"/>
  <c r="F577" i="77"/>
  <c r="F576" i="77"/>
  <c r="F575" i="77"/>
  <c r="F549" i="77"/>
  <c r="F548" i="77"/>
  <c r="F547" i="77"/>
  <c r="F545" i="77"/>
  <c r="F544" i="77"/>
  <c r="F543" i="77"/>
  <c r="F542" i="77"/>
  <c r="F541" i="77"/>
  <c r="F540" i="77"/>
  <c r="F539" i="77"/>
  <c r="F538" i="77"/>
  <c r="F537" i="77"/>
  <c r="F536" i="77"/>
  <c r="F535" i="77"/>
  <c r="F534" i="77"/>
  <c r="F533" i="77"/>
  <c r="F532" i="77"/>
  <c r="F531" i="77"/>
  <c r="F530" i="77"/>
  <c r="F528" i="77"/>
  <c r="F527" i="77"/>
  <c r="F526" i="77"/>
  <c r="F525" i="77"/>
  <c r="F524" i="77"/>
  <c r="F523" i="77"/>
  <c r="F522" i="77"/>
  <c r="F521" i="77"/>
  <c r="F520" i="77"/>
  <c r="F519" i="77"/>
  <c r="F518" i="77"/>
  <c r="F517" i="77"/>
  <c r="F516" i="77"/>
  <c r="F515" i="77"/>
  <c r="F514" i="77"/>
  <c r="F513" i="77"/>
  <c r="F512" i="77"/>
  <c r="F511" i="77"/>
  <c r="F510" i="77"/>
  <c r="F509" i="77"/>
  <c r="F507" i="77"/>
  <c r="F506" i="77"/>
  <c r="F505" i="77"/>
  <c r="F504" i="77"/>
  <c r="F503" i="77"/>
  <c r="F502" i="77"/>
  <c r="F501" i="77"/>
  <c r="F500" i="77"/>
  <c r="F499" i="77"/>
  <c r="F498" i="77"/>
  <c r="F497" i="77"/>
  <c r="F496" i="77"/>
  <c r="F495" i="77"/>
  <c r="F494" i="77"/>
  <c r="F493" i="77"/>
  <c r="F492" i="77"/>
  <c r="F491" i="77"/>
  <c r="F489" i="77"/>
  <c r="F488" i="77"/>
  <c r="F487" i="77"/>
  <c r="F486" i="77"/>
  <c r="F485" i="77"/>
  <c r="F484" i="77"/>
  <c r="F483" i="77"/>
  <c r="F482" i="77"/>
  <c r="F481" i="77"/>
  <c r="F480" i="77"/>
  <c r="F479" i="77"/>
  <c r="F478" i="77"/>
  <c r="F477" i="77"/>
  <c r="F476" i="77"/>
  <c r="F475" i="77"/>
  <c r="F474" i="77"/>
  <c r="F473" i="77"/>
  <c r="F472" i="77"/>
  <c r="F471" i="77"/>
  <c r="F469" i="77"/>
  <c r="F468" i="77"/>
  <c r="F467" i="77"/>
  <c r="F466" i="77"/>
  <c r="F465" i="77"/>
  <c r="F464" i="77"/>
  <c r="F463" i="77"/>
  <c r="F462" i="77"/>
  <c r="F461" i="77"/>
  <c r="F460" i="77"/>
  <c r="F459" i="77"/>
  <c r="F458" i="77"/>
  <c r="F457" i="77"/>
  <c r="F456" i="77"/>
  <c r="F455" i="77"/>
  <c r="F454" i="77"/>
  <c r="F453" i="77"/>
  <c r="F452" i="77"/>
  <c r="F451" i="77"/>
  <c r="F449" i="77"/>
  <c r="F448" i="77"/>
  <c r="F447" i="77"/>
  <c r="F446" i="77"/>
  <c r="F444" i="77"/>
  <c r="F443" i="77"/>
  <c r="F442" i="77"/>
  <c r="F441" i="77"/>
  <c r="F440" i="77"/>
  <c r="F439" i="77"/>
  <c r="F438" i="77"/>
  <c r="F437" i="77"/>
  <c r="F436" i="77"/>
  <c r="F435" i="77"/>
  <c r="F434" i="77"/>
  <c r="F433" i="77"/>
  <c r="F432" i="77"/>
  <c r="F431" i="77"/>
  <c r="F430" i="77"/>
  <c r="F429" i="77"/>
  <c r="F428" i="77"/>
  <c r="F427" i="77"/>
  <c r="F426" i="77"/>
  <c r="F425" i="77"/>
  <c r="F424" i="77"/>
  <c r="F423" i="77"/>
  <c r="F422" i="77"/>
  <c r="F421" i="77"/>
  <c r="F419" i="77"/>
  <c r="F418" i="77"/>
  <c r="F415" i="77"/>
  <c r="F414" i="77"/>
  <c r="F412" i="77"/>
  <c r="F411" i="77"/>
  <c r="F408" i="77"/>
  <c r="F407" i="77"/>
  <c r="F405" i="77"/>
  <c r="F404" i="77"/>
  <c r="F401" i="77"/>
  <c r="F400" i="77"/>
  <c r="F397" i="77"/>
  <c r="F396" i="77"/>
  <c r="F395" i="77"/>
  <c r="F394" i="77"/>
  <c r="F393" i="77"/>
  <c r="F386" i="77"/>
  <c r="F384" i="77"/>
  <c r="F383" i="77"/>
  <c r="F381" i="77"/>
  <c r="F380" i="77"/>
  <c r="F378" i="77"/>
  <c r="F377" i="77"/>
  <c r="F374" i="77"/>
  <c r="F373" i="77"/>
  <c r="F371" i="77"/>
  <c r="F370" i="77"/>
  <c r="F367" i="77"/>
  <c r="F366" i="77"/>
  <c r="F363" i="77"/>
  <c r="F362" i="77"/>
  <c r="F359" i="77"/>
  <c r="F358" i="77"/>
  <c r="F357" i="77"/>
  <c r="F356" i="77"/>
  <c r="F355" i="77"/>
  <c r="F354" i="77"/>
  <c r="F353" i="77"/>
  <c r="F352" i="77"/>
  <c r="F351" i="77"/>
  <c r="F350" i="77"/>
  <c r="F349" i="77"/>
  <c r="F348" i="77"/>
  <c r="F347" i="77"/>
  <c r="F346" i="77"/>
  <c r="F345" i="77"/>
  <c r="F344" i="77"/>
  <c r="F343" i="77"/>
  <c r="F341" i="77"/>
  <c r="F340" i="77"/>
  <c r="F338" i="77"/>
  <c r="F337" i="77"/>
  <c r="F335" i="77"/>
  <c r="F334" i="77"/>
  <c r="F332" i="77"/>
  <c r="F331" i="77"/>
  <c r="F330" i="77"/>
  <c r="F329" i="77"/>
  <c r="F328" i="77"/>
  <c r="F327" i="77"/>
  <c r="F326" i="77"/>
  <c r="F325" i="77"/>
  <c r="F324" i="77"/>
  <c r="F323" i="77"/>
  <c r="F322" i="77"/>
  <c r="F321" i="77"/>
  <c r="F320" i="77"/>
  <c r="F727" i="77" s="1"/>
  <c r="F3513" i="77" s="1"/>
  <c r="F318" i="77"/>
  <c r="F309" i="77"/>
  <c r="B278" i="77"/>
  <c r="A278" i="77"/>
  <c r="F277" i="77"/>
  <c r="F276" i="77"/>
  <c r="F275" i="77"/>
  <c r="F274" i="77"/>
  <c r="F261" i="77"/>
  <c r="F251" i="77"/>
  <c r="F250" i="77"/>
  <c r="F249" i="77"/>
  <c r="F248" i="77"/>
  <c r="F247" i="77"/>
  <c r="F246" i="77"/>
  <c r="F245" i="77"/>
  <c r="F244" i="77"/>
  <c r="F242" i="77"/>
  <c r="F241" i="77"/>
  <c r="F240" i="77"/>
  <c r="F239" i="77"/>
  <c r="F238" i="77"/>
  <c r="F237" i="77"/>
  <c r="F236" i="77"/>
  <c r="F235" i="77"/>
  <c r="F234" i="77"/>
  <c r="F233" i="77"/>
  <c r="F232" i="77"/>
  <c r="F231" i="77"/>
  <c r="F230" i="77"/>
  <c r="F229" i="77"/>
  <c r="F228" i="77"/>
  <c r="F227" i="77"/>
  <c r="F226" i="77"/>
  <c r="F225" i="77"/>
  <c r="F224" i="77"/>
  <c r="F223" i="77"/>
  <c r="F222" i="77"/>
  <c r="F221" i="77"/>
  <c r="F220" i="77"/>
  <c r="F219" i="77"/>
  <c r="F218" i="77"/>
  <c r="F217" i="77"/>
  <c r="F216" i="77"/>
  <c r="F215" i="77"/>
  <c r="F214" i="77"/>
  <c r="F213" i="77"/>
  <c r="F212" i="77"/>
  <c r="F211" i="77"/>
  <c r="F210" i="77"/>
  <c r="F209" i="77"/>
  <c r="F208" i="77"/>
  <c r="F207" i="77"/>
  <c r="F206" i="77"/>
  <c r="F205" i="77"/>
  <c r="F204" i="77"/>
  <c r="F203" i="77"/>
  <c r="F202" i="77"/>
  <c r="F195" i="77"/>
  <c r="F186" i="77"/>
  <c r="F185" i="77"/>
  <c r="F177" i="77"/>
  <c r="F278" i="77" s="1"/>
  <c r="F3512" i="77" s="1"/>
  <c r="B173" i="77"/>
  <c r="A173" i="77"/>
  <c r="F171" i="77"/>
  <c r="F166" i="77"/>
  <c r="F157" i="77"/>
  <c r="F153" i="77"/>
  <c r="F152" i="77"/>
  <c r="F132" i="77"/>
  <c r="F130" i="77"/>
  <c r="F129" i="77"/>
  <c r="F128" i="77"/>
  <c r="F127" i="77"/>
  <c r="F126" i="77"/>
  <c r="F125" i="77"/>
  <c r="F124" i="77"/>
  <c r="F123" i="77"/>
  <c r="F173" i="77" s="1"/>
  <c r="F3511" i="77" s="1"/>
  <c r="B99" i="77"/>
  <c r="A99" i="77"/>
  <c r="F96" i="77"/>
  <c r="F88" i="77"/>
  <c r="F87" i="77"/>
  <c r="F79" i="77"/>
  <c r="F71" i="77"/>
  <c r="F63" i="77"/>
  <c r="F99" i="77" s="1"/>
  <c r="F3506" i="77" s="1"/>
  <c r="F3504" i="77" s="1"/>
  <c r="F56" i="77"/>
  <c r="F55" i="77"/>
  <c r="B28" i="76"/>
  <c r="B27" i="76"/>
  <c r="B26" i="76"/>
  <c r="B25" i="76"/>
  <c r="B24" i="76"/>
  <c r="B23" i="76"/>
  <c r="B22" i="76"/>
  <c r="B21" i="76"/>
  <c r="B20" i="76"/>
  <c r="B19" i="76"/>
  <c r="B18" i="76"/>
  <c r="B17" i="76"/>
  <c r="B16" i="76"/>
  <c r="B15" i="76"/>
  <c r="B14" i="76"/>
  <c r="B13" i="76"/>
  <c r="B12" i="76"/>
  <c r="B11" i="76"/>
  <c r="B10" i="76"/>
  <c r="B9" i="76"/>
  <c r="B8" i="76"/>
  <c r="E25" i="73"/>
  <c r="E24" i="73"/>
  <c r="E18" i="73"/>
  <c r="B18" i="73"/>
  <c r="E20" i="98" l="1"/>
  <c r="E21" i="98" s="1"/>
  <c r="E23" i="98" s="1"/>
  <c r="F947" i="88"/>
  <c r="F948" i="88" s="1"/>
  <c r="F398" i="88"/>
  <c r="F85" i="91"/>
  <c r="E23" i="73" s="1"/>
  <c r="E19" i="73"/>
  <c r="H79" i="79"/>
  <c r="H78" i="79"/>
  <c r="F415" i="82"/>
  <c r="E20" i="73" s="1"/>
  <c r="F3509" i="77"/>
  <c r="F3533" i="77" s="1"/>
  <c r="F911" i="85"/>
  <c r="F1924" i="85" s="1"/>
  <c r="F954" i="88"/>
  <c r="F3518" i="77"/>
  <c r="A190" i="88"/>
  <c r="A195" i="88"/>
  <c r="A197" i="88" s="1"/>
  <c r="F666" i="88"/>
  <c r="F953" i="88"/>
  <c r="E1731" i="85"/>
  <c r="F1801" i="85" s="1"/>
  <c r="F1934" i="85" s="1"/>
  <c r="F1940" i="85" s="1"/>
  <c r="E1755" i="85"/>
  <c r="F937" i="88"/>
  <c r="F942" i="88" s="1"/>
  <c r="F201" i="88"/>
  <c r="A554" i="88"/>
  <c r="A560" i="88"/>
  <c r="A61" i="88"/>
  <c r="A566" i="88"/>
  <c r="A556" i="88"/>
  <c r="A563" i="88"/>
  <c r="A63" i="88"/>
  <c r="A115" i="88"/>
  <c r="A425" i="88"/>
  <c r="A679" i="88"/>
  <c r="A681" i="88" s="1"/>
  <c r="A224" i="88"/>
  <c r="A71" i="88"/>
  <c r="A79" i="88"/>
  <c r="A87" i="88" s="1"/>
  <c r="A90" i="88" s="1"/>
  <c r="A761" i="88"/>
  <c r="A314" i="88"/>
  <c r="A753" i="88"/>
  <c r="E21" i="73" l="1"/>
  <c r="F1942" i="85"/>
  <c r="F1944" i="85" s="1"/>
  <c r="A93" i="88"/>
  <c r="A95" i="88" s="1"/>
  <c r="A226" i="88"/>
  <c r="A768" i="88"/>
  <c r="A125" i="88"/>
  <c r="A435" i="88"/>
  <c r="A320" i="88"/>
  <c r="F969" i="88"/>
  <c r="A686" i="88"/>
  <c r="A135" i="88"/>
  <c r="A569" i="88"/>
  <c r="A150" i="88" l="1"/>
  <c r="A326" i="88"/>
  <c r="A778" i="88"/>
  <c r="A693" i="88"/>
  <c r="A700" i="88" s="1"/>
  <c r="A230" i="88"/>
  <c r="A579" i="88"/>
  <c r="F971" i="88"/>
  <c r="F972" i="88" s="1"/>
  <c r="E22" i="73"/>
  <c r="E26" i="73" s="1"/>
  <c r="A795" i="88"/>
  <c r="A787" i="88"/>
  <c r="A444" i="88"/>
  <c r="A573" i="88"/>
  <c r="A712" i="88" l="1"/>
  <c r="A709" i="88"/>
  <c r="A716" i="88" s="1"/>
  <c r="A329" i="88"/>
  <c r="A338" i="88" s="1"/>
  <c r="A450" i="88"/>
  <c r="A333" i="88"/>
  <c r="A583" i="88"/>
  <c r="A590" i="88" s="1"/>
  <c r="E29" i="73"/>
  <c r="E27" i="73"/>
  <c r="A454" i="88"/>
  <c r="A153" i="88"/>
  <c r="A801" i="88"/>
  <c r="A813" i="88" s="1"/>
  <c r="A821" i="88" s="1"/>
  <c r="A239" i="88"/>
  <c r="A587" i="88"/>
  <c r="A335" i="88"/>
  <c r="A341" i="88" s="1"/>
  <c r="A158" i="88"/>
  <c r="A164" i="88" s="1"/>
  <c r="A167" i="88" s="1"/>
  <c r="A594" i="88" l="1"/>
  <c r="A602" i="88" s="1"/>
  <c r="A606" i="88" s="1"/>
  <c r="A830" i="88"/>
  <c r="A719" i="88"/>
  <c r="A728" i="88" s="1"/>
  <c r="A730" i="88" s="1"/>
  <c r="A242" i="88"/>
  <c r="A245" i="88" s="1"/>
  <c r="A608" i="88"/>
  <c r="A610" i="88" s="1"/>
  <c r="A613" i="88" s="1"/>
  <c r="A346" i="88"/>
  <c r="A344" i="88"/>
  <c r="A459" i="88"/>
  <c r="A840" i="88"/>
  <c r="A248" i="88" l="1"/>
  <c r="A254" i="88" s="1"/>
  <c r="A274" i="88" s="1"/>
  <c r="A281" i="88" s="1"/>
  <c r="A849" i="88"/>
  <c r="A851" i="88"/>
  <c r="A855" i="88" s="1"/>
  <c r="A466" i="88"/>
  <c r="A349" i="88"/>
  <c r="A353" i="88" s="1"/>
  <c r="A359" i="88" s="1"/>
  <c r="A366" i="88" s="1"/>
  <c r="A368" i="88" s="1"/>
  <c r="A372" i="88" s="1"/>
  <c r="A375" i="88" s="1"/>
  <c r="A378" i="88" s="1"/>
  <c r="A381" i="88" s="1"/>
  <c r="A383" i="88" s="1"/>
  <c r="A386" i="88" s="1"/>
  <c r="A390" i="88" s="1"/>
  <c r="A392" i="88" s="1"/>
  <c r="A394" i="88" s="1"/>
  <c r="A616" i="88"/>
  <c r="A619" i="88" s="1"/>
  <c r="A622" i="88" s="1"/>
  <c r="A625" i="88" s="1"/>
  <c r="A628" i="88" s="1"/>
  <c r="A631" i="88" s="1"/>
  <c r="A634" i="88" s="1"/>
  <c r="A637" i="88" s="1"/>
  <c r="A640" i="88" s="1"/>
  <c r="A647" i="88" s="1"/>
  <c r="A652" i="88" s="1"/>
  <c r="A656" i="88" s="1"/>
  <c r="A658" i="88" s="1"/>
  <c r="A662" i="88" s="1"/>
  <c r="A865" i="88" l="1"/>
  <c r="A873" i="88" s="1"/>
  <c r="A880" i="88" s="1"/>
  <c r="A890" i="88" s="1"/>
  <c r="A899" i="88" s="1"/>
  <c r="A905" i="88" s="1"/>
  <c r="A917" i="88" s="1"/>
  <c r="A474" i="88"/>
  <c r="A479" i="88" s="1"/>
  <c r="A482" i="88" s="1"/>
  <c r="A492" i="88" s="1"/>
  <c r="A498" i="88" s="1"/>
  <c r="A501" i="88" s="1"/>
  <c r="A508" i="88" s="1"/>
  <c r="A511" i="88" s="1"/>
  <c r="A515" i="88" s="1"/>
  <c r="A518" i="88" s="1"/>
  <c r="A522" i="88" s="1"/>
  <c r="A527" i="88" s="1"/>
  <c r="A530" i="88" s="1"/>
  <c r="A538" i="88" s="1"/>
  <c r="A540" i="88" s="1"/>
  <c r="F33" i="70" l="1"/>
  <c r="F53" i="70"/>
  <c r="F56" i="70"/>
  <c r="F57" i="70"/>
  <c r="F58" i="70"/>
  <c r="F61" i="70"/>
  <c r="F64" i="70"/>
  <c r="F65" i="70"/>
  <c r="F66" i="70"/>
  <c r="F67" i="70"/>
  <c r="F70" i="70"/>
  <c r="F71" i="70"/>
  <c r="F74" i="70"/>
  <c r="F75" i="70"/>
  <c r="F76" i="70"/>
  <c r="F77" i="70"/>
  <c r="F78" i="70"/>
  <c r="F79" i="70"/>
  <c r="F80" i="70"/>
  <c r="F81" i="70"/>
  <c r="F82" i="70"/>
  <c r="F83" i="70"/>
  <c r="F84" i="70"/>
  <c r="F85" i="70"/>
  <c r="F86" i="70"/>
  <c r="F87" i="70"/>
  <c r="F88" i="70"/>
  <c r="F89" i="70"/>
  <c r="F90" i="70"/>
  <c r="F92" i="70"/>
  <c r="F95" i="70"/>
  <c r="F96" i="70"/>
  <c r="F98" i="70"/>
  <c r="F101" i="70"/>
  <c r="F102" i="70"/>
  <c r="F104" i="70"/>
  <c r="F106" i="70"/>
  <c r="F108" i="70"/>
  <c r="F110" i="70"/>
  <c r="F112" i="70"/>
  <c r="F114" i="70"/>
  <c r="F123" i="70"/>
  <c r="F124" i="70"/>
  <c r="F126" i="70"/>
  <c r="F127" i="70"/>
  <c r="F129" i="70"/>
  <c r="F130" i="70"/>
  <c r="F132" i="70"/>
  <c r="F133" i="70"/>
  <c r="F135" i="70"/>
  <c r="F136" i="70"/>
  <c r="F139" i="70"/>
  <c r="F162" i="70"/>
  <c r="F165" i="70"/>
  <c r="F184" i="70"/>
  <c r="F187" i="70"/>
  <c r="F206" i="70"/>
  <c r="F209" i="70"/>
  <c r="F228" i="70"/>
  <c r="F231" i="70"/>
  <c r="F250" i="70"/>
  <c r="F253" i="70"/>
  <c r="F274" i="70"/>
  <c r="F277" i="70"/>
  <c r="F298" i="70"/>
  <c r="F320" i="70"/>
  <c r="F341" i="70"/>
  <c r="F346" i="70"/>
  <c r="F353" i="70"/>
  <c r="F354" i="70"/>
  <c r="F355" i="70"/>
  <c r="F356" i="70"/>
  <c r="F357" i="70"/>
  <c r="F358" i="70"/>
  <c r="F359" i="70"/>
  <c r="F360" i="70"/>
  <c r="F361" i="70"/>
  <c r="F364" i="70"/>
  <c r="F365" i="70"/>
  <c r="F366" i="70"/>
  <c r="F367" i="70"/>
  <c r="F368" i="70"/>
  <c r="F369" i="70"/>
  <c r="F370" i="70"/>
  <c r="F372" i="70"/>
  <c r="F382" i="70"/>
  <c r="F385" i="70"/>
  <c r="F386" i="70"/>
  <c r="F389" i="70"/>
  <c r="F391" i="70"/>
  <c r="F393" i="70"/>
  <c r="F395" i="70"/>
  <c r="F399" i="70"/>
  <c r="F401" i="70"/>
  <c r="F403" i="70"/>
  <c r="F405" i="70"/>
  <c r="F407" i="70"/>
  <c r="F413" i="70"/>
  <c r="F416" i="70"/>
  <c r="F419" i="70"/>
  <c r="F422" i="70"/>
  <c r="F429" i="70"/>
  <c r="F440" i="70" s="1"/>
  <c r="F936" i="70" s="1"/>
  <c r="F432" i="70"/>
  <c r="F433" i="70"/>
  <c r="F436" i="70"/>
  <c r="F438" i="70"/>
  <c r="F446" i="70"/>
  <c r="A447" i="70"/>
  <c r="F447" i="70"/>
  <c r="F448" i="70"/>
  <c r="F449" i="70"/>
  <c r="F450" i="70"/>
  <c r="A451" i="70"/>
  <c r="F451" i="70"/>
  <c r="F452" i="70"/>
  <c r="A453" i="70"/>
  <c r="F453" i="70"/>
  <c r="F454" i="70"/>
  <c r="F455" i="70"/>
  <c r="F456" i="70"/>
  <c r="A457" i="70"/>
  <c r="F457" i="70"/>
  <c r="F458" i="70"/>
  <c r="A459" i="70"/>
  <c r="F459" i="70"/>
  <c r="F460" i="70"/>
  <c r="A461" i="70"/>
  <c r="F461" i="70"/>
  <c r="F462" i="70"/>
  <c r="F464" i="70"/>
  <c r="F465" i="70"/>
  <c r="F466" i="70"/>
  <c r="A467" i="70"/>
  <c r="F467" i="70"/>
  <c r="F468" i="70"/>
  <c r="F469" i="70"/>
  <c r="F470" i="70"/>
  <c r="A471" i="70"/>
  <c r="F471" i="70"/>
  <c r="F472" i="70"/>
  <c r="A473" i="70"/>
  <c r="F473" i="70"/>
  <c r="F474" i="70"/>
  <c r="A475" i="70"/>
  <c r="F475" i="70"/>
  <c r="F476" i="70"/>
  <c r="A477" i="70"/>
  <c r="F478" i="70"/>
  <c r="A479" i="70"/>
  <c r="F480" i="70"/>
  <c r="A481" i="70"/>
  <c r="F481" i="70"/>
  <c r="F482" i="70"/>
  <c r="A483" i="70"/>
  <c r="F484" i="70"/>
  <c r="F486" i="70"/>
  <c r="A487" i="70"/>
  <c r="F487" i="70"/>
  <c r="F488" i="70"/>
  <c r="A489" i="70"/>
  <c r="F491" i="70"/>
  <c r="A492" i="70"/>
  <c r="F493" i="70"/>
  <c r="A496" i="70"/>
  <c r="F500" i="70"/>
  <c r="F502" i="70"/>
  <c r="F504" i="70"/>
  <c r="F506" i="70"/>
  <c r="F508" i="70"/>
  <c r="F510" i="70"/>
  <c r="F512" i="70"/>
  <c r="F514" i="70"/>
  <c r="F516" i="70"/>
  <c r="F518" i="70"/>
  <c r="F520" i="70"/>
  <c r="F522" i="70"/>
  <c r="F524" i="70"/>
  <c r="F526" i="70"/>
  <c r="F528" i="70"/>
  <c r="F531" i="70"/>
  <c r="F532" i="70"/>
  <c r="F533" i="70"/>
  <c r="F535" i="70"/>
  <c r="F537" i="70"/>
  <c r="F539" i="70"/>
  <c r="F545" i="70"/>
  <c r="F547" i="70"/>
  <c r="F555" i="70"/>
  <c r="F560" i="70"/>
  <c r="F561" i="70"/>
  <c r="F562" i="70"/>
  <c r="F563" i="70"/>
  <c r="F564" i="70"/>
  <c r="F565" i="70"/>
  <c r="F566" i="70"/>
  <c r="F567" i="70"/>
  <c r="F568" i="70"/>
  <c r="F569" i="70"/>
  <c r="F570" i="70"/>
  <c r="F571" i="70"/>
  <c r="F572" i="70"/>
  <c r="F573" i="70"/>
  <c r="F574" i="70"/>
  <c r="F575" i="70"/>
  <c r="F576" i="70"/>
  <c r="F577" i="70"/>
  <c r="F578" i="70"/>
  <c r="F579" i="70"/>
  <c r="F580" i="70"/>
  <c r="F581" i="70"/>
  <c r="F582" i="70"/>
  <c r="F583" i="70"/>
  <c r="F584" i="70"/>
  <c r="F585" i="70"/>
  <c r="F586" i="70"/>
  <c r="F587" i="70"/>
  <c r="F588" i="70"/>
  <c r="F589" i="70"/>
  <c r="F590" i="70"/>
  <c r="F591" i="70"/>
  <c r="F592" i="70"/>
  <c r="F593" i="70"/>
  <c r="F594" i="70"/>
  <c r="F595" i="70"/>
  <c r="F596" i="70"/>
  <c r="F597" i="70"/>
  <c r="F598" i="70"/>
  <c r="F599" i="70"/>
  <c r="F600" i="70"/>
  <c r="F606" i="70"/>
  <c r="F607" i="70"/>
  <c r="F608" i="70"/>
  <c r="F609" i="70"/>
  <c r="F610" i="70"/>
  <c r="F611" i="70"/>
  <c r="F612" i="70"/>
  <c r="F613" i="70"/>
  <c r="F614" i="70"/>
  <c r="F615" i="70"/>
  <c r="F616" i="70"/>
  <c r="F617" i="70"/>
  <c r="F622" i="70"/>
  <c r="F624" i="70"/>
  <c r="F625" i="70"/>
  <c r="F631" i="70"/>
  <c r="F632" i="70"/>
  <c r="F633" i="70"/>
  <c r="F634" i="70"/>
  <c r="F635" i="70"/>
  <c r="F636" i="70"/>
  <c r="F637" i="70"/>
  <c r="F638" i="70"/>
  <c r="F639" i="70"/>
  <c r="F640" i="70"/>
  <c r="F641" i="70"/>
  <c r="F642" i="70"/>
  <c r="F643" i="70"/>
  <c r="F644" i="70"/>
  <c r="F645" i="70"/>
  <c r="F646" i="70"/>
  <c r="F647" i="70"/>
  <c r="F648" i="70"/>
  <c r="F649" i="70"/>
  <c r="F650" i="70"/>
  <c r="F651" i="70"/>
  <c r="F652" i="70"/>
  <c r="F653" i="70"/>
  <c r="F654" i="70"/>
  <c r="F655" i="70"/>
  <c r="F662" i="70"/>
  <c r="F663" i="70"/>
  <c r="F664" i="70"/>
  <c r="F665" i="70"/>
  <c r="F666" i="70"/>
  <c r="F670" i="70"/>
  <c r="F671" i="70"/>
  <c r="F672" i="70"/>
  <c r="F676" i="70"/>
  <c r="F677" i="70"/>
  <c r="F678" i="70"/>
  <c r="F679" i="70"/>
  <c r="F680" i="70"/>
  <c r="F681" i="70"/>
  <c r="F682" i="70"/>
  <c r="F689" i="70"/>
  <c r="E692" i="70" s="1"/>
  <c r="F690" i="70"/>
  <c r="F691" i="70"/>
  <c r="F695" i="70"/>
  <c r="E698" i="70" s="1"/>
  <c r="F696" i="70"/>
  <c r="F697" i="70"/>
  <c r="F701" i="70"/>
  <c r="F702" i="70"/>
  <c r="F703" i="70"/>
  <c r="F704" i="70"/>
  <c r="F705" i="70"/>
  <c r="F706" i="70"/>
  <c r="F707" i="70"/>
  <c r="F713" i="70"/>
  <c r="F714" i="70"/>
  <c r="F715" i="70"/>
  <c r="F716" i="70"/>
  <c r="F717" i="70"/>
  <c r="F721" i="70"/>
  <c r="E730" i="70" s="1"/>
  <c r="F722" i="70"/>
  <c r="F723" i="70"/>
  <c r="F724" i="70"/>
  <c r="F725" i="70"/>
  <c r="F726" i="70"/>
  <c r="F727" i="70"/>
  <c r="F728" i="70"/>
  <c r="F729" i="70"/>
  <c r="F734" i="70"/>
  <c r="F735" i="70"/>
  <c r="F736" i="70"/>
  <c r="F740" i="70"/>
  <c r="F741" i="70"/>
  <c r="F742" i="70"/>
  <c r="F746" i="70"/>
  <c r="F747" i="70"/>
  <c r="F748" i="70"/>
  <c r="F749" i="70"/>
  <c r="F750" i="70"/>
  <c r="F751" i="70"/>
  <c r="F752" i="70"/>
  <c r="F759" i="70"/>
  <c r="E762" i="70" s="1"/>
  <c r="F760" i="70"/>
  <c r="F761" i="70"/>
  <c r="F765" i="70"/>
  <c r="E768" i="70" s="1"/>
  <c r="F766" i="70"/>
  <c r="F767" i="70"/>
  <c r="F771" i="70"/>
  <c r="F772" i="70"/>
  <c r="F773" i="70"/>
  <c r="F774" i="70"/>
  <c r="F775" i="70"/>
  <c r="F776" i="70"/>
  <c r="F777" i="70"/>
  <c r="F784" i="70"/>
  <c r="F785" i="70"/>
  <c r="F786" i="70"/>
  <c r="F790" i="70"/>
  <c r="E793" i="70" s="1"/>
  <c r="F791" i="70"/>
  <c r="F792" i="70"/>
  <c r="F796" i="70"/>
  <c r="F797" i="70"/>
  <c r="F798" i="70"/>
  <c r="F799" i="70"/>
  <c r="F800" i="70"/>
  <c r="F801" i="70"/>
  <c r="F802" i="70"/>
  <c r="F810" i="70"/>
  <c r="F811" i="70"/>
  <c r="F812" i="70"/>
  <c r="F813" i="70"/>
  <c r="F814" i="70"/>
  <c r="F815" i="70"/>
  <c r="F816" i="70"/>
  <c r="F817" i="70"/>
  <c r="F821" i="70"/>
  <c r="F827" i="70"/>
  <c r="F837" i="70"/>
  <c r="F838" i="70"/>
  <c r="F839" i="70"/>
  <c r="F840" i="70"/>
  <c r="F841" i="70"/>
  <c r="F846" i="70"/>
  <c r="F854" i="70"/>
  <c r="F856" i="70"/>
  <c r="F858" i="70"/>
  <c r="F860" i="70"/>
  <c r="F862" i="70"/>
  <c r="F864" i="70"/>
  <c r="F866" i="70"/>
  <c r="F868" i="70"/>
  <c r="F870" i="70"/>
  <c r="F872" i="70"/>
  <c r="F874" i="70"/>
  <c r="F876" i="70"/>
  <c r="F878" i="70"/>
  <c r="F880" i="70"/>
  <c r="F882" i="70"/>
  <c r="F884" i="70"/>
  <c r="F886" i="70"/>
  <c r="F888" i="70"/>
  <c r="F890" i="70"/>
  <c r="F892" i="70"/>
  <c r="F894" i="70"/>
  <c r="F896" i="70"/>
  <c r="F898" i="70"/>
  <c r="F900" i="70"/>
  <c r="F902" i="70"/>
  <c r="F904" i="70"/>
  <c r="F906" i="70"/>
  <c r="F912" i="70"/>
  <c r="F914" i="70"/>
  <c r="F916" i="70"/>
  <c r="F925" i="70"/>
  <c r="F927" i="70" l="1"/>
  <c r="F942" i="70" s="1"/>
  <c r="E787" i="70"/>
  <c r="E667" i="70"/>
  <c r="F409" i="70"/>
  <c r="F934" i="70" s="1"/>
  <c r="E818" i="70"/>
  <c r="E803" i="70"/>
  <c r="E718" i="70"/>
  <c r="E848" i="70"/>
  <c r="E737" i="70"/>
  <c r="E627" i="70"/>
  <c r="F549" i="70"/>
  <c r="F939" i="70" s="1"/>
  <c r="F908" i="70"/>
  <c r="F941" i="70" s="1"/>
  <c r="F541" i="70"/>
  <c r="F938" i="70" s="1"/>
  <c r="E743" i="70"/>
  <c r="E673" i="70"/>
  <c r="E602" i="70"/>
  <c r="F424" i="70"/>
  <c r="F935" i="70" s="1"/>
  <c r="E753" i="70"/>
  <c r="E683" i="70"/>
  <c r="E656" i="70"/>
  <c r="F141" i="70"/>
  <c r="E619" i="70"/>
  <c r="E778" i="70"/>
  <c r="E708" i="70"/>
  <c r="F495" i="70"/>
  <c r="F937" i="70" s="1"/>
  <c r="F374" i="70"/>
  <c r="F933" i="70" s="1"/>
  <c r="F344" i="70"/>
  <c r="F348" i="70" s="1"/>
  <c r="F932" i="70" s="1"/>
  <c r="F116" i="70"/>
  <c r="F931" i="70" s="1"/>
  <c r="A13" i="69"/>
  <c r="F13" i="69"/>
  <c r="A14" i="69"/>
  <c r="F14" i="69"/>
  <c r="F15" i="69"/>
  <c r="A16" i="69"/>
  <c r="F16" i="69"/>
  <c r="F17" i="69"/>
  <c r="A18" i="69"/>
  <c r="F18" i="69"/>
  <c r="F19" i="69"/>
  <c r="A20" i="69"/>
  <c r="F20" i="69"/>
  <c r="I20" i="69"/>
  <c r="J20" i="69"/>
  <c r="K20" i="69"/>
  <c r="F21" i="69"/>
  <c r="I21" i="69"/>
  <c r="J21" i="69"/>
  <c r="K21" i="69"/>
  <c r="A22" i="69"/>
  <c r="F22" i="69"/>
  <c r="I22" i="69"/>
  <c r="J22" i="69"/>
  <c r="K22" i="69"/>
  <c r="F23" i="69"/>
  <c r="I23" i="69"/>
  <c r="J23" i="69"/>
  <c r="K23" i="69"/>
  <c r="F24" i="69"/>
  <c r="I24" i="69"/>
  <c r="J24" i="69"/>
  <c r="K24" i="69"/>
  <c r="F25" i="69"/>
  <c r="I25" i="69"/>
  <c r="J25" i="69"/>
  <c r="K25" i="69"/>
  <c r="F26" i="69"/>
  <c r="I26" i="69"/>
  <c r="J26" i="69"/>
  <c r="K26" i="69"/>
  <c r="A27" i="69"/>
  <c r="F28" i="69"/>
  <c r="A29" i="69"/>
  <c r="F30" i="69"/>
  <c r="A31" i="69"/>
  <c r="A32" i="69"/>
  <c r="B32" i="69"/>
  <c r="A36" i="69"/>
  <c r="F36" i="69"/>
  <c r="A37" i="69"/>
  <c r="F38" i="69"/>
  <c r="A39" i="69"/>
  <c r="F40" i="69"/>
  <c r="A41" i="69"/>
  <c r="F42" i="69"/>
  <c r="A43" i="69"/>
  <c r="A44" i="69"/>
  <c r="B44" i="69"/>
  <c r="A48" i="69"/>
  <c r="A58" i="69" s="1"/>
  <c r="F56" i="69"/>
  <c r="F58" i="69"/>
  <c r="F59" i="69"/>
  <c r="A60" i="69"/>
  <c r="A61" i="69"/>
  <c r="B61" i="69"/>
  <c r="A63" i="69"/>
  <c r="B63" i="69"/>
  <c r="A70" i="69"/>
  <c r="A71" i="69"/>
  <c r="F72" i="69"/>
  <c r="F73" i="69"/>
  <c r="F74" i="69"/>
  <c r="A75" i="69"/>
  <c r="A76" i="69"/>
  <c r="A77" i="69"/>
  <c r="B77" i="69"/>
  <c r="A82" i="69"/>
  <c r="A83" i="69"/>
  <c r="F84" i="69"/>
  <c r="F85" i="69"/>
  <c r="F86" i="69"/>
  <c r="A87" i="69"/>
  <c r="F88" i="69"/>
  <c r="A89" i="69"/>
  <c r="A91" i="69"/>
  <c r="F91" i="69"/>
  <c r="A92" i="69"/>
  <c r="F100" i="69"/>
  <c r="F101" i="69"/>
  <c r="F102" i="69"/>
  <c r="F103" i="69"/>
  <c r="F104" i="69"/>
  <c r="F105" i="69"/>
  <c r="F106" i="69"/>
  <c r="F107" i="69"/>
  <c r="A108" i="69"/>
  <c r="F109" i="69"/>
  <c r="A110" i="69"/>
  <c r="F111" i="69"/>
  <c r="A112" i="69"/>
  <c r="A114" i="69"/>
  <c r="F114" i="69"/>
  <c r="A115" i="69"/>
  <c r="F117" i="69"/>
  <c r="A118" i="69"/>
  <c r="A119" i="69"/>
  <c r="B119" i="69"/>
  <c r="A121" i="69"/>
  <c r="B121" i="69"/>
  <c r="F126" i="69"/>
  <c r="A127" i="69"/>
  <c r="A130" i="69" s="1"/>
  <c r="F127" i="69"/>
  <c r="F128" i="69"/>
  <c r="A129" i="69"/>
  <c r="F129" i="69"/>
  <c r="F130" i="69"/>
  <c r="A131" i="69"/>
  <c r="D131" i="69"/>
  <c r="F131" i="69" s="1"/>
  <c r="F132" i="69"/>
  <c r="A133" i="69"/>
  <c r="F133" i="69"/>
  <c r="F134" i="69"/>
  <c r="A135" i="69"/>
  <c r="F137" i="69"/>
  <c r="A138" i="69"/>
  <c r="F139" i="69"/>
  <c r="A140" i="69"/>
  <c r="A141" i="69"/>
  <c r="B141" i="69"/>
  <c r="A152" i="69"/>
  <c r="A154" i="69"/>
  <c r="F154" i="69"/>
  <c r="F156" i="69"/>
  <c r="A157" i="69"/>
  <c r="A158" i="69"/>
  <c r="F158" i="69"/>
  <c r="F159" i="69"/>
  <c r="F160" i="69"/>
  <c r="A164" i="69"/>
  <c r="F164" i="69"/>
  <c r="A166" i="69"/>
  <c r="F166" i="69"/>
  <c r="F167" i="69"/>
  <c r="F168" i="69"/>
  <c r="A172" i="69"/>
  <c r="F172" i="69"/>
  <c r="F173" i="69"/>
  <c r="F174" i="69"/>
  <c r="F175" i="69"/>
  <c r="A176" i="69"/>
  <c r="F179" i="69"/>
  <c r="F181" i="69"/>
  <c r="F182" i="69"/>
  <c r="F183" i="69"/>
  <c r="A184" i="69"/>
  <c r="F187" i="69"/>
  <c r="F189" i="69"/>
  <c r="F191" i="69"/>
  <c r="F192" i="69"/>
  <c r="F193" i="69"/>
  <c r="A197" i="69"/>
  <c r="F197" i="69"/>
  <c r="A199" i="69"/>
  <c r="F199" i="69"/>
  <c r="F200" i="69"/>
  <c r="F201" i="69"/>
  <c r="F202" i="69"/>
  <c r="F205" i="69"/>
  <c r="F206" i="69"/>
  <c r="F207" i="69"/>
  <c r="F208" i="69"/>
  <c r="F209" i="69"/>
  <c r="F210" i="69"/>
  <c r="F211" i="69"/>
  <c r="A212" i="69"/>
  <c r="A214" i="69"/>
  <c r="F214" i="69"/>
  <c r="F215" i="69"/>
  <c r="A216" i="69"/>
  <c r="A218" i="69"/>
  <c r="F218" i="69"/>
  <c r="F219" i="69"/>
  <c r="A220" i="69"/>
  <c r="A221" i="69"/>
  <c r="B221" i="69"/>
  <c r="A228" i="69"/>
  <c r="B228" i="69"/>
  <c r="A229" i="69"/>
  <c r="B229" i="69"/>
  <c r="A230" i="69"/>
  <c r="B230" i="69"/>
  <c r="A231" i="69"/>
  <c r="B231" i="69"/>
  <c r="A232" i="69"/>
  <c r="B232" i="69"/>
  <c r="A235" i="69"/>
  <c r="A238" i="69" s="1"/>
  <c r="B235" i="69"/>
  <c r="B238" i="69" s="1"/>
  <c r="A236" i="69"/>
  <c r="B236" i="69"/>
  <c r="A237" i="69"/>
  <c r="B237" i="69"/>
  <c r="A241" i="69"/>
  <c r="B241" i="69"/>
  <c r="B242" i="69" s="1"/>
  <c r="A242" i="69"/>
  <c r="A245" i="69"/>
  <c r="B245" i="69"/>
  <c r="B246" i="69" s="1"/>
  <c r="A246" i="69"/>
  <c r="F745" i="66"/>
  <c r="F1300" i="66"/>
  <c r="F1301" i="66"/>
  <c r="F1302" i="66"/>
  <c r="F1303" i="66"/>
  <c r="F1304" i="66"/>
  <c r="F1305" i="66"/>
  <c r="F1306" i="66"/>
  <c r="F1500" i="66" s="1"/>
  <c r="F1834" i="66" s="1"/>
  <c r="F1307" i="66"/>
  <c r="F1308" i="66"/>
  <c r="F1309" i="66"/>
  <c r="F1310" i="66"/>
  <c r="F1311" i="66"/>
  <c r="F1312" i="66"/>
  <c r="F1313" i="66"/>
  <c r="F1314" i="66"/>
  <c r="F1315" i="66"/>
  <c r="F1317" i="66"/>
  <c r="F1318" i="66"/>
  <c r="F1319" i="66"/>
  <c r="F1320" i="66"/>
  <c r="F1321" i="66"/>
  <c r="F1322" i="66"/>
  <c r="F1323" i="66"/>
  <c r="F1324" i="66"/>
  <c r="F1325" i="66"/>
  <c r="F1326" i="66"/>
  <c r="F1327" i="66"/>
  <c r="F1328" i="66"/>
  <c r="F1330" i="66"/>
  <c r="F1331" i="66"/>
  <c r="F1332" i="66"/>
  <c r="F1333" i="66"/>
  <c r="F1334" i="66"/>
  <c r="F1335" i="66"/>
  <c r="F1336" i="66"/>
  <c r="F1338" i="66"/>
  <c r="F1339" i="66"/>
  <c r="F1340" i="66"/>
  <c r="F1341" i="66"/>
  <c r="F1342" i="66"/>
  <c r="F1343" i="66"/>
  <c r="F1344" i="66"/>
  <c r="F1345" i="66"/>
  <c r="F1346" i="66"/>
  <c r="F1347" i="66"/>
  <c r="F1348" i="66"/>
  <c r="F1349" i="66"/>
  <c r="F1350" i="66"/>
  <c r="F1351" i="66"/>
  <c r="F1352" i="66"/>
  <c r="F1353" i="66"/>
  <c r="F1354" i="66"/>
  <c r="F1355" i="66"/>
  <c r="F1356" i="66"/>
  <c r="F1357" i="66"/>
  <c r="F1358" i="66"/>
  <c r="F1359" i="66"/>
  <c r="F1360" i="66"/>
  <c r="F1361" i="66"/>
  <c r="F1362" i="66"/>
  <c r="F1363" i="66"/>
  <c r="F1364" i="66"/>
  <c r="F1365" i="66"/>
  <c r="F1366" i="66"/>
  <c r="F1367" i="66"/>
  <c r="F1368" i="66"/>
  <c r="F1369" i="66"/>
  <c r="F1370" i="66"/>
  <c r="F1371" i="66"/>
  <c r="F1372" i="66"/>
  <c r="F1373" i="66"/>
  <c r="F1374" i="66"/>
  <c r="F1375" i="66"/>
  <c r="F1376" i="66"/>
  <c r="F1377" i="66"/>
  <c r="F1378" i="66"/>
  <c r="F1379" i="66"/>
  <c r="F1380" i="66"/>
  <c r="F1381" i="66"/>
  <c r="F1382" i="66"/>
  <c r="F1383" i="66"/>
  <c r="F1384" i="66"/>
  <c r="F1385" i="66"/>
  <c r="F1386" i="66"/>
  <c r="F1387" i="66"/>
  <c r="F1388" i="66"/>
  <c r="F1389" i="66"/>
  <c r="F1390" i="66"/>
  <c r="F1391" i="66"/>
  <c r="F1392" i="66"/>
  <c r="F1393" i="66"/>
  <c r="F1394" i="66"/>
  <c r="F1397" i="66"/>
  <c r="F1398" i="66"/>
  <c r="F1399" i="66"/>
  <c r="F1400" i="66"/>
  <c r="F1401" i="66"/>
  <c r="F1402" i="66"/>
  <c r="F1403" i="66"/>
  <c r="F1404" i="66"/>
  <c r="F1405" i="66"/>
  <c r="F1407" i="66"/>
  <c r="F1408" i="66"/>
  <c r="F1409" i="66"/>
  <c r="F1410" i="66"/>
  <c r="F1411" i="66"/>
  <c r="F1412" i="66"/>
  <c r="F1413" i="66"/>
  <c r="F1414" i="66"/>
  <c r="F1415" i="66"/>
  <c r="F1416" i="66"/>
  <c r="F1417" i="66"/>
  <c r="F1418" i="66"/>
  <c r="F1419" i="66"/>
  <c r="F1420" i="66"/>
  <c r="F1421" i="66"/>
  <c r="F1422" i="66"/>
  <c r="F1423" i="66"/>
  <c r="F1424" i="66"/>
  <c r="F1425" i="66"/>
  <c r="F1427" i="66"/>
  <c r="F1428" i="66"/>
  <c r="F1429" i="66"/>
  <c r="F1430" i="66"/>
  <c r="F1432" i="66"/>
  <c r="F1433" i="66"/>
  <c r="F1434" i="66"/>
  <c r="F1435" i="66"/>
  <c r="F1436" i="66"/>
  <c r="F1437" i="66"/>
  <c r="F1446" i="66"/>
  <c r="F1455" i="66"/>
  <c r="F1458" i="66"/>
  <c r="F1459" i="66"/>
  <c r="F1460" i="66"/>
  <c r="F1461" i="66"/>
  <c r="F1462" i="66"/>
  <c r="F1463" i="66"/>
  <c r="F1464" i="66"/>
  <c r="F1465" i="66"/>
  <c r="F1467" i="66"/>
  <c r="F1468" i="66"/>
  <c r="F1469" i="66"/>
  <c r="F1470" i="66"/>
  <c r="F1471" i="66"/>
  <c r="F1472" i="66"/>
  <c r="F1473" i="66"/>
  <c r="F1474" i="66"/>
  <c r="F1476" i="66"/>
  <c r="F1477" i="66"/>
  <c r="F1478" i="66"/>
  <c r="F1479" i="66"/>
  <c r="F1480" i="66"/>
  <c r="F1481" i="66"/>
  <c r="F1482" i="66"/>
  <c r="F1483" i="66"/>
  <c r="F1484" i="66"/>
  <c r="F1485" i="66"/>
  <c r="F1486" i="66"/>
  <c r="F1714" i="66"/>
  <c r="F1713" i="66"/>
  <c r="F1150" i="66"/>
  <c r="F1149" i="66"/>
  <c r="F1148" i="66"/>
  <c r="F1147" i="66"/>
  <c r="F1146" i="66"/>
  <c r="F1145" i="66"/>
  <c r="F1144" i="66"/>
  <c r="F1143" i="66"/>
  <c r="F1142" i="66"/>
  <c r="F1141" i="66"/>
  <c r="F1140" i="66"/>
  <c r="F1139" i="66"/>
  <c r="F1138" i="66"/>
  <c r="F1137" i="66"/>
  <c r="F1136" i="66"/>
  <c r="F1135" i="66"/>
  <c r="F1134" i="66"/>
  <c r="F1133" i="66"/>
  <c r="F1132" i="66"/>
  <c r="F1131" i="66"/>
  <c r="F1665" i="66"/>
  <c r="F1664" i="66"/>
  <c r="F1647" i="66"/>
  <c r="F1663" i="66"/>
  <c r="F1683" i="66"/>
  <c r="F1699" i="66"/>
  <c r="F1730" i="66"/>
  <c r="F1747" i="66"/>
  <c r="F1743" i="66"/>
  <c r="F1739" i="66"/>
  <c r="F813" i="66"/>
  <c r="F812" i="66"/>
  <c r="F811" i="66"/>
  <c r="F810" i="66"/>
  <c r="F809" i="66"/>
  <c r="F808" i="66"/>
  <c r="F807" i="66"/>
  <c r="F806" i="66"/>
  <c r="F805" i="66"/>
  <c r="F804" i="66"/>
  <c r="F803" i="66"/>
  <c r="F1498" i="66"/>
  <c r="F1497" i="66"/>
  <c r="F1496" i="66"/>
  <c r="F1495" i="66"/>
  <c r="F1494" i="66"/>
  <c r="F1493" i="66"/>
  <c r="F1492" i="66"/>
  <c r="F1491" i="66"/>
  <c r="F1490" i="66"/>
  <c r="F1489" i="66"/>
  <c r="F1488" i="66"/>
  <c r="D1129" i="66"/>
  <c r="F1129" i="66" s="1"/>
  <c r="D1118" i="66"/>
  <c r="F1118" i="66"/>
  <c r="D1107" i="66"/>
  <c r="F1107" i="66" s="1"/>
  <c r="D1096" i="66"/>
  <c r="F1096" i="66"/>
  <c r="D1085" i="66"/>
  <c r="F1085" i="66" s="1"/>
  <c r="D1074" i="66"/>
  <c r="F1074" i="66"/>
  <c r="D1062" i="66"/>
  <c r="F1062" i="66" s="1"/>
  <c r="D1051" i="66"/>
  <c r="F1051" i="66"/>
  <c r="D1040" i="66"/>
  <c r="F1040" i="66" s="1"/>
  <c r="D1028" i="66"/>
  <c r="F1028" i="66" s="1"/>
  <c r="D1016" i="66"/>
  <c r="F1016" i="66" s="1"/>
  <c r="D1005" i="66"/>
  <c r="F1005" i="66"/>
  <c r="D994" i="66"/>
  <c r="F994" i="66" s="1"/>
  <c r="D983" i="66"/>
  <c r="F983" i="66"/>
  <c r="D971" i="66"/>
  <c r="F971" i="66" s="1"/>
  <c r="D959" i="66"/>
  <c r="F959" i="66"/>
  <c r="F1283" i="66"/>
  <c r="F1276" i="66"/>
  <c r="F1274" i="66"/>
  <c r="F1273" i="66"/>
  <c r="F1505" i="66"/>
  <c r="F1626" i="66" s="1"/>
  <c r="F1506" i="66"/>
  <c r="F1507" i="66"/>
  <c r="F1509" i="66"/>
  <c r="F1510" i="66"/>
  <c r="F1511" i="66"/>
  <c r="F1512" i="66"/>
  <c r="F1514" i="66"/>
  <c r="F1515" i="66"/>
  <c r="F1516" i="66"/>
  <c r="F1517" i="66"/>
  <c r="F1518" i="66"/>
  <c r="F1519" i="66"/>
  <c r="F1521" i="66"/>
  <c r="F1522" i="66"/>
  <c r="F1523" i="66"/>
  <c r="F1524" i="66"/>
  <c r="F1526" i="66"/>
  <c r="F1527" i="66"/>
  <c r="F1528" i="66"/>
  <c r="F1529" i="66"/>
  <c r="F1530" i="66"/>
  <c r="F1531" i="66"/>
  <c r="F1533" i="66"/>
  <c r="F1534" i="66"/>
  <c r="F1535" i="66"/>
  <c r="F1536" i="66"/>
  <c r="F1538" i="66"/>
  <c r="F1539" i="66"/>
  <c r="F1540" i="66"/>
  <c r="F1541" i="66"/>
  <c r="F1542" i="66"/>
  <c r="F1543" i="66"/>
  <c r="F1545" i="66"/>
  <c r="F1546" i="66"/>
  <c r="F1547" i="66"/>
  <c r="F1548" i="66"/>
  <c r="F1550" i="66"/>
  <c r="F1551" i="66"/>
  <c r="F1552" i="66"/>
  <c r="F1553" i="66"/>
  <c r="F1554" i="66"/>
  <c r="F1555" i="66"/>
  <c r="F1557" i="66"/>
  <c r="F1558" i="66"/>
  <c r="F1559" i="66"/>
  <c r="F1560" i="66"/>
  <c r="F1562" i="66"/>
  <c r="F1563" i="66"/>
  <c r="F1564" i="66"/>
  <c r="F1565" i="66"/>
  <c r="F1566" i="66"/>
  <c r="F1567" i="66"/>
  <c r="F1569" i="66"/>
  <c r="F1570" i="66"/>
  <c r="F1571" i="66"/>
  <c r="F1572" i="66"/>
  <c r="F1574" i="66"/>
  <c r="F1575" i="66"/>
  <c r="F1576" i="66"/>
  <c r="F1577" i="66"/>
  <c r="F1578" i="66"/>
  <c r="F1579" i="66"/>
  <c r="F1581" i="66"/>
  <c r="F1582" i="66"/>
  <c r="F1583" i="66"/>
  <c r="F1584" i="66"/>
  <c r="F1586" i="66"/>
  <c r="F1587" i="66"/>
  <c r="F1588" i="66"/>
  <c r="F1589" i="66"/>
  <c r="F1590" i="66"/>
  <c r="F1591" i="66"/>
  <c r="F1593" i="66"/>
  <c r="F1594" i="66"/>
  <c r="F1595" i="66"/>
  <c r="F1596" i="66"/>
  <c r="F1598" i="66"/>
  <c r="F1599" i="66"/>
  <c r="F1600" i="66"/>
  <c r="F1601" i="66"/>
  <c r="F1602" i="66"/>
  <c r="F1603" i="66"/>
  <c r="F1605" i="66"/>
  <c r="F1606" i="66"/>
  <c r="F1607" i="66"/>
  <c r="F1608" i="66"/>
  <c r="F1610" i="66"/>
  <c r="F1611" i="66"/>
  <c r="F1612" i="66"/>
  <c r="F1620" i="66"/>
  <c r="F1621" i="66"/>
  <c r="F1622" i="66"/>
  <c r="F1504" i="66"/>
  <c r="F928" i="66"/>
  <c r="F1802" i="66"/>
  <c r="F237" i="66"/>
  <c r="F307" i="66"/>
  <c r="F1798" i="66"/>
  <c r="F1797" i="66"/>
  <c r="F1796" i="66"/>
  <c r="F1795" i="66"/>
  <c r="F1794" i="66"/>
  <c r="F1793" i="66"/>
  <c r="F1792" i="66"/>
  <c r="F1791" i="66"/>
  <c r="F1790" i="66"/>
  <c r="F1789" i="66"/>
  <c r="F1788" i="66"/>
  <c r="F1787" i="66"/>
  <c r="F1786" i="66"/>
  <c r="F1785" i="66"/>
  <c r="F1784" i="66"/>
  <c r="F1783" i="66"/>
  <c r="F1782" i="66"/>
  <c r="F1781" i="66"/>
  <c r="F1780" i="66"/>
  <c r="F1779" i="66"/>
  <c r="F1778" i="66"/>
  <c r="F1777" i="66"/>
  <c r="F1776" i="66"/>
  <c r="F1775" i="66"/>
  <c r="F1774" i="66"/>
  <c r="F1773" i="66"/>
  <c r="F1772" i="66"/>
  <c r="F1039" i="66"/>
  <c r="F925" i="66"/>
  <c r="F1770" i="66"/>
  <c r="F1769" i="66"/>
  <c r="F1768" i="66"/>
  <c r="F1767" i="66"/>
  <c r="F1765" i="66"/>
  <c r="F896" i="66"/>
  <c r="F895" i="66"/>
  <c r="F714" i="66"/>
  <c r="F713" i="66"/>
  <c r="F712" i="66"/>
  <c r="F656" i="66"/>
  <c r="F655" i="66"/>
  <c r="F654" i="66"/>
  <c r="F652" i="66"/>
  <c r="F651" i="66"/>
  <c r="F1761" i="66"/>
  <c r="F1760" i="66"/>
  <c r="F1759" i="66"/>
  <c r="F1758" i="66"/>
  <c r="F1756" i="66"/>
  <c r="F1755" i="66"/>
  <c r="F50" i="66"/>
  <c r="F51" i="66"/>
  <c r="F52" i="66"/>
  <c r="F53" i="66"/>
  <c r="F57" i="66"/>
  <c r="F404" i="66"/>
  <c r="F403" i="66"/>
  <c r="F402" i="66"/>
  <c r="F401" i="66"/>
  <c r="F399" i="66"/>
  <c r="F398" i="66"/>
  <c r="F288" i="66"/>
  <c r="F277" i="66"/>
  <c r="F1752" i="66"/>
  <c r="F1751" i="66"/>
  <c r="F1750" i="66"/>
  <c r="F1749" i="66"/>
  <c r="F227" i="66"/>
  <c r="F734" i="66"/>
  <c r="F724" i="66"/>
  <c r="F170" i="66"/>
  <c r="F1230" i="66"/>
  <c r="F147" i="66"/>
  <c r="F146" i="66"/>
  <c r="F136" i="66"/>
  <c r="F135" i="66"/>
  <c r="F151" i="66"/>
  <c r="F1269" i="66"/>
  <c r="F1262" i="66"/>
  <c r="F1260" i="66"/>
  <c r="F1259" i="66"/>
  <c r="F124" i="66"/>
  <c r="F125" i="66"/>
  <c r="F575" i="66"/>
  <c r="F574" i="66"/>
  <c r="F573" i="66"/>
  <c r="F571" i="66"/>
  <c r="F569" i="66"/>
  <c r="F568" i="66"/>
  <c r="F566" i="66"/>
  <c r="F671" i="66"/>
  <c r="F749" i="66"/>
  <c r="F750" i="66"/>
  <c r="F755" i="66"/>
  <c r="F560" i="66"/>
  <c r="F489" i="66"/>
  <c r="F553" i="66"/>
  <c r="F552" i="66"/>
  <c r="F297" i="66"/>
  <c r="F194" i="66"/>
  <c r="F181" i="66"/>
  <c r="F86" i="66"/>
  <c r="F394" i="66"/>
  <c r="F384" i="66"/>
  <c r="F375" i="66"/>
  <c r="F1742" i="66"/>
  <c r="F1741" i="66"/>
  <c r="F1737" i="66"/>
  <c r="F1738" i="66"/>
  <c r="F1805" i="66" s="1"/>
  <c r="F1837" i="66" s="1"/>
  <c r="F1745" i="66"/>
  <c r="F1746" i="66"/>
  <c r="B18" i="5"/>
  <c r="F18" i="66"/>
  <c r="F19" i="66"/>
  <c r="F20" i="66"/>
  <c r="F29" i="66"/>
  <c r="F30" i="66"/>
  <c r="F31" i="66"/>
  <c r="F32" i="66"/>
  <c r="F33" i="66"/>
  <c r="F34" i="66"/>
  <c r="F35" i="66"/>
  <c r="F36" i="66"/>
  <c r="F37" i="66"/>
  <c r="F38" i="66"/>
  <c r="F39" i="66"/>
  <c r="F40" i="66"/>
  <c r="F41" i="66"/>
  <c r="F42" i="66"/>
  <c r="F44" i="66"/>
  <c r="F45" i="66"/>
  <c r="F46" i="66"/>
  <c r="F47" i="66"/>
  <c r="F48" i="66"/>
  <c r="F64" i="66"/>
  <c r="F65" i="66"/>
  <c r="F66" i="66"/>
  <c r="F67" i="66"/>
  <c r="F68" i="66"/>
  <c r="F69" i="66"/>
  <c r="F77" i="66"/>
  <c r="F89" i="66"/>
  <c r="F90" i="66"/>
  <c r="F91" i="66"/>
  <c r="F92" i="66"/>
  <c r="F93" i="66"/>
  <c r="F94" i="66"/>
  <c r="F95" i="66"/>
  <c r="F96" i="66"/>
  <c r="F97" i="66"/>
  <c r="F98" i="66"/>
  <c r="F105" i="66"/>
  <c r="F106" i="66"/>
  <c r="F114" i="66"/>
  <c r="F115" i="66"/>
  <c r="F116" i="66"/>
  <c r="F126" i="66"/>
  <c r="F127" i="66"/>
  <c r="F154" i="66"/>
  <c r="F161" i="66"/>
  <c r="F162" i="66"/>
  <c r="F163" i="66"/>
  <c r="F172" i="66"/>
  <c r="F204" i="66"/>
  <c r="F205" i="66"/>
  <c r="F206" i="66"/>
  <c r="F207" i="66"/>
  <c r="F208" i="66"/>
  <c r="F209" i="66"/>
  <c r="F210" i="66"/>
  <c r="F212" i="66"/>
  <c r="F213" i="66"/>
  <c r="F214" i="66"/>
  <c r="F215" i="66"/>
  <c r="F216" i="66"/>
  <c r="F217" i="66"/>
  <c r="F226" i="66"/>
  <c r="F236" i="66"/>
  <c r="F238" i="66"/>
  <c r="F240" i="66"/>
  <c r="F246" i="66"/>
  <c r="F247" i="66"/>
  <c r="F248" i="66"/>
  <c r="F250" i="66"/>
  <c r="F251" i="66"/>
  <c r="F252" i="66"/>
  <c r="F253" i="66"/>
  <c r="F254" i="66"/>
  <c r="F255" i="66"/>
  <c r="F256" i="66"/>
  <c r="F260" i="66"/>
  <c r="F262" i="66"/>
  <c r="F263" i="66"/>
  <c r="F264" i="66"/>
  <c r="F265" i="66"/>
  <c r="F266" i="66"/>
  <c r="F267" i="66"/>
  <c r="F324" i="66"/>
  <c r="F327" i="66" s="1"/>
  <c r="F1814" i="66" s="1"/>
  <c r="F326" i="66"/>
  <c r="F356" i="66"/>
  <c r="F386" i="66"/>
  <c r="F387" i="66"/>
  <c r="F388" i="66"/>
  <c r="F389" i="66"/>
  <c r="F411" i="66"/>
  <c r="F479" i="66" s="1"/>
  <c r="F1819" i="66" s="1"/>
  <c r="F413" i="66"/>
  <c r="F414" i="66"/>
  <c r="F415" i="66"/>
  <c r="F416" i="66"/>
  <c r="F417" i="66"/>
  <c r="F418" i="66"/>
  <c r="F419" i="66"/>
  <c r="F420" i="66"/>
  <c r="F421" i="66"/>
  <c r="F422" i="66"/>
  <c r="F423" i="66"/>
  <c r="F424" i="66"/>
  <c r="F425" i="66"/>
  <c r="F426" i="66"/>
  <c r="F427" i="66"/>
  <c r="F428" i="66"/>
  <c r="F429" i="66"/>
  <c r="F430" i="66"/>
  <c r="F431" i="66"/>
  <c r="F432" i="66"/>
  <c r="F433" i="66"/>
  <c r="F434" i="66"/>
  <c r="F435" i="66"/>
  <c r="F436" i="66"/>
  <c r="F437" i="66"/>
  <c r="F438" i="66"/>
  <c r="F439" i="66"/>
  <c r="F440" i="66"/>
  <c r="F442" i="66"/>
  <c r="F444" i="66"/>
  <c r="F445" i="66"/>
  <c r="F446" i="66"/>
  <c r="F448" i="66"/>
  <c r="F451" i="66"/>
  <c r="F452" i="66"/>
  <c r="F455" i="66"/>
  <c r="F457" i="66"/>
  <c r="F459" i="66"/>
  <c r="F460" i="66"/>
  <c r="F461" i="66"/>
  <c r="F462" i="66"/>
  <c r="F466" i="66"/>
  <c r="F467" i="66"/>
  <c r="F468" i="66"/>
  <c r="F476" i="66"/>
  <c r="F477" i="66"/>
  <c r="F478" i="66"/>
  <c r="F491" i="66"/>
  <c r="F498" i="66"/>
  <c r="F507" i="66"/>
  <c r="F509" i="66"/>
  <c r="F511" i="66"/>
  <c r="F513" i="66"/>
  <c r="F516" i="66"/>
  <c r="F518" i="66"/>
  <c r="F519" i="66"/>
  <c r="F521" i="66"/>
  <c r="F522" i="66"/>
  <c r="F524" i="66"/>
  <c r="F525" i="66"/>
  <c r="F526" i="66"/>
  <c r="F527" i="66"/>
  <c r="F528" i="66"/>
  <c r="F529" i="66"/>
  <c r="F530" i="66"/>
  <c r="F531" i="66"/>
  <c r="F532" i="66"/>
  <c r="F533" i="66"/>
  <c r="F534" i="66"/>
  <c r="F535" i="66"/>
  <c r="F536" i="66"/>
  <c r="F556" i="66"/>
  <c r="F557" i="66"/>
  <c r="F558" i="66"/>
  <c r="F559" i="66"/>
  <c r="F590" i="66"/>
  <c r="F595" i="66"/>
  <c r="F596" i="66"/>
  <c r="F597" i="66"/>
  <c r="F598" i="66"/>
  <c r="F622" i="66" s="1"/>
  <c r="F1821" i="66" s="1"/>
  <c r="F599" i="66"/>
  <c r="F600" i="66"/>
  <c r="F610" i="66"/>
  <c r="F614" i="66"/>
  <c r="F615" i="66"/>
  <c r="F616" i="66"/>
  <c r="F617" i="66"/>
  <c r="F618" i="66"/>
  <c r="F619" i="66"/>
  <c r="F630" i="66"/>
  <c r="F631" i="66"/>
  <c r="F633" i="66"/>
  <c r="F634" i="66"/>
  <c r="F635" i="66"/>
  <c r="F637" i="66"/>
  <c r="F638" i="66"/>
  <c r="F658" i="66" s="1"/>
  <c r="F1822" i="66" s="1"/>
  <c r="F642" i="66"/>
  <c r="F643" i="66"/>
  <c r="F644" i="66"/>
  <c r="F645" i="66"/>
  <c r="F646" i="66"/>
  <c r="F647" i="66"/>
  <c r="F692" i="66"/>
  <c r="F766" i="66"/>
  <c r="F814" i="66" s="1"/>
  <c r="F1828" i="66" s="1"/>
  <c r="F768" i="66"/>
  <c r="F777" i="66"/>
  <c r="F779" i="66"/>
  <c r="F784" i="66"/>
  <c r="F785" i="66"/>
  <c r="F786" i="66"/>
  <c r="F787" i="66"/>
  <c r="F788" i="66"/>
  <c r="F789" i="66"/>
  <c r="F792" i="66"/>
  <c r="F793" i="66"/>
  <c r="F794" i="66"/>
  <c r="F795" i="66"/>
  <c r="F796" i="66"/>
  <c r="F797" i="66"/>
  <c r="F798" i="66"/>
  <c r="F799" i="66"/>
  <c r="F800" i="66"/>
  <c r="F801" i="66"/>
  <c r="F802" i="66"/>
  <c r="F819" i="66"/>
  <c r="F832" i="66"/>
  <c r="F843" i="66"/>
  <c r="F853" i="66"/>
  <c r="F899" i="66" s="1"/>
  <c r="F1829" i="66" s="1"/>
  <c r="F864" i="66"/>
  <c r="F874" i="66"/>
  <c r="F879" i="66"/>
  <c r="F884" i="66"/>
  <c r="F915" i="66"/>
  <c r="F943" i="66" s="1"/>
  <c r="F1830" i="66" s="1"/>
  <c r="F918" i="66"/>
  <c r="F937" i="66"/>
  <c r="F940" i="66"/>
  <c r="F957" i="66"/>
  <c r="F958" i="66"/>
  <c r="F969" i="66"/>
  <c r="F970" i="66"/>
  <c r="F981" i="66"/>
  <c r="F982" i="66"/>
  <c r="F993" i="66"/>
  <c r="F995" i="66"/>
  <c r="F1004" i="66"/>
  <c r="F1015" i="66"/>
  <c r="F1042" i="66"/>
  <c r="F1050" i="66"/>
  <c r="F1052" i="66"/>
  <c r="F1053" i="66"/>
  <c r="F1061" i="66"/>
  <c r="F1073" i="66"/>
  <c r="F1084" i="66"/>
  <c r="F1095" i="66"/>
  <c r="F1106" i="66"/>
  <c r="F1117" i="66"/>
  <c r="F1128" i="66"/>
  <c r="F1162" i="66"/>
  <c r="F1165" i="66"/>
  <c r="F1171" i="66"/>
  <c r="F1211" i="66" s="1"/>
  <c r="F1832" i="66" s="1"/>
  <c r="F1174" i="66"/>
  <c r="F1180" i="66"/>
  <c r="F1183" i="66"/>
  <c r="F1189" i="66"/>
  <c r="F1192" i="66"/>
  <c r="F1198" i="66"/>
  <c r="F1200" i="66"/>
  <c r="F1206" i="66"/>
  <c r="F1208" i="66"/>
  <c r="F1218" i="66"/>
  <c r="F1219" i="66"/>
  <c r="F1220" i="66"/>
  <c r="F1221" i="66"/>
  <c r="F1222" i="66"/>
  <c r="F1223" i="66"/>
  <c r="F1224" i="66"/>
  <c r="F1225" i="66"/>
  <c r="F1226" i="66"/>
  <c r="F1227" i="66"/>
  <c r="F1228" i="66"/>
  <c r="F1229" i="66"/>
  <c r="F1232" i="66"/>
  <c r="F1233" i="66"/>
  <c r="F1234" i="66"/>
  <c r="F1235" i="66"/>
  <c r="F1236" i="66"/>
  <c r="F1237" i="66"/>
  <c r="F1238" i="66"/>
  <c r="F1239" i="66"/>
  <c r="F1240" i="66"/>
  <c r="F1242" i="66"/>
  <c r="F1243" i="66"/>
  <c r="F1245" i="66"/>
  <c r="F1247" i="66"/>
  <c r="F1248" i="66"/>
  <c r="F1249" i="66"/>
  <c r="F1250" i="66"/>
  <c r="F1251" i="66"/>
  <c r="F1252" i="66"/>
  <c r="F1253" i="66"/>
  <c r="F1254" i="66"/>
  <c r="F1255" i="66"/>
  <c r="F1293" i="66"/>
  <c r="F1299" i="66"/>
  <c r="E1840" i="66"/>
  <c r="B1834" i="66"/>
  <c r="B1832" i="66"/>
  <c r="A1832" i="66"/>
  <c r="B1831" i="66"/>
  <c r="A1831" i="66"/>
  <c r="B1830" i="66"/>
  <c r="A1830" i="66"/>
  <c r="B1829" i="66"/>
  <c r="A1829" i="66"/>
  <c r="B1828" i="66"/>
  <c r="A1828" i="66"/>
  <c r="B1818" i="66"/>
  <c r="A1818" i="66"/>
  <c r="B1816" i="66"/>
  <c r="A1816" i="66"/>
  <c r="B1814" i="66"/>
  <c r="A1814" i="66"/>
  <c r="A1813" i="66"/>
  <c r="B1811" i="66"/>
  <c r="A1811" i="66"/>
  <c r="A1733" i="66"/>
  <c r="A1500" i="66"/>
  <c r="F1298" i="66"/>
  <c r="A1211" i="66"/>
  <c r="A1152" i="66"/>
  <c r="A943" i="66"/>
  <c r="B899" i="66"/>
  <c r="A899" i="66"/>
  <c r="F818" i="66"/>
  <c r="B814" i="66"/>
  <c r="A814" i="66"/>
  <c r="F765" i="66"/>
  <c r="A658" i="66"/>
  <c r="K648" i="66"/>
  <c r="K647" i="66"/>
  <c r="A622" i="66"/>
  <c r="B479" i="66"/>
  <c r="A479" i="66"/>
  <c r="B407" i="66"/>
  <c r="A407" i="66"/>
  <c r="B327" i="66"/>
  <c r="A327" i="66"/>
  <c r="F48" i="61"/>
  <c r="F50" i="61" s="1"/>
  <c r="F56" i="61" s="1"/>
  <c r="F58" i="61" s="1"/>
  <c r="F61" i="61" s="1"/>
  <c r="F63" i="61" s="1"/>
  <c r="B61" i="61"/>
  <c r="B65" i="61"/>
  <c r="B58" i="61"/>
  <c r="F49" i="61"/>
  <c r="F51" i="61" s="1"/>
  <c r="B28" i="8"/>
  <c r="B27" i="8"/>
  <c r="B26" i="8"/>
  <c r="B25" i="8"/>
  <c r="B24" i="8"/>
  <c r="B23" i="8"/>
  <c r="B22" i="8"/>
  <c r="B21" i="8"/>
  <c r="B20" i="8"/>
  <c r="B19" i="8"/>
  <c r="B18" i="8"/>
  <c r="B17" i="8"/>
  <c r="B16" i="8"/>
  <c r="B15" i="8"/>
  <c r="B14" i="8"/>
  <c r="B13" i="8"/>
  <c r="B12" i="8"/>
  <c r="B11" i="8"/>
  <c r="B10" i="8"/>
  <c r="B9" i="8"/>
  <c r="B8" i="8"/>
  <c r="F1295" i="66"/>
  <c r="F1833" i="66" s="1"/>
  <c r="F407" i="66"/>
  <c r="F1818" i="66" s="1"/>
  <c r="F1733" i="66"/>
  <c r="F1835" i="66" s="1"/>
  <c r="F1820" i="66"/>
  <c r="F757" i="66"/>
  <c r="F1823" i="66" s="1"/>
  <c r="F1816" i="66" l="1"/>
  <c r="F1152" i="66"/>
  <c r="F1831" i="66" s="1"/>
  <c r="F1826" i="66" s="1"/>
  <c r="A38" i="69"/>
  <c r="A40" i="69" s="1"/>
  <c r="E805" i="70"/>
  <c r="F850" i="70" s="1"/>
  <c r="F940" i="70" s="1"/>
  <c r="F310" i="66"/>
  <c r="F1813" i="66" s="1"/>
  <c r="F1811" i="66" s="1"/>
  <c r="F1836" i="66"/>
  <c r="F77" i="69"/>
  <c r="A42" i="69"/>
  <c r="A162" i="69"/>
  <c r="A170" i="69" s="1"/>
  <c r="A177" i="69" s="1"/>
  <c r="F44" i="69"/>
  <c r="F230" i="69" s="1"/>
  <c r="A15" i="69"/>
  <c r="F945" i="70"/>
  <c r="E19" i="5" s="1"/>
  <c r="F65" i="61"/>
  <c r="A134" i="69"/>
  <c r="A137" i="69" s="1"/>
  <c r="A139" i="69" s="1"/>
  <c r="F221" i="69"/>
  <c r="F246" i="69" s="1"/>
  <c r="F141" i="69"/>
  <c r="F242" i="69" s="1"/>
  <c r="F119" i="69"/>
  <c r="F237" i="69" s="1"/>
  <c r="F61" i="69"/>
  <c r="F32" i="69"/>
  <c r="F229" i="69" s="1"/>
  <c r="F231" i="69"/>
  <c r="F236" i="69"/>
  <c r="A88" i="69"/>
  <c r="F947" i="70" l="1"/>
  <c r="F949" i="70" s="1"/>
  <c r="F1840" i="66"/>
  <c r="E18" i="5" s="1"/>
  <c r="A17" i="69"/>
  <c r="E21" i="5"/>
  <c r="F67" i="61"/>
  <c r="A185" i="69"/>
  <c r="A195" i="69" s="1"/>
  <c r="F238" i="69"/>
  <c r="F121" i="69"/>
  <c r="F232" i="69"/>
  <c r="F63" i="69"/>
  <c r="A90" i="69"/>
  <c r="A99" i="69" s="1"/>
  <c r="A109" i="69" s="1"/>
  <c r="A21" i="69" l="1"/>
  <c r="F248" i="69"/>
  <c r="E20" i="5" s="1"/>
  <c r="E23" i="5" s="1"/>
  <c r="E24" i="5" s="1"/>
  <c r="E26" i="5" s="1"/>
  <c r="A204" i="69"/>
  <c r="A213" i="69" s="1"/>
  <c r="A217" i="69" s="1"/>
  <c r="A111" i="69"/>
  <c r="A113" i="69" s="1"/>
  <c r="A117" i="69" s="1"/>
  <c r="A23" i="69" l="1"/>
  <c r="A28" i="69" s="1"/>
  <c r="F250" i="69"/>
  <c r="F251" i="69" s="1"/>
  <c r="A30" i="69" l="1"/>
</calcChain>
</file>

<file path=xl/sharedStrings.xml><?xml version="1.0" encoding="utf-8"?>
<sst xmlns="http://schemas.openxmlformats.org/spreadsheetml/2006/main" count="17507" uniqueCount="5141">
  <si>
    <t>GRAĐEVINA</t>
  </si>
  <si>
    <t>INVESTITOR</t>
  </si>
  <si>
    <t>PROJEKTNA TVRTKA</t>
  </si>
  <si>
    <r>
      <t xml:space="preserve">MIKELIĆ VREŠ ARHITEKTI d.o.o.
</t>
    </r>
    <r>
      <rPr>
        <sz val="9"/>
        <color theme="1"/>
        <rFont val="Arial"/>
        <family val="2"/>
      </rPr>
      <t>Martićeva 38, HR-10000 Zagreb, OIB: 79873237024</t>
    </r>
  </si>
  <si>
    <t>ZOP</t>
  </si>
  <si>
    <t>RAZINA RAZRADE</t>
  </si>
  <si>
    <t>VRSTA PROJEKTA</t>
  </si>
  <si>
    <t>SADRŽAJ</t>
  </si>
  <si>
    <t>GLAVNI PROJEKTANT</t>
  </si>
  <si>
    <t>Tomislav Vreš, dipl.ing.arh.</t>
  </si>
  <si>
    <t>DIREKTOR</t>
  </si>
  <si>
    <t>Marin Mikelić, dipl.ing.arh.</t>
  </si>
  <si>
    <t>MJESTO I DATUM IZRADE</t>
  </si>
  <si>
    <t>PROJEKTNA
TVRTKA</t>
  </si>
  <si>
    <t xml:space="preserve">Projektant: </t>
  </si>
  <si>
    <t>MIKELIĆ VREŠ ARHITEKTI d.o.o.</t>
  </si>
  <si>
    <t>SVEUKUPNA REKAPITULACIJA</t>
  </si>
  <si>
    <t>OPĆI UVJETI GRAĐENJA</t>
  </si>
  <si>
    <t>TROŠKOVNIK I</t>
  </si>
  <si>
    <t>TROŠKOVNIK II</t>
  </si>
  <si>
    <t>TROŠKOVNIK III</t>
  </si>
  <si>
    <t>TROŠKOVNIK IV</t>
  </si>
  <si>
    <t>OTIS DIZALA d.o.o.</t>
  </si>
  <si>
    <t>PROJEKTNA 
TVRTKA</t>
  </si>
  <si>
    <r>
      <t xml:space="preserve">MIKELIĆ VREŠ ARHITEKTI d.o.o.
</t>
    </r>
    <r>
      <rPr>
        <sz val="9"/>
        <color theme="1"/>
        <rFont val="Arial"/>
        <family val="2"/>
      </rPr>
      <t>Martićeva 38, HR-10000 Zagreb, OIB: 79873237024</t>
    </r>
  </si>
  <si>
    <t>SVEUKUPNO:</t>
  </si>
  <si>
    <t xml:space="preserve">                   PDV:</t>
  </si>
  <si>
    <t>SVEUKUPNO S PDV-om:</t>
  </si>
  <si>
    <t>IZGRADNJA GRAĐEVINE</t>
  </si>
  <si>
    <t>Ove opće napomene odnose se na sve vrste radova.</t>
  </si>
  <si>
    <t>Nepoznavanje grafičkog dijela projekta i tehničkog opisa neće se prihvatiti kao razlog za povišenje jediničnih cijena</t>
  </si>
  <si>
    <t>ili greške u izvedbi.</t>
  </si>
  <si>
    <t>Izvođač je dužan pridržavati se važećih zakona i propisa i to naročito:</t>
  </si>
  <si>
    <t>►</t>
  </si>
  <si>
    <t>Zakona o gradnji,</t>
  </si>
  <si>
    <t>Zakona o prostornom uređenju,</t>
  </si>
  <si>
    <t>Zakona o građevnim proizvodima,</t>
  </si>
  <si>
    <t>Zakona o zaštiti na radu (ZNR),</t>
  </si>
  <si>
    <t>Uredbe i odluke EU.</t>
  </si>
  <si>
    <t>koji su i dio ugovorne dokumentacije. Izvođač je dužan pridržavati se svih navedenih zakona i uvjeta, osim ako</t>
  </si>
  <si>
    <t xml:space="preserve">projektom nije drugačije navedeno. Svi radovi moraju se izvesti solidno i stručno prema važećim propisima i </t>
  </si>
  <si>
    <t xml:space="preserve">Izvođač je dužan prilikom uvođenja u posao, u okviru ugovorene cijene, preuzeti parcelu, te obavijestiti nadležne </t>
  </si>
  <si>
    <t xml:space="preserve">službe o otvaranju gradilišta. Od tog trenutka pa do primopredaje zgrade izvođač je odgovoran za stvari i osobe </t>
  </si>
  <si>
    <t>koje se nalaze unutar gradilišta. Od ulaska na gradilište izvođač je dužan voditi građevinski dnevnik i građevinsku</t>
  </si>
  <si>
    <t xml:space="preserve">knjigu. U građevinski dnevnik se unose svi bitni podaci i događaji tijekom građenja (npr. meteorološke prilike, </t>
  </si>
  <si>
    <t>temperatura zraka,  eventualne nepogode i sl.), upisuju se primjedbe Projektanta, nalozi nadzornog inženjera i</t>
  </si>
  <si>
    <t xml:space="preserve">građevinske inspekcije. Tako registrirani zahtjevi obavezni su za Izvođača radova, s tim da je za svaku nepredviđenu </t>
  </si>
  <si>
    <t>višu radnju, koja bi povećala ukupne troškove predviđene za izgradnju po ovom troškovniku, potrebna pisana</t>
  </si>
  <si>
    <t>suglasnost investitora. U građevinsku knjigu bilježe se i dokumentiraju mjerenja i kalkulacije svih faza izvršenih</t>
  </si>
  <si>
    <t>radova i ostali podaci bitni za obračune prema stavkama troškovnika i projektu.</t>
  </si>
  <si>
    <t>Količine radova, koje nakon izvršenja čitavog posla nije moguće mjeriti neposrednom izmjerom, treba po izvršenju</t>
  </si>
  <si>
    <t xml:space="preserve">takvog posla preuzeti i ovjeriti nadzorni inženjer. Nadzorni inženjer i predstavnik Izvođača radova upisivat će u </t>
  </si>
  <si>
    <t>Građevnu knjigu količine pojedinih takvih radova, sa svim potrebnim skicama i izmjerom, te će svojim potpisima</t>
  </si>
  <si>
    <t>jamčiti njihovu točnost. Samo tako utvrđeni radovi mogu se uzeti u obzir kod izrade privremenog ili konačnog</t>
  </si>
  <si>
    <t>obračuna radova. Izvođač je dužan na gradilištu čuvati Građevinsku dozvolu, Glavni i Izvedbeni projekt i dati ih po</t>
  </si>
  <si>
    <t>Radovi se izvode prema Izvedbenom projektu, a u svim slučajevima potrebne izmjene ili dopune projekta ili njegovih</t>
  </si>
  <si>
    <t xml:space="preserve">dijelova, odluku o tome donosit će sporazumno Projektant i Nadzorni inženjer (kao predstavnik Investitora) i </t>
  </si>
  <si>
    <t>predstavnik Izvođača radova, a tu svoju odluku unijeti će u Građevinski dnevnik. Sve izmjene ili dopune projekta</t>
  </si>
  <si>
    <t xml:space="preserve">ili njegovih dijelova, za koje se po Građevinskom dnevniku ne može dokazati da su uslijedile po opisanom postupku, </t>
  </si>
  <si>
    <t>neće se obračunavati ni po privremenom, ni po konačnom obračunu. Da bi izmjena bila pravovaljana mora je</t>
  </si>
  <si>
    <t>odobriti i potpisati Projektant. Svaka izmjena bez suglasnosti Projektanta neće se smatrati pravovaljanom i za sobom</t>
  </si>
  <si>
    <t>povlači narušavanje autorskog djela Projektanta.</t>
  </si>
  <si>
    <t>Izražene cijene odnose se na jediničnu mjeru izvršenog rada. Prema tome, jedinične cijene obuhvaćaju: sav rad,</t>
  </si>
  <si>
    <t xml:space="preserve">opremu, materijal, prijevoz, režiju gradilišta i poduzeća, puteve na gradilištu, sva davanja i dobitak poduzeća. Stavke </t>
  </si>
  <si>
    <t>troškovnika obuhvaćaju u cijelosti dovršene radove, ispitane po količini i kvaliteti, te preuzete po nadzornoj službi.</t>
  </si>
  <si>
    <t>Za sve naknadne radove izvođač je dužan izraditi analize cijena koje moraju sadržavati:</t>
  </si>
  <si>
    <t>a)</t>
  </si>
  <si>
    <t>sav materijal fco radilište (A)</t>
  </si>
  <si>
    <t>b)</t>
  </si>
  <si>
    <t>sve brutto plaće na izvedbi radova date po grupama i kvalifikacijama (B)</t>
  </si>
  <si>
    <t>c)</t>
  </si>
  <si>
    <t>razradu faktora poduzeća (opravdanje veličina) (F)</t>
  </si>
  <si>
    <t>d)</t>
  </si>
  <si>
    <t>važeće normative za izvedbu radova</t>
  </si>
  <si>
    <t>Sav rad i materijal vezan za organizaciju građevinske proizvodnje: ograde, vrata gradilišta, putevi na gradilištu,</t>
  </si>
  <si>
    <t>prilazi do gradilišta s lokalnih prometnica, privremena regulacija prometa, uredi, blagovaonice, svlačionice,</t>
  </si>
  <si>
    <t>sanitarije gradilišta, spremišta materijala i alata, telefonski, električni, vodovodni i sl. priključci gradilišta kao i</t>
  </si>
  <si>
    <t>cijena priključaka uključeni su u ugovorenu sumu.</t>
  </si>
  <si>
    <t xml:space="preserve">U jedinične cijene ulaze svi troškovi za izradu građevine s dobavom predviđenih materijala, pomoćnim radovima, </t>
  </si>
  <si>
    <t>pomoćnim napravama i drugim sredstvima koja su potrebna za ispravnu izvedbu ili bi se mogla tijekom rada ukazati</t>
  </si>
  <si>
    <t>potrebnim. U stavkama su uračunati i sporedni radovi potrebni za ispravno dovršenje pojedinih radova, a sve na</t>
  </si>
  <si>
    <t>osnovi norma, propisa, priznatih pravila tehničke nauke i prakse. Tako su u stavkama obračunata gradiva, troškovi</t>
  </si>
  <si>
    <t>nabavke gradiva, nadzorni i rukovodeći poslovi poduzeća, troškovi skela, alata, strojeva i sprava, sav sitan i pomoćni</t>
  </si>
  <si>
    <t>materijal potreban za izvođenje radova, osiguranje odvijanja prometa, njega betona i ostalih dijelova konstrukcije,</t>
  </si>
  <si>
    <t xml:space="preserve">crpljenje vode, signalizacija gradilišta danju i noću, čuvanje, dovodi sve potrebne infrastrukture i sl. ukratko, sve </t>
  </si>
  <si>
    <t>što je posredno i neposredno potrebno za kvalitetno izvođenje radova po ovom projektu.</t>
  </si>
  <si>
    <t>Ovisno vrsti radova sastavni dio jediničnih cijena su i: donošenje na uvid i izrada oglednih primjeraka, izrada</t>
  </si>
  <si>
    <t>tražene izvedbene i radioničke dokumentacije, te nacrti polaganja pojedinih elemenata.</t>
  </si>
  <si>
    <t>Svi materijali i složeni sustavi moraju se izvesti u skladi s tehničkim listovima (uputi ili slično) izvođača, te ukoliko</t>
  </si>
  <si>
    <t>je potrebno konzultirati tehnologa za određeni sustav. Izvođač je dužan složeni sustav (kao npr. pod, spušteni</t>
  </si>
  <si>
    <t>strop, krov,  fasadu i sl.) izvesti sa svim potrebnim slojevima prema tehničkim listovina izvođača sustava, bez</t>
  </si>
  <si>
    <t xml:space="preserve">obzira dali su u troškovniku specificirani svi potrebni slojevi. Izostanak bilo kojeg potrebnog sloja složenih </t>
  </si>
  <si>
    <t>sustava smatrat će se greškom u izvođenju, a cijenu popravka u cijelosti snosi izvođač.</t>
  </si>
  <si>
    <t xml:space="preserve">Vrsta i kvaliteta građe za skele, vrsta i kvaliteta čeličnih elemenata, način temeljenja skele, moraju odgovarati </t>
  </si>
  <si>
    <t>statičkom proračunu i projektu skele i moraju biti usklađeni s važećim propisima i standardima za čelične</t>
  </si>
  <si>
    <t xml:space="preserve">konstrukcije. Skele za pojedinačne radove se ne obračunavaju posebno, već su sadržane u jediničnim cijenama </t>
  </si>
  <si>
    <t>ostalih radova. Posebno se obračunava samo glavna fasadna skela.</t>
  </si>
  <si>
    <t xml:space="preserve">Sastavni dio jediničnih cijena za pojedine radove su: razne priručne skele, poduporne konstrukcije, razupore </t>
  </si>
  <si>
    <t>kanala i raznih elemenata, pristupne rampe i sve pomoćne oplate koje proizlaze iz tehnologije građenja, a nisu</t>
  </si>
  <si>
    <t xml:space="preserve">sastavni dio konstrukcije. Ovisno o vremenskim utjecajima (vrućina, zima, kiša, vjetar i sl.) izvođač je dužan </t>
  </si>
  <si>
    <t>zaštititi konstrukciju od oštećenja. Ako dođe do oštećenja građevine ili pojedinog elementa izvođač se obvezan</t>
  </si>
  <si>
    <t>sve popravke izvesti o svom trošku.</t>
  </si>
  <si>
    <t>Također je dužan u okviru ugovorene cijene postaviti nanosnu skelu u skladu s izvedbenim projektom i projektom</t>
  </si>
  <si>
    <t>iskolčenja građevine, te je obvezan održavati iskolčene oznake na terenu od početka do završetka gradnje.</t>
  </si>
  <si>
    <t>Jediničnim cijenama obuhvaćeni su troškovi svih prethodnih i tekućih ispitivanja kako osnovnih materijala, tako i</t>
  </si>
  <si>
    <t>poluproizvoda, te konačno dovršenih radova, u skladu s važećim tehničkim propisima, pravilnicima i zakonima.</t>
  </si>
  <si>
    <t xml:space="preserve">O ispitivanjima i pregledima vodi se posebna evidencija. Ako Izvođač smatra da pojedinim prethodno navedenim </t>
  </si>
  <si>
    <t>zahtjevima dolazi do štetnih posljedica po stabilnost ili trajnost građevine ili su oni u protivnosti s ostalim podacima</t>
  </si>
  <si>
    <t>iskazanim u projektu, dužan je na iste upozoriti i zatražiti odluku u svezi s tim.</t>
  </si>
  <si>
    <t xml:space="preserve">materijal. Za svaki ugrađeni materijal Izvođač je dužan priložiti izjavu o sukladnosti proizvoda. Izvođač je dužan </t>
  </si>
  <si>
    <t>kod izrade konstrukcije, prema projektnom planu ispitivanja materijala, kontrolirati ugrađeni konstruktivni materijal.</t>
  </si>
  <si>
    <t>Također je obvezan izraditi Plan kvalitete izvedbe betonske konstrukcije tzv. 'Projekt betona'.</t>
  </si>
  <si>
    <t>Ponuđač je dužan uz ponudu priložiti obavezne priloge kojima dokazuje kompetentnost i obilježja koje materijal,</t>
  </si>
  <si>
    <t>proizvod ili usluga mora imati, a to su:</t>
  </si>
  <si>
    <t>potvrda o sukladnosti (certifikat) kojom se potvrđuje sukladnost opreme sa zahtijevanim standardima,</t>
  </si>
  <si>
    <t>tehničke specifikacije kojima se određuje ukupnost tehničkih uvjeta, a koja određuju obilježja koje</t>
  </si>
  <si>
    <t>materijal, proizvod, oprema ili usluga mora imati</t>
  </si>
  <si>
    <t>Tehničke specifikacije moraju biti određene u suglasju sa Zakonom o javnoj nabavi, a sastavni dio</t>
  </si>
  <si>
    <t>specifikacija su norme koje je odobrilo priznato tijelo za normizaciju, a mogu se koristiti:</t>
  </si>
  <si>
    <t>●</t>
  </si>
  <si>
    <t>europska norma,</t>
  </si>
  <si>
    <t>europska tehnička odobrenja,</t>
  </si>
  <si>
    <t>međunarodna norma,</t>
  </si>
  <si>
    <t>nacionalna tehnička odobrenja</t>
  </si>
  <si>
    <t>Za instalacijske sustave izvođač je dužan, u okviru ugovorene cijene, osim izjava o sukladnosti za pojedine materijale</t>
  </si>
  <si>
    <t xml:space="preserve">priložiti ateste za kompletne instalacijske sustave, te u okviru ugovorene cijene iskolčiti trase instalacija prije </t>
  </si>
  <si>
    <t>izvođenja istih.</t>
  </si>
  <si>
    <t>Izvođač je dužan u okviru ugovorene cijene koordinirati radove svih kooperanata, tako da omogući kontinuirano</t>
  </si>
  <si>
    <t>odvijanje posla i zaštitu već izvedenih radova. Sva oštećenja nastala u tijeku gradnje otklonit će Izvođač o svom</t>
  </si>
  <si>
    <t>trošku. Izvođač je dužan, u okviru ugovorene cijene, osigurati gradilište od djelovanja više sile i krađe.</t>
  </si>
  <si>
    <t xml:space="preserve">Izvođač je dužan u suradnji s nadzornim inženjerom Investitora izraditi vremenski plan (gantogram) aktivnosti na </t>
  </si>
  <si>
    <t>gradilištu i njime odrediti: dinamiku izvođenja, dobave materijala, financiranja, uključivanja pojedinih kooperanata,</t>
  </si>
  <si>
    <t>te konačni rok završetka građevine.</t>
  </si>
  <si>
    <t>Izvođač je dužan čistiti gradilište minimalno tri puta u tijeku građenja, a na kraju treba izvesti završno fino čišćenja</t>
  </si>
  <si>
    <t xml:space="preserve">zidova, podova, vrata, prozora, stijena, stakala i dr. što se neće posebno opisivati u stavkama. Nakon dovršenja </t>
  </si>
  <si>
    <t>gradnje Izvođač radova predaje posve uređenu građevinu i pripadajući okoliš predstavniku Investitora, a uz obaveznu</t>
  </si>
  <si>
    <t>prisutnost Projektanta. Eventualne primjedbe Projektanta imaju istu težinu kao primjedbe nadzornog inženjera i</t>
  </si>
  <si>
    <t xml:space="preserve">Izvođač je dužan postupiti po njima. Sve tri strane u preuzimanju sastavljaju pismeni zapisnik o primopredaji </t>
  </si>
  <si>
    <t>građevine, s popisom nedostataka i definiranim vremenskim periodom za njihovo otklanjanje, te ga potpisuju.</t>
  </si>
  <si>
    <t xml:space="preserve">Nakon otklanjanja svih eventualnih nedostataka Investitor i Izvođač je napraviti okončani obračun, odrediti </t>
  </si>
  <si>
    <t>instrumente garancije prema zakonskom roku, te u pisanom obliku izvršiti predaju građevine Investitoru na korištenje.</t>
  </si>
  <si>
    <t>Prijenos i transport</t>
  </si>
  <si>
    <t>Prijenos građevinskog materijala obuhvaća ručni prijenos, prijenos kolicima, transporterom, dizalicom, kranom i sl.</t>
  </si>
  <si>
    <t>Prijenos materijala vrši se horizontalno, po kosini (do 30%) i vertikalno. Za svaki radni proces treba unaprijed odrediti</t>
  </si>
  <si>
    <t xml:space="preserve">vrstu horizontalnog i vertikalnog transporta. Uz vrstu transporta treba definirati i vrstu utovara / istovara. </t>
  </si>
  <si>
    <t>Prijenosi i transporti mogu biti iskazani kao zasebni rad (stavka) ili prijenos i transport mogu biti uključeni u</t>
  </si>
  <si>
    <t>obračunati rad.</t>
  </si>
  <si>
    <t xml:space="preserve">Izbor transportnih sredstava i način transporta ovisi o vrsti i količini materijala, način utovara i istovara, duljine </t>
  </si>
  <si>
    <t xml:space="preserve">prijevoza i mjesnih terenskih prilika. </t>
  </si>
  <si>
    <t xml:space="preserve">PROJEKTNA
TVRTKA
</t>
  </si>
  <si>
    <t>GRAĐEVINSKO OBRTNIČKI RADOVI</t>
  </si>
  <si>
    <t>PROJEKTANT</t>
  </si>
  <si>
    <t>OPĆI UVJETI TROŠKOVNIKA</t>
  </si>
  <si>
    <t>PRIPREMNI RADOVI</t>
  </si>
  <si>
    <t>ZEMLJANI RADOVI</t>
  </si>
  <si>
    <t>A</t>
  </si>
  <si>
    <t>B</t>
  </si>
  <si>
    <t>-</t>
  </si>
  <si>
    <t>BETONSKI I ARMIRANO BETONSKI RADOVI</t>
  </si>
  <si>
    <t>ZIDARSKI RADOVI</t>
  </si>
  <si>
    <t>ASFALTERSKI RADOVI</t>
  </si>
  <si>
    <t>HIDROIZOLACIJE</t>
  </si>
  <si>
    <t>BRAVARSKI RADOVI</t>
  </si>
  <si>
    <t xml:space="preserve"> </t>
  </si>
  <si>
    <t>KERAMIČARSKI RADOVI</t>
  </si>
  <si>
    <t>r.br.</t>
  </si>
  <si>
    <t>opis stavke</t>
  </si>
  <si>
    <t>jed</t>
  </si>
  <si>
    <t>količina</t>
  </si>
  <si>
    <t>cijena</t>
  </si>
  <si>
    <t>iznos</t>
  </si>
  <si>
    <t>4x5=6</t>
  </si>
  <si>
    <t>1.</t>
  </si>
  <si>
    <t>A.</t>
  </si>
  <si>
    <t>RUŠENJE I DEMONTAŽE</t>
  </si>
  <si>
    <t/>
  </si>
  <si>
    <t>Na osnovi tih parametara izvođač je dužan dati ponudu za rušenje za svaku pojedinu građevinu prema iskazanoj BRP-i. Nikakvi dodatni radovi se neće priznavati.</t>
  </si>
  <si>
    <t>I.</t>
  </si>
  <si>
    <t>•</t>
  </si>
  <si>
    <t>m2</t>
  </si>
  <si>
    <t>II.</t>
  </si>
  <si>
    <t>III.</t>
  </si>
  <si>
    <t>IV.</t>
  </si>
  <si>
    <t>B.</t>
  </si>
  <si>
    <t>GRAĐEVINSKI RADOVI</t>
  </si>
  <si>
    <t>kod svih radova izvođač je dužan držati se Općih  Uvjeta Troškovnika (OUT), važećih zakona i propisa iz pojedine grupe radova, tehničkih uputa pojedinih proizvođača, koji moraju biti u skladu sa HRN i EU ili jednakovrijednim normama.</t>
  </si>
  <si>
    <t>kod kalkuliranja cijena za pojedine radove izvođač mora uzeti u obzir sve faze radova, sve potrebne elemente i radnje koji čine tehnološku cjelinu izvedbe, jer se VTR neće priznavati zbog nepotpune kalkulacije cijene.</t>
  </si>
  <si>
    <t>U okviru pripremnih radova potrebno je funkcionalno organizirati gradilište. Izvođač mora osigurati prostor za održavanje koordinacija, privremene priključke komunalne infrastrukture za potrebe gradilišta, privremeni deponij materijala i sl., osigurati ili izvesti sve pristupne putove. Shemu gradilišta i dinamički plan izvođenja radova izvođač će dostaviti stručnom nadzoru i investitoru 8 dana prije početka radova.</t>
  </si>
  <si>
    <t>Uređenje gradilišta ne naplaćuje se direktno investitoru, već se obračunava preko režijskog faktora.</t>
  </si>
  <si>
    <t>U postupku javne nabave za specificirane proizvode mogu se nuditi jednakovrijedni proizvodi u skladu s odredbama koje su definirane u Zakonu o javnoj nabavi (ZJN).</t>
  </si>
  <si>
    <t>Troškovnikom su obuhvaćene sljedeće cjeline:</t>
  </si>
  <si>
    <t>Iskolčenje građevina.</t>
  </si>
  <si>
    <t>Iskolčenje građevina i svih ostalih elemenata na temelju geodetskog elaborata iskolčenja, a sve u skladu s izvedbenim projektom. Iskolčenje građevine na nanosnoj skeli. Rad uključuje sva potrebna mjerenja u vezi prijenosa podataka iz projekta na teren i obrnuto:</t>
  </si>
  <si>
    <t>preuzimanje podataka u nadležnom katastru o stalnim geodetskim točkama i njihova obrada,</t>
  </si>
  <si>
    <t>provjera međe na terenu,</t>
  </si>
  <si>
    <t>iskolčenje građevine prema izvedbenom projektu,</t>
  </si>
  <si>
    <t>postavljanje i održavanje iskolčenih oznaka na terenu od početka radova do predaje svih radova investitoru,</t>
  </si>
  <si>
    <t>izrada i ovjera geodetskog elaborata iskolčenja sa skicom iskolčenja,</t>
  </si>
  <si>
    <t>iskolčenje nanosne skele i glavnih visinskih točaka,</t>
  </si>
  <si>
    <t>Geodet je dužan prenijeti relativnu nulu projekta u odnosu na postojeće kote terena na sjevernom i južnom rubu čestice koju treba potvrditi glavni projektant.</t>
  </si>
  <si>
    <t>iskolčenje kompletnih građevina, raznih elemenata i šahtova i svih ostalih elemenata definiranih u projektu</t>
  </si>
  <si>
    <t>kpl</t>
  </si>
  <si>
    <t>2.</t>
  </si>
  <si>
    <t>3.</t>
  </si>
  <si>
    <t>Napomena:</t>
  </si>
  <si>
    <t>4.</t>
  </si>
  <si>
    <t>5.</t>
  </si>
  <si>
    <t>6.</t>
  </si>
  <si>
    <t>7.</t>
  </si>
  <si>
    <t>8.</t>
  </si>
  <si>
    <t>9.</t>
  </si>
  <si>
    <t>10.</t>
  </si>
  <si>
    <t>11.</t>
  </si>
  <si>
    <t>12.</t>
  </si>
  <si>
    <t>Obračun po komadu.</t>
  </si>
  <si>
    <t>kom</t>
  </si>
  <si>
    <t>kg</t>
  </si>
  <si>
    <t>V.</t>
  </si>
  <si>
    <t>VI.</t>
  </si>
  <si>
    <t>C.</t>
  </si>
  <si>
    <t>OBRTNIČKI RADOVI</t>
  </si>
  <si>
    <t>Obračun po m2.</t>
  </si>
  <si>
    <t>Obračun po kompletu.</t>
  </si>
  <si>
    <t>REKAPITULACIJA</t>
  </si>
  <si>
    <t>RUŠENJE, DEMONTAŽE I GRAĐEVINSKO OBRTNIČKI RADOVI</t>
  </si>
  <si>
    <t>Kod kalkuliranja cijena za pojedine radove izvođač mora uzeti u obzir sve faze radova, sve potrebne elemente i radnje koji čine tehnološku cjelinu izvedbe, jer se VTR neće priznavati zbog nepotpune kalkulacije cijene.</t>
  </si>
  <si>
    <t>m</t>
  </si>
  <si>
    <t>OPĆI UVJETI</t>
  </si>
  <si>
    <t>Ukoliko se tijekom gradnje pojavi opravdana potreba za izvjesna odstupanja ili manje izmjene projekta, izvođač je dužan za to prethodno pribaviti suglasnost nadzornog inženjera. Ovaj će po potrebi upoznati i projektanta s predloženim izmjenama i tražiti njegovu suglasnost.  Na osnovu projekta izvođač će obilježiti trase cjelokupne instalacije na samom objektu, pa će tek po pregledu i dobivanju suglasnosti od strane nadzorne službe početi s radovima.</t>
  </si>
  <si>
    <t>NUĐENJA</t>
  </si>
  <si>
    <t>3.1.</t>
  </si>
  <si>
    <t>UKUPNO:</t>
  </si>
  <si>
    <t>kom.</t>
  </si>
  <si>
    <t>Montaža javljača požara na podnožje i adresiranje detektora</t>
  </si>
  <si>
    <t>Branko Rod, struč.spec.ing.aedif.</t>
  </si>
  <si>
    <t>1
2
3
4
5</t>
  </si>
  <si>
    <t>1
2
3
4</t>
  </si>
  <si>
    <t>Svi radovi se izvode sukladno projektu i stavkama troškovnika. Ukoliko izvođač utvrdi mogućnost ekonomičnijeg rješenja za izvođenje pojedinih vrsta radova, a isto neće ići na štetu kvalitete, funkcije, estetike i arhitektonske koncepcije objekta, dotične radove može izvesti sukladno svome rješenju uz prethodno odobrenje projektanta i nadzornog inženjera.</t>
  </si>
  <si>
    <t>Kod izvođenja radova izvođač je dužan upotrijebiti sve potrebne mjere za zaštitu i sigurnost radnika. Kod davanja ponuda, izvođač mora za svaku stavku troškovnika ukalkulirati sav potreban materijal za osiguranje, podupiranje, izradu radnih skela, osiguranje i regulaciju prometa, razupiranje rovova i sl., u slučaju kad to nije posebno naznačeno pojedinom stavkom troškovnika.</t>
  </si>
  <si>
    <t>1
2
3</t>
  </si>
  <si>
    <t>1
2</t>
  </si>
  <si>
    <t>U jediničnim cijenama ovog troškovnika uključeno je izvršenje svih obaveza iz bilo kojeg dijela ili priloga ovog projekta.</t>
  </si>
  <si>
    <t>Jedinične cijene u svim stavkama ovog troškovnika obuhvaćaju sav rad, materijal, režiju i zaradu izvođača, odnosno sadrže sve elemente propisane za strukturu prodajne cijene građevinskih  usluga.</t>
  </si>
  <si>
    <t>Pod jediničnom cijenom materijala podrazumijeva se cijena samog materijala, njegova eventualna prerada, svi transporti, utovari, istovari kao i uskladištenje dotičnog materijala kako bi ostao kvalitetan do trenutka ugradnje, kao i ispitivanje kvalitete i sve drugo u vezi s materijalom (atesti i sl.).</t>
  </si>
  <si>
    <t>Tehnička oprema i priprema (uređenje) gradilišta za rad odnosi se na dužnost izvođača da prije početka građevinskih radova dostavi investitoru ili nadzornom organu  plan organizacije gradilišta i tehničke opreme, te operativni (dinamički) plan izvršenja ugovorenih radova.</t>
  </si>
  <si>
    <t>Ako priloženi plan ne odgovara potrebnoj dinamici izvođenja radova i postojećim tehničkim uvjetima, investitor ili nadzorni inženjer imaju pravo zahtijevati izmjenu ili dopunu plana.</t>
  </si>
  <si>
    <t xml:space="preserve">Osim toga, izvođač je dužan prikazati nadzornom inženjeru i sva tehnička pomagala, koja se nalaze na gradilištu, neophodno potrebna u okviru projektnih zadataka. Investitor ili nadzorni inženjer, nakon prihvaćanja priloženog plana i potrebnih tehničkih pomagala, upisom u građevinski dnevnik, dozvoljava početak rada. </t>
  </si>
  <si>
    <t>Izvođač je dužan o svom trošku osigurati gradilište i građevinu od štetnog utjecaja vremenskih nepogoda. Zimi je potrebno građevinu posve osigurati od mraza, tako da ne dođe do smrzavanja izvedenih dijelova te na taj način do oštećenja.</t>
  </si>
  <si>
    <t>Izvođač je dužan izraditi pomoćna sredstva za rad kao što su skele, oplate, ograde, skladišta, dizalice, dobaviti i postaviti strojeve, alat i ostali potreban pribor te poduzeti sve mjere sigurnosti potrebne da ne dođe do nikakvih smetnji i opasnosti po život i zdravlje prolaznika  te  zaposlenih  radnika  i  osoblja (osigurati promet pješaka i vozila postavljanjem pješačkih i kolnih prijelaza preko rova i dr.).</t>
  </si>
  <si>
    <t>Čuvanje građevine, gradilišta, svih postrojenja, alata i materijala, kako svoga tako i svojih kooperanata, pada u dužnost i na teret izvođača. Svaka šteta koja bi bila prouzročena prolazniku ili susjednoj građevini, uslijed kopanja, miniranja, postavljanja skela, pada na teret izvođača koji je dužan odstraniti i nadoknaditi štetu u određenom roku.</t>
  </si>
  <si>
    <t>Izvođač je dužan posjedovati ateste o ispitivanju materijala upotrebljenih za izgradnju građevine, te ateste o ispravnosti izvedenih instalacija, a prilikom tehničkog pregleda građevine mora sve ateste dostaviti investitoru na upotrebu.</t>
  </si>
  <si>
    <t>Obračun svih radova mora se vršiti prema stvarno izvedenim i uredno dokumentiranim količinama potvrđenim od nadzornog inženjera, a ne prema količinama danim u pojedinim stavkama dokaznice mjera i troškovnika.</t>
  </si>
  <si>
    <t>Sve izmjene u projektu, opisu radova i jediničnim cijenama mogu uslijediti samo uz suglasnost projektanta i po odobrenju investitora.</t>
  </si>
  <si>
    <t>Ukoliko se ukažu eventualne nejednakosti između projektnog rješenja i stanja na gradilištu, izvođač je dužan pravovremeno o tome obavijestiti investitora i projektanta i zatražiti potrebna objašnjenja. Sve mjere u projektima potrebno je provjeriti u prirodi i svu kontrolu vršiti bez posebne naplate.</t>
  </si>
  <si>
    <t>Svi izvedeni radovi koji odstupaju od projekta, a izvedeni su bez odobrenja nadzornog inženjera i suglasnosti projektanta, moraju se dovesti u sklad s projektom, a troškove koji iz tog proizlaze snosi izvođač.</t>
  </si>
  <si>
    <t>Na svu radnu snagu dodaje se faktor u koji pored ostalog treba uračunati i održavanje gradilišta, postavljanje svih pomičnih objekata na gradilištu kao i demontaža istih.</t>
  </si>
  <si>
    <t>U pogledu izmjera držati se točno uputstava iz normi u građevinarstvu, tj. u pogledu dodavanja i odbijanja za kvadraturu i sl. Za cjevovod uzet će se stvarne mjere bez armature i fazonskih komada - prema uzdužnom profilu.</t>
  </si>
  <si>
    <t>Ukoliko je ugovorenim rokom obuhvaćen zimski rad, eventualne nadoplate za rad pri niskim temperaturama i otežanim okolnostima za vrijeme zime neće se posebno priznavati kao ni zaštita objekta od eventualnih nepogoda, već izvođač treba na vrijeme poduzeti mjere i osiguranje objekta.</t>
  </si>
  <si>
    <t>Iskop vršiti točno prema iskolčenju koje će izvođaču predati investitor. Sve iskope izvesti točno prema nacrtima u projektu. Svi iskopi moraju biti osigurani od zarušavanja propisnim razupiranjem. Uklanjanje obrušenog materijala u rovu u bilo kojoj fazi radova odnosno radi vremenskih nepogoda kao i ispumpavanje zaostale vode u rovu, uključeno je u jediničnu cijenu iskopa.</t>
  </si>
  <si>
    <t>Uređenje gradilišta po završetku radova kao i zemljišta za deponije, prilazne puteve i pomoćne zgrade, uključeno je u jediničnu cijenu i neće se posebno naplaćivati.</t>
  </si>
  <si>
    <t>Prekopi mimo projektom predviđenih neće se priznavati izvođaču. Iskopani materijal koji će se upotrijebiti, deponirati tako da ne smeta gradnji i iskopu rova cjevovoda.</t>
  </si>
  <si>
    <t>Na dijelovima trase na kojima nema druge mogućnosti, potrebno je izvesti duž trase cjevovoda pristupni put kojim će biti omogućeno dopremanje potrebne mehanizacije i materijala za izvedbu svih radova. Izvedbu puta prilagoditi potrebama radova koji će se obavljati na trasi, bez neke naročite obrade.</t>
  </si>
  <si>
    <t>Put izvesti planiranjem i eventualnim zasipavanjem neravnina, u skladu s potrebama opreme koja će biti upotrjebljena, a sve prema nahođenju izvođača.</t>
  </si>
  <si>
    <t>Postojeći okolni putevi koji će se koristiti za dopremu materijala i opreme trebaju se nakon dovršetka radova dovesti u prvobitno stanje.</t>
  </si>
  <si>
    <t>Kod oplate su uključena podupiranja, uklještenja te postava i skidanje. U cijenu ulazi i ovlaživanje prije betoniranja kao i premazivanje kalupa. Po završetku betoniranja sva se oplata nakon određenog vremena mora očistiti i sortirati.</t>
  </si>
  <si>
    <t>Skele moraju na vrijeme biti postavljene kako ne bi došlo do zastoja u radu. Pod pojmom skele podrazumijevaju se i prilazi skeli te ograda. Kod zemljanih radova u jediničnu cijenu ulaze razupore te mostovi za prebacivanje iskopa kod eventualnih iskopa na većim dubinama. Ujedno su tu uključeni i prilazi te mostovi za betoniranje konstrukcija i slično.</t>
  </si>
  <si>
    <t>Izrada elaborata izvedenog stanja i objekata predaje se investitoru u cjelovitom kartiranom i digitalnom obliku. Elaborat mora biti izrađen u apsolutnim (x, y, z) koordinatama i ovjeren od nadležnog katastarskog ureda.</t>
  </si>
  <si>
    <t>komplet</t>
  </si>
  <si>
    <r>
      <t>m</t>
    </r>
    <r>
      <rPr>
        <vertAlign val="superscript"/>
        <sz val="10"/>
        <rFont val="Arial"/>
        <family val="2"/>
      </rPr>
      <t>3</t>
    </r>
  </si>
  <si>
    <t>- podložni šljunak, d =10 cm</t>
  </si>
  <si>
    <t>- oplata</t>
  </si>
  <si>
    <t>- penjalice</t>
  </si>
  <si>
    <t>OPĆE STAVKE</t>
  </si>
  <si>
    <t>INSTALACIJE ODVODNJE</t>
  </si>
  <si>
    <t>SANITARNA OPREMA</t>
  </si>
  <si>
    <t>Montažu sanitarnih uređaja i opreme izvesti prema tehničkim propisima i uputama proizvođača. Prema teh. propisima o izvođenju el. energetskih instalacija u zgradama, potrebno je izvest uzemljenje svih metalnih dijelova instalacije vodovoda i kanalizacije. Uzemljenje izvesti prema opisu u troškovniku el. instalacija. Obzidavanje i zatvaranje metalnih dijelova instalacije može se izvesti tek nakon izvršenog uzemljenja.</t>
  </si>
  <si>
    <t>REKAPITULACIJA - INSTALACIJE VODOVODA I KANALIZACIJE - SVEUKUPNO:</t>
  </si>
  <si>
    <t>1.1.</t>
  </si>
  <si>
    <t>2.1.</t>
  </si>
  <si>
    <t>DIZALA</t>
  </si>
  <si>
    <t>DIZALO</t>
  </si>
  <si>
    <t>Vozno okno - materijal: armirano-betonska konstrukcija</t>
  </si>
  <si>
    <t>Ovjes: 2:1</t>
  </si>
  <si>
    <t>Instalacija: za suhi prostor</t>
  </si>
  <si>
    <t>Smještaj pogonskog stroja: na vrhu voznog okna u voznom oknu, prilaz s krova kabine iz najviše stanice</t>
  </si>
  <si>
    <t>Protuuteg: čelični okvir ispunjen elementima</t>
  </si>
  <si>
    <t xml:space="preserve">Smještaj: sa strane kabine </t>
  </si>
  <si>
    <t>U jediničnim cijenama za sve stavke troškovnika, ponuda mora sadržavati ukupne troškove materijala i rada, troškove dobave (prijevoz) opreme, troškove sitnog potrošnog materijala potrebnog za spajanje, ovješenje ili puštanje u pogon uređaja i instalacija na projektom predviđenu poziciju, pomagala za rad na visini (skelu, ljestve, platformu i slično) sve prateće građevinske i elektroinstalaterske radove do potpunog dovršenja cjelokupnog posla odnosno do pune funkcionalnosti. Isto tako u cijeni opreme ili materijala uključeno je i potrebno osiguranje gradilišta ukoliko ima potrebe za istim, dnevno čišćenje gradilišta od otpada i slično.
 Jedinična cijena, također, uključuje sva potrebna ispitivanja, kontrole i mjerenja za sve izvedene radove, ugrađene materijale i opremu, u svrhu dokazivanja njihove kvalitete i kompletiranja tehničke dokumentacije potrebne za ishođenje uporabne dozvole, izradu i isporuku pisanih uputa za održavanje i rukovanje postrojenjem, uključivo shema postrojenja za postavu na zid, koje se prilikom primopredaje građevine, uručuje Investitoru odnosno krajnjem korisniku.</t>
  </si>
  <si>
    <t>Ploča za označavanje radova.</t>
  </si>
  <si>
    <t>Informacijska ploča se postavlja na početku provedbe projekta.</t>
  </si>
  <si>
    <t xml:space="preserve">nacionalna norma </t>
  </si>
  <si>
    <t>Ponuditelj nije dužan obići gradilište, međutim isto se preporučuje kako bi se ponuditelj upoznao sa stanjem postojećih građevina. Neovisno o tome je li obišao gradiliište, ponuditelj je na temeju dostupnih podataka dužan odrediti način rušenja, vrstu strojeva za rušenje i njihov pristup mjestu rušenja, broj osposobljenih djelatnika, potrebu za angažiranje komunalnih organizacija, odrediti put odvoza šute i ostalih materijala od rušenja, osigurati legalne deponije za sve vrste materijala nastalih od rušenja te se informirati o naknadama za deponiranje.</t>
  </si>
  <si>
    <t>Izvođač u potpunosti odgovara za ispravnost izvršene isporuke i jedini je odgovoran za eventualno loše izvedeni rad i lošu kvalitetu isporučenih materijala, opreme ili proizvoda.</t>
  </si>
  <si>
    <t>dijelove tehničke specifikacije, te u slučaju nejasnoća tražiti objašnjenje od projektanta, odnosno iznijeti svoje primjedbe.</t>
  </si>
  <si>
    <t>pri čemu se za svako upućivanje na gore navedeno uzima da je popračeno izrazom »ili jednakovrijedno«</t>
  </si>
  <si>
    <t>Betone i mortove treba miješati u razredima tlačne čvrstoće, prema propisima HRN ili jednakovrijednima za beton, odnosno za mortove kako je to dano u stavci troškovnika ili jednakovrijedno. Sav beton u principu potrebno je strojno miješati. Ručno miješanje dozvoljeno je samo za vrlo male količine nekonstruktivnih dijelova na građevini.</t>
  </si>
  <si>
    <t xml:space="preserve">Način obračuna je prema tehničkim normativima i njihovim dopunama. Za slučaj da opis pojedinih radova u troškovniku po mišljenju izvođača ili bilo kojeg trećeg zainteresiranog lica nije potpun, izvođač je dužan izvesti te radove prema pravilima građenja, s tim da nema pravo na bilo kakvu odštetu ili promjenu jedinične cijene u troškovniku (osim ako ima pravo na navedeno sukladno pozitivnim zakonskim propisima). </t>
  </si>
  <si>
    <t>Ukoliko opis radova u troškovniku nije opširan i ne opisuje sve pripremno-završne radove, pomoćne radove i sve radne operacije, te procese u izvedbi koje je potrebno izvesti da se izvede konačni produkt, svi ti radovi su ukalkulirani u jedinične cijene sukladno pravilima struke. Eventualne opravdana odstupanja od troškovnika dužan je nadzorni inženjer investitora unijeti u građevinski dnevnik.</t>
  </si>
  <si>
    <t>Sve moguće nejasnoće u opisu stavki troškovnika, izvođač je obvezan riješiti prije početka radova s nadzornim inženjerom, projektantom, investitorom ili njegovim opunomoćenim predstavnikom. Naknadno pozivanje na nejasnoće u troškovniku neće biti priznato i neće biti uvaženo kao razlog za promjenu cijena ili rokova, ili bilo kojeg ustupke u uvjetima. Bez pismene suglasnosti projektanta, izvođač nema pravo na odstupanje od projekta.</t>
  </si>
  <si>
    <t>Izvođač je obvezan po potpisu ugovora prije početka radova proučiti svu tehničku dokumentaciju, pregledati gradilište, informirati se o svim izvorištima materijala, mogućnostima organizacije gradilišta, korištenja privremenih objekata i priključaka vode i električne energije, te zatražiti objašnjenja u vezi nejasnih stavki, pregledati trasu građevine, prikupiti potrebne podatke o uvjetima pod kojima će se građevina graditi</t>
  </si>
  <si>
    <t>Hrvatskih normi (HRN), europskih ili međunarodnih normi ili jednakovrijednih (kako je specificirano u pojedinim stavkama Troškovnika),</t>
  </si>
  <si>
    <t>Informacijska ploča se postavlja uz prilazni pravac gradilištu.Tekst se izrađuje na latinici I na Brailleovom pismu.</t>
  </si>
  <si>
    <r>
      <rPr>
        <sz val="9"/>
        <rFont val="Arial"/>
        <family val="2"/>
      </rPr>
      <t xml:space="preserve">Nacrti, tehnički opis, </t>
    </r>
    <r>
      <rPr>
        <b/>
        <sz val="9"/>
        <rFont val="Arial"/>
        <family val="2"/>
      </rPr>
      <t>knjiga specifikacija</t>
    </r>
    <r>
      <rPr>
        <sz val="9"/>
        <rFont val="Arial"/>
        <family val="2"/>
      </rPr>
      <t xml:space="preserve"> i troškovnik čine tehničku specifikaciju. Izvođač je dužan proučiti sve navedene</t>
    </r>
  </si>
  <si>
    <r>
      <t>potrebi na uvid ovlaštenim inspekcijskim službama.</t>
    </r>
    <r>
      <rPr>
        <strike/>
        <sz val="9"/>
        <color rgb="FFFF0000"/>
        <rFont val="Arial ce"/>
        <charset val="238"/>
      </rPr>
      <t xml:space="preserve"> </t>
    </r>
  </si>
  <si>
    <r>
      <t>Izvođač je dužan u okviru ugovorene cijene, ugraditi propisani adekvatan i prema Hrvatskim normama ili jednakovrijednima</t>
    </r>
    <r>
      <rPr>
        <sz val="9"/>
        <rFont val="Arial CE"/>
      </rPr>
      <t xml:space="preserve"> atestiran </t>
    </r>
  </si>
  <si>
    <r>
      <t xml:space="preserve">pravilima dobrog zanata. Po potpisu ugovora, Izvođač radova mora u skladu sa Zakonom o gradnji mora imati </t>
    </r>
    <r>
      <rPr>
        <b/>
        <sz val="9"/>
        <rFont val="Arial CE"/>
      </rPr>
      <t xml:space="preserve">Glavnog inženjera gradilišta </t>
    </r>
    <r>
      <rPr>
        <sz val="9"/>
        <rFont val="Arial CE"/>
      </rPr>
      <t>kvalificiranog za dotične vrste poslova i koji će stalno boraviti na gradilištu.</t>
    </r>
  </si>
  <si>
    <t>Stavka uključuje:</t>
  </si>
  <si>
    <t>demontažu svih slojeva postojećeg pokrova dvorane.</t>
  </si>
  <si>
    <t>horizontalni i vertikalni transport materijala nastalog demontažom, utovar u transportno vozilo, transport do deponije te troškove deponiranja.</t>
  </si>
  <si>
    <t>zaštitu okolnih prostora od prašine te svakodnevno čišćenje mjesta rada.</t>
  </si>
  <si>
    <t>Obračun po m2 ortogonalne projekcije krova.</t>
  </si>
  <si>
    <t>horizontalni i vertikalni transport materijala nastalog demontažom, utovar u transportno vozilo, transport do odgovarajuće deponije te troškove deponiranja.</t>
  </si>
  <si>
    <t>demontažu postojeće keramičke obloge poda i sloja ljepila bazenske dvorane.</t>
  </si>
  <si>
    <t>sve potrebne zaštitne ograde,skele i radne platforme za izvedbu radova u sukladnosti sa propisima zaštite na radu.</t>
  </si>
  <si>
    <t>Obračun po m2 uključujući pripadajući sokl.</t>
  </si>
  <si>
    <t>Uklanjanje postojeće keramičke obloge bazenske školjke.</t>
  </si>
  <si>
    <t>Obračun po m2 uključujući pripadajući sokl i čela stepenica.</t>
  </si>
  <si>
    <t>Uklanjanje postojeće PVC obloge bazenske školjke.</t>
  </si>
  <si>
    <t>demontažu postojeće PVC obloge poda i sloja ljepila bazenske školjke.</t>
  </si>
  <si>
    <t>demontažu postojeće keramičke obloge poda i sloja ljepila bazenske školjke.</t>
  </si>
  <si>
    <t>demontažu tercijarnih nosača dvorane.</t>
  </si>
  <si>
    <t>Demontaža postojećeg pokrova i tercijarnih nosača starijeg krova dvorane</t>
  </si>
  <si>
    <t>Stavka uključuje;</t>
  </si>
  <si>
    <t>sav potreban horizontalni i vertikalni transport.</t>
  </si>
  <si>
    <t>Obračun po m2 obložene površine.</t>
  </si>
  <si>
    <t>dobavu i postavu hladnog bitumenskog premaza crne boje na bazi otapala - temeljni premaz.</t>
  </si>
  <si>
    <t>dobavu i postavu tipskih elemenata za obradu vanjskih i unutarnjih kuteva, obradu prodora raznih vrsta i promjera cijevi i svega potrebnog za punu funkcionalnost.</t>
  </si>
  <si>
    <t>dobavu i postava svog pričvrsnog, spojnog i pomoćnog pribora te tipskih detalja a u svemu prema tehničkom listu i uputstvu proizvođača.</t>
  </si>
  <si>
    <t>dobavu i postavu svog pričvrsnog, spojnog i pomoćnog pribora u svemu prema tehničkom listu i uputstvu proizvođača.</t>
  </si>
  <si>
    <t>Dobava i postava mehaničke zaštite - geotekstila ispod i iznad sloja mineralne vune na krovu objekta. Geotekstil se slobodno polaže, preklopi se ne obračunavaju posebno.</t>
  </si>
  <si>
    <t>Shema polaganja je dio izvedbenog projekta. Prije polaganja ponuditelj je u obvezi ishoditi pismenu suglasnost projektanta.</t>
  </si>
  <si>
    <t>rad</t>
  </si>
  <si>
    <t>Obračun po m postavljenog sokla.</t>
  </si>
  <si>
    <t>Obračun po kom.</t>
  </si>
  <si>
    <t>KERAMIČARSKI RADOVI UKUPNO:</t>
  </si>
  <si>
    <t>.</t>
  </si>
  <si>
    <t>Obračun po m2 obloženog poda.</t>
  </si>
  <si>
    <t>dobavu i postavu keramičkih pločica prema gornjem opisu, oblaganje sa svim detaljima i elementima u sklopu, svim potrebnim obradama kod spojeva i rubnih detalja te svim potrebnim materijalima.</t>
  </si>
  <si>
    <t>dobavu materijala za fugiranje keramičkih pločica, te izvedba fuga.</t>
  </si>
  <si>
    <t>čišćenje postavljene keramičke obloge nakon fugiranja.</t>
  </si>
  <si>
    <t>a/</t>
  </si>
  <si>
    <t>bitumenska traka s staklenim voalom u dva sloja</t>
  </si>
  <si>
    <t>dobavu i postavu ekstrudiranog polistirena XPS, ploče debljine 10,0 cm sa rubnim preklopima (30 kg/m³) s λ ≤ 0,037 W/mK.</t>
  </si>
  <si>
    <t>U slučaju odstupanja dimenzija građevinskih otvora od projektiranih obavezno o istome izvijestiti projektanta.</t>
  </si>
  <si>
    <t>Prije izrade bravarske stavke obavezno provjeriti dimnzije građevinskih otvora na građevini.</t>
  </si>
  <si>
    <t>Rušenje postojećeg dijela ulaznog objekta na spoju s novim dijelom.</t>
  </si>
  <si>
    <t>demontažu postojećih lameliranih nosača objekta prema gornjem opisu.</t>
  </si>
  <si>
    <t>DRVENE KONSTRUKCIJE</t>
  </si>
  <si>
    <t>DRVENE KONSTRUKCIJE UKUPNO:</t>
  </si>
  <si>
    <t>Glavni lamelirani nosači objekta.</t>
  </si>
  <si>
    <t>dobavu i postavu lameliranih nosača prema gornjem opisu.</t>
  </si>
  <si>
    <t>reparaturu lameliranih nosača prema gornjem opisu.</t>
  </si>
  <si>
    <t>Repariranje segmenata glavnih lameliranih nosača objekta.</t>
  </si>
  <si>
    <t>Demontaža dva para lameliranih nosača.</t>
  </si>
  <si>
    <t>Demontaža postojeće pneumatske krovne konstrukcije novijeg dijela krova dvorane.</t>
  </si>
  <si>
    <t>demontažu pneumatske krovne konstrukcije krova dvorane sa svim elementima na krovu prema gornjem opisu.</t>
  </si>
  <si>
    <t>Uklanjanje prepusta lameliranih nosača.</t>
  </si>
  <si>
    <t>Ukanjanje prepusta glavnih lameliranih nosača koji se nalaze u vanjskom prostoru na sjeveru starijeg dijela bazenske dvorane. Ponuditelj je u obvezi pregledati nosače te ishoditi dozvolu projektanta statike za svoj prijedlog uklanjanja prepusta nosača.</t>
  </si>
  <si>
    <t>uklanjanje prepusta lameliranih nosača prema gornjem opisu.</t>
  </si>
  <si>
    <t>POKROV I LIMARSKI RADOVI</t>
  </si>
  <si>
    <t>Krovni lim i opšavi.</t>
  </si>
  <si>
    <t>dobavu i postavu opšavnih limova kompletnog krova i elemenata krova.</t>
  </si>
  <si>
    <t>Horizontalna hidroizolacija krova u  nagibu s polimerhdroizolacijskom trakom na bazi FPO/TPO a.</t>
  </si>
  <si>
    <t>dobavu i postavu krovne sintetske UV stabilne hidroizolacijske trake TPO/FPO d ≥ 1,5 mm (1000 kg/m³), s mehaničkim učvršćenjem folije za podlogu. Preklopi se ne obračunavaju posebno. U cijeni uključeno dizanje hidroizolacijske trake uz zidove terasa i loggia kao i detalj prelaza iz horizontale u vertikalu.</t>
  </si>
  <si>
    <t>Toplinska izolacija krova objekta iznad bazena sa pločama od kamene vune d = 20,0 cm. Oznaka sloja K1-B, K2-B.</t>
  </si>
  <si>
    <t>dobavu i postavu ploča kamene vune, ploče debljine 20,0 cm (30 kg/m³) s λ ≤ 0,037 W/mK.</t>
  </si>
  <si>
    <t>dobavu i postavu geotekstila 200 g/m2.</t>
  </si>
  <si>
    <t>RUŠENJA I DEMONTAŽE</t>
  </si>
  <si>
    <t>BAZENSKA FOLIJA I OPREMA</t>
  </si>
  <si>
    <t>BAZENSKA FOLIJA I OPREMA UKUPNO:</t>
  </si>
  <si>
    <t>dobavu i postavu PVC bazenske folije prema gornjem opisu, oblaganje sa svim detaljima i elementima u sklopu, svim potrebnim obradama kod spojeva i rubnih detalja te svim potrebnim materijalima.</t>
  </si>
  <si>
    <t>Bazenska folija za oblaganje gazišta bazena.</t>
  </si>
  <si>
    <t>Obračun po m vara stepenica s uračunatim kalom.</t>
  </si>
  <si>
    <t>Obračun po m2 utrošene folije s uračunatim kalom.</t>
  </si>
  <si>
    <t>Bazenska folija za oblaganje sjedeće i ležeće klupe bazena.</t>
  </si>
  <si>
    <t>Obračun po m vara sjedećih i ležeće klupe s uračunatim kalom.</t>
  </si>
  <si>
    <t>Termozaštitni antibakterijski filc.</t>
  </si>
  <si>
    <t>dobavu termozaštitnog antibakterijskog filca prema gornjem opisu, oblaganje sa svim detaljima i elementima u sklopu, svim potrebnim obradama kod spojeva i rubnih detalja te svim potrebnim materijalima.</t>
  </si>
  <si>
    <t>Obračun po m2 utrošenog filca s uračunatim kalom.</t>
  </si>
  <si>
    <t>Dobava termo zaštitnog antibakterijskog filca 400 g/m2. Za ugradnju ispod folije na dnu bazena, gazište stepenica i klupama. Postavljanje obuhvaćeno u cijeni postavljanja folije</t>
  </si>
  <si>
    <t>Dobava ljepila za podložni filc, ljepilo za kontakt vara, tekući PVC za obradu varova i sav potreban materijal za montažu.</t>
  </si>
  <si>
    <t xml:space="preserve">dobavu materijala prema gornjem opisu, </t>
  </si>
  <si>
    <t>Sredstvo za dezinfekciju bazena.</t>
  </si>
  <si>
    <t>Dobava tsredstva za dezinfekciju stijenki bazena i sanitizaciju površina kako bi se spriječio nastanak i reprodukcija mikroorganizama. Premazivanje se radi prije postave bazenske folije i uključeno je u cijeni postavljanja folije.</t>
  </si>
  <si>
    <t>dobavusredstva za dezinfekciju bazena prema gornjem opisu.</t>
  </si>
  <si>
    <t>Obračun po m2obrađene površine.</t>
  </si>
  <si>
    <t>pod</t>
  </si>
  <si>
    <t>zid</t>
  </si>
  <si>
    <t>Bazenska folija školjki bazena.</t>
  </si>
  <si>
    <t>Opločenje sokla bazenske dvorane.</t>
  </si>
  <si>
    <t>Uklanjanje zidne ispune na zabatu.</t>
  </si>
  <si>
    <t>demontažu postojeće zidne ispune na zabatu prema gornjem opisu.</t>
  </si>
  <si>
    <t>Izvesti prema shemi bravarije.</t>
  </si>
  <si>
    <t>Rekonstrukcija termalnog rekreacijskog centra Terme tuhelj
na k.č.br. 3199/1, k.o. Črešnjevec</t>
  </si>
  <si>
    <t>TERME TUHELJ d.o.o.
Ljudevita Gaja 4, Tuheljske Toplice, HR-49215 Zabok, OIB: 56566580479</t>
  </si>
  <si>
    <t>PARTNERSKA TVRTKA</t>
  </si>
  <si>
    <t>98/22</t>
  </si>
  <si>
    <t>Vanjski osjetnik temperature -50 do 70°C, Pt1000</t>
  </si>
  <si>
    <t>Uronski osjetnik temperature -30 do 130°C, 100 mm, Pt1000</t>
  </si>
  <si>
    <t>Košuljica za uronski osjetnik temperature 100 mm</t>
  </si>
  <si>
    <t>Uronski osjetnik temperature -30 do 130°C, 150 mm, Pt1000</t>
  </si>
  <si>
    <t>Košuljica za uronski osjetnik temperature 150 mm</t>
  </si>
  <si>
    <t>Osjetnik pritiska za tekućine 0 do 10 bara</t>
  </si>
  <si>
    <t>Troputni RV2.9 navojni ventil DN40, PN16, kvs=25</t>
  </si>
  <si>
    <t>Komplet holendera</t>
  </si>
  <si>
    <t>Pogon ventila 24VAC, 0-10V, 800Nm</t>
  </si>
  <si>
    <t>Pogon ventila 24VAC, 0-10V, 400Nm</t>
  </si>
  <si>
    <t>Troputni RV2.3 navojni ventil DN15, PN16, kvs=2</t>
  </si>
  <si>
    <t>Pogon ventila 24VAC, 0-10V, 1000Nm</t>
  </si>
  <si>
    <t>Troputni RV2.5 prirubnički ventil DN50, PN16, kvs=40</t>
  </si>
  <si>
    <t>Troputni RV2.6 navojni ventil DN25, PN16, kvs=10</t>
  </si>
  <si>
    <t>Troputni RV2.7 prirubnički ventil DN80, PN16, kvs=100</t>
  </si>
  <si>
    <t>Pogon ventila 24VAC, 0-10V, 1600Nm</t>
  </si>
  <si>
    <t>Troputni RV2.8 navojni ventil DN25, PN16, kvs=10</t>
  </si>
  <si>
    <t>Troputni RV2.10 navojni ventil DN32, PN16, kvs=12 sanitarna verzija</t>
  </si>
  <si>
    <t>Dobava i montaža nadžbuknog sobnog regulatora temp. s LCD displejem na KNX protokolu za regulaciju rada podnih fan coila sa EC motorom, upravljanje 0-10V</t>
  </si>
  <si>
    <t>Dobava i montaža zidnog podžbuknog anti vandal temp. osjetnika</t>
  </si>
  <si>
    <t>PP BRTVLJENJA</t>
  </si>
  <si>
    <r>
      <t>m</t>
    </r>
    <r>
      <rPr>
        <vertAlign val="superscript"/>
        <sz val="10"/>
        <rFont val="Arial"/>
        <family val="2"/>
        <charset val="238"/>
      </rPr>
      <t>2</t>
    </r>
  </si>
  <si>
    <t>PDV:</t>
  </si>
  <si>
    <t>dobava i postava podne rešetke za podne ventilokonvektore.</t>
  </si>
  <si>
    <t>RUŠENJE I DEMONTAŽE, STATIČKA OJAČANJA</t>
  </si>
  <si>
    <t>RUŠENJA I DEMONTAŽE UKUPNO:</t>
  </si>
  <si>
    <t>STATIČKA OJAČANJA</t>
  </si>
  <si>
    <t>Obračun po m.</t>
  </si>
  <si>
    <t>13.</t>
  </si>
  <si>
    <t>14.</t>
  </si>
  <si>
    <t>15.</t>
  </si>
  <si>
    <t>16.</t>
  </si>
  <si>
    <r>
      <t xml:space="preserve">ONDA ARHITEKTURA d.o.o.                                         </t>
    </r>
    <r>
      <rPr>
        <sz val="9"/>
        <color theme="1"/>
        <rFont val="Arial"/>
        <family val="2"/>
        <charset val="238"/>
      </rPr>
      <t xml:space="preserve"> Palinovečka 19i, HR-10000 Zagreb, OIB 21078598307</t>
    </r>
  </si>
  <si>
    <t>Uklanjanje postojeće keramičke obloge poda i zida bazenske dvorane.</t>
  </si>
  <si>
    <r>
      <t xml:space="preserve">TERME TUHELJ d.o.o.
</t>
    </r>
    <r>
      <rPr>
        <sz val="9"/>
        <color theme="1"/>
        <rFont val="Arial"/>
        <family val="2"/>
      </rPr>
      <t>Ljudevita Gaja 4, HR-49215 Tuheljske Toplice, OIB: 56566580479</t>
    </r>
  </si>
  <si>
    <r>
      <t xml:space="preserve">ONDA ARHITEKTURA d.o.o.
</t>
    </r>
    <r>
      <rPr>
        <sz val="9"/>
        <color theme="1"/>
        <rFont val="Arial"/>
        <family val="2"/>
      </rPr>
      <t>Palinovečka 19i, HR-10000 Zagreb, OIB: 21078598307</t>
    </r>
  </si>
  <si>
    <t>PROJEKTANTI</t>
  </si>
  <si>
    <t>DIO 1 - BAZENSKA DVORANA</t>
  </si>
  <si>
    <t>pozicija: etaža -2_Bazen_hodna ploha</t>
  </si>
  <si>
    <t>TOPLINSKE I ZVUČNE IZOLACIJE</t>
  </si>
  <si>
    <t>Akustični paneli.</t>
  </si>
  <si>
    <t>dobavu i postavu akustičnih panela.</t>
  </si>
  <si>
    <t>Tomislav Fistrić, dipl.ing.el.</t>
  </si>
  <si>
    <t>TROŠKOVNIK ELEKTROINSTALACIJA</t>
  </si>
  <si>
    <t>ELEKTROINSTALACIJE</t>
  </si>
  <si>
    <t>Ovaj program je sastavni dio projekta i kao takav obvezuje investitora i izvođača da se pri izradi projektiranja instalacija, pored ostalog pridržavaju i ovih uvjeta, jer isti sadrže mnoge elemente koji nisu   navedeni u tehničkom opisu i ostalom dijelu projekta, a važni su za izvođenje radova.
Kontrolu kvalitete tijekom građenja provodi nadzorni inženjer. Svi radovi se izvode prema projektu i trebaju biti usklađeni s ostalim radovima na građevini. Prije ugradnje treba kontrolirati instalacijske materijale i opremu, njihovu ispravnost i usklađenost s RH važećim normama.
Naročitu pažnju prilikom izvođenja treba posvetiti provođenju mjera zaštite na radu i zaštite od požara.</t>
  </si>
  <si>
    <t>Cjelokupnu električnu instalaciju treba izvesti prema priloženim nacrtima, troškovniku, ovim uvjetima i važećim propisima za izvođenje električnih instalacija.
Prije početka radova, izvođač je dužan detaljno se upoznati s projektom i sve eventualne primjedbe na vrijeme dostavi investitoru, odnosno nadzornom inženjeru.
Investitor je dužan da tijekom čitave izgradnje objekta osigura stručni nadzor nad izvođenjem radova. Izvođač je dužan prije početka radova provjeriti projekt za objekt, pa ukoliko nađe da su potrebne izvjesne izmjene zbog izmjena na samoj građevini o tome treba obavijestiti nadzornog inženjera i  od njega pribaviti potrebnu suglasnost.</t>
  </si>
  <si>
    <t xml:space="preserve"> Sve dodatne i više radanje izvođač je dužan (obavezan) dokazati odgovarajućom dokaznicom mjera stvarno izvedenog stanja.Sve krađe u tijeku izvođenja na gradilištu izvođač je dužan prijaviti glavnom izvođaču i investitoru na vrijeme.Sve dodatni radovi koje želi i zahtjeva investitor ,a nisu sadržani u ovom troškovniku, moraju biti pismeno potvrđene od strane naručitelja tj. investitora valjanom potpisanom ponudom koju je izvođač dužan napraviti prije početak bilo kakvih radova.</t>
  </si>
  <si>
    <t>Tijekom izvođenja radova izvođač je dužan da sva nastala odstupanja trase od onih predviđenih projektom unese u projekt, a po završetku radova treba predati investitoru projekt stvarno izvedenog stanja. Za vrijeme izvođenja radova, izvođač je dužan voditi ispravan građevinski dnevnik, sa svim podacima koji ovakav dnevnik predviđa, a svi zahtjevi i dopisi kako od strane nadzornog inženjera, tako i od strane izvođača, moraju se unijeti u dnevnik.U tijeku izvođenja radova izvođač prilikom ispostavljana privremenih i okončanih financijskih situacija dužan je nadzornom inžinjeru predati građevinsku knjigu sa dokaznicama mjera i količina utrošenih materijala na pregled i potpis ,tek nakon toga može se napraviti važeća situacija.  Za ispravnost izvedenih radova izvođač garantira dvije (2) godine računajući od dana prijema objekta.  Sve kvarove i oštećenja koji bi se u tom periodu pojavili bilo zbog primjene loših materijala ili nesolidne izvedbe, izvođač je dužan otkloniti bez prava na naknadu. Puštanje instalacije u eksploataciju dozvoljeno je tek nakon obavljenog tehničkog pregleda</t>
  </si>
  <si>
    <t>Cijena za svaku točku specifikacije mora obuhvatiti dobavu, montažu, spajanje, po potrebi uzemljenje,  te dovođenje stavke u stanje potpune funkcionalnosti. U cijenu također ukalkulirati sav potreban materijal, spojni, montažni, pridržni, izradu šliceva u zidovima od betona i cigle, izradu potrebnih prodora, štemanje i sl.,gips, sitni spojni i montažni materijal, redovito čišćenje gradilišta od smeća nastalog izvođenjem, odvoz otpada na deponij i ostali potreban za funkcioniranje pojedine stavke. Radeći ponudu treba imati na umu najnovije važeće propise za pojedine vrste instalacija. Prije davanja ponude obavezno pročitati tehnički opis, proračune, prikaze zaštitnih mjera i nacrte. Prije predaje ili slanja potrebno je provjeriti sve excel formule. Za sve eventualne primjedbe u pogledu elektro troškovnika i izvođenja obratiti se prije davanja ponude projektantu.</t>
  </si>
  <si>
    <t>PK POLICE, INSTALACIJSKE CIJEVI I KABELI</t>
  </si>
  <si>
    <t>Dobava i montaža perforirane kabelske police od nehrđajućeg čelika (u prostoru bazena) komplet sa konzolama, spojnicama i ostalim zavjesnim priborom:</t>
  </si>
  <si>
    <t>PK300/60</t>
  </si>
  <si>
    <t>PK200/60</t>
  </si>
  <si>
    <t>PK100/60</t>
  </si>
  <si>
    <t>Dobava i montaža pune kabelske police komplet sa konzolama, spojnicama i ostalim zavjesnim priborom:</t>
  </si>
  <si>
    <t>PK200/100</t>
  </si>
  <si>
    <t>Dobava, polaganje po Fe armaturi, odnosno žljebljenje zidova i postava p/žb plastične cijevi sljedećih tipova, komplet s potrebnim spojnim i montažnim materijalom i priborom kao što su kolčaci, pera za blokiranje, razvodne kutije, kutije za izvodna mjesta, sidra i sl:</t>
  </si>
  <si>
    <t>CSS 50</t>
  </si>
  <si>
    <t>CSS 32</t>
  </si>
  <si>
    <t>CSS 20</t>
  </si>
  <si>
    <t>CSS 16</t>
  </si>
  <si>
    <t>Dobava i montaža plastičnih PNT cijevi, kompletno sa montažnim priborom:</t>
  </si>
  <si>
    <t>- Ø16 mm</t>
  </si>
  <si>
    <t>- Ø25 mm</t>
  </si>
  <si>
    <r>
      <t>NHXMH-J 5x6mm</t>
    </r>
    <r>
      <rPr>
        <vertAlign val="superscript"/>
        <sz val="10"/>
        <rFont val="Arial"/>
        <family val="2"/>
      </rPr>
      <t>2</t>
    </r>
  </si>
  <si>
    <r>
      <t>NHXMH-J 5x4mm</t>
    </r>
    <r>
      <rPr>
        <vertAlign val="superscript"/>
        <sz val="10"/>
        <rFont val="Arial"/>
        <family val="2"/>
      </rPr>
      <t>2</t>
    </r>
  </si>
  <si>
    <r>
      <t>NHXMH-J 5x2,5mm</t>
    </r>
    <r>
      <rPr>
        <vertAlign val="superscript"/>
        <sz val="10"/>
        <rFont val="Arial"/>
        <family val="2"/>
      </rPr>
      <t>2</t>
    </r>
  </si>
  <si>
    <r>
      <t>NHXMH-J 3x2,5mm</t>
    </r>
    <r>
      <rPr>
        <vertAlign val="superscript"/>
        <sz val="10"/>
        <rFont val="Arial"/>
        <family val="2"/>
      </rPr>
      <t>2</t>
    </r>
  </si>
  <si>
    <r>
      <t>NHXMH-J 3x1,5mm</t>
    </r>
    <r>
      <rPr>
        <vertAlign val="superscript"/>
        <sz val="10"/>
        <rFont val="Arial"/>
        <family val="2"/>
      </rPr>
      <t>2</t>
    </r>
  </si>
  <si>
    <r>
      <t>NYY-J 5x10mm</t>
    </r>
    <r>
      <rPr>
        <vertAlign val="superscript"/>
        <sz val="10"/>
        <rFont val="Arial"/>
        <family val="2"/>
      </rPr>
      <t>2</t>
    </r>
  </si>
  <si>
    <r>
      <t>NYY-J 3x2,5mm</t>
    </r>
    <r>
      <rPr>
        <vertAlign val="superscript"/>
        <sz val="10"/>
        <rFont val="Arial"/>
        <family val="2"/>
      </rPr>
      <t>2</t>
    </r>
  </si>
  <si>
    <r>
      <t>NYY-J 3x1,5mm</t>
    </r>
    <r>
      <rPr>
        <vertAlign val="superscript"/>
        <sz val="10"/>
        <rFont val="Arial"/>
        <family val="2"/>
      </rPr>
      <t>2</t>
    </r>
  </si>
  <si>
    <r>
      <t>NYY-J 5x2,5mm</t>
    </r>
    <r>
      <rPr>
        <vertAlign val="superscript"/>
        <sz val="10"/>
        <rFont val="Arial"/>
        <family val="2"/>
      </rPr>
      <t>2</t>
    </r>
  </si>
  <si>
    <r>
      <t>NYY-O 2x2,5mm</t>
    </r>
    <r>
      <rPr>
        <vertAlign val="superscript"/>
        <sz val="10"/>
        <rFont val="Arial"/>
        <family val="2"/>
      </rPr>
      <t>2</t>
    </r>
  </si>
  <si>
    <t>J-Y(St)Y 2x2x0,6mm</t>
  </si>
  <si>
    <t>LIYCY 4x1mm2</t>
  </si>
  <si>
    <t>LIYCY 3x0,75mm2</t>
  </si>
  <si>
    <t>JB-H(St)H 2x2x0,8mm2 E30</t>
  </si>
  <si>
    <t>Dobava i montaža podžbukne razvodne kutije, plastične, 100x100mm, IP54.</t>
  </si>
  <si>
    <t>Dobava i montaža nadžbukne razvodne kutije, plastične:</t>
  </si>
  <si>
    <t>100x100mm, IP56</t>
  </si>
  <si>
    <t>60x60mm, IP56</t>
  </si>
  <si>
    <t>Dobava i montaža kutije za fiksni spoj.</t>
  </si>
  <si>
    <t>Bušenje rupa i izrada otvora u armiranom betonu u svrhu prolaska kabela jake i slabe struje.</t>
  </si>
  <si>
    <t>rupe Ø75mm</t>
  </si>
  <si>
    <t>rupe Ø50mm</t>
  </si>
  <si>
    <t>Dobava i postava obujmica za cijevi u sanitarijama za izjednačenje potencijala, sve komplet sa spajanjem.</t>
  </si>
  <si>
    <t>PK POLICE, INSTALACIJSKE CIJEVI I KABELI UKUPNO:</t>
  </si>
  <si>
    <t>RASVJETA</t>
  </si>
  <si>
    <t>OPĆA RASVJETA</t>
  </si>
  <si>
    <t>SIGURNOSNA RASVJETA</t>
  </si>
  <si>
    <t>- tehnologija izvora svjetlosti: LED</t>
  </si>
  <si>
    <t>- autonomija: min. 3 sata</t>
  </si>
  <si>
    <t>- način rada: trajni spoj</t>
  </si>
  <si>
    <t>- maksimalna snaga: max. 1W</t>
  </si>
  <si>
    <t>- stupanj električne zaštite: min. II</t>
  </si>
  <si>
    <t>- stupanj IP zaštite: min. IP65</t>
  </si>
  <si>
    <t>- način ugradnje: zidna nadgradna</t>
  </si>
  <si>
    <t>- maksimalne dimenzije: 276x143x44mm (ŠxVxD)</t>
  </si>
  <si>
    <t>- udaljenost prepoznavanja piktograma: min. 25m</t>
  </si>
  <si>
    <t>- kućište od polikarbonata</t>
  </si>
  <si>
    <t>- baterija: Ni-Cd 3,6V</t>
  </si>
  <si>
    <t>- otpornost na udar: min. IK08</t>
  </si>
  <si>
    <t>- garancijski period: 2 godine</t>
  </si>
  <si>
    <t>Ukupno:</t>
  </si>
  <si>
    <t>Dobava, montaža i spajanje pribora za rasvjetno tijelo oznake P1c, sa sljedećim karakteristikama:</t>
  </si>
  <si>
    <t>- piktogramska naljepnica dolje min. E=25m</t>
  </si>
  <si>
    <t>ili jednakovrijedno</t>
  </si>
  <si>
    <t>Dobava, montaža i spajanje pribora za rasvjetno tijelo oznake P3a, sa sljedećim karakteristikama:</t>
  </si>
  <si>
    <t>- piktogramska naljepnica lijevo min. E=25m</t>
  </si>
  <si>
    <t>Dobava, montaža i spajanje pribora za rasvjetno tijelo oznake P4a, sa sljedećim karakteristikama:</t>
  </si>
  <si>
    <t>- piktogramska naljepnica desno min. E=25m</t>
  </si>
  <si>
    <t>- način rada: pripravni spoj</t>
  </si>
  <si>
    <t>- maksimalna snaga: max. 3x1W</t>
  </si>
  <si>
    <t>- jakost svjetlosnog toka: min. 390lm</t>
  </si>
  <si>
    <t>- stupanj IP zaštite: min. IP66</t>
  </si>
  <si>
    <t>- maksimalne dimenzije: 222x227x77mm (ŠxVxD)</t>
  </si>
  <si>
    <t>- kućište od nehrđajućeg čelika</t>
  </si>
  <si>
    <t>- radna temperatura: od 0 do +40°C</t>
  </si>
  <si>
    <t>- otpornost na udar: min. IK10</t>
  </si>
  <si>
    <t>- optika: simetrična</t>
  </si>
  <si>
    <t>Dobava, montaža i spajanje pribora za rasvjetno tijelo oznake P6a, sa sljedećim karakteristikama:</t>
  </si>
  <si>
    <t>- grijač elektronike</t>
  </si>
  <si>
    <t>- funkcija autotesta</t>
  </si>
  <si>
    <t>- maksimalna snaga: max. 3W</t>
  </si>
  <si>
    <t>- jakost svjetlosnog toka: min. 460lm</t>
  </si>
  <si>
    <t>- način ugradnje: stropna nadgradna</t>
  </si>
  <si>
    <t>- maksimalne dimenzije: Ø202mm</t>
  </si>
  <si>
    <t>- baterija: LiFePO4 6,4V</t>
  </si>
  <si>
    <t>RASVJETA UKUPNO:</t>
  </si>
  <si>
    <t>UTIČNICE I PRIKLJUČCI</t>
  </si>
  <si>
    <t>sklopka obična 16A</t>
  </si>
  <si>
    <t>sklopka izmjenična 16A</t>
  </si>
  <si>
    <t>tipkalo za el. rolete</t>
  </si>
  <si>
    <t>šuko utičnica - jednostruka 16A</t>
  </si>
  <si>
    <t>šuko utičnica -dvostruka 16A</t>
  </si>
  <si>
    <t>šuko utičnica – jedn.sa pokl. IP44, sa oprugom za vraćanje u početni položaj 16A</t>
  </si>
  <si>
    <t>šuko utičnica - 3-fazna, 16A</t>
  </si>
  <si>
    <t>kutija za izjednačenje potencijala I.P.</t>
  </si>
  <si>
    <r>
      <t xml:space="preserve">Dobava, montaža i spajanje do potpune funkcionalnosti elektroinstalacijskog materijala, </t>
    </r>
    <r>
      <rPr>
        <b/>
        <sz val="10"/>
        <rFont val="Arial"/>
        <family val="2"/>
        <charset val="238"/>
      </rPr>
      <t>nadžbukni</t>
    </r>
    <r>
      <rPr>
        <sz val="10"/>
        <rFont val="Arial"/>
        <family val="2"/>
        <charset val="238"/>
      </rPr>
      <t>. Svakom stavkom ukalkulirati elemente, kutije, nosive okvire i pokrovne pločice. Modul uključuje: montažnu kutiju, nosivi okvir i pokrivnu masku.</t>
    </r>
  </si>
  <si>
    <t>šuko utičnica - jednostruka 230V, 16A</t>
  </si>
  <si>
    <t>CEE utičnica 230V, 16A</t>
  </si>
  <si>
    <t>CEE utičnica 400V, 16A</t>
  </si>
  <si>
    <t>CEE utičnica 230V, 32A</t>
  </si>
  <si>
    <t>CEE utičnica 400V, 32A</t>
  </si>
  <si>
    <t>Dobava, montaža i spajanje do pune funkcionalnosti  stropnog IR detektora kut detekcije: usmjereni, max. snaga 2000W za rasvjetu.</t>
  </si>
  <si>
    <t>UTIČNICE I PRIKLJUČCI UKUPNO:</t>
  </si>
  <si>
    <t>RAČUNALNA INSTALACIJA (STRUKTURNA MREŽA)</t>
  </si>
  <si>
    <t>PASIVNA OPREMA</t>
  </si>
  <si>
    <t>Dobava, polaganje i obostrano spajanje kabela tipa:</t>
  </si>
  <si>
    <t>U/FTP kategorija 6, bezhalogeni kabel LSHF</t>
  </si>
  <si>
    <t>Dobava i montaža Adapter za R&amp;M modul.</t>
  </si>
  <si>
    <t>AKTIVNA OPREMA</t>
  </si>
  <si>
    <t xml:space="preserve">Dobava, ugradnja i spajanje  Access point-a za vanjsku ugradnju. U jediničnu cijenu uključeno programiranje i parametriranje. </t>
  </si>
  <si>
    <t>RADOVI NA MONTAŽI AKTIVNE
MREŽNE OPREME
Montaža i spajanje WiFi AP pristupnih
točaka na do 8 metra visine
Montaža i spajanje mrežnih
preklopnika u komunikacijskom
ormaru
Montaža i spajanje mrežnog routera u komunikacijskom ormaru</t>
  </si>
  <si>
    <t>CLOUD WIFI HOTSPOT SPLASH PORTAL SOFTWARE RJEŠENJE 3 godišnja licenca
WiFi hotspot software rješenje splash
portala
Social login povezan sa Facebook,
Instagram, Google, Twiter društvenim
mrežama
Detaljan demografski pregled
posjetitelja Wifi mreže (spol, dobna
skupina, interesi, OS telefona
Upsale alat za promociju ponude kroz
WiFi
Marketing kampanje Mail, SMS, ADvert server
Mogućnost povezivanja i integracije sa
PMS sustavom
Cijena uključuje 3-godišnje licence,
instalaciju, podešavanje i server
smještaj rješenja</t>
  </si>
  <si>
    <t>RAČUNALNA INSTALACIJA (STRUKTURNA MREŽA) UKUPNO:</t>
  </si>
  <si>
    <t xml:space="preserve">SOS SUSTAV </t>
  </si>
  <si>
    <t>Dobava, postava i spajanje  -CENTRALA SOS SUSTAVA SA UKLJUČENOM ZVUČNO SVJETLOSNOM SIGNALIZACIJOM:</t>
  </si>
  <si>
    <t>SOS centralni uređaj u kompaktnoj varijanti modernog dizajna za smješta iznad ulaznih vrata u invalidski sanitarni čvor. Sadrži ispravljač i potrebnu elektroniku za upravljanje sustavom. U trenutku poziva pojavljuje se zvučni signal, a crvena LED dioda promjera 20 mm počinje bljeskati. Postava centrale u ugradnu kutiju 4 modula.</t>
  </si>
  <si>
    <t>Dobava, postava i spajanje  -POZIVNO POTEZNO RAZRJEŠNO TIPKALO S UKLJUČENOM SIGNALIZACIJOM:</t>
  </si>
  <si>
    <t>Podžbukno zidno pozivno-razriješno tipkalo opremljeno poteznom vrpcom za uspostavu poziva pri čemu vrpca seže do visine 60cm od poda i crvenom LED indikacijom statusa koja se uključuje uslijed uspostave poziva. Ugrađuje se u ugradnu kutiju Ø60mm na visinu cca h=2.0m od poda.</t>
  </si>
  <si>
    <t>Dobava, postava i spajanje  -DODATNA ZVUČNO-SVJETLOSNA SIGNALIZACIJA:</t>
  </si>
  <si>
    <t>Ugradna signalna svjetiljka (crvena) s biperom za signalizaciju poziva. Postavlja se na izdvojeno mjesto kod dežurne ososbe Postava svjetiljke u ugradnu kutiju fi60.</t>
  </si>
  <si>
    <t>Ispitivanje instalacije i izdavanje atesta.</t>
  </si>
  <si>
    <t>SOS SUSTAV UKUPNO:</t>
  </si>
  <si>
    <t>IPTV SUSTAV</t>
  </si>
  <si>
    <t>Dobava i postavljanje instalacionih cijevi za ugradnju pod žbuku i beton:</t>
  </si>
  <si>
    <t>CSS25</t>
  </si>
  <si>
    <t>IPTV SUSTAV UKUPNO:</t>
  </si>
  <si>
    <t>OZVUČENJE</t>
  </si>
  <si>
    <t>17.</t>
  </si>
  <si>
    <t>18.</t>
  </si>
  <si>
    <t>19.</t>
  </si>
  <si>
    <t>Ispitivanje zvučničkih linija, Instalacija sustava, povezivanje zona, programiranje i puštanje u pogon sve komplet sa izradom dokumentacije za upravljanje, predajom investitoru garancija na opremu i tehničkih brosura,proizvođača za svaki tip opreme. Uključiti sav nepredviđeni spojni i montažni materijal do pune funkcionalnosti sustava.</t>
  </si>
  <si>
    <t>20.</t>
  </si>
  <si>
    <t>21.</t>
  </si>
  <si>
    <t>22.</t>
  </si>
  <si>
    <t>23.</t>
  </si>
  <si>
    <t>VIDEO PROJEKCIJA</t>
  </si>
  <si>
    <t>25.</t>
  </si>
  <si>
    <t>INSTALACIJA ZAŠTITE OD MUNJE, UZEMLJENJE I IZJEDNAČENJE POTENCIJALA</t>
  </si>
  <si>
    <t>Dobava i polaganje trake 25x4mm, za vodove od temelja do mjernog mjesta, sve komplet.</t>
  </si>
  <si>
    <t>Dobava i polaganje trake 25x4mm, za spusne vodove od krova do mjernog mjesta, sve komplet.</t>
  </si>
  <si>
    <r>
      <t xml:space="preserve">Dobava i polaganje po krovu aluminijske žice AH1, Al legura </t>
    </r>
    <r>
      <rPr>
        <sz val="10"/>
        <rFont val="Calibri"/>
        <family val="2"/>
        <charset val="238"/>
      </rPr>
      <t>Ø</t>
    </r>
    <r>
      <rPr>
        <sz val="10"/>
        <rFont val="Arial"/>
        <family val="2"/>
      </rPr>
      <t>8mm, na odgovarajuće tipske potpore, sve komplet s potporama.</t>
    </r>
  </si>
  <si>
    <t>Dobava, montaža i spajanje gljivaste hvataljke munje.</t>
  </si>
  <si>
    <t>Dobava i postava križne spojnice za spoj žica-žica.</t>
  </si>
  <si>
    <t>Dobava i postava križne spojnice za spoj traka-žica.</t>
  </si>
  <si>
    <t>Dobava i polaganje pocinčane metalne trake tip kao Fe/Zn 25x4mm, za izjednačenje metalnih masa kao što su vrata, rukohvati i sl.</t>
  </si>
  <si>
    <t>Dobava i polaganje na zid po obodu tehničkih prostorija plosnatog vodiča tip kao Fe/Zn 20×3mm zajedno s zidnim nosačima, sve komplet.</t>
  </si>
  <si>
    <t>Dobava i montaža podnog pohodnog mjernog ormarića zajedno sa mjernom križnom spojnicom i metalnom ploćicom broja mjernog mjesta.</t>
  </si>
  <si>
    <t>Izrada spoja voda AH1 s metalnom masom (metalna ograda i sl.) spojnicom, sve komplet.</t>
  </si>
  <si>
    <t>Dobava, montaža i spajanje sabirnice za izjednačenja potencijala, velika izvedba, s nosačem za učvršćenje, iz Cu profila, uključeni su natpisi na priključenim kablovima i učvršćenje trake temeljnog uzemljivača. U stavku uključiti nosač za prihvat kabela. Za potrebe glavnog izjednačenja potencijala i uzemljenja, oznake "GIP".</t>
  </si>
  <si>
    <t>Dobava, montaža i spajanje sabirnice za izjednačenja potencijala, mala izvedba, s nosačem za učvršćenje, iz Cu profila, uključeni su natpisi na priključenim kablovima. U stavku uključiti nosač za prihvat kabela. Za potrebe lokalnog izjednačenja potencijala i uzemljenja, oznake "LIP".</t>
  </si>
  <si>
    <t>Dobava, montaža i spajanje sabirnice za izjednačenja potencijala sanitarnih čvorova "IP".</t>
  </si>
  <si>
    <t>Izrada premosnica za izjednačenje potencijala fleksibilnim premosnicama P/F-Y 1x16mm2 ili bakrenim pletenicama dužine 30cm kompletno sa stopicama na oba kraja i dvije nazubljene pločice za montažu.</t>
  </si>
  <si>
    <t>Dobava, polaganje i spajanje vodiča za izjednačenje potencijala kompletno sa stopicama na oba kraja i dvije nazubljene pločice za montažu:</t>
  </si>
  <si>
    <t>- P/F-Y 1x16mm2</t>
  </si>
  <si>
    <t>- P/F-Y 1x10mm2</t>
  </si>
  <si>
    <t>- P/F-Y 1x6mm2</t>
  </si>
  <si>
    <t>Dobava i postava križne spojnice za spoj traka-traka.</t>
  </si>
  <si>
    <t>Pregled, ispitivanje, mjerenje otpora, izdavanje atesta i ispitivanje instalacije zaštite od munje, sve komplet.</t>
  </si>
  <si>
    <t>INSTALACIJA ZAŠTITE OD MUNJE, UZEMLJENJE I IZJEDNAČENJE POTENCIJALA UKUPNO:</t>
  </si>
  <si>
    <t>PROTUPOŽARNA BRTVLJENJA</t>
  </si>
  <si>
    <t>Dobava i postava protupožarne mase, protupožarne kategorije S90, vatrootpornosti 90 min., za požarno brtvljenje kabelskih prodora kroz granice požarnih sektora, sve komplet.</t>
  </si>
  <si>
    <t>Ispitivanje izvedenih gore specificiranih protupožarnih brtvljenja i izdavanje atesta od strane ovlaštenog ispitivača (izrada Elaborata PP brtvljenja).</t>
  </si>
  <si>
    <t>PROTUPOŽARNA BRTVLJENJA UKUPNO:</t>
  </si>
  <si>
    <t>CNUS SUSTAV</t>
  </si>
  <si>
    <t>Podstanica Bazenska dvorana</t>
  </si>
  <si>
    <t>DDC oprema</t>
  </si>
  <si>
    <t>- modul napajanja 230/24VAC</t>
  </si>
  <si>
    <t>- procesorski modul</t>
  </si>
  <si>
    <t>- modul sa 16 digitalnih ulaza</t>
  </si>
  <si>
    <t>- modul sa 8 relejnih izlaza</t>
  </si>
  <si>
    <t>- modul sa 8 univerzalnih ulaza</t>
  </si>
  <si>
    <t>- modul sa 14 univerzalnih ulaza i izlaza</t>
  </si>
  <si>
    <t>Napojna jedinica 230VAC/24VDC, 2A</t>
  </si>
  <si>
    <t>Transformator 230VAC/24VAC, 150VA, 7A</t>
  </si>
  <si>
    <t>- pasivni 5 portni IP switch, 24VAC, montaža na DIN šinu</t>
  </si>
  <si>
    <t>- Lokalni displej na vratima ormara</t>
  </si>
  <si>
    <t>KNX IP router</t>
  </si>
  <si>
    <t>KNX napajanje DC 29 V, 640 mA</t>
  </si>
  <si>
    <t>Upravljački ormar</t>
  </si>
  <si>
    <t>Ormarom se napaja i upravlja slijedeća oprema :
- cirk.pumpa elektronska 1,5kW/230V, kom 6
- cirk.pumpa elektronska 0,8kW/230V, kom 2
- cirk.pumpa elektronska 0,6kW/230V, kom 2
- cirk.pumpa elektronska 0,5kW/230V, kom 9
- sustav za održavanje pritiska 0,75kW/400V, kom 1
- rasvjeta 0,5kW/230V, kom 1
- rezerva 400V, kom 1
- rezerva 230V, kom 2
Ukupna snaga ormara je 17kW.
Rashladnik i klima komore napajaju se direktno sa GRO.
Ormar se isporučuje sa svom potrebnom tehničkom dokumentacijom. Isporučitelj  ormara i DDC opreme je dužan dostaviti kompletne strujne elektro i DDC sheme. Ormar je dimenzija 1600x2100x350.</t>
  </si>
  <si>
    <t>Spajanje elektro ormara</t>
  </si>
  <si>
    <t>Izrada dokumentacije ormara</t>
  </si>
  <si>
    <t>Elektro radovi i oprema</t>
  </si>
  <si>
    <t>Napomena :
- troškovnik uzima u obzir elektroinstalaciju OD elektro ormara
- instalacija DO elektro ormara uključujući i napojni kabel obrađena je u elektro projektu</t>
  </si>
  <si>
    <t>met</t>
  </si>
  <si>
    <t>Spajanje zidnog temostata</t>
  </si>
  <si>
    <t>Spajanje fan coila</t>
  </si>
  <si>
    <t>Kauflex cijevi raznih promjera fi16 - fi29</t>
  </si>
  <si>
    <t>SAPA cijevi fi16 - fi23</t>
  </si>
  <si>
    <t>Montaža i spajanje opreme u polju (temp. osjetnici, termostati, presostati, motori ventila)</t>
  </si>
  <si>
    <t>Spajanje opreme u polju (cirk. pumpe, pogoni klapni)</t>
  </si>
  <si>
    <t>Izrada, dobava i montaža obujmice izrađene od Cu lima debljine 1 mm, koja se pričvrsti oko metalnih cijevi termo instalacija</t>
  </si>
  <si>
    <t>Dobava, montaža i spajanje licnaste fleksibilne Cu pletenice za premoštenje spojeva na cijevima izvedenim brtvom</t>
  </si>
  <si>
    <t>Dobava, polaganje i spajanje vodiča za izjednačenje potencijala tipa P/Y 1x6 mm2</t>
  </si>
  <si>
    <t>Dobava, polaganje i spajanje glavnog voda za izjednačenje potencijala izvedenog pomoću golog Cu užeta 16mm2, koje se polaže na držače duž trase</t>
  </si>
  <si>
    <t>Dobava, montaža i spajanje fluo svjetiljke za nadžbuknu ugradnju 2x36W FC, bijela sa plastičnim prozirnim poklopcem, zaštita IP55, komplet sa fluo cijevima i starterima</t>
  </si>
  <si>
    <t>Dobava i nadžbukna montaža obujmicama kabela FG7OR 3x1,5</t>
  </si>
  <si>
    <t>Dobava i montaža PNT cijevi raznih promjera fi16 - fi29</t>
  </si>
  <si>
    <t>Dobava, montaža i spajanje izmjeničnog prekidača</t>
  </si>
  <si>
    <t>Dobava, montaža i spajanje nadžbukne šuko utičnice 230V/16A sa zaštitnim poklopcem</t>
  </si>
  <si>
    <t>Dobava i nadžbukna montaža obujmicama kabela FG7OR 3x2,5 mm2</t>
  </si>
  <si>
    <t>Dobava i nadžbukna montaža JPR prekidača za prisilni isklop</t>
  </si>
  <si>
    <t>Ostali sitni i spojni materijal</t>
  </si>
  <si>
    <t>paušalno</t>
  </si>
  <si>
    <t>PP zaklopke KK7 stari bazeni</t>
  </si>
  <si>
    <t>Spajanje PP zaklopki</t>
  </si>
  <si>
    <t>PP zaklopke KK8 welness</t>
  </si>
  <si>
    <t>- modul sa 10 digitalnih ulaza, Modbus RTU komunikacija</t>
  </si>
  <si>
    <t>- modul sa 4 relejnih izlaza, Modbus RTU komunikacija</t>
  </si>
  <si>
    <t>PP zaklopke KK10 rekreacijski bazen</t>
  </si>
  <si>
    <t>Proširenje postojećeg CNUS-a</t>
  </si>
  <si>
    <t>Upgrade postojećeg software-a na najnoviju verziju, komplet sa licencom i software-om</t>
  </si>
  <si>
    <t>Licenca za 18 mjeseci održavanja software-a</t>
  </si>
  <si>
    <t>Paket dodatnih drivera za komunikaciju BACnet IP, BACnet MS/TP, Modbus</t>
  </si>
  <si>
    <t>Dodatna PC kartica sa 2 x RS485 portom</t>
  </si>
  <si>
    <t>Adapter BACnet MS/TP na BACnet IP, ugradnja na DIN šinu</t>
  </si>
  <si>
    <t>Inženjering</t>
  </si>
  <si>
    <t>Specijalistički radovi programiranja i puštanja u rad na nivou opreme u polju :</t>
  </si>
  <si>
    <t>- nadzor nad ugradnjom opreme u polju</t>
  </si>
  <si>
    <t>- ugađanje opreme u polju</t>
  </si>
  <si>
    <t>- puštanje u rad</t>
  </si>
  <si>
    <t xml:space="preserve">- testiranje isporučene opreme                                                                                              </t>
  </si>
  <si>
    <t>Specijalistički radovi programiranja i puštanja u rad na nivou DDC podstanica :</t>
  </si>
  <si>
    <t>- programiranje DDC regulatora</t>
  </si>
  <si>
    <t xml:space="preserve">- testiranje aplikacije </t>
  </si>
  <si>
    <t>- spajanje DDC podstanice na korisničku ethernet mrežu</t>
  </si>
  <si>
    <t>- testiranje komunikacija</t>
  </si>
  <si>
    <t>- izrada funkcionalnih testiranja svih komponenti sustava</t>
  </si>
  <si>
    <t>- podešavanje parametara regulacije sukladno projektantskim i korisničkim zahtjevima</t>
  </si>
  <si>
    <t xml:space="preserve">Specijalistički radovi integracije </t>
  </si>
  <si>
    <t>- integracija zidnih termostata fan coila po KNX protokolu</t>
  </si>
  <si>
    <t>- integracija zračnih zavjesa po Modbus RTU protokolu (isporučitelj zračnih zavjesa osigurava adapter)</t>
  </si>
  <si>
    <t>- integracija klima komora po BACnet IP protokolu (isporučitelj klima komora osigurava adapter)</t>
  </si>
  <si>
    <t>Specijalistički radovi programiranja na nivou  CNUS-a</t>
  </si>
  <si>
    <t>Proširenje postojećeg sustava centralnog nadzora i upravljanja :
- instalacija i licenciranje novih programskih proširenja
- izrada i programiranje novih grafičkih prikaza
- izrada dodatnih izvještaja za alarmiranje
- izrada dodatnih izvještaja za trendiranje
- slanje e-mailova u slučaju alarma
- ispitivanje i testiranje dodatnih programskih izmjena i proširenja</t>
  </si>
  <si>
    <t>- izrada uputstava za rad</t>
  </si>
  <si>
    <t>- obuka osoblja krajnjeg korisnika</t>
  </si>
  <si>
    <t>Specijalistički radovi daljinskog praćenja rada sustava putem Internet konekcije s ciljem optimizacije rada, podešavanja parametara, otkrivanja skrivenih grešaka i pomoć kod održavanja i rukovanja sustavom u trajanju jedne godine od finalnog puštanja u rad i primopredaje</t>
  </si>
  <si>
    <t>CNUS SUSTAV UKUPNO:</t>
  </si>
  <si>
    <t>VATRODOJAVA</t>
  </si>
  <si>
    <t>Dobava potrebnih oznaka i označavanje svih elemenata vatrodojavnog sustava prema blok-shemi</t>
  </si>
  <si>
    <t>Dobava, isporuka, polaganje i spajanje vatrodojavnog kabela, negorivog, krutih vodiča 2x2x0,8mm2, oznake JB-Y(St)Y E30
- crvene boje
- samogasiva PVC izolacija
- bezhalogeni, malodimni
- CPR klasifikacija C - s1a, d0, a1</t>
  </si>
  <si>
    <t>VATRODOJAVA UKUPNO:</t>
  </si>
  <si>
    <t>ISPITIVANJA I DOKUMENTACIJA</t>
  </si>
  <si>
    <t>Izrada projekta izvedenog stanja s ucrtanim svim izmjenama nastalim tijekom izvođenja. Predano investitoru u 3 primjerka na papirnatom i računalnom mediju (u kvaliteti za tehnički pregled i za arhivu investitora).</t>
  </si>
  <si>
    <t>Isporuka jednopolnih shema - izvedeno stanje u PVC foliji i umetnuto u vrata razdjelnika.</t>
  </si>
  <si>
    <t>Ispitivanje instalacije jake struje prema odredbama iz Tehničkog propisa za niskonaponske instalacije (NN 05/2010) i izdavanje ispitnih protokola, pismenih izvješća i garantnih listova. Sva dokumentacija mora biti ukoričena s odgovarajućim sadržajem.</t>
  </si>
  <si>
    <t>Montažni pribor i materijal. Pod ovom stavkom podrazumjeva se sve što nije specificirano, a potrebno je za kompletnu montažu električnih instalacija i opreme, uključivo period probnog pogona, tj.:</t>
  </si>
  <si>
    <t>označne pločice,</t>
  </si>
  <si>
    <t>plastični i čelični tipli s vijcima,</t>
  </si>
  <si>
    <t>vijci s maticama i podložnim pločicama,</t>
  </si>
  <si>
    <t>plastični kit i uvodnice,</t>
  </si>
  <si>
    <t>boje, lakovi, krpe, benzin, gips i sl.,</t>
  </si>
  <si>
    <t>ploče i naljepnice upozorenja standardne (prema tehničkim propisima i Zakonu o zaštiti na radu).</t>
  </si>
  <si>
    <t>Sve komplet.</t>
  </si>
  <si>
    <t>ISPITIVANJA I DOKUMENTACIJA UKUPNO:</t>
  </si>
  <si>
    <t>POLICE, CIJEVI I KABELI</t>
  </si>
  <si>
    <t>RAČUNALNA INSTALACIJA</t>
  </si>
  <si>
    <t>SOS SUSTAV</t>
  </si>
  <si>
    <t>ZAŠTITA OD MUNJE</t>
  </si>
  <si>
    <t>PROJEKT INSTALACIJA VODOVODA I ODVODNJE</t>
  </si>
  <si>
    <t>Jedinične cijene pojedinih stavaka zaračunate su sa cjelokupnom vrijednosti materijala uključujući montažu, transport, prijenos, skele, izradu i zatvaranje zidnih i podnih usjeka, sitni i potrošni materijal i sl.</t>
  </si>
  <si>
    <t>RUŠENJE</t>
  </si>
  <si>
    <t>Opći uvjeti:</t>
  </si>
  <si>
    <t>Pravilnik o zaštiti na radu za građevinarstvo (Sl. br.: 42/68, 45/68), Rušenje objekta, čl. 135 - 141</t>
  </si>
  <si>
    <t>Zakon o zaštiti na radu (NN 71/14, 118/14, 154/14, 94/18 i 96/18)</t>
  </si>
  <si>
    <r>
      <t>Zakon o održivom gospodarenju otpadom (NN 94/13, 73/17,</t>
    </r>
    <r>
      <rPr>
        <i/>
        <sz val="9"/>
        <rFont val="Arial"/>
        <family val="2"/>
      </rPr>
      <t xml:space="preserve"> 14/19, 98/19),</t>
    </r>
  </si>
  <si>
    <t>Pravilnik o građevnom otpadu i otpadu koji sadrži azbest (NN 69/16),</t>
  </si>
  <si>
    <t>Pravilnik o gospodarenju otpadnim električnim i elektroničkim uređajima i opremom (NN42/14,</t>
  </si>
  <si>
    <r>
      <t xml:space="preserve">48/14, 107/14, 139/14, </t>
    </r>
    <r>
      <rPr>
        <i/>
        <sz val="9"/>
        <rFont val="Arial"/>
        <family val="2"/>
      </rPr>
      <t>11/2019, 07/2020)</t>
    </r>
  </si>
  <si>
    <t>Pravilnik o zaštiti na radu na privremenim gradilištima (NN 048/2018)</t>
  </si>
  <si>
    <t xml:space="preserve">Za rušenje objekta ili nekog njegovog dijela, bez obzira da li se rušenje vrši ručno, pomoću strojeva ili miniranjem, </t>
  </si>
  <si>
    <t>Prije rušenja mora se radno područje ograditi zaštitnom ogradom ili osigurati na odgovarajući način, ovisno o načinu</t>
  </si>
  <si>
    <t>rušenja. Zaštita mora trajati do završetka radova na uklanjanju građevine.</t>
  </si>
  <si>
    <t>Rušenje zidova potkopavanjem, zabranjeno je.</t>
  </si>
  <si>
    <t xml:space="preserve">Demontirane grede, nosači i drugi teški ili glomazni dijelovi konstrukcije smiju se s građevine uklanjati odnosno </t>
  </si>
  <si>
    <t>spuštati samo uz pomoć dizalica određenih nosivosti.</t>
  </si>
  <si>
    <t>Građevinska šuta mora se polijevati tijekom rušenja i utovara, da se okoliš osigura od onečišćenja.</t>
  </si>
  <si>
    <t>Ako se rušenje građevine obavlja pomoću strojeva isti mora biti udaljen najmanje 1.5 visine građevine koja se ruši.</t>
  </si>
  <si>
    <t xml:space="preserve">Kod uklanjanja građevina ne smije se utjecati na stabilnost okolnog i drugog zemljišta i/ili ispunjavanje bitnih zahtjeva </t>
  </si>
  <si>
    <t>Nakon rušenja zgrade gradilište mora biti očišćeno od građevinskog materijala i smeća.</t>
  </si>
  <si>
    <t>Obračun rada:</t>
  </si>
  <si>
    <t>POSTOJEĆE INSTALACIJE</t>
  </si>
  <si>
    <t xml:space="preserve">Prije početka rušenja izvođač mora naručiti od ovlaštenih komunalnih organizacija otpajanje i umrtvljivanje </t>
  </si>
  <si>
    <t>postojećih priključaka struje, telefona, vode, kanalizacije i drugih instalacija ako postoje.</t>
  </si>
  <si>
    <t xml:space="preserve">Otpajanje i umrtvljivanje instalacija obavezno izvodi ovlaštena komunalna organizacija, koja će o tome napisati zapisnik. </t>
  </si>
  <si>
    <t>Izvođač je dužan zapisnike predati investitoru kod obračuna radova.</t>
  </si>
  <si>
    <t>PRIJENOSI I TRANSPORTI</t>
  </si>
  <si>
    <t>Pravilnik o zaštiti na radu za građevinarstvo (Sl. br.: 42/68, 45/68), Uređenje gradilišta, čl. 3 - 9</t>
  </si>
  <si>
    <t>Gradiva (materijali):</t>
  </si>
  <si>
    <t>Ovi radovi vezani su za uspostavljanje i osposobljavanje terena za građevinsku djelatnost, a odnose se na rezanje</t>
  </si>
  <si>
    <t>stabala, grana, čišćenje i sječenje šiblja, otkopavanje i vađenje panjeva i skidanje travnatih busena (humusni sloj) i</t>
  </si>
  <si>
    <t>čišćenje gradilišta od svih nečistoća.</t>
  </si>
  <si>
    <t>Na gradilištu se moraju, kako u pripremi tako i u izgradnji, organizirati i sprovoditi svi radovi tako da se ne ošteti</t>
  </si>
  <si>
    <t xml:space="preserve">prirodna slika okoline, da se ne oštete razni uređaji ili komunalna infrastruktura (vodovod, kanalizacija, elektrorazvod i sl.). </t>
  </si>
  <si>
    <t>Čišćenje terena sastoji se u vađenju šiblja, rušenju ograda, postojećih građevina i svih postrojenja koja bi ometala</t>
  </si>
  <si>
    <t>izvršenje radova i građenje. Čišćenje obuhvaća i uklanjanje svega nepotrebnog materijala zaostalog nakon tih radova.</t>
  </si>
  <si>
    <t>Obaranje drveća vrši se sječenjem drveća i vađenjem korijenja i panjeva. Poslije krčenja sve rupe treba ispuniti</t>
  </si>
  <si>
    <t>zemljom. Izvođač mora rušiti stabla uz punu primjenu higijensko - tehničkih zaštitnih mjera i bez nanošenja štete susjednim</t>
  </si>
  <si>
    <t>objektima i imovini uopće. Rušenjem stabala ne smiju se oštetiti stabla koja nisu predviđena za rušenje.</t>
  </si>
  <si>
    <t>Uklanjanje grmlja i šiblja (do ø10 cm) obračunava se po četvornom metru očišćene zarasle površine.</t>
  </si>
  <si>
    <t xml:space="preserve">Uklanjanje drveća i panjeva obračunava se po komadu, uzimajući u obzir debljinu (profil) stabla - mjereno na visini </t>
  </si>
  <si>
    <t>jedan metar od zemlje i to: profili ø10 - 30 cm i profil veći od ø30 cm.</t>
  </si>
  <si>
    <t>ISKOPI</t>
  </si>
  <si>
    <t>Rad obuhvaća iskop zemlje raznih debljina i njegovo prebacivanje u stalno i privremeno odlagalište. Rad mora biti</t>
  </si>
  <si>
    <t>Iskopanu zemlju treba upotrijebiti za nasipavanje između temeljnih stopa, zidova građevine, za zatrpavanje rovova,</t>
  </si>
  <si>
    <t>instalacijskih kanala, te za razna planiranja, a sve u skladu s projektom. Materijal koji se ugrađuje za nasipavanje treba</t>
  </si>
  <si>
    <t>propisno nabijati da se postigne potrebna zbijenost propisana projektom.</t>
  </si>
  <si>
    <r>
      <t xml:space="preserve">Norma EC8 ENV 1998-1-1 (ili jednakovrijedna) razlikuje </t>
    </r>
    <r>
      <rPr>
        <b/>
        <sz val="9"/>
        <rFont val="Arial CE"/>
      </rPr>
      <t>tri</t>
    </r>
    <r>
      <rPr>
        <sz val="9"/>
        <rFont val="Arial CE"/>
      </rPr>
      <t xml:space="preserve"> razreda tla :</t>
    </r>
  </si>
  <si>
    <t>stjenovita tla, naslage krutog pijeska ili šljunka, prekonsolidirane gline,</t>
  </si>
  <si>
    <t>duboke naslage srednje zbijenog pijeska, šljunka ili srednje krutih glina,</t>
  </si>
  <si>
    <t>C</t>
  </si>
  <si>
    <t>naslage rastresitog tla s mekim ili srednje krutim koherentnim slojevima.</t>
  </si>
  <si>
    <t>Pravilnik o zaštiti na radu za građevinarstvo (Sl. br.: 42/68, 45/68), Zemljani radovi, čl. 10 - 40</t>
  </si>
  <si>
    <t>Iskolčenje:</t>
  </si>
  <si>
    <t>Iskop terena:</t>
  </si>
  <si>
    <t>Iskop zemlje za kanalske rovove izvesti s pravilnim odsijecanjem bočnih strana i dna jame.</t>
  </si>
  <si>
    <t>Postojeće instalacije:</t>
  </si>
  <si>
    <t>Izvođač radova dužan je izvijestiti nadzornog organa o položaju takvih instalacija.</t>
  </si>
  <si>
    <t>Privremeni pristupi:</t>
  </si>
  <si>
    <t>Obračun iskopa: širina/dužina temelja + 50 cm radnog prostora + propisani nagib bočnih strana iskopa.</t>
  </si>
  <si>
    <t>Kut nagiba pokosa građevne jame (DIN 4124 ili jednakovrijedno):</t>
  </si>
  <si>
    <t>→</t>
  </si>
  <si>
    <t>TRANSPORT</t>
  </si>
  <si>
    <t>Vrstu transportnih sredstava bira izvoditelj radova i uračunava u svojoj jediničnoj cijeni.</t>
  </si>
  <si>
    <t>TESARSKI RADOVI</t>
  </si>
  <si>
    <t>Pravilnik o zaštiti na radu za građevinarstvo (Sl. br.: 42/68, 45/68), Tesarski radovi, čl. 56 - 72., Skele, 73 - 112</t>
  </si>
  <si>
    <r>
      <t>Tehnički propis za građevinske konstrukcije (NN 17/17, 75/2020</t>
    </r>
    <r>
      <rPr>
        <i/>
        <sz val="9"/>
        <rFont val="Arial CE"/>
      </rPr>
      <t>)</t>
    </r>
  </si>
  <si>
    <t>Tehnički propis o građevnim proizvodima (NN 35/18 i 104/19)</t>
  </si>
  <si>
    <t>OPLATA</t>
  </si>
  <si>
    <t>Svi ugrađeni materijali moraju biti u skladu sa smjernicama i zahtjevima iz normi koje su navedene u Tehničkom</t>
  </si>
  <si>
    <t>Ako se u međuvremenu neka norma ili propis stavi van snage, vrijedi zamjenjujuća norma ili propis.</t>
  </si>
  <si>
    <t>Pri izradi oplata treba se pridržavati propisa iz Općih uvjeta (OU), te odredaba iz statičkog proračuna građevine.</t>
  </si>
  <si>
    <t>Gradiva:</t>
  </si>
  <si>
    <t>Elementi za skele i oplate moraju zadovoljavati mjerodavne hrvatske i europske norme za to područje 
ili jednakovrijedne norme..</t>
  </si>
  <si>
    <r>
      <t xml:space="preserve">Kada se rabi građa bolje kakvoće od </t>
    </r>
    <r>
      <rPr>
        <b/>
        <sz val="9"/>
        <rFont val="Arial CE"/>
      </rPr>
      <t xml:space="preserve">IV </t>
    </r>
    <r>
      <rPr>
        <sz val="9"/>
        <rFont val="Arial CE"/>
      </rPr>
      <t>klase ili jednakovrijedno, višestrukost uporabe može se povećati za cca 25%.</t>
    </r>
  </si>
  <si>
    <t>Sav materijal potreban za izradu oplate treba pravovremeno dostavljati na gradilište u dovoljnoj količini.</t>
  </si>
  <si>
    <t>Izrada:</t>
  </si>
  <si>
    <t>SKELE</t>
  </si>
  <si>
    <t>Svi opći uvjeti za materijal i osobine (karakteristike) konstrukcije za oplate vrijede i za skele.</t>
  </si>
  <si>
    <t>Podloga na koju se montira skela mora biti čvrsta i stabilna.</t>
  </si>
  <si>
    <t xml:space="preserve">Na podlogu se prvo postave talpe debljine 5 – 6 cm, a preko njih se postavljaju podložne ploče. Na podložne ploče </t>
  </si>
  <si>
    <t>postavljaju se vertikalni stupovi, koji se ukrućuju horizontalnim nosačima. Prvi horizontalni nosač postavlja se na visini od 30</t>
  </si>
  <si>
    <t xml:space="preserve"> cm od podloge. Poprečni nosači postavljaju se na razmaku od 100 – 150 cm, oni nose radnu platformu i održavaju širinu </t>
  </si>
  <si>
    <r>
      <t>skele. U uzdužnom smjeru obvezna su dijagonalna ukrućenja od podnožja do vrha skele pod kutem od 45</t>
    </r>
    <r>
      <rPr>
        <vertAlign val="superscript"/>
        <sz val="9"/>
        <rFont val="Arial CE"/>
      </rPr>
      <t>0</t>
    </r>
    <r>
      <rPr>
        <sz val="9"/>
        <rFont val="Arial CE"/>
      </rPr>
      <t xml:space="preserve">. Na krajevima </t>
    </r>
  </si>
  <si>
    <t xml:space="preserve">skele montiraju se dijagonalna ukrućenja u bočnom smjeru. </t>
  </si>
  <si>
    <t xml:space="preserve">Fasadne skele moraju se sidriti za građevinu. Razmak sidara u horizontalnom i vertikalnom smjeru mora biti manji od </t>
  </si>
  <si>
    <t xml:space="preserve">6.0 matara. Slobodna visina skele ne smije biti veća od 3.0 m. Svaka skela od čeličnih elemenata mora biti uzemljena i </t>
  </si>
  <si>
    <t>osigurana od udara munje.</t>
  </si>
  <si>
    <t xml:space="preserve">Fasadna skela mora biti najmanje širine 80 cm, razmak skele i fasadnog zida građevine ne smije biti veći od 20 cm </t>
  </si>
  <si>
    <t xml:space="preserve">(u protivnim se mora raditi i ograda s unutrašnje strane). Za izradu radnog poda upotrebljavaju se daske minimalnog </t>
  </si>
  <si>
    <t>presjeka 250/40 mm. Pod radne platforme mora biti postavljen po čitavoj širini skele. Visina zaštitne ograde ne smije biti</t>
  </si>
  <si>
    <t xml:space="preserve"> manja od 100 cm. </t>
  </si>
  <si>
    <r>
      <t xml:space="preserve">Izvođač je dužan izraditi </t>
    </r>
    <r>
      <rPr>
        <b/>
        <sz val="10"/>
        <rFont val="Arial"/>
        <family val="2"/>
      </rPr>
      <t>projekt skele</t>
    </r>
    <r>
      <rPr>
        <sz val="10"/>
        <rFont val="Arial"/>
        <family val="2"/>
      </rPr>
      <t xml:space="preserve"> koji sadrži statički proračun nosivih elementa, vrstu materijala i</t>
    </r>
  </si>
  <si>
    <t xml:space="preserve"> kvalitetu, dopušteno opterećenje, način sidrenja skele za građevinu, način oslanjanja na tlo, raspored nosivih elemenata i </t>
  </si>
  <si>
    <t xml:space="preserve">druge potrebne detalje. </t>
  </si>
  <si>
    <t>Svi elementi skela (metalni i drveni) moraju odgovarati važećim hrvatskim i europskim normama.</t>
  </si>
  <si>
    <t>Lake pokretne, lake nepokretne i konzolne skele obračunavaju se po kvadratnom metru horizontalne projekcije skele.</t>
  </si>
  <si>
    <t xml:space="preserve">Fasadne skele obračunavaju se po kvadratnom metru vertikalne projekcije skele mjerene po vanjskom rubu s </t>
  </si>
  <si>
    <t>dodatkom od 1,2 metra iznad njene ravne površine.</t>
  </si>
  <si>
    <t>Nosive skele obračunavaju s po metru kubnom zapremine skele, mjereno po vanjskim konturama skele.</t>
  </si>
  <si>
    <t>Visina skele do 6,0 m  ne obračunava se posebno već ulazi u cijenu oplate.</t>
  </si>
  <si>
    <t xml:space="preserve">Tamo gdje se pojavljuje visina podupiranja iznad 6,0 m kao i za skele iznad 3,0 m podupiranja kod kojih opterećenje </t>
  </si>
  <si>
    <r>
      <t>koje moraju nositi prelazi 1000 kg/m</t>
    </r>
    <r>
      <rPr>
        <vertAlign val="superscript"/>
        <sz val="9"/>
        <rFont val="Arial CE"/>
      </rPr>
      <t>2</t>
    </r>
    <r>
      <rPr>
        <sz val="9"/>
        <rFont val="Arial CE"/>
      </rPr>
      <t xml:space="preserve"> izradit će se skela čija cijena nije uračunata u cijenu oplate, već se posebno</t>
    </r>
  </si>
  <si>
    <t>obračunava, prema stvarnim troškovima izrade takvih skela.</t>
  </si>
  <si>
    <t>BETON</t>
  </si>
  <si>
    <t xml:space="preserve">Kod izvedbe betonskih i armirano betonskih konstrukcija treba se u svemu pridržavati važećih propisa, statičkog </t>
  </si>
  <si>
    <t>računa, te odredaba iz:</t>
  </si>
  <si>
    <t>Pravilnik o zaštiti na radu za građevinarstvo (Sl. br.: 42/68, 45/68), Radovi na betoniranju, čl. 113 - 117</t>
  </si>
  <si>
    <t>Tehnički propis za građevinske konstrukcije (NN 17/17, 75/2020)</t>
  </si>
  <si>
    <t>propisu o građevnim proizvodima, te drugim važećim normama za to područje ili jednakovrijednima.</t>
  </si>
  <si>
    <t>Obračun betonskih presjeka:</t>
  </si>
  <si>
    <r>
      <t>mali presjek do 0,12 m</t>
    </r>
    <r>
      <rPr>
        <vertAlign val="superscript"/>
        <sz val="9"/>
        <rFont val="Arial CE"/>
      </rPr>
      <t>3</t>
    </r>
    <r>
      <rPr>
        <sz val="9"/>
        <rFont val="Arial CE"/>
      </rPr>
      <t>/m</t>
    </r>
    <r>
      <rPr>
        <vertAlign val="superscript"/>
        <sz val="9"/>
        <rFont val="Arial CE"/>
      </rPr>
      <t>2</t>
    </r>
    <r>
      <rPr>
        <sz val="9"/>
        <rFont val="Arial CE"/>
      </rPr>
      <t>,</t>
    </r>
  </si>
  <si>
    <r>
      <t>srednji presjek od 0,12 do 0,30 m</t>
    </r>
    <r>
      <rPr>
        <vertAlign val="superscript"/>
        <sz val="9"/>
        <rFont val="Arial CE"/>
      </rPr>
      <t>3</t>
    </r>
    <r>
      <rPr>
        <sz val="9"/>
        <rFont val="Arial CE"/>
      </rPr>
      <t>/m</t>
    </r>
    <r>
      <rPr>
        <vertAlign val="superscript"/>
        <sz val="9"/>
        <rFont val="Arial CE"/>
      </rPr>
      <t>2</t>
    </r>
    <r>
      <rPr>
        <sz val="9"/>
        <rFont val="Arial CE"/>
      </rPr>
      <t>,</t>
    </r>
  </si>
  <si>
    <r>
      <t>veliki presjek preko 0,30 m</t>
    </r>
    <r>
      <rPr>
        <vertAlign val="superscript"/>
        <sz val="9"/>
        <rFont val="Arial CE"/>
      </rPr>
      <t>3</t>
    </r>
    <r>
      <rPr>
        <sz val="9"/>
        <rFont val="Arial CE"/>
      </rPr>
      <t>/m</t>
    </r>
    <r>
      <rPr>
        <vertAlign val="superscript"/>
        <sz val="9"/>
        <rFont val="Arial CE"/>
      </rPr>
      <t>2</t>
    </r>
    <r>
      <rPr>
        <sz val="9"/>
        <rFont val="Arial CE"/>
      </rPr>
      <t>,</t>
    </r>
  </si>
  <si>
    <t xml:space="preserve">Prije početka izvedbe betonskih radova treba pregledati i zapisnički ustanoviti podatke (isprava o sukladnosti) o </t>
  </si>
  <si>
    <t>agregatu, cementu i vodi, odnosno faktorima koji će utjecati na kakvoću radova i ugrađenog betona.</t>
  </si>
  <si>
    <t>Cement:</t>
  </si>
  <si>
    <t>U betonsku konstrukciju smije se ugrađivati cement specificiran kao glavni tip CEM I i CEM II sukladno HRN EN 197-1</t>
  </si>
  <si>
    <t xml:space="preserve">ili jednakovrijedno ako imaju zadovoljavajuću tlačnu čvrstoću, također se smije ugrađivati i cement specificiran kao glavni tip </t>
  </si>
  <si>
    <t xml:space="preserve"> CEM III, CEM IV i CEM V ili jednakovrijedno, ako se projektom dokaže da je uporabiv za tu betonsku konstrukciju. Za betonske</t>
  </si>
  <si>
    <t xml:space="preserve">konstrukcije kod kojih postoji opasnost od korozije armature ne smiju se ugrađivati cementi vrste CEM III/C ili jednakovrijedno, te </t>
  </si>
  <si>
    <t>glavnog tipa CEM IV I CEM V ili jednakovrijedno ako je konstrukcija izložena agresivnim sredinama.</t>
  </si>
  <si>
    <t xml:space="preserve">Prilikom isporuke cementa isporučitelj je dužan dostaviti ispravu o sukladnosti. Kod centralne pripreme betona </t>
  </si>
  <si>
    <t>isporučitelj betona mora dostaviti isprave o sukladnosti za isporučeni beton.</t>
  </si>
  <si>
    <t>Agregat:</t>
  </si>
  <si>
    <t>Za izradu betona predviđa se prirodno granuliran šljunak ili drobljeni agregat. Agregat za beton s gustoćom zrna</t>
  </si>
  <si>
    <r>
      <t>većom od 2000 kg/m</t>
    </r>
    <r>
      <rPr>
        <vertAlign val="superscript"/>
        <sz val="9"/>
        <rFont val="Arial CE"/>
      </rPr>
      <t>3</t>
    </r>
    <r>
      <rPr>
        <sz val="9"/>
        <rFont val="Arial CE"/>
      </rPr>
      <t xml:space="preserve"> (dalje: agregat za beton) i lagani agregat i punila s gustoćom zrna ne većom od 2000 kg/m</t>
    </r>
    <r>
      <rPr>
        <vertAlign val="superscript"/>
        <sz val="9"/>
        <rFont val="Arial CE"/>
      </rPr>
      <t>3</t>
    </r>
    <r>
      <rPr>
        <sz val="9"/>
        <rFont val="Arial CE"/>
      </rPr>
      <t xml:space="preserve"> (dalje: </t>
    </r>
  </si>
  <si>
    <t xml:space="preserve">lagani agregat za beton), proizveden (dobiven) preradom prirodnih, umjetnih (industrijski proizvedenih) ili recikliranih </t>
  </si>
  <si>
    <t>materijala i mješavina tih agregata u pogonima za proizvodnju agregata.</t>
  </si>
  <si>
    <t>Kameni agregat mora biti dovoljno čvrst i postojan, ne smije sadržavati zemljanih i organskih sastojaka, niti drugih</t>
  </si>
  <si>
    <t>primjesa štetnih za beton i armaturu.</t>
  </si>
  <si>
    <t>Provjera agregata provodi se u centralnoj betonari (tvornici betona), u betonari pogona za proizvodnju predgotovljenih</t>
  </si>
  <si>
    <t>betonskih elemenata i u betonari na radilištu, a sve prema tablici 22 i 24 norme HRN EN 206:2014 ili jednakovrijedne.</t>
  </si>
  <si>
    <t>Voda:</t>
  </si>
  <si>
    <t>Tehnička svojstva vode za spravljanje betona moraju zadovoljiti opće i posebne zahtjeve bitne za krajnju namjenu i</t>
  </si>
  <si>
    <t>moraju se specificirati prema normi HRH EN 1008:2002 ili jednakovrijednoj.</t>
  </si>
  <si>
    <t>Potvrđivanje sukladnosti vode je u skladu s odredbama norme HRN EN 1008:2002 ili jednakovrijedne.</t>
  </si>
  <si>
    <t>Količina štetnih primjesa za svojstva svježeg i očvrsnulog betona ne smije biti veća od količine specificirane normom</t>
  </si>
  <si>
    <t>HRN EN 1008:2002 ili jednakovrijednom.</t>
  </si>
  <si>
    <t>Reciklirana voda iz proizvodnje betona rabi se prema uvjetima iz norme HRN EN 1008:2002 ili jednakovrijedne.</t>
  </si>
  <si>
    <t>Voda iz nepouzdanih lokalnih izvora prije uporabe ispituje se na sadržaj štetnih primjesa prema normi HRN EN 1008 ili jednakovrijednoj.</t>
  </si>
  <si>
    <t>Pitka voda iz gradskih izvora može se rabiti bez provjere uporabljivosti ili potvrđivanja sukladnosti.</t>
  </si>
  <si>
    <t>Provjera vode provodi se u centralnoj betonari (tvornici betona), u betonari pogona za proizvodnju predgotovljenih</t>
  </si>
  <si>
    <t>betonskih elemenata i u betonari na radilištu, a sve prema odredbama norme HRN EN 206:2013+A1:2016 ili jednakovrijedne.</t>
  </si>
  <si>
    <t>Voda u pogledu kakvoće mora odgovarati sljedećem standardu:</t>
  </si>
  <si>
    <t>HRN EN 1008:2002 ili jednakovrijedna</t>
  </si>
  <si>
    <t>Voda za pripremu betona.</t>
  </si>
  <si>
    <t>Beton:</t>
  </si>
  <si>
    <t>Beton može biti obični, lagani ili teški beton proizveden u centralnoj betonari (u tvornici betona), u betonari pogona</t>
  </si>
  <si>
    <t>predgotovljenih betonskih elemenata ili u betonari na gradilištu.</t>
  </si>
  <si>
    <t>Tehnička svojstva, proizvodnja, dokazivanje uporabljivosti i potvrđivanje sukladnosti moraju biti u skladu s odredbama</t>
  </si>
  <si>
    <t>norme HRN EN 206:2013+A1:2016 ili jednakovrijedne.</t>
  </si>
  <si>
    <t>Beton se proizvodi kao:</t>
  </si>
  <si>
    <t>projektirani beton (beton sa specificiranim tehničkim svojstvima),</t>
  </si>
  <si>
    <t>beton zadanog sastava,</t>
  </si>
  <si>
    <t>beton normiranog zadanog sastava.</t>
  </si>
  <si>
    <t>Beton iz točke b) i c) proizvodi se samo do razreda tlačne čvrstoće C16/20.</t>
  </si>
  <si>
    <t xml:space="preserve">Izrada projekta betona za sve armirano betonske radove na građevini - obveza izvođača. </t>
  </si>
  <si>
    <t>Projekt betona treba obraditi po konstruktivnim cjelinama i u skladu s propisima.</t>
  </si>
  <si>
    <t>Tehnička svojstva očvrsnulog betona moraju biti specificirana u projektu betonske konstrukcije ovisno o uvjetima</t>
  </si>
  <si>
    <t>njezine uporabe. Kod projektiranog betona u projektu mora biti specificiran razred tlačne čvrstoće betona (marka betona)</t>
  </si>
  <si>
    <t>i to kao karakteristična vrijednost 95%-tne vjerojatnosti s kriterijima potvrđivanja sukladnosti prema HRN EN 206 ili jednakovrijedno.</t>
  </si>
  <si>
    <t>Sastavni materijali od kojih se beton proizvodi ili koji mu se u proizvodnji dodaju, moraju ispunjavati zahtjeve iz normi</t>
  </si>
  <si>
    <t>na koje upućuje HRN EN 206:2013+A1:2016 ili jednakovrijedna.</t>
  </si>
  <si>
    <t>Zahtjevi za isporuku betona i informacije proizvođača betona korisniku trebaju sadržavati podatke prema točki 7. iz</t>
  </si>
  <si>
    <t>Kontrola proizvodnje betona koja uključuje tvorničku kontrolu proizvodnje ili kontrolu proizvodnje na gradilištu</t>
  </si>
  <si>
    <t>(stalna unutarnja kontrola proizvodnje koju provodi proizvođač u tvornici betona, u betonari pogona za predgotovljene</t>
  </si>
  <si>
    <t>betonske elemente ili izvođač u betonari na gradilištu) i potvrđivanje sukladnosti provodi se u skladu s važećim</t>
  </si>
  <si>
    <t>hrvatskim propisima i normama za to područje ili jednakovrijedno.</t>
  </si>
  <si>
    <t>Tlačnu čvrstoću betona iz projekta konstrukcije treba kontrolirati ocjenjivati prema sljedećem:</t>
  </si>
  <si>
    <r>
      <t>najmanje 1 uzorak na svakih 100 m</t>
    </r>
    <r>
      <rPr>
        <vertAlign val="superscript"/>
        <sz val="9"/>
        <rFont val="Arial CE"/>
      </rPr>
      <t>3</t>
    </r>
    <r>
      <rPr>
        <sz val="9"/>
        <rFont val="Arial CE"/>
      </rPr>
      <t xml:space="preserve"> ugrađenog betona s time da se uzima najmanje po jedan uzorak svaki dan</t>
    </r>
  </si>
  <si>
    <t>kada se betonira, a sve sukladno propisima prema razredu izloženosti betona,</t>
  </si>
  <si>
    <t>ocjenjivanje rezultata ispitivanja i dokazivanje karakteristične tlačne čvrstoće treba provoditi ovlašteno (priznato,</t>
  </si>
  <si>
    <t>imenovano) tijelo jednom polugodišnje prema kriterijima iz Dodatka B HRN EN 206 ili jednakovrijedne (za ispitivanje tlačne čvrstoće betona.</t>
  </si>
  <si>
    <t>uzimanju kontrolnih uzoraka, jednolično raspoređenih prema količinama ugrađenog betona i značaju (važnosti)</t>
  </si>
  <si>
    <t>konstrukcijskog elementa, obvezno prisustvuje i zapisnik potpisuje nadzorni inženjer i izvođač.</t>
  </si>
  <si>
    <t>S ugradnjom može se započeti tek kada je oplata i armatura u potpunosti zgotovljena i učvršćena. Sabijanje betona</t>
  </si>
  <si>
    <t>vrši se vibratorima i pri tome valja paziti da ne dođe do segregacije betona. Zaštita betonske konstrukcije vrši se</t>
  </si>
  <si>
    <t>polijevanjem vodom ili prekrivanjem vlažnim jutenim platnom, ovisno o temperaturi i osunčanju. Intenzivna zaštita betona</t>
  </si>
  <si>
    <t>od isušivanja mora se provoditi najmanje 7 dana. Temperatura vode za polijevanje mora biti približno ista temperaturi</t>
  </si>
  <si>
    <t>štićene betonske površine da ne bi došlo do diferencijalnih stezanja betona koje uzrokuje površinske pukotine.</t>
  </si>
  <si>
    <t xml:space="preserve">Ukoliko se betoniranje izvodi pri niskim temperaturama treba osigurati mogućnost zagrijavanja betonske mase i </t>
  </si>
  <si>
    <t>mogućnost zaštite svježeg betona za vrijeme manipuliranja.</t>
  </si>
  <si>
    <t>Tijekom transporta i manipulacije svježim betonom ne smije doći do promjene konzistencije betona.</t>
  </si>
  <si>
    <t>Transportna sredstva moraju biti takova da se spriječi segregacija beton tijekom transporta. Dopuštena visina</t>
  </si>
  <si>
    <t>slobodnog pada tijekom ugradnje betona je 1,0 m.</t>
  </si>
  <si>
    <t>Prekidi betoniranja dopušteni su samo na mjestima predviđenim u nacrtima i u projektu betona. Prekidi betoniranja</t>
  </si>
  <si>
    <t>(radne reške) moraju biti vodonepropusne. Radni spojevi moraju se očistiti ispiranjem ili ispuhivanjem smjesom zraka i</t>
  </si>
  <si>
    <t xml:space="preserve">vode neposredno prije nastavka betoniranja. Neposredno prije nastavka betoniranja na površinu radne reške nanosi se </t>
  </si>
  <si>
    <t>sloj mikrobetona debljine 3 mm koji je pomiješan sa sredstvom za povećanje prionljivosti i vlačne čvrstoće betona.</t>
  </si>
  <si>
    <t xml:space="preserve">Prekide betoniranja u vodonepropusnom betonu izvoditi prema tehnološkom projektu betona, a u sljubnice trebaju </t>
  </si>
  <si>
    <t>biti ugrađena spojna sredstva (gumene dilatacijske trake, plastične trake, aluminijski profili i sl.) na način kako je to</t>
  </si>
  <si>
    <t>predviđeno tehnološkim projektom. Spojna dilatacijska sredstva uključena su u cijenu betona.</t>
  </si>
  <si>
    <t>Za ugrađeni beton u skladu s propisima mora se dati Završna ocjena kvalitete betona koja obuhvaća:</t>
  </si>
  <si>
    <t xml:space="preserve">dokumentaciju o preuzimanju betona po grupama-rezultate nadzornih radnji i kontrolnih postupaka koji se </t>
  </si>
  <si>
    <t>sukladno propisu obavezno provode prije ugradnje građevnih proizvoda u betonsku konstrukciju</t>
  </si>
  <si>
    <t xml:space="preserve">dokaze uporabljivosti (rezultate ispitivanja, zapise o provedenim postupcima i dr.) koje je izvoditelj osigurao </t>
  </si>
  <si>
    <t>tijekom građenja betonske konstrukcije</t>
  </si>
  <si>
    <t xml:space="preserve">mišljenje o kvaliteti ugrađenog betona koje se donosi na temelju vizualnog pregleda konstrukcije, pregleda </t>
  </si>
  <si>
    <t>dokumentacije u tijeku izvođenja</t>
  </si>
  <si>
    <t>rezultate ispitivanja pokusnim opterećenjem betonske konstrukcije i njezinih dijelova</t>
  </si>
  <si>
    <t>uvjete građenja i druge okolnosti koje prema građevinskom dnevniku i drugoj dokumentaciji  izvoditelj mora i</t>
  </si>
  <si>
    <t xml:space="preserve">mati na gradilištu, te dokumentacija koju mora imati proizvođač građevinskog proizvoda, a mogu biti od utjecaja </t>
  </si>
  <si>
    <t>na tehnička svojstva betonske konstrukcije.</t>
  </si>
  <si>
    <t xml:space="preserve">Završnu ocjenu kvalitete betona u konstrukciji će dati zadužena stručna osoba naručitelja (nadzorni inženjer) ili po </t>
  </si>
  <si>
    <t xml:space="preserve">njemu angažirana pravna osoba za djelatnost kontrole i osiguranja kvalitete betona. Na osnovu ove ocjene se dokazuje </t>
  </si>
  <si>
    <t>uporabljivost i trajnost konstrukcije uvjetovana projektom konstrukcije i važećim propisima, ili se traži naknadni dokaz</t>
  </si>
  <si>
    <t>kvalitete betona.</t>
  </si>
  <si>
    <t>Armatura:</t>
  </si>
  <si>
    <t>Svaka stavka armiračkih radova mora sadržavati:</t>
  </si>
  <si>
    <t>pregled armature prije savijanja i sječenja, s čišćenjem i sortiranjem</t>
  </si>
  <si>
    <t>sječenje, ravnanje i savijanje armature na gradilištu, s horizontalnim i vertikalnim transportom gotove armature</t>
  </si>
  <si>
    <t>do mjesta ugradnje na gradilištu</t>
  </si>
  <si>
    <t>sječenje, ravnanje i savijanje armature u središnjem savijalištu, s horizontalnim i vertikalnim transportom gotove</t>
  </si>
  <si>
    <t>armature do mjesta ugradnje na gradilištu</t>
  </si>
  <si>
    <t>postavljanje i vezivanje armature točno prema nacrtima, s podmetanjem potrebnih podložaka i distancera, kako</t>
  </si>
  <si>
    <t>bi se osigurala propisana udaljenost između armature i oplate (zaštitni sloj)</t>
  </si>
  <si>
    <t>pregled i preuzimanje armature od strane nadzornog inženjera prije početka betoniranja</t>
  </si>
  <si>
    <t>Prije betoniranja nadzorni inženjer mora:</t>
  </si>
  <si>
    <t>provjeriti postoji li isprava o sukladnosti za čelik za armiranje i/ili čelik za prednapinjanje, odnosno armaturu,</t>
  </si>
  <si>
    <t>provjeriti dali je armatura izrađena, postavljena i povezana u skladu s projektom, odnosno tehničkom uputom,</t>
  </si>
  <si>
    <t>nalaze provedenih provjera dokumentirati zapisom u građevinski dnevnik.</t>
  </si>
  <si>
    <t>Prilikom transporta armature iz središnjeg savijališta na gradilište, armatura mora biti vezana i označena po stavkama</t>
  </si>
  <si>
    <t>i pozicijama iz nacrta savijanja armature. Armatura na gradilištu mora biti pregledno deponirana. Prije polaganja armatura</t>
  </si>
  <si>
    <t>mora biti očišćena od hrđe i nečistoće. Žica plastični i drugi ulošci koji se polažu radi održavanja razmaka kao i sav drugi</t>
  </si>
  <si>
    <t>pomoćni materijal uključeni su u jediničnu cijenu.</t>
  </si>
  <si>
    <r>
      <t xml:space="preserve">Obračun ugrađenog betona obračunava se po metru kubnom. Jedinična cijena obuhvaća </t>
    </r>
    <r>
      <rPr>
        <b/>
        <sz val="9"/>
        <rFont val="Arial CE"/>
      </rPr>
      <t>sve</t>
    </r>
    <r>
      <rPr>
        <sz val="9"/>
        <rFont val="Arial CE"/>
      </rPr>
      <t xml:space="preserve"> troškove rada, </t>
    </r>
  </si>
  <si>
    <t>materijala, prijevoza završne obrade, njegovanja i zaštite betona.</t>
  </si>
  <si>
    <t xml:space="preserve">Armatura se obračunava po kg (toni) ugrađene armature. Jedinična cijena obuhvaća nabavu čelika, pregled, </t>
  </si>
  <si>
    <t>čišćenje i razvrstavanje prije izrade, savijanje, sječenje i dopremu na gradilište te postavljanje na mjesto ugradnje.</t>
  </si>
  <si>
    <t>ZIDANJE</t>
  </si>
  <si>
    <t xml:space="preserve">Pri izvedbi zidarskih radova izvođač je dužan pridržavati se svih uvjeta i opisa u troškovniku, kao i važećih propisa </t>
  </si>
  <si>
    <t>i to posebno:</t>
  </si>
  <si>
    <t>Pravilnik o zaštiti na radu za građevinarstvo (Sl. br.: 42/68, 45/68), Zidarski radovi, čl. 41 - 55</t>
  </si>
  <si>
    <t>Izvedba i proračun zidanih konstrukcija mora u svemu biti u skladu sa:</t>
  </si>
  <si>
    <r>
      <t>EUROCODE 6</t>
    </r>
    <r>
      <rPr>
        <sz val="9"/>
        <rFont val="Arial CE"/>
      </rPr>
      <t xml:space="preserve"> - Design of masonry structures - Part 1-1: General rules for buildings - Rule for reinforced and</t>
    </r>
  </si>
  <si>
    <t>unreinforced masonry, ili jednakovrijedno</t>
  </si>
  <si>
    <r>
      <t>EUROCODE 8</t>
    </r>
    <r>
      <rPr>
        <sz val="9"/>
        <rFont val="Arial CE"/>
      </rPr>
      <t xml:space="preserve"> - Design provisions for earthquake resistance of structures - Part 1-1: General rules - Seismic</t>
    </r>
  </si>
  <si>
    <t>actions and general requirements for structures, ili jednakovrijedno.</t>
  </si>
  <si>
    <t>Materijali:</t>
  </si>
  <si>
    <t>Zidovi od opeke koji ostaju vidljivi izvode se od probrane pune jednolike i neoštećene dobro pečene fasadne opeke</t>
  </si>
  <si>
    <t>koja izgledom i kvalitetom odgovara željenom izgledu zida.</t>
  </si>
  <si>
    <t>Sve reške moraju biti potpuno vodoravne, odnosno okomite, jednakih debljina i uvučene za oko 10 mm od lica zida.</t>
  </si>
  <si>
    <t>U slučaju da na zidu nastane izlučivanje soli ili karbonata, izvođač je dužan te zidove očistiti i spriječiti daljnje</t>
  </si>
  <si>
    <t>izlučivanje o svom trošku.</t>
  </si>
  <si>
    <t>Zidanje zidova do debljine 12 cm uključujući i zid debljine 12 cm obračunava se po metru kvadratnom.</t>
  </si>
  <si>
    <t>Zidanje zidova debljine veće od 12 cm obračunava se po metru kubnom.</t>
  </si>
  <si>
    <t>ŽBUKANJA I GLAZURE</t>
  </si>
  <si>
    <t>Žbukanje zidova može se izvesti tek kada se utvrdi da su svi zidovi izvedeni u skladu s tehničkim uvjetima i propisima.</t>
  </si>
  <si>
    <t>Zidovi od opeke moraju se prije žbukanja očistiti kako bi se žbuka mogla dobro primiti.</t>
  </si>
  <si>
    <t>propisu o građevnim proizvodima, te drugim važećim normama za to područje.</t>
  </si>
  <si>
    <t>Uporabljeni dodaci mortu koji služe za poboljšanje ugradljivosti, za postizanje nepromočivosti ili za poboljšanje kemijskih</t>
  </si>
  <si>
    <t>mehaničkih svojstava moraju odgovarati utvrđenim standardima i moraju biti dokumentirani ispravom o sukladnosti.</t>
  </si>
  <si>
    <t xml:space="preserve">Žbukanje se izvodi na dobro očišćenoj, oprašenoj i vodom ispranom površini. Žbukanje izvoditi samo u povoljnim </t>
  </si>
  <si>
    <t>vremenskim uvjetima, uz odgovarajuće osiguranje i zaštitu svježe ožbukanih površina od štetnog djelovanja sunaca i</t>
  </si>
  <si>
    <t>oborina. Prije početka žbukanja plohu zida dobro navlažiti.</t>
  </si>
  <si>
    <t>Kvalitetu žbuke izvođač mora dokazati pribavljanjem stručnih nalaza (izjave o sukladnosti) od ovlaštene organizacije</t>
  </si>
  <si>
    <t>za ispitivanje građevinskog materijala.</t>
  </si>
  <si>
    <t>Žbukanje se obračunava po metru kvadratnom.</t>
  </si>
  <si>
    <t>UGRADNJE</t>
  </si>
  <si>
    <t>Smjernice za ugradnju:</t>
  </si>
  <si>
    <t>Stolariju ugraditi prema sljedećim smjernicama:</t>
  </si>
  <si>
    <t>građevinski otvor mora biti veći za 2-3 cm od veličine prozora po širini i po visini,</t>
  </si>
  <si>
    <t>postava prozora u predviđeni otvor,</t>
  </si>
  <si>
    <t>horizontalno i vertikalno namještanje prozora,</t>
  </si>
  <si>
    <t>učvršćivanje prozora vijcima i limovima za ugradnju,</t>
  </si>
  <si>
    <t>ispunjavanje zračnih razmaka poliuretanskom termo pjenom,</t>
  </si>
  <si>
    <t>spriječiti ulazak vode s vanjske strane na unutra (silikonskim kitanjem ili brtvenim letvicama),</t>
  </si>
  <si>
    <t>osigurati izlazak vodene pare iz prostora na van (vodonepropusnom paropropusnom folijom)</t>
  </si>
  <si>
    <t>Ugradnja vratiju:</t>
  </si>
  <si>
    <t>Za ugradnju standardnih vratiju od drveta vratni otvor - zidarske mjere, potrebno je pravilno dimenzionirati prema</t>
  </si>
  <si>
    <t>važećem standardu. Zidarske širine sa 'slijepim' dovratnikom trebaju biti:</t>
  </si>
  <si>
    <t>Visina vratiju od kote gotovog poda iznosi: 203,5 cm</t>
  </si>
  <si>
    <t>Širina dovratnika dimenzionirana je na debljinu zida 10+0,5 cm i 16+0,5 cm.</t>
  </si>
  <si>
    <t>Veličina zidarskog otvora nestandardne stolarije i bravarije određuje se u shemama dotičnih radova, gdje se određuje</t>
  </si>
  <si>
    <t>dali se element ugrađuje sa/bez 'slijepog' dovratnika, te broj sidara po elementu, ovisno o dizajnu elementa.</t>
  </si>
  <si>
    <t>Za ugradnju vrata (suha montaža) ugrađuje se slijepi dovratnik, koji se obično ugrađuje prilikom zidanja. Valja točno</t>
  </si>
  <si>
    <t>paziti na vertikalno i horizontalno podešavanje. Umjesto 'slijepog' dovratnika u zidarski otvor mogu se namjestiti i zidni</t>
  </si>
  <si>
    <t xml:space="preserve">ulošci. uz svaku vertikalnu stranu dovratnika moraju se postaviti barem (minimalno) po tri drvena uloška, koji se sidre u </t>
  </si>
  <si>
    <t xml:space="preserve">zid posebnim sidrima od plosnog željeza ili sidrenim vijcima </t>
  </si>
  <si>
    <t>Ugradnja prozora:</t>
  </si>
  <si>
    <t>Prozori se u zid ugrađuju na sljedeći način:</t>
  </si>
  <si>
    <t>a).</t>
  </si>
  <si>
    <t>mokra ugradnja:</t>
  </si>
  <si>
    <t>sa sidrima od plosnog željeza i kotvom, te obostranim žbukanjem cementnom žbukom nakon ugradnje,</t>
  </si>
  <si>
    <t>b).</t>
  </si>
  <si>
    <t>suha ugradnja sa slijepim doprozornikom:</t>
  </si>
  <si>
    <t>prethodna ugradnja slijepog doprozornika učvršćenog u zid, te naknadno pričvršćenje doprozornika s vijkom</t>
  </si>
  <si>
    <t>u slijepi doprozornik (okvir),</t>
  </si>
  <si>
    <t>c).</t>
  </si>
  <si>
    <t>suha ugradnja u neožbukane zidove:</t>
  </si>
  <si>
    <t>prekrivanje utora s drvenim letvicama, brtvljenje doprozornika s trajno plastičnim kitom i trakom za brtvljenje,</t>
  </si>
  <si>
    <t>brtvljenje doprozornika nakon ugradnje izvesti poliuretanom (pur pjena).</t>
  </si>
  <si>
    <t xml:space="preserve">Za utvrđivanje limarije potrebno je ugraditi drvene uloške u beton tijekom betoniranja ili držače sidriti pomoću </t>
  </si>
  <si>
    <t>posebnih sidrenih vijaka.</t>
  </si>
  <si>
    <r>
      <t>Ugradnje vrata i prozora obračunava se po metru kvadratnom i to zasebno do 2,0 m</t>
    </r>
    <r>
      <rPr>
        <vertAlign val="superscript"/>
        <sz val="9"/>
        <rFont val="Arial CE"/>
      </rPr>
      <t>2</t>
    </r>
    <r>
      <rPr>
        <sz val="9"/>
        <rFont val="Arial CE"/>
      </rPr>
      <t>, od 2,0 - 4,0 m</t>
    </r>
    <r>
      <rPr>
        <vertAlign val="superscript"/>
        <sz val="9"/>
        <rFont val="Arial CE"/>
      </rPr>
      <t>2</t>
    </r>
    <r>
      <rPr>
        <sz val="9"/>
        <rFont val="Arial CE"/>
      </rPr>
      <t xml:space="preserve"> i preko 4,0 m</t>
    </r>
    <r>
      <rPr>
        <vertAlign val="superscript"/>
        <sz val="9"/>
        <rFont val="Arial CE"/>
      </rPr>
      <t>2</t>
    </r>
    <r>
      <rPr>
        <sz val="9"/>
        <rFont val="Arial CE"/>
      </rPr>
      <t>.</t>
    </r>
  </si>
  <si>
    <t>PRIPOMOĆI I ČIŠĆENJE</t>
  </si>
  <si>
    <t>Čišćenje koje se obavlja tijekom građenja, te završna čišćenja obračunavaju se po metru kvadratnom bruto površine.</t>
  </si>
  <si>
    <t xml:space="preserve">Pri izvedbi asfalterskih radova izvođač je dužan pridržavati se svih uvjeta i opisa u troškovniku, kao i važećih </t>
  </si>
  <si>
    <t>propisa i to posebno:</t>
  </si>
  <si>
    <t>Pravilnik o zaštiti na radu u građevinarstvu (Sl. br.: 42/68, 45/68), Građenje putova, čl. 142 - 159</t>
  </si>
  <si>
    <t xml:space="preserve">Opći tehnički uvjeti za radove na cestama (knjiga III. - kolnička konstrukcija), dostupni na https://hrvatske-ceste.hr/hr/stranice/tehnicka-dokumentacija/dokumenti/44-opci-tehnicki-uvjeti-za-radove-na-cestama  </t>
  </si>
  <si>
    <t>Zakon o zaštiti na radu (NN 71/14, 118/14, 154/14, 94/18, 96/18)</t>
  </si>
  <si>
    <t>propisu o građevnim proizvodima, te drugim važećim normama za to područje ili jednakovrijednim.</t>
  </si>
  <si>
    <r>
      <t>Asfalt po vrućem postupku</t>
    </r>
    <r>
      <rPr>
        <sz val="9"/>
        <rFont val="Arial CE"/>
      </rPr>
      <t xml:space="preserve"> dobiva se umješavanjem vrućeg bitumena u vrući kameni materijal.</t>
    </r>
  </si>
  <si>
    <r>
      <rPr>
        <b/>
        <sz val="9"/>
        <rFont val="Arial ce"/>
        <charset val="238"/>
      </rPr>
      <t>Asfalt beton AC 22 base, 50/70, AG6, M2-E (ili jednakovrijedno)</t>
    </r>
    <r>
      <rPr>
        <sz val="10"/>
        <rFont val="Arial"/>
        <family val="2"/>
      </rPr>
      <t xml:space="preserve"> je bitumenizirani nosivi sloj izveden od asfaltne mješavine </t>
    </r>
  </si>
  <si>
    <r>
      <t xml:space="preserve">najveće nazivne veličine zrna 22 mm za </t>
    </r>
    <r>
      <rPr>
        <b/>
        <sz val="9"/>
        <rFont val="Arial CE"/>
      </rPr>
      <t>teško prometno opterećenje</t>
    </r>
    <r>
      <rPr>
        <sz val="9"/>
        <rFont val="Arial CE"/>
      </rPr>
      <t xml:space="preserve">, sastavljene prema načelu najgušćega pakiranja </t>
    </r>
  </si>
  <si>
    <t>zrna, a upotrebljava se za izvedbu nosivih asfaltnih slojeva kolničke konstrukcije.</t>
  </si>
  <si>
    <r>
      <rPr>
        <b/>
        <sz val="9"/>
        <rFont val="Arial ce"/>
        <charset val="238"/>
      </rPr>
      <t>Asfalt beton AC 16 base, 50/70, AG6, M2-E (ili jednakovrijedno)</t>
    </r>
    <r>
      <rPr>
        <sz val="10"/>
        <rFont val="Arial"/>
        <family val="2"/>
      </rPr>
      <t xml:space="preserve"> je bitumenizirani nosivi sloj izveden od asfaltne mješavine </t>
    </r>
  </si>
  <si>
    <r>
      <t xml:space="preserve">najveće nazivne veličine zrna 16 mm za </t>
    </r>
    <r>
      <rPr>
        <b/>
        <sz val="9"/>
        <rFont val="Arial CE"/>
      </rPr>
      <t>teško prometno opterećenje</t>
    </r>
    <r>
      <rPr>
        <sz val="9"/>
        <rFont val="Arial CE"/>
      </rPr>
      <t xml:space="preserve">, sastavljene prema načelu najgušćega pakiranja </t>
    </r>
  </si>
  <si>
    <r>
      <rPr>
        <b/>
        <sz val="9"/>
        <rFont val="Arial ce"/>
        <charset val="238"/>
      </rPr>
      <t>Asfalt beton AC 11 surf, 50/70, AG4, M4-E (ili jednakovrijedno)</t>
    </r>
    <r>
      <rPr>
        <sz val="10"/>
        <rFont val="Arial"/>
        <family val="2"/>
      </rPr>
      <t xml:space="preserve"> je bitumenizirani nosivi sloj izveden od asfaltne mješavine </t>
    </r>
  </si>
  <si>
    <r>
      <t xml:space="preserve">najveće nazivne veličine zrna 11 mm za </t>
    </r>
    <r>
      <rPr>
        <b/>
        <sz val="9"/>
        <rFont val="Arial CE"/>
      </rPr>
      <t>srednje prometno opterećenje</t>
    </r>
    <r>
      <rPr>
        <sz val="9"/>
        <rFont val="Arial CE"/>
      </rPr>
      <t xml:space="preserve">, sastavljene prema načelu najgušćega pakiranja </t>
    </r>
  </si>
  <si>
    <r>
      <rPr>
        <b/>
        <sz val="9"/>
        <rFont val="Arial CE"/>
      </rPr>
      <t>Asfalt beton AC 8 surf, 50/70, AG4, M4-E (ili jednakovrijedno)</t>
    </r>
    <r>
      <rPr>
        <b/>
        <sz val="10"/>
        <rFont val="Arial"/>
        <family val="2"/>
      </rPr>
      <t xml:space="preserve"> </t>
    </r>
    <r>
      <rPr>
        <sz val="10"/>
        <rFont val="Arial"/>
        <family val="2"/>
      </rPr>
      <t xml:space="preserve">je bitumenizirani nosivi sloj izveden od asfaltne mješavine </t>
    </r>
  </si>
  <si>
    <r>
      <t xml:space="preserve">najveće nazivne veličine zrna 8 mm za </t>
    </r>
    <r>
      <rPr>
        <b/>
        <sz val="9"/>
        <rFont val="Arial CE"/>
      </rPr>
      <t>lako prometno opterećenje</t>
    </r>
    <r>
      <rPr>
        <sz val="9"/>
        <rFont val="Arial CE"/>
      </rPr>
      <t xml:space="preserve">, sastavljene prema načelu najgušćega pakiranja </t>
    </r>
  </si>
  <si>
    <t>Obračun hidroizolaterskih radova vrši se po metru kvadratnom ugrađenog asfalta.</t>
  </si>
  <si>
    <t>IZOLATERSKI RADOVI</t>
  </si>
  <si>
    <t xml:space="preserve">Pri izvedbi hidroizolaterskih radova izvođač je dužan pridržavati se svih uvjeta i opisa u troškovniku, kao i važećih </t>
  </si>
  <si>
    <t>Pravilnik o zaštiti na radu u građevinarstvu (Sl. br.: 42/68, 45/68), Radovi na krovovima, čl. 118 - 120</t>
  </si>
  <si>
    <t>Tehnički propis za građevinske konstrukcije (NN 17/17, 75/32020)</t>
  </si>
  <si>
    <t>propisu o građevnim proizvodima ili jednakovrijednim važećim normama za to područje.</t>
  </si>
  <si>
    <t>Sve radove treba izvoditi prema detaljnim nacrtima, opisima troškovnika, tehničkim propisima te uputama projektanta</t>
  </si>
  <si>
    <t>i nadzornog inženjera. Sav uporabljeni materijal mora zadovoljiti propise i mora imati odgovarajuće isprave o sukladnosti.</t>
  </si>
  <si>
    <t>Prije početka radova izvođač mora ustanoviti kvalitetu podloge na kojoj se izvodi hidroizolacija i ako nije pogodna za</t>
  </si>
  <si>
    <t>rad mora se o tome pismeno obavijestiti naručitelj radova, kako bi se podloga na vrijeme popravila i pripremila za izvođenje.</t>
  </si>
  <si>
    <t>Izvođenje hidroizolacije mora biti tehnološki ispravno u svim fazama rada i mora se izvoditi propisanim redoslijedom.</t>
  </si>
  <si>
    <t>Obračun hidroizolaterskih radova vrši se po metru kvadratnom razvijene površine hidroizolacije.</t>
  </si>
  <si>
    <t>ZVUČNA I TOPLINSKA IZOLACIJA</t>
  </si>
  <si>
    <t xml:space="preserve">Pri izvedbi zvučnih i toplinskih izolacija izvođač je dužan pridržavati se svih uvjeta i opisa u troškovniku, kao i važećih </t>
  </si>
  <si>
    <t>propisu o građevnim proizvodima ili jednakovrijednim normama za to područje.</t>
  </si>
  <si>
    <t xml:space="preserve">Materijali za toplinsku izolaciju moraju zadovoljiti propise o proračunu elemenata na toplinsku otpornost i smiju se </t>
  </si>
  <si>
    <t>ugrađivati samo materijali s propisanim toplinskim otporom i toplinskom vrijednosti prema važećim normama ili jednakovrijednima.</t>
  </si>
  <si>
    <t>Obračun termoizolacijskih radova vrši se po metru kvadratnom ugrađene izolacije.</t>
  </si>
  <si>
    <t>KROVOPOKRIVAČKI RADOVI</t>
  </si>
  <si>
    <t>Zakon o zaštiti na radu (NN 71/14, NN 118/14 i NN 154/14)</t>
  </si>
  <si>
    <t>Prije početka radova izvođač je dužan pregledati krovnu konstrukciju na kojoj leži pokrov, a o njenoj eventualnoj</t>
  </si>
  <si>
    <t>neispravnosti obavijestiti investitora. Ukoliko izvođač krovnog pokrova položi</t>
  </si>
  <si>
    <t>pokrov na neispravnu krovnu konstrukciju troškovi popravka navedenog idu na teret izvođača.</t>
  </si>
  <si>
    <t xml:space="preserve">Izvođač je dužan na zahtjev investitora i nadzornog inženjera predočiti uzorke i prospekte za pojedine materijale </t>
  </si>
  <si>
    <t>koji se planiraju upotrijebiti, te predočiti izjave o sukladnosti, izdane od ovlaštene organizacije.</t>
  </si>
  <si>
    <t>Eventualne izmjene materijala i načina izvedbe tijekom gradnje moraju se definirati isključivo pisanim dogovorom sa</t>
  </si>
  <si>
    <t>projektantom i nadzornim inženjerom.</t>
  </si>
  <si>
    <t>propisu o građevnim proizvodima, te drugim važećim normama za to područje ili jednakovrijedima.</t>
  </si>
  <si>
    <t xml:space="preserve">Krovište mora biti pokriveno kvalitetnim materijalom, pravilnog oblika, traženih dimenzija, koje u potpunosti </t>
  </si>
  <si>
    <t>zadovoljavaju važeće propise i standarde, te ne smije propuštati vodu. Pokrivanje se izvodi prema propisima i pravilima</t>
  </si>
  <si>
    <t>zanata. Pokrivene plohe moraju biti ravne, bez uleknuća koje bi skupljalo vodu.</t>
  </si>
  <si>
    <t>Prije početka pokrivanja krova sva potrebna limarija mora biti postavljena.</t>
  </si>
  <si>
    <t>U jedinične cijene uračunati su svi radovi, dobava potrebnog materijala i građevnih dijelova s istovarom i skladištenjem</t>
  </si>
  <si>
    <t>na gradilištu, dopremom do mjesta ugradbe, sve potrebne skele, radna snaga i ostali troškovi ako troškovnikom nije</t>
  </si>
  <si>
    <t>drugačije određeno.</t>
  </si>
  <si>
    <t>Sav materijal za krovopokrivačke radove mora biti prvorazredan, čist, neupotrijebljen i mora odgovarati propisima i</t>
  </si>
  <si>
    <t>zahtjevima iz normi. Rabljeni materijal može se uporabiti samo uz izričitu pismenu privolu investitora i nadzornog inženjera.</t>
  </si>
  <si>
    <t>Obračun krovopokrivačkih radova vrši se po metru kvadratnom izvedenog krova.</t>
  </si>
  <si>
    <t>LIMARSKI RADOVI</t>
  </si>
  <si>
    <t xml:space="preserve">Pri izvedbi limarskih radova izvođač je dužan pridržavati se svih uvjeta i opisa u troškovniku, kao i važećih </t>
  </si>
  <si>
    <t>Limarske radove vezane za pokrov i izolaterske radove obavezno izvoditi paralelno. Ispod lima uvijek treba postavljati</t>
  </si>
  <si>
    <t xml:space="preserve">traku bitumenske ljepenke da se izbjegnu galvanski procesi s drugim metalima. Hidroizolacijske trake treba s </t>
  </si>
  <si>
    <t>limenim opšavom povezivati prema detalju i pomoću spojnih sredstava, a sve ovisno o tipu uporabljene hidroizolacije.</t>
  </si>
  <si>
    <t>U principu se ne smije upotrijebiti više vrsta limova na istom elementu, a ako se iznimno upotrijebi, onda spojeve treba</t>
  </si>
  <si>
    <t>na pogodan način izolirati (premaz, izolacione trake i sl.) kako ne bi došlo do pojave galvanskog elektriciteta.</t>
  </si>
  <si>
    <t>Eventualne promjene detalja i vrste materijala obavezno dogovoriti s projektantom i nadzornim inženjerom.</t>
  </si>
  <si>
    <t>Mogu se upotrebljavati pocinčani, bakreni, olovni, cinkotit, čelični i aluminijski limovi.</t>
  </si>
  <si>
    <t>Svi materijali koji nisu obuhvaćeni važećim normama moraju obavezno imati izjave o sukladnosti od za to ovlaštene</t>
  </si>
  <si>
    <t>ustanove. Ako je opis stavke izvođaču nejasan treba prije početka radova ili predaje ponude tražiti objašnjenje od</t>
  </si>
  <si>
    <t>projektanta.</t>
  </si>
  <si>
    <t>Ne standardni materijal mora imati izjavu o sukladnosti kvalitete izdanu od ovlaštene organizacije za provođenje</t>
  </si>
  <si>
    <t>kontrole kvalitete materijala. Različite vrste metala, koje se uslijed elektrolitskih pojava međusobno razaraju, ne smiju</t>
  </si>
  <si>
    <t>se međusobno dodirivati. Sve željezne dijelove koje dolaze u dodir s cinkom ili pocinčanim limom treba preličiti asfaltnim</t>
  </si>
  <si>
    <t>lakom ili odgovarajućim sredstvima. Kod polaganja lima na masivne podloge potrebno je podlogu obložiti slojem krovne</t>
  </si>
  <si>
    <t>ljepenke radi sprečavanja štetnih kemijskih djelovanja na lim.</t>
  </si>
  <si>
    <t>Sva potrebna učvršćenja i povezivanja limova moraju biti tako izvedena da konstrukcija bude osigurana od nevremena,</t>
  </si>
  <si>
    <t>atmosferilija, prodora vode u građevinu, te da pojedini dijelovi mogu nesmetano 'raditi' uslijed temperaturnih promjena bez</t>
  </si>
  <si>
    <t>bilo kakve štete na konstrukciji.</t>
  </si>
  <si>
    <t xml:space="preserve">Izvođač radova dužan je prije izrade limarije uzeti sve mjere u naravi, također je dužan prije početka montaže ispitati </t>
  </si>
  <si>
    <t>sve dijelove konstrukcije na kojoj se izvode limarski radovi i ako uoči određene nepravilnosti mora upozoriti nadzornog</t>
  </si>
  <si>
    <t>inženjera i tražiti otklanjanje nepravilnosti, a u slučaju da to ne učini svi eventualni naknadni popravci idu na teret izvođača</t>
  </si>
  <si>
    <t>limarskih radova.</t>
  </si>
  <si>
    <t>Pričvršćenje lima izvodi se mehaničkim alatima, vijcima, plastičnim čepovima i drugim nosačima (trakama).</t>
  </si>
  <si>
    <t xml:space="preserve">Obračun limarskih radova vrši se po metru kvadratnom ili po metru dužnom izvedenog rada, a sve ovisno o vrsti rada </t>
  </si>
  <si>
    <t>koji se obračunava. Kod vrste rada koja se obračunava po metru dužnom obavezno navesti razvijenu širinu elementa.</t>
  </si>
  <si>
    <t>STOLARSKI  RADOVI</t>
  </si>
  <si>
    <t xml:space="preserve">Pri izvedbi stolarskih radova izvođač je dužan pridržavati se svih uvjeta i opisa u troškovniku, kao i važećih </t>
  </si>
  <si>
    <t>Pravilnik o zaštiti na radu u građevinarstvu (Sl. br.: 42/68, 45/68), Građevinsko zanatski radovi, čl. 134</t>
  </si>
  <si>
    <t>Tehnički propis za prozore i vrata (NN 69/06)</t>
  </si>
  <si>
    <t>Prozori i vrata:</t>
  </si>
  <si>
    <t>Prozori i vrata moraju ispunjavati tehnička svojstva, specificiranje, potvrđivanje sukladnosti, dokazivanje uporabljivosti</t>
  </si>
  <si>
    <t>Prozori i vrata moraju sljedeće uvjete propisane TP:</t>
  </si>
  <si>
    <t>otpornost na opterećenje vjetrom,</t>
  </si>
  <si>
    <t>vodonepropusnost,</t>
  </si>
  <si>
    <t>propusnost zraka (za prostorije koje moraju ispunjavati uvjete izmjene zraka),</t>
  </si>
  <si>
    <t>prolazak topline,</t>
  </si>
  <si>
    <t>zvučnu izolaciju</t>
  </si>
  <si>
    <t>otpornost na požar i propuštanje dima i vatre</t>
  </si>
  <si>
    <t xml:space="preserve">Pri izvedbi bravarskih radova izvođač je dužan pridržavati se svih uvjeta i opisa u troškovniku, kao i važećih </t>
  </si>
  <si>
    <t>Površinska obrada:</t>
  </si>
  <si>
    <t>Antikorozivna zaštita čeličnih dijelova i konstrukcija mora biti u skladu s važećim propisima.</t>
  </si>
  <si>
    <t>Završna obrada čeličnih dijelova je ličenje uljanim naličjem. Kod aluminijskih prozora,</t>
  </si>
  <si>
    <t>vratiju i stijena površinska obrada se izvodi eloksiranjem ili plastificiranjem u boji naznačenoj u pojedinoj stavci troškovnika.</t>
  </si>
  <si>
    <t>Prije početka izrade bravarije obavezno se moraju uskladiti mjere i količine iz nacrta prema stvarnom stanju na</t>
  </si>
  <si>
    <t>gradilištu. Željezni dijelovi konstrukcije spajaju se varenjem ili vijčanim spojevima.</t>
  </si>
  <si>
    <t>Svaki vijčani spoj mora biti tako riješen da na vidljivim vanjskim površinama nema vidljivih vijaka. Ovisno o vrsti</t>
  </si>
  <si>
    <t>materijala od kojih se izvode bravarski radovi, spojna sredstava moraju se odabrati iz iste grupe materijala. Posebni umetci</t>
  </si>
  <si>
    <t>od PVC materijala moraju osigurati kvalitetan i čist sastav dvaju elemenata.</t>
  </si>
  <si>
    <t xml:space="preserve">Radioničke nacrte i detalje izrađuje izvoditelj i obavezno ih daje na suglasnost projektantu. </t>
  </si>
  <si>
    <t xml:space="preserve">Svi tehnički i fizikalni zahtjevi trebaju biti ispunjeni prema propisima ili prema posebnim traženjima projektanta. </t>
  </si>
  <si>
    <t>Ugradnja:</t>
  </si>
  <si>
    <r>
      <t xml:space="preserve">Svi bravarski elementi u pravilu trebaju se ugrađivati </t>
    </r>
    <r>
      <rPr>
        <i/>
        <sz val="9"/>
        <rFont val="Arial CE"/>
      </rPr>
      <t xml:space="preserve">suhim </t>
    </r>
    <r>
      <rPr>
        <sz val="9"/>
        <rFont val="Arial CE"/>
      </rPr>
      <t xml:space="preserve">postupkom bez uporabe morta, tj. na prethodno </t>
    </r>
  </si>
  <si>
    <t>postavljena sidra varenjem ili vijcima ili pak pomoću plastičnih ili metalnih čepova. Sve sudarnice između matala i betona</t>
  </si>
  <si>
    <t>moraju biti brtvljene ili kitane akrilnim, silikonskim kitom.</t>
  </si>
  <si>
    <t>Za sve predviđene bravarske radove izvođač je dužan pribaviti odgovarajuće ateste, izjave o sukladnosti.</t>
  </si>
  <si>
    <t>ALUMINIJSKI  RADOVI</t>
  </si>
  <si>
    <t>Pri izvedbi bravarskih radova od aluminija izvođač je dužan pridržavati se svih uvjeta i opisa u troškovniku, kao i</t>
  </si>
  <si>
    <t>važećih propisa i to posebno:</t>
  </si>
  <si>
    <t>Svi radovi moraju se izvoditi prema podacima iz projektne dokumentacije i prema važećim standardima.</t>
  </si>
  <si>
    <r>
      <t>Aluminijski profili izrađeni su od aluminijske legure AlMgSi 05, čvrstoće F=22 do 26 kg/mm</t>
    </r>
    <r>
      <rPr>
        <vertAlign val="superscript"/>
        <sz val="9"/>
        <rFont val="Arial CE"/>
      </rPr>
      <t>2</t>
    </r>
    <r>
      <rPr>
        <sz val="9"/>
        <rFont val="Arial CE"/>
      </rPr>
      <t>. Čelični okviri za sidrenje</t>
    </r>
  </si>
  <si>
    <t>aluminijskih stijena moraju se premazati radi zaštite od korozije s najmanje dva premaza cinkotitom ili drugom zaštitnom</t>
  </si>
  <si>
    <t>bojom. Sidra za pričvršćenje aluminijskih stijena od L profila moraju se pocinčati.</t>
  </si>
  <si>
    <t>Profili za brtvljenje i ostakljenje su iz plastične mase koja mora biti elastična i postojana na promjenu temperature.</t>
  </si>
  <si>
    <t>Konstrukcija:</t>
  </si>
  <si>
    <t>Primijenjena konstrukcija mora osigurati zvučnu izolaciju sukladno propisima za ograđenu konstrukciju i vrsti</t>
  </si>
  <si>
    <t>građevine.</t>
  </si>
  <si>
    <t>Ostakljenje treba izvesti aluminijskim letvicama pomoću plastičnih profila i dvokomponentnog kita. Plastične profile</t>
  </si>
  <si>
    <t>treba na uglovima zavariti. Osigurati odgovarajuće provrte u staklu za odvođenje kondenzirane vode.</t>
  </si>
  <si>
    <t>STAKLARSKI RADOVI</t>
  </si>
  <si>
    <t xml:space="preserve">Pri izvedbi staklarskih radova izvođač je dužan pridržavati se svih uvjeta i opisa u troškovniku, kao i važećih </t>
  </si>
  <si>
    <t>Obrada:</t>
  </si>
  <si>
    <r>
      <t xml:space="preserve">IZO staklo </t>
    </r>
    <r>
      <rPr>
        <sz val="9"/>
        <rFont val="Arial CE"/>
      </rPr>
      <t>izrađuje se od dva stakla međusobno spojena okvirom u čvrstu cjelinu. Dimenzija stakla može biti 4+16+4</t>
    </r>
  </si>
  <si>
    <t>cm, međuprostor između stakala mogu biti 6, 9, 12 i 16 mm, a standardna debljina stakla iznosi 4, 5-6 i 8 mm.</t>
  </si>
  <si>
    <t xml:space="preserve">Izvođač treba odrediti minimalnu debljinu stakla ovisno o površini, sigurnosnim zahtjevima, te izloženosti </t>
  </si>
  <si>
    <t>površine stakla vjetru prema HRN EN 1991-2-4 ili jednakovrijednoj.</t>
  </si>
  <si>
    <t>Izvođač je dužan sve mjere ostakljenja kontrolirati na gradilištu i na gotovim stolarskim i bravarskim elementima.</t>
  </si>
  <si>
    <t>SOBOSLIKARSKI I LIČILAČKI RADOVI</t>
  </si>
  <si>
    <t xml:space="preserve">Pri izvedbi soboslikarskih i ličilačkih radova izvođač je dužan pridržavati se svih uvjeta i opisa u troškovniku, kao </t>
  </si>
  <si>
    <t>Tehnički propis za građevinske konstrukcije (NN 17/17, 25/2020)</t>
  </si>
  <si>
    <t>Posebna uputstva proizvođača</t>
  </si>
  <si>
    <t>Izvođač radova treba prije izvođenja radova izraditi sve uzorke, te iste dati projektantu na pismeno odobrenje.</t>
  </si>
  <si>
    <t>Izvođač radova treba uporabiti materijale koji u svemu (vrsti, boji i kvaliteti) jednak uzorku što ga odabere projektant</t>
  </si>
  <si>
    <t>od uzoraka predloženih od strane izvođača.</t>
  </si>
  <si>
    <t xml:space="preserve">Bojanje mora biti kvalitetno i stručno izvedeno. Na obojenim površinama ne smije biti mrlja, površine moraju biti </t>
  </si>
  <si>
    <t>jednolične i čiste i ne smiju se ljuštiti. Kit za ispunjavanje udubina i pukotina mora biti iz iste grupe proizvoda kao i boja.</t>
  </si>
  <si>
    <t>Izvođač mora prije početka radova ustanoviti kvalitetu podloge na koju se treba nanijeti boja i ako nije pogodna za</t>
  </si>
  <si>
    <t xml:space="preserve">rad mora o tome pismeno obavijestiti naručitelja radova kako bi se podloga na vrijeme mogla popraviti. Naknadno </t>
  </si>
  <si>
    <t>pozivanje na nekvalitetnu podlogu neće se uzeti u obzir.</t>
  </si>
  <si>
    <t>Nalič stolarije, bravarije, limarije i drugih podloga mora u svim fazama radova biti kvalitetno izveden.</t>
  </si>
  <si>
    <t>Ličenje drvenih proizvoda:</t>
  </si>
  <si>
    <t>Površinu lagano prebrusiti, a neravnine prekitati akrilnim kitom za drvo. Nakon sušenja kita površinu fino izbrusiti.</t>
  </si>
  <si>
    <t>Završni premaz emalj lakom za zaštitu metalnih i drvenih površina, za vanjske i unutarnje radove.</t>
  </si>
  <si>
    <t>FASADERSKI RADOVI</t>
  </si>
  <si>
    <t>Pravilnik o zaštiti na radu u građevinarstvu (Sl. br.: 42/68, 45/68), Zidarski radovi, čl. 41 -55 i Skele, čl. 73 -112</t>
  </si>
  <si>
    <t>Materijali za fasaderske radove u pogledu kakvoće moraju odgovarati svim važećim standardima i pojedinačnim</t>
  </si>
  <si>
    <t>standardima i normama za svaki ugrađeni materijal koji je sastavni dio fasadne žbuke</t>
  </si>
  <si>
    <t>Materijali za žbuke od poliakrilne mase sastoje se iz agregata, postojanih pigmenata, te akrilnog veziva.</t>
  </si>
  <si>
    <t>Svi nanosi žbuke i premazi moraju imati:</t>
  </si>
  <si>
    <t>dobra fizičko - mehanička svojstva</t>
  </si>
  <si>
    <t>dobra vlažnosna svojstva</t>
  </si>
  <si>
    <t>visoku rezidentnost i vremensko postojanje</t>
  </si>
  <si>
    <t>povoljnu i laganu ugradljivost</t>
  </si>
  <si>
    <t>Fizičko - mehanička svojstva:</t>
  </si>
  <si>
    <t>otpornost na habanje</t>
  </si>
  <si>
    <t>otpornost na udarce</t>
  </si>
  <si>
    <t>prionljivost na podlogu u suhom i mokrom stanju</t>
  </si>
  <si>
    <t>Vlažnosna svojstva:</t>
  </si>
  <si>
    <t>otpornost na ispiranje kišom</t>
  </si>
  <si>
    <t>otpornosti prema atmosferskoj vlazi</t>
  </si>
  <si>
    <t>otpornost na hidrostatski tlak</t>
  </si>
  <si>
    <t>paropropusnost</t>
  </si>
  <si>
    <t>Rezistentnost:</t>
  </si>
  <si>
    <t>otpornost prema povišenim temperaturama</t>
  </si>
  <si>
    <t>promjene boje pod djelovanjem sunca i kiše</t>
  </si>
  <si>
    <t>otpornost prema brzom starenju</t>
  </si>
  <si>
    <t>otpornost prema kemikalijama</t>
  </si>
  <si>
    <t>Podloga na koju se nanosi žbuka za fasadu od sintetičkih materijala treba biti suha, bez masnih mrlja i prašine.</t>
  </si>
  <si>
    <t>Stare i jako porozne podloge potrebno je prethodno odstraniti ili sanirati.</t>
  </si>
  <si>
    <r>
      <t>Temperatura okoline, podloge i materijala za vrijeme sušenja završnog sloja pročelja mora biti najmanje +5</t>
    </r>
    <r>
      <rPr>
        <vertAlign val="superscript"/>
        <sz val="9"/>
        <rFont val="Arial CE"/>
      </rPr>
      <t>0</t>
    </r>
    <r>
      <rPr>
        <sz val="9"/>
        <rFont val="Arial CE"/>
      </rPr>
      <t>C, a</t>
    </r>
  </si>
  <si>
    <r>
      <t>kod silikatnih žbuka najmanje +7</t>
    </r>
    <r>
      <rPr>
        <vertAlign val="superscript"/>
        <sz val="9"/>
        <rFont val="Arial CE"/>
      </rPr>
      <t>0</t>
    </r>
    <r>
      <rPr>
        <sz val="9"/>
        <rFont val="Arial CE"/>
      </rPr>
      <t>C.</t>
    </r>
  </si>
  <si>
    <r>
      <t>ETICS</t>
    </r>
    <r>
      <rPr>
        <sz val="9"/>
        <rFont val="Arial CE"/>
      </rPr>
      <t xml:space="preserve"> pročelja na bazi ekspandiranog polistirena EPS-F ili jednakovrijedno izvode se lijepljenjem ploča na površinu pročelnog zida</t>
    </r>
  </si>
  <si>
    <t>pomoću mineralnog fleksibilnog ljepila. Prije početka lijepljenja izvođač je dužan provjeriti kvalitetu podloge i sve</t>
  </si>
  <si>
    <t>eventualne nepravilnosti otkloniti. Ploče se lijepe s preklopom od 50%, počevši od uglova gdje se uvijek postavljaju</t>
  </si>
  <si>
    <t>cijele ploče. Prvi red ploča obavezno se postavlja na aluminijski 'sokl' profil. Sokl koji je u dodiru s vodom izvodi se</t>
  </si>
  <si>
    <t>iz ekstrudiranog polistirena XPS ili jednakovrijedno, koji ne upija vodu. Nanošenje ljepila na ploču izvodi se po sistemu 'rubno - točkasto'.</t>
  </si>
  <si>
    <r>
      <t>Sve ploče trebaju se na zid dodatno učvrstiti tipskim fasadnim pričvrsnicama (6kom/m</t>
    </r>
    <r>
      <rPr>
        <vertAlign val="superscript"/>
        <sz val="9"/>
        <rFont val="Arial CE"/>
      </rPr>
      <t>2</t>
    </r>
    <r>
      <rPr>
        <sz val="9"/>
        <rFont val="Arial CE"/>
      </rPr>
      <t>). S ugradbom pričvrsnica</t>
    </r>
  </si>
  <si>
    <t>može se započeti kada se ljepilo dovoljno učvrsti. Svi uglovi na pročelju trebaju se zaštititi  kutnim profilima, a svi</t>
  </si>
  <si>
    <t>kutevi otvora dodatno armirati staklenom mrežicom. Nakon izrade termoizolacije nanosi se prvi sloj ljepila debljine</t>
  </si>
  <si>
    <t>cca 3 mm, a zatim se u još svježe ljepilo ugrađuje odozdo prema dolje staklena mrežica. Kada se nosivi sloj osuši i</t>
  </si>
  <si>
    <t>stvrdne na propisanu čvrstoću nanosi se završna dekorativna žbuka (... silikat, mineralna žbuka i sl.) u debljini cca</t>
  </si>
  <si>
    <t>4 mm. ETICS pročelja na bazi druge vrste termoizolacije izvodi se po istom tehnološkom principu. Izvođač pročelja</t>
  </si>
  <si>
    <t>odgovoran je za sve slojeve pročelja od zida do završne žbuke, i za taj dio konstrukcije izdaje certifikat i garanciju.</t>
  </si>
  <si>
    <t>PODOPOLAGAČKI RADOVI</t>
  </si>
  <si>
    <t>Zakon o zaštiti na radu (NN 71/14, NN 118/14 i NN 154/14.)</t>
  </si>
  <si>
    <t>Klase kvalitete parketa sukladno EN 13489:2017 ili jednakovrijedno:</t>
  </si>
  <si>
    <r>
      <t xml:space="preserve">G klasa (gestreif): </t>
    </r>
    <r>
      <rPr>
        <sz val="9"/>
        <rFont val="Arial CE"/>
      </rPr>
      <t xml:space="preserve"> osnovno je da je dopuštena bjelika na licu, uzdužno po rubovima do max 1/3 širine daščice.</t>
    </r>
  </si>
  <si>
    <t>Klase kvalitete laminata:</t>
  </si>
  <si>
    <t>stambeni prostori, privatni stanovi i kuće:</t>
  </si>
  <si>
    <t>poslovni i javni objekti:</t>
  </si>
  <si>
    <r>
      <t xml:space="preserve">Ugrađeni laminat mora biti izrađen prema normi HRN EN 13229:2016 ili jednakovrijedno, na osnovi pravila koje određuje </t>
    </r>
    <r>
      <rPr>
        <b/>
        <sz val="9"/>
        <rFont val="Arial CE"/>
      </rPr>
      <t>EPLF</t>
    </r>
  </si>
  <si>
    <r>
      <t>Europsko udruženje proizvođača laminatnih podova</t>
    </r>
    <r>
      <rPr>
        <sz val="9"/>
        <rFont val="Arial CE"/>
      </rPr>
      <t xml:space="preserve"> (European Producers of Laminate Flooring) ili jednakovrijedno.</t>
    </r>
  </si>
  <si>
    <t>Jezgra laminatnog poda mora biti izrađena od tvrde i guste vlaknaste ploče (HDF), a završni sloj je izrađen od</t>
  </si>
  <si>
    <t>tankih folija impregniran melaminskim smolama.</t>
  </si>
  <si>
    <t>Podloga za podni sustav mora biti:</t>
  </si>
  <si>
    <t>*</t>
  </si>
  <si>
    <t>homogena</t>
  </si>
  <si>
    <t>suha i čvrsta (max. površinska vlaga 4,0%)</t>
  </si>
  <si>
    <t>ravna i bez šupljina na površini</t>
  </si>
  <si>
    <t>slobodna od ulja i masti, prašine, rastresitih ili trošnih čestica</t>
  </si>
  <si>
    <t>izvedena u projektiranim padovima ili slično</t>
  </si>
  <si>
    <t>Slojevi poda polažu se samo na posve suhu i očišćenu podlogu kod temperature koju definira proizvođač i</t>
  </si>
  <si>
    <t>Epoksi podovi:</t>
  </si>
  <si>
    <t xml:space="preserve">Epoksi podovi sadrže epoksi smolu bez otapala, učvršćivač te obojeni i prirodni pijesak. Služi za zaštitu </t>
  </si>
  <si>
    <t>betonskih podnih površina u prostorima s visokim zahtjevima za korištenje.</t>
  </si>
  <si>
    <t>Pod nema fuga, izuzetno ga je lako održavati.</t>
  </si>
  <si>
    <t>Osnovna svojstva epoxy podova su:</t>
  </si>
  <si>
    <t>visoka mehanička otpornost (habanje)</t>
  </si>
  <si>
    <t>visoka kemijska otpornost</t>
  </si>
  <si>
    <t>visoka postojanost i prionljivost</t>
  </si>
  <si>
    <t>protukliznost</t>
  </si>
  <si>
    <t>otpornost prema sredstvima za pranje i dezinfekciju</t>
  </si>
  <si>
    <t>dekorativnost</t>
  </si>
  <si>
    <t>GIPSARSKI RADOVI</t>
  </si>
  <si>
    <t>Pri izvedbi gipsarskih radova izvođač je dužan pridržavati se svih uvjeta i opisa u troškovniku, kao i važećih propisa</t>
  </si>
  <si>
    <t>Za suhe prostore: upotrebljavaju se standardne gips kartonske ploče</t>
  </si>
  <si>
    <t>Za vlažne prostore - mali % vlage: upotrebljavaju se impregnirane ploče</t>
  </si>
  <si>
    <t>Za vlažne prostore - veliki % vlage: upotrebljavaju se cementne ploče</t>
  </si>
  <si>
    <t>Za prostore s protupožarnim zahtjevima: upotrebljavaju se protupožarne gips kartonske ploče</t>
  </si>
  <si>
    <t>Prije početka radova izvoditelj je dužan provjeriti na gradilištu dali su osigurani svi uvjeti za njegov nesmetan rad.</t>
  </si>
  <si>
    <t>Izvođač mora upotrijebiti materijal koji u svemu (vrsti, boji i kvaliteti) odgovara uzorku što ga odabere projektant.</t>
  </si>
  <si>
    <t>Visine:</t>
  </si>
  <si>
    <t xml:space="preserve">Ako nisu navedene visine, tada se smatra da su zidovi kalkulirani, ovisno o njihovoj konstrukciji, do </t>
  </si>
  <si>
    <t xml:space="preserve">maksimalno dozvoljene visine zida prema ONORM B 3415 ili jednakovrijedno. Za visine preko 3,2 m zaračunava se doplata koja uključuje </t>
  </si>
  <si>
    <t>eventualne troškove skele. Doplata se zaračunava za cijelu površinu onih zidova koji prekoračuju graničnu visinu.</t>
  </si>
  <si>
    <t>Metalni profili:</t>
  </si>
  <si>
    <t>Priključci:</t>
  </si>
  <si>
    <t>Sve priključne površine na zidovima, na stropu ili podu izvode se s brtvenom trakom.</t>
  </si>
  <si>
    <t>Izolacijski sloj:</t>
  </si>
  <si>
    <t>Razred vatrootpornosti:</t>
  </si>
  <si>
    <t>Obrada površina sukladno HRN EN 13963 ili jednakovrijedno:</t>
  </si>
  <si>
    <t>K1 ili jednakovrijedno</t>
  </si>
  <si>
    <t>K2 ili jednakovrijedno</t>
  </si>
  <si>
    <t>K3 ili jednakovrijedno</t>
  </si>
  <si>
    <t xml:space="preserve">K4 ili jednakovrijedno </t>
  </si>
  <si>
    <t xml:space="preserve">Stupanj kvalitete K4 ili jednakovrijedno podrazumijeva izradu izuzetno glatke i ravne površine koja zadovoljava i najviše zahtjeve. </t>
  </si>
  <si>
    <t>Instalacije:</t>
  </si>
  <si>
    <t xml:space="preserve">Radovi za prilagodbu na instalacijske i ugradbene dijelove, koji su ugrađeni prije oblaganja, posebno se ne </t>
  </si>
  <si>
    <t>obračunavaju.</t>
  </si>
  <si>
    <t>Prekidi rada:</t>
  </si>
  <si>
    <t>Prekidi rada (vrijeme čekanja) koji su posljedica instalacijskih radova ukalkulirani su u jedinične cijene.</t>
  </si>
  <si>
    <t>Obračun izrade gips zidova vrši se po metru kvadratnom ili po metru dužnom ovisno o vrsti obloge i rada, uključujući</t>
  </si>
  <si>
    <t>sav materijal, rad, pribor za izvođenje i skelu, ako u opisu stavke nije drugačije navedeno.</t>
  </si>
  <si>
    <t>Odbitak otvora:</t>
  </si>
  <si>
    <t>SPUŠTENI STROPOVI</t>
  </si>
  <si>
    <t xml:space="preserve">Pri izvedbi radova na spuštenim stropovima izvođač je dužan pridržavati se svih uvjeta i opisa u troškovniku, kao i </t>
  </si>
  <si>
    <t>Pravilnik o zaštiti na radu u građevinarstvu, (Sl. br.: 42/68, 45/68), Građevinsko zanatski radovi, čl. 134</t>
  </si>
  <si>
    <t>ČELIČNE KONSTRUKCIJE</t>
  </si>
  <si>
    <t xml:space="preserve">Pri izvedbi radova na čeličnim konstrukcijama izvođač je dužan pridržavati se svih uvjeta i opisa u troškovniku, kao i </t>
  </si>
  <si>
    <t>Pravilnik o zaštiti na radu u građevinarstvu (Sl. br.: 42/68, 45/68), Montažno građenje, čl. 121 - 133</t>
  </si>
  <si>
    <t>Kontrola čelične konstrukcije:</t>
  </si>
  <si>
    <t>Prije izrade čelične konstrukcije izvođač je dužan izraditi plan rad po pojedinim fazama, iz kojeg će biti vidljiva</t>
  </si>
  <si>
    <t>Izvođač je dužan voditi dnevnik izrade čelične konstrukcije s upisom podataka vezanih za izradu pojedine</t>
  </si>
  <si>
    <t>pozicije s podacima o kvaliteti osnovnog i spojnog materijala, porijeklu materijala i dokazima kvalitete.</t>
  </si>
  <si>
    <t>Posebno treba voditi dnevnik zavarivanja kao i dnevnik izvedene zaštite čelične konstrukcije.</t>
  </si>
  <si>
    <t>Zaštita čeličnih konstrukcija od korozije:</t>
  </si>
  <si>
    <t>Svi radovi za zaštitu čeličnih konstrukcija od korozije treba izvoditi prema važećim HRN EN ili jednakovrijednim normama.</t>
  </si>
  <si>
    <t>Svi čelični dijelovi fasadne konstrukcije moraju biti vruće pocinčani slojem cinka debljine 125 mikrona ili u</t>
  </si>
  <si>
    <t>Konstrukcija mora biti oblikovana tako bude što otpornija utjecaju korozije. Treba izbjegavati udubljenja,</t>
  </si>
  <si>
    <t>Protupožarna zaštita čeličnih konstrukcije:</t>
  </si>
  <si>
    <t>Projektirana vatrootpornost čelične konstrukcije mora se postići adekvatnom zaštitom.</t>
  </si>
  <si>
    <t>Proračun otpornosti na požar nosivih konstruktivnih elemenata izloženih standardnom požaru, i/ili njihova</t>
  </si>
  <si>
    <t xml:space="preserve">Prilikom tehničkog pregleda, a radi dokazivanja projektirane vatrootpornosti, potrebno je dostaviti pozitivno </t>
  </si>
  <si>
    <t>Kontrola izvođenja, prijam radova i održavanje:</t>
  </si>
  <si>
    <t>Za izvođenje radova na zaštiti čelične konstrukcije moraju se upotrebljavati samo atestirani materijali s</t>
  </si>
  <si>
    <t>atestom izdanim od ovlaštene organizacije. Klasa izvođenja čelične konstrukcije EXC2 ili jednakovrijedno.</t>
  </si>
  <si>
    <t>U tijeku izvedbe zaštite moraju se kontrolirati sve faze radova.</t>
  </si>
  <si>
    <t>Čelična konstrukcija ne može se pustiti u funkciju ako propisna zaštita nije izvedena u skladu s projektom.</t>
  </si>
  <si>
    <t>Tijekom eksploatacije čelične konstrukcije antikorozivna zaštita se mora održavati u ispravnom stanju, te se</t>
  </si>
  <si>
    <t>povremenim pregledima utvrđuje stvarno stanje zaštite.</t>
  </si>
  <si>
    <t>Transport i uskladištenje konstrukcije:</t>
  </si>
  <si>
    <t xml:space="preserve">Čelična konstrukcija se prevozi se u skladu s odredbama propisa o gabaritima i prometnim uvjetima </t>
  </si>
  <si>
    <t xml:space="preserve">transporta u cestovnom i željezničkom prometu. </t>
  </si>
  <si>
    <t>Mjesta za pričvršćenje opreme za dizanje mora se nalaziti na dijelu konstrukcije koji neće izazvati deformacije</t>
  </si>
  <si>
    <t>osnovne konstrukcije. Za vrijeme skladištenje i transporta treba osigurati nalijeganje konstrukcije na drvenim</t>
  </si>
  <si>
    <t xml:space="preserve"> podmetačima i razupiračima da ne dođe do oštećenja konstrukcije. </t>
  </si>
  <si>
    <t>Izvođenje i montaža konstrukcije:</t>
  </si>
  <si>
    <t>Montažu konstrukcije obaviti prema Pravilniku o tehničkim mjerama i uvjetima za montažu čeličnih</t>
  </si>
  <si>
    <r>
      <t>konstrukcija</t>
    </r>
    <r>
      <rPr>
        <sz val="9"/>
        <rFont val="Arial"/>
        <family val="2"/>
      </rPr>
      <t xml:space="preserve"> (Sl.l. SFRJ 29/1970).</t>
    </r>
  </si>
  <si>
    <t>Prije montaže čelične konstrukcije moraju se prekontrolirati geodetski podaci koji određuju položaj objekta</t>
  </si>
  <si>
    <t xml:space="preserve"> U dnevnik montaže se upisuju podaci o montažnim spojevima, izvođenju radova zavarivanja montažnih spojeva kao i </t>
  </si>
  <si>
    <t>radovi na zaštiti konstrukcije od korozije.</t>
  </si>
  <si>
    <t>Izvoditelj radova dužan je prije početka radova izraditi i predočiti projektantu konstrukcije:</t>
  </si>
  <si>
    <t>planove redoslijeda zavarivanja</t>
  </si>
  <si>
    <t>plan montaže konstrukcije u kojem će biti razrađen način i redoslijed montaže</t>
  </si>
  <si>
    <t>Prije početka radova izvoditelj je dužan pribaviti i staviti na uvid sljedeće dokumente:</t>
  </si>
  <si>
    <t>ateste materijala od kojih će biti izrađena čelična konstrukcija</t>
  </si>
  <si>
    <t>ateste za spojni materijal (vijci, elektrode)</t>
  </si>
  <si>
    <t>ateste zavarivača koji će raditi na ovoj konstrukciji</t>
  </si>
  <si>
    <t>Preporučuje se da spajala: vijci i trnovi imaju klasu čvrstoće 8.8. ili jednakovrijedno.</t>
  </si>
  <si>
    <t>Poslije završetka radioničkih radova na dijelovima konstrukcije mora se izvršiti geometrijska kontrola i po</t>
  </si>
  <si>
    <t>potrebi probno sklapanje, o čemu se vodi zapisnik koji ovjerava nadzorni inženjer.</t>
  </si>
  <si>
    <t xml:space="preserve">Djelatnici na montaži moraju biti osposobljeni za rad na visini. Izvoditelj je dužan izraditi plan zaštite na </t>
  </si>
  <si>
    <t>radu sa svim mjerama sukladno Zakonu o zaštiti na radu.</t>
  </si>
  <si>
    <t>Preuzimanje čelične konstrukcije:</t>
  </si>
  <si>
    <t xml:space="preserve">Preuzimanje čelične konstrukcije vrši se postupno i to radova koji se pokrivaju pa kasnije postaju nevidljivi </t>
  </si>
  <si>
    <t>te konačno preuzimanje čelične konstrukcije od ovlaštenih predstavnika investitora i izvođača, s izradom zapisnika o</t>
  </si>
  <si>
    <t>preuzimanju.</t>
  </si>
  <si>
    <t>Izvedbeni projekt čelične konstrukcije:</t>
  </si>
  <si>
    <t>Proračun čelične konstrukcije i prostorne čelične konstrukcije, radioničke nacrte izrađuje izvođač čelične konstrukcije.</t>
  </si>
  <si>
    <t>Obračun izrade čelične konstrukcije vrši se po kilogramu ugrađene konstrukcije, uključujući sav materijal, rad,</t>
  </si>
  <si>
    <t>pribor za izvođenje i skelu, ako u opisu stavke nije drugačije navedeno.</t>
  </si>
  <si>
    <t>PROJEKT INSTALACIJA VODOVODA I ODVODNJE - BAZENSKA DVORANA</t>
  </si>
  <si>
    <t>Demontaža sanitarnih elemenata unutar postojeće zgrade. Demontaža uključuje skidanje sanitarnih elemenata, pripadajućih armatura i popratne opreme. Demontirana oprema se deponira prema dogovoru s investitorom, odnosno zbrinjava u skladu s propisima na odgovarajućem deponiju. Stavka uključuje utovar, prijevoz i istovar te troškove zbrinjavanja na deponiju (takse i sl.) i ostale neposredno vezane troškove.
Obračun po komadu.</t>
  </si>
  <si>
    <t>Dobava i ugradnja pijeska granulacije 4-8 mm za posteljicu ispod i iznad cijevi (prema detalju u projektu). U stavku uključen potreban materijal, pribor i rad za dovršenje iste.
Obračun po m3.</t>
  </si>
  <si>
    <r>
      <t>Razastiranje preostalog materijala na parceli i odvoz viška materijala na deponij. Uključen utovar, prijevoz do 20 km, istovar, razastiranje i djelomično zbijanje. Stavka uključuje koeficijente rastresitosti preostalog materijala, troškove zbrinjavanja na deponiju (takse i sl.) i ostale neposredno vezane troškove.
Obračun po m</t>
    </r>
    <r>
      <rPr>
        <vertAlign val="superscript"/>
        <sz val="10"/>
        <rFont val="Arial"/>
        <family val="2"/>
      </rPr>
      <t>3</t>
    </r>
    <r>
      <rPr>
        <sz val="10"/>
        <rFont val="Arial"/>
        <family val="2"/>
      </rPr>
      <t xml:space="preserve"> materijala u sraslom stanju.</t>
    </r>
  </si>
  <si>
    <t>BETONSKI I ARMIRANOBETONSKI RADOVI</t>
  </si>
  <si>
    <r>
      <t xml:space="preserve">Dobava materijala i izvedba vodonepropusnog </t>
    </r>
    <r>
      <rPr>
        <b/>
        <sz val="10"/>
        <rFont val="Arial"/>
        <family val="2"/>
        <charset val="238"/>
      </rPr>
      <t>revizionog okna</t>
    </r>
    <r>
      <rPr>
        <sz val="10"/>
        <rFont val="Arial"/>
        <family val="2"/>
        <charset val="238"/>
      </rPr>
      <t xml:space="preserve"> unutarnjih dimenzija 100x60 cm dubine do 200 cm - prema projektu. Gornja ploča, obodni zidovi i dno su od armiranog betona C 30/37 u odgovarajućoj oplati. Nakon ispitivanja na vodonepropusnost isti zatrpati iskopanim materijalom i šljunkom. U cijenu uključen potreban rad, potrošni pribor i materijal, dobave za potpuno dovršenje stavke.
Obračun po komadu.
</t>
    </r>
    <r>
      <rPr>
        <b/>
        <sz val="10"/>
        <rFont val="Arial"/>
        <family val="2"/>
        <charset val="238"/>
      </rPr>
      <t>Napomena: Stavku nuditi kao komplet!</t>
    </r>
  </si>
  <si>
    <r>
      <t>m</t>
    </r>
    <r>
      <rPr>
        <vertAlign val="superscript"/>
        <sz val="10"/>
        <rFont val="Arial"/>
        <family val="2"/>
        <charset val="238"/>
      </rPr>
      <t>3</t>
    </r>
  </si>
  <si>
    <t>- beton C30/37</t>
  </si>
  <si>
    <t>- armatura B500</t>
  </si>
  <si>
    <t>- RDS/KGS uložak</t>
  </si>
  <si>
    <t>- lijevano željezni poklopac 60x60 cm, B125</t>
  </si>
  <si>
    <t>TEMELJNA I VANJSKA ODVODNJA</t>
  </si>
  <si>
    <t>- d160</t>
  </si>
  <si>
    <t>- d200</t>
  </si>
  <si>
    <t>- d250</t>
  </si>
  <si>
    <t>ODVODNJA GRAĐEVINE</t>
  </si>
  <si>
    <t>- d125</t>
  </si>
  <si>
    <r>
      <t xml:space="preserve">Dobava i ugradnja </t>
    </r>
    <r>
      <rPr>
        <b/>
        <sz val="10"/>
        <rFont val="Arial"/>
        <family val="2"/>
        <charset val="238"/>
      </rPr>
      <t>zvučne i toplinske izolacije</t>
    </r>
    <r>
      <rPr>
        <sz val="10"/>
        <rFont val="Arial"/>
        <family val="2"/>
        <charset val="238"/>
      </rPr>
      <t xml:space="preserve"> protiv buke i orošenja cjevovoda i fazonskih komada. Folija s pjenastom poliesterskom podlogom i parnom branom, d=20 mm. Stavka obuhvaća izolaciju cijevi i fazonskih komada te sav potreban materijal i pribor za potpuno dovršenje iste.
Obračun po m2 izoliranog cjevovoda.</t>
    </r>
  </si>
  <si>
    <r>
      <t xml:space="preserve">Dobava i ugradnja </t>
    </r>
    <r>
      <rPr>
        <b/>
        <sz val="10"/>
        <rFont val="Arial"/>
        <family val="2"/>
        <charset val="238"/>
      </rPr>
      <t>krovnog slivnika</t>
    </r>
    <r>
      <rPr>
        <sz val="10"/>
        <rFont val="Arial"/>
        <family val="2"/>
        <charset val="238"/>
      </rPr>
      <t xml:space="preserve"> za ravne krovove DN125 sa protokom 14,00 l/s, vertikalni sa toplinski izoliranom stijenkom, grijačem sa automatskim reguliranjem topline za direktno spajanje na 230 V mrežu (10–30 Watt), hvatačem lišća, brtvenom prirubnicon i INOX stezaljkom za spajanje sa hidroizolacionim folijama.
Obračun po komadu.</t>
    </r>
  </si>
  <si>
    <t>Dobava i montaža automatike za upravljanje grijača oluka i krovnih slivnika koja se sastoji od električnog termostat sa pripadajućim osjetnicima. Radove izvoditi prema uputama proizvođača u koordinaciji sa električnim radovima. Stavka obuhvaća sav potreban pribor i materijal za dovršenje rada do potpune funkcionalnosti.
Obračun po komadu.</t>
  </si>
  <si>
    <t>Ispitivanje cjevovoda kanalizacijski cijevi, revizionih  okna i slivnika na protok i vodonepropusnost, komplet. U cijenu je uključena sva oprema i materija potreban za funkcionalnu izvedbu ispitivanja.
Obračun po kompletu izvedene instalacije.</t>
  </si>
  <si>
    <t>NAPOMENE:</t>
  </si>
  <si>
    <t>Prilikom izbora sanitarne opreme obavezno ishoditi suglasnost investitora ili projektanta interijera glede tipa, kvalitete, boje, dizajna i cijene. Izbor i ugradba opreme bez suglasnosti investitora ili projektanta interijera neće se priznati.</t>
  </si>
  <si>
    <t>Uređaji za vodu koji će se instalirati (za tuširanje, tuševi s miješalicom, izlazi za tuširanje, slavine, WC apartmani, WC školjke i vodokotlići, posude za pisoare i vodokotlići, kade) moraju biti u prva 2 razreda potrošnje vode EU vodne oznake (EU Water Label).
Pri tome potrošnja vode tuševa smije biti do najviše 7 l/min, kupaonskih slavina (osim kada) do 6 l/min. Tuševi i kupaonske slavine (osim kada) trebaju imati oznaku za okoliš EU-a u skladu s Odlukom 2013/250/EU, ili drugi znak ISO tipa I. Pisoari i WC-i trebaju imati oznaku za okoliš EU-a u skladu s Odlukom 2013/641/EU, ili drugi znak ISO tipa I. Ako se rabe proizvodi kojima je dodijeljen drugi znak ISO tipa I, izvođač treba isporučiti certifikat o dodjeli znaka tipa I. Nuđena oprema mora biti u skladu sa navedenim.</t>
  </si>
  <si>
    <t>- sifon za umivaonike, zidni spoj, klizna rozeta, s fiksnom cijevi, krom premaz.</t>
  </si>
  <si>
    <t>MATERIJAL</t>
  </si>
  <si>
    <t>DOBAVA I MONTAŽA</t>
  </si>
  <si>
    <t>- plastične pregrade pisoara dim 44x74cm, bijele boje, montažnog instalacijskog elementa širine 30cm  visine ugradnje 112 cm. Instalacijski element samonosiv za ugradnju u suhomontažnu zidnu ili predzidnu konstrukciju obloženu gipskartonskim pločama s vijcima za učvršćenje  i svim potrebnim pričvrsnim priborom i spojnim materijalom;</t>
  </si>
  <si>
    <t>- kućište tuš kanalice za montažu u površinu ili do zida, ugradbene visine 90-143 mm, protoka 0,8 l/s, sa izmjenjivim sifonskim umetkom visine vodenog stupca 50 mm, zvučno izoliranim nožicama podesivim po visini i integriranim sidrenjem za estrih, horizontalnim izlazom DN50 sa kuglastim zglobom za podešavanje 0-15° koji se može pozicionirati lijevo, desno ili po sredini i fleksiblnom brtvenom prirubnicom.</t>
  </si>
  <si>
    <r>
      <t xml:space="preserve">Dobava, prijenos i montaža </t>
    </r>
    <r>
      <rPr>
        <b/>
        <sz val="10"/>
        <rFont val="Arial"/>
        <family val="2"/>
        <charset val="238"/>
      </rPr>
      <t xml:space="preserve">kompletnog umivaonika za osobe smanjene pokretljivosti </t>
    </r>
    <r>
      <rPr>
        <sz val="10"/>
        <rFont val="Arial"/>
        <family val="2"/>
        <charset val="238"/>
      </rPr>
      <t>koji se sastoji od:</t>
    </r>
  </si>
  <si>
    <t>- keramičkog  umivaonika širine 65cm posebne konstrukcije namijenjenog osobama u kolicima sa sifonom skrivenim u zidu.</t>
  </si>
  <si>
    <t>- montažnog instalacijskog elementa za bolnički umivaonik visine ugradnje 112 cm. Instalacijski element samonosiv za ugradnju u suhomontažnu zidnu ili predzidnu konstrukciju obloženu gipskartonskim pločama, komplet s  odvodnim koljenom d50 mm i ugradbenim sifonom, pločom s armaturnim priključcima ½" s uključenom zvučnom izolacijom, pokrovnom maskom za sifon i funkcijsku kutiju, vijcima za učvršćenje keramike i svim potrebnim pričvrsnim priborom i spojnim materijalom.</t>
  </si>
  <si>
    <r>
      <t xml:space="preserve">Dobava, prijenos i montaža </t>
    </r>
    <r>
      <rPr>
        <b/>
        <sz val="10"/>
        <rFont val="Arial"/>
        <family val="2"/>
        <charset val="238"/>
      </rPr>
      <t>kompletnog WC-a za osobe smanjene pokretljivosti</t>
    </r>
    <r>
      <rPr>
        <sz val="10"/>
        <rFont val="Arial"/>
        <family val="2"/>
        <charset val="238"/>
      </rPr>
      <t xml:space="preserve"> koji se sastoji od:</t>
    </r>
  </si>
  <si>
    <t>- konzolne keramičke  WC školjke bez ruba "Rimfree", dužine 70cm sa pripadajućom plastičnom daskom od Duroplasta bez poklopca.</t>
  </si>
  <si>
    <t>- rukohvata obostrano (fiksni i preklopni)</t>
  </si>
  <si>
    <r>
      <t xml:space="preserve">Dobava i montaža kompletnog </t>
    </r>
    <r>
      <rPr>
        <b/>
        <sz val="10"/>
        <rFont val="Arial"/>
        <family val="2"/>
        <charset val="238"/>
      </rPr>
      <t>tuša za osobe smanjene pokretljivosti</t>
    </r>
    <r>
      <rPr>
        <sz val="10"/>
        <rFont val="Arial"/>
        <family val="2"/>
        <charset val="238"/>
      </rPr>
      <t xml:space="preserve">. Stavka uključuje dobavu i montažu potrebnih vijaka i tipli za montažu na zid, silikonski kit za brtvljenje, sve do potpune funkcionalnosti. Tuš se sastoji od: </t>
    </r>
  </si>
  <si>
    <t>- dobava i montaža podne tuš kanalice 900 komplet s inox rešetkom, L=855 mm, s odvodom d40, ugradne visine 66-85mm, kapaciteta odvodnje 1,0 l/s. Kanalica se ugrađuje iznad nivoa hidroizolacije u sloju pločica. Stavka uključuje i potrebne brtvene mase, zaštitnu foliju, prirubnicu.</t>
  </si>
  <si>
    <t>- zidne jednoručne mješalice za tuš.</t>
  </si>
  <si>
    <t>- tuš garniture s armiranim crijevom 1/2" , tuš mlaznicom, spojeno na dovod vode</t>
  </si>
  <si>
    <t>- sjedala za tuš, bijelo</t>
  </si>
  <si>
    <t>- rukohvata 36x65cm 90˚</t>
  </si>
  <si>
    <t>REKAPITULACIJA - PROJEKT INSTALACIJE VODOVODA I KANALIZACIJE</t>
  </si>
  <si>
    <t>PDV 25%</t>
  </si>
  <si>
    <t>SVEUKUPNO SA PDV</t>
  </si>
  <si>
    <t>VODOVOD I KANALIZACIJA</t>
  </si>
  <si>
    <t>Električno dizalo bez strojarnice - osobno (D3)</t>
  </si>
  <si>
    <t>Nosivost mase:  630 kg / 8 osoba</t>
  </si>
  <si>
    <t>Brzina vožnje: 1,00 m/s frekvencijski regulirana</t>
  </si>
  <si>
    <t>Visina dizanja: 3,1 m</t>
  </si>
  <si>
    <t>Broj stanica/ulaza: 2/2 (ulazi na istoj strani)</t>
  </si>
  <si>
    <t>Pogonsko postrojenje: frekventno regulirani bezreduktorski sinkroni elektromotor sa permanentnim magnetima na rotoru sa poliuretanskim trakama kao vučnim sredstvom       umjesto sajli. Pogon koji omogućuje povrat el. energije u mrežu građevine i korištenje za druge potrebe (npr. rasvjeta ..)</t>
  </si>
  <si>
    <t>Upravljanje: sabirno prema dolje, simplex mikroprocesorsko, upravljačka grupa smještena u vrhu voznog okna u voznom oknu, ormar za servis i nadzor u najvišoj stanici</t>
  </si>
  <si>
    <t>Napon upravljanja: 48 V , DC</t>
  </si>
  <si>
    <t>Signalizacija i moduli: signal potvrde prijema poziva, digitalni LCD pokazivač položaja kabine u kabini i LED pokazivač na svim stanicama, strelice smjera daljnje vožnje, alarm, preopterećenje, nužna rasvjeta</t>
  </si>
  <si>
    <t>Napajanje: TN-C mreža, 3x400 V, N, 50 Hz</t>
  </si>
  <si>
    <t>Vozno okno - tlocrtne dimenzije: širina 1900 mm, dubina 1800 mm</t>
  </si>
  <si>
    <t>Dubina donjeg dijela: 1000 mm</t>
  </si>
  <si>
    <t>Visina gornjeg dijela: 2800 mm – nisko nadvišenje</t>
  </si>
  <si>
    <t>Provjetravanje: prema nacrtu</t>
  </si>
  <si>
    <t xml:space="preserve">Kabina: Modern Ambiance – Advanced Version </t>
  </si>
  <si>
    <t>Dimenzije kabine - širina 1100 mm, dubina 1400 mm, visina 2200 mm</t>
  </si>
  <si>
    <t>Kabinska vrata - automatska teleskopska vrata, širina 900 mm, visina 2100 mm, brušeni inox 220
regulirani pogon vrata, zaštita od udara – svjetlosna zavjesa</t>
  </si>
  <si>
    <t>Obloga stranica - Inox brušeni 220</t>
  </si>
  <si>
    <t>Obloga stropa: dekorativni inox strop sa led rasvjetom</t>
  </si>
  <si>
    <t>Obloga poda: Protuklizna obloga ili kamen u obavezi kupca</t>
  </si>
  <si>
    <t>Rasvjeta - LED oko operacionog panela i u kutovima kabine</t>
  </si>
  <si>
    <t>Upravljanje:operacioni panel s mehaničkim tipkalima i reljefnim oznakama (Braille pismo)</t>
  </si>
  <si>
    <t>Ostala oprema - rukohvat, ogledalo, ventilator, telealarm, uređaj za 24 satnu kontrolu nosivih
traka, rasvjeta voznog okna, ključ rezervacije vožnje, govorna najava katova, uređaj za automatsku evakuaciju u najbližu stanicu u slučaju nestanka el.
Energije</t>
  </si>
  <si>
    <t>Kod svih radova izvođač je dužan držati se Općih  Uvjeta Troškovnika (OUT), važećih zakona i propisa iz pojedine grupe radova, tehničkih uputa pojedinih proizvođača, koji moraju biti u skladu sa HRN i EU normama.</t>
  </si>
  <si>
    <t xml:space="preserve">Radovi koji nisu uključeni u troškovnik isporuke i ugradnje dizala:                                                                                                                                                                                                                                                                                                                    
· Postavljanje napojnog voda za dizalo - sukladno projektnom nacrtu
·Dovod gromobranske instalacije - sukladno projektnom nacrtu
· Završna obrada otvora nakon ugradnje vrata voznog okna
· Žaluzina za zaštitu otvora za provjetravanje u vrhu voznog okna
· Osigurati rasvjetu ispred ulaza u vozno okno min. 50 lx mjereno na podu
· Osigurati rasvjetu ispred upravljačkog ormara min. 200 lx mjereno na podu (najviša stanica dizala)
· Montažna skela
· Telefonska linija
· Vagris-matris
- Vozno okno:
Prednju stijenu voznog okna dizala izvesti u visak (dozvoljena tolerancija ±0,5 cm), kako bi se vatrootporna vrata pri ugradnji prislonila na prednju stijenu voznog okna, bez pojave zazora (fuga). Ukoliko se prednja stijena NE izvede kako je navedeno i nakon ugradnje vrata se pojave zazori (fuge) prema voznom oknu, Naručitelj će izvesti vatrootporno brtvljenje zazora (fuga) sukladno odredbama elaborata zaštite od požara. Izvesti vatrootporno brtvljenje prodora el. instalacija u vozno okno dizala oko el. instalacije za pozivne kutije, pokazivače položaja i sl.
</t>
  </si>
  <si>
    <r>
      <t xml:space="preserve">REKONSTRUKCIJA TERMALNOG REKREACIJSKOG CENTRA TERME TUHELJ </t>
    </r>
    <r>
      <rPr>
        <sz val="9"/>
        <rFont val="Arial"/>
        <family val="2"/>
      </rPr>
      <t xml:space="preserve">na k.č.br. 3199/1, k.o. Črešnjevec
</t>
    </r>
    <r>
      <rPr>
        <b/>
        <sz val="9"/>
        <rFont val="Arial"/>
        <family val="2"/>
      </rPr>
      <t>DIO 1 -</t>
    </r>
    <r>
      <rPr>
        <sz val="9"/>
        <rFont val="Arial"/>
        <family val="2"/>
      </rPr>
      <t xml:space="preserve"> </t>
    </r>
    <r>
      <rPr>
        <b/>
        <sz val="9"/>
        <rFont val="Arial"/>
        <family val="2"/>
      </rPr>
      <t>BAZENSKA DVORANA</t>
    </r>
  </si>
  <si>
    <r>
      <t xml:space="preserve">REKONSTRUKCIJA TERMALNOG REKREACIJSKOG CENTRA TERME TUHELJ </t>
    </r>
    <r>
      <rPr>
        <sz val="9"/>
        <color theme="1"/>
        <rFont val="Arial"/>
        <family val="2"/>
      </rPr>
      <t>na k.č.br. 3199/1, k.o. Črešnjevec</t>
    </r>
    <r>
      <rPr>
        <b/>
        <sz val="9"/>
        <color theme="1"/>
        <rFont val="Arial"/>
        <family val="2"/>
      </rPr>
      <t xml:space="preserve">
DIO 1 - BAZENSKA DVORANA</t>
    </r>
  </si>
  <si>
    <t xml:space="preserve">PARTNERSKA TVRTKA
</t>
  </si>
  <si>
    <t>FISTEL KONZALTING d.o.o.</t>
  </si>
  <si>
    <t>TT inženjering d.o.o.</t>
  </si>
  <si>
    <t>Branko Rod, struč. spec.ing.aedif.</t>
  </si>
  <si>
    <t>STROJARSKE INSTALACIJE - DIZALO</t>
  </si>
  <si>
    <t>Lidija Pranjić, dipl.ing.stroj.</t>
  </si>
  <si>
    <t>SOBOSLIKARSKI RADOVI</t>
  </si>
  <si>
    <t>VII.</t>
  </si>
  <si>
    <t>sve potrebne skele i radne platforme za izvedbu radova u sukladnosti sa propisima zaštite na radu.</t>
  </si>
  <si>
    <t>zaštitu okolnih površina od onečišćenja bojom.</t>
  </si>
  <si>
    <t>SOBOSLIKARSKI RADOVI UKUPNO:</t>
  </si>
  <si>
    <t xml:space="preserve">uklanjanje betonske podloge - crveni beton te svih pripadajućih slojeva. </t>
  </si>
  <si>
    <r>
      <t xml:space="preserve">REKONSTRUKCIJA TERMALNOG REKREACIJSKOG CENTRA TERME TUHELJ 
</t>
    </r>
    <r>
      <rPr>
        <sz val="9"/>
        <color theme="1"/>
        <rFont val="Arial"/>
        <family val="2"/>
      </rPr>
      <t xml:space="preserve">na k.č.br. 3199/1, k.o. Črešnjevec
</t>
    </r>
    <r>
      <rPr>
        <b/>
        <sz val="9"/>
        <color theme="1"/>
        <rFont val="Arial"/>
        <family val="2"/>
      </rPr>
      <t xml:space="preserve">DIO 1 - BAZENSKA DVORANA
</t>
    </r>
  </si>
  <si>
    <r>
      <t xml:space="preserve">TERME TUHELJ d.o.o.
</t>
    </r>
    <r>
      <rPr>
        <sz val="9"/>
        <color theme="1"/>
        <rFont val="Arial"/>
        <family val="2"/>
      </rPr>
      <t>Ljudevita Gaja 4, HR-49215 Tuheljske Toplice, OIB: 56566580479</t>
    </r>
    <r>
      <rPr>
        <b/>
        <sz val="9"/>
        <color theme="1"/>
        <rFont val="Arial"/>
        <family val="2"/>
      </rPr>
      <t xml:space="preserve">
</t>
    </r>
  </si>
  <si>
    <t xml:space="preserve">PARTNERSKA
TVRTKA
</t>
  </si>
  <si>
    <t>DDC oprema podno grijanje</t>
  </si>
  <si>
    <t>Elektro radovi i oprema podno grijanje</t>
  </si>
  <si>
    <t>Spajanje zidnog temostata ili relejne kutije</t>
  </si>
  <si>
    <t>Spajanje fan coila ili ormarića podnog grijanja</t>
  </si>
  <si>
    <t>DDC oprema PP zaklopke</t>
  </si>
  <si>
    <t>Upravljački ormar PP zaklopke</t>
  </si>
  <si>
    <t>Elektro radovi i oprema PP zaklopke</t>
  </si>
  <si>
    <t>TROŠKOVNIK VODOVODA I KANALIZACIJE</t>
  </si>
  <si>
    <t>TROŠKOVNIK DIZALA</t>
  </si>
  <si>
    <t xml:space="preserve">Isporuka dijelova postrojenja*  prema tehničkom opisu </t>
  </si>
  <si>
    <t>* uključujući transport do radilišta i istovar</t>
  </si>
  <si>
    <t xml:space="preserve">Ugradnja opreme </t>
  </si>
  <si>
    <t>Ostali radovi</t>
  </si>
  <si>
    <t>Rasvjeta voznog okna (vodovi i rasvjetna tijela)</t>
  </si>
  <si>
    <t>Odvoz i zbrinjavanje otpada  (odvoz do odlagališta otpada i reciklažnih dvorišta)</t>
  </si>
  <si>
    <t>Izvedbena dokumentacija*:</t>
  </si>
  <si>
    <t xml:space="preserve">* uključujući certifikate za ugrađene sigurnosne komponente </t>
  </si>
  <si>
    <t>Tehnički pregled dizala*</t>
  </si>
  <si>
    <t>* kod ovlaštene pravne osobe</t>
  </si>
  <si>
    <t>jed. cijena</t>
  </si>
  <si>
    <t>ukupna cijena</t>
  </si>
  <si>
    <t>Dizalo D3</t>
  </si>
  <si>
    <t>DIZALO UKUPNO</t>
  </si>
  <si>
    <t>REKAPITULACIJA - DIZALA</t>
  </si>
  <si>
    <t>DIZALO S UGRADNJOM</t>
  </si>
  <si>
    <t>PDV nije uključen u cijenu - vrijedi prijenos porezne obveze</t>
  </si>
  <si>
    <t>SVEUKUPNO-kn BEZ PDV-a:</t>
  </si>
  <si>
    <t>SVEUKUPNO-€ BEZ PDV-a:</t>
  </si>
  <si>
    <t>uklanjanje postojećih rešetki preljeva bazena s profilnim nosačima, uključujući troškove transporta i deponije.</t>
  </si>
  <si>
    <t>Prijelaz sa starog na novi krov - XPS.</t>
  </si>
  <si>
    <t>Obračun po m2</t>
  </si>
  <si>
    <t>ETICS sustav postojeće fasade garderoba na sjeveru.</t>
  </si>
  <si>
    <t>DIO 1 BAZENSKA DVORANA</t>
  </si>
  <si>
    <t>Tomislav Vreš, dipl.ing.arh.,arhitektura
Stanislava Odrljin, mag. ing. arch., krajobrazno uređenje
Antonio Maglov, dipl. Ing. građ., betonska konstrukcija
Mirko Lež, dipl. ing. građ, čelična i drvena konstrukcija
Branko Rod, struč. spec. ing. aedif., vodovod i kanalizacija
Goran Tomek, dipl. ing. stroj., termotehničke instalacije i plin
Lidija Pranjić, dipl. ing. stroj., vertikalni transport
Tomislav Fistrić, dipl. ing. el., jaka i slaba struja, zaštita od munje, vatrodojava
Branko Antunović, mag.ing.el., fotonaponska elektrana na krovu</t>
  </si>
  <si>
    <t>Najmanje 70% neopasnog građevinskog otpada i otpada od rušenja nastalog na gradilištu treba biti pripremljeno za ponovnu uporabu, recikliranje i korištenje drugog materijala, uključujući operacije zatrpavanja za otpad koji zamjenjuje druge materijale, u skladu s hijerarhijom otpada i EU Protokolom o gospodarenje građevinskim otpadom i rušenjem</t>
  </si>
  <si>
    <t xml:space="preserve">Najmanje 70% neopasnog građevinskog otpada i otpada od rušenja nastalog na gradilištu treba biti </t>
  </si>
  <si>
    <t>pripremljeno za ponovnu uporabu, recikliranje i korištenje drugog materijala, uključujući operacije</t>
  </si>
  <si>
    <t xml:space="preserve">zatrpavanja za otpad koji zamjenjuje druge materijale, u skladu s hijerarhijom otpada i EU </t>
  </si>
  <si>
    <t>Protokolom o gospodarenje građevinskim otpadom i rušenjem</t>
  </si>
  <si>
    <t>Građevinski dijelovi i materijali korišteni u zgradi koji mogu doći u kontakt sa stanarima moraju</t>
  </si>
  <si>
    <t xml:space="preserve">emitirati manje od 0,06 mg formaldehida po m3 materijala ili komponente i manje od 0,001 mg </t>
  </si>
  <si>
    <t xml:space="preserve">kategorija 1A i 1B  kancerogeni hlapljivi organski spojevi po m3 materijala ili komponente, nakon </t>
  </si>
  <si>
    <t xml:space="preserve">ispitivanja u skladu s CEN / TS 16516 i ISO 16000-3 ili drugim usporedivim standardiziranim uvjetima </t>
  </si>
  <si>
    <t>ispitivanja i metodom određivanja</t>
  </si>
  <si>
    <t>Građevinski dijelovi i  materijali koji se koriste  ne smiju sadržavati azbest niti tvari koje izazivaju</t>
  </si>
  <si>
    <t xml:space="preserve">veliku zabrinutost, kako je utvrđeno na temelju popisa tvari za koje je potrebno odobrenje iz </t>
  </si>
  <si>
    <t>Priloga XIV. Uredbi (EZ) br. 1907/2006</t>
  </si>
  <si>
    <t xml:space="preserve"> 21 ili jednakovrij. intenzitet trošenja: → spavaće sobe, sobe za goste</t>
  </si>
  <si>
    <t>22 ili jednakovrij. intenzitet trošenja: → dnevni boravak, blagovaonica, predsoblje</t>
  </si>
  <si>
    <t>23 ili jednakovrij. intenzitet trošenja: → stubišta, ulazni hodnici, kuhinje</t>
  </si>
  <si>
    <t>31 ili jednakovrij. intenzitet trošenja: → hotelske sobe, konferencijske dvorane, manje ljudi</t>
  </si>
  <si>
    <t>32 ili jednakovrij. intenzitet trošenja: → dječji vrtići, uredi, čekaonice, hotelske dvorane, butici</t>
  </si>
  <si>
    <t xml:space="preserve"> 33 ili jednakovrij. intenzitet trošenja: → hodnici, veliki uredi, robne kuće, školske učionice</t>
  </si>
  <si>
    <t>Uređaji trebaju biti u skladu s Uredbom Komisije (EU) 2016/2281 od 30. studenog 2016. o  provedbi Direktive 2009/125/EZ Europskog parlamenta i Vijeća o uspostavi okvira za utvrđivanje zahtjeva za ekološki dizajn proizvoda koji koriste energiju u pogledu zahtjeva za ekološki dizajn uređaja za grijanje zraka, uređaja za hlađenje, visokotemperaturnih procesnih rashladnih uređaja i ventilatorskih konvektora, na snazi od 1. siječnja 2018. godine.</t>
  </si>
  <si>
    <t xml:space="preserve">Ukoliko opis neke od vrsta radova dovodi izvođača u sumnju o načinu izvedbe dužan je pravovremeno od projektanta tražiti objašnjenje. </t>
  </si>
  <si>
    <t>Rad se obračunava po metru kubnom, metru kvadratnom, komadu i izvršenom radu, sve kao je specificirano u pojedinoj stavci.</t>
  </si>
  <si>
    <t>Rušenje međukatne odnosno tavanske konstrukcije smije otpočeti tek po rušenju i uklanjanju svih porušenih dijelova iznad nivoa te konstrukcije.</t>
  </si>
  <si>
    <t>Pregledom cesta  i utvrđivanjem njihove nosivosti mora se odrediti transportni put do odlagališta građevinskog otpada.</t>
  </si>
  <si>
    <t>mora se prethodno izraditi odgovarajući program radova i mjera zaštite na radu, zavisno od vrste objekta i stupnja opasnosti koje pri tom radu prijete.</t>
  </si>
  <si>
    <t>obavljen u skladu s projektom, propisima, programom kontrole i osiguranje kakvoće (PKOK), projektom organizacije građenja (POG) i zahtjevima nadzornog inženjera.</t>
  </si>
  <si>
    <t>Svi iskopi moraju se izvesti  prema planu iskolčenja, a radovi pojedine faze zemljanih radova moraju se obavezno snimiti i uvesti u građevinsku knjigu. Iskop zemlje izvodit će se ručno i strojno. Van profilski iskop ide na teret izvođača, te će se samo u iznimnim slučajevima nadzorni organ investitora priznati izvođaču vanprofilski iskop.</t>
  </si>
  <si>
    <t>Kod izvedbe zemljanih radova izvođač se mora pridržavati svih uvjeta i opisa iz troškovnika kao i važećih propisa i to posebno.</t>
  </si>
  <si>
    <t>Izvođač će izvesti sva potrebna iskolčenja, biti odgovoran za izmjere, te poduzeti potrebnu predostrožnost provjere.</t>
  </si>
  <si>
    <t>Pri iskolčenju treba posebnu pažnju posvetiti da ne bi došlo do povreda tuđeg prava i vlasništva. Izvođač je odgovoran za eventualno diranje prava vlasništva susjeda.</t>
  </si>
  <si>
    <t>Radove na otkopima i iskopima treba započeti po skidanju humusnog sloja i njegovog deponiranja na posebnu deponiju, ako je humusni sloj potreban i pogodan za kasniju uporabu.</t>
  </si>
  <si>
    <t>Odbacivanje  iskopa minimalno 1,0 m od ruba iskopa. Ručno otkopavanje zemlje izvoditi obavezno odozgo na niže - bez potkopavanja. Kopanje zemlje na dubinama većim od 1,0 m izvoditi obavezno pod nadzorom ovlaštene osobe.</t>
  </si>
  <si>
    <t>Rovove i kanale izvoditi u širini koja osigurava nesmetan rad u njima. Pri strojnom iskopu treba voditi računa o stabilnosti zemlje ispod stroja kao i o odlaganju iskopanog materijala na razmak koji ne ugrožava stabilnost bočnih strana iskopa.</t>
  </si>
  <si>
    <t>Oplata za razupiranje bočnih strana iskopa treba izlaziti minimalno 20 cm iznad ruba iskopa, kako bi se spriječio pad i urušavanje materijala s terena u iskop (rov, kanal ili jamu). Eventualno ako je potrebno izvršiti osiguranje susjednih građevina podzidavanjem.</t>
  </si>
  <si>
    <t>Pravila i propisi koji se odnose na pojedine vrste instalacija moraju se poštivati za vrijeme izvođenja radova. Instalacije koje su u uporabi moraju se odgovarajući zaštititi od oštećenja, ukloniti ili premjestiti kako je naznačeno ili projektom specificirano. 'Mrtve' instalacije treba odstraniti ili zatvoriti.</t>
  </si>
  <si>
    <t>Svi pomoćni pristupi i prilazi, ceste i slično, za potrebe gradilišta uključeni su u jediničnu cijenu i neće se priznati kao posebni troškovi.</t>
  </si>
  <si>
    <r>
      <t xml:space="preserve">Rad se plaća po kubičnom metru iskopa u </t>
    </r>
    <r>
      <rPr>
        <b/>
        <sz val="9"/>
        <rFont val="Arial CE"/>
      </rPr>
      <t>sraslom</t>
    </r>
    <r>
      <rPr>
        <sz val="9"/>
        <rFont val="Arial CE"/>
      </rPr>
      <t xml:space="preserve"> stanju po jediničnim cijenama iz ugovora i to odvojeno za pojedine kategorije materijala ("A", "B" i "C").</t>
    </r>
  </si>
  <si>
    <r>
      <t>nevezano tlo: 45</t>
    </r>
    <r>
      <rPr>
        <vertAlign val="superscript"/>
        <sz val="9"/>
        <rFont val="Arial CE"/>
      </rPr>
      <t xml:space="preserve">0  </t>
    </r>
    <r>
      <rPr>
        <sz val="9"/>
        <rFont val="Arial ce"/>
        <charset val="238"/>
      </rPr>
      <t>→ kategorija tla: C</t>
    </r>
  </si>
  <si>
    <r>
      <t>čvrsto i polučvrsto tlo: 60</t>
    </r>
    <r>
      <rPr>
        <vertAlign val="superscript"/>
        <sz val="9"/>
        <rFont val="Arial CE"/>
      </rPr>
      <t xml:space="preserve">0 </t>
    </r>
    <r>
      <rPr>
        <sz val="9"/>
        <rFont val="Arial ce"/>
        <charset val="238"/>
      </rPr>
      <t>→ kategorija tla: B</t>
    </r>
  </si>
  <si>
    <r>
      <t>meka stijena: 80</t>
    </r>
    <r>
      <rPr>
        <vertAlign val="superscript"/>
        <sz val="9"/>
        <rFont val="Arial CE"/>
      </rPr>
      <t>0</t>
    </r>
    <r>
      <rPr>
        <sz val="9"/>
        <rFont val="Arial ce"/>
        <charset val="238"/>
      </rPr>
      <t xml:space="preserve"> → kategorija tla: A</t>
    </r>
  </si>
  <si>
    <r>
      <t>čvrsta stijena: 90</t>
    </r>
    <r>
      <rPr>
        <vertAlign val="superscript"/>
        <sz val="9"/>
        <rFont val="Arial CE"/>
      </rPr>
      <t xml:space="preserve">0 </t>
    </r>
    <r>
      <rPr>
        <sz val="9"/>
        <rFont val="Arial ce"/>
        <charset val="238"/>
      </rPr>
      <t>→ kategorija tla: A</t>
    </r>
  </si>
  <si>
    <t>U jediničnu cijenu uračunati su svi radovi na uređenju i čišćenju građevinske jame, planiranje iskopanih i susjednih površina, eventualna manja razupiranja, odvod oborinske vode, kao i crpljenje podzemne vode, te izvođač nema pravo zahtijevati bilo kakvu dodatnu naknadu za taj rad.</t>
  </si>
  <si>
    <t>Izbor transportnih sredstava i način transporta u zavisnosti je od vrste i količine iskopanog materijala, načina njegovog utovara i istovara, daljine prijevoza i mjesnih terenskih prilika.</t>
  </si>
  <si>
    <r>
      <t xml:space="preserve">Rad se plaća po kubičnom metru iskopa u </t>
    </r>
    <r>
      <rPr>
        <b/>
        <sz val="9"/>
        <rFont val="Arial CE"/>
      </rPr>
      <t>sraslom</t>
    </r>
    <r>
      <rPr>
        <sz val="9"/>
        <rFont val="Arial CE"/>
      </rPr>
      <t xml:space="preserve"> stanju po jediničnim cijenama iz ugovora i to odvojeno za pojedine kategorije materijala ("A", "B" i "C") i to na stvarno prevezenu određenu udaljenost.</t>
    </r>
  </si>
  <si>
    <t>Kod izvedbe tesarskih radova izvođač se mora pridržavati svih uvjeta i opisa iz troškovnika kao i važećih propisa i to posebno:</t>
  </si>
  <si>
    <t>Svi ugrađeni materijali moraju biti u skladu sa smjernicama i zahtjevima iz normi koje su navedene u Tehničkom propisu o građevnim proizvodima, ili drugim važećim jednakovrijednim normama za to područje.</t>
  </si>
  <si>
    <t>Ovim uvjetima propisuje se način izrade i osobine materijala, čega se treba pridržavati kod izrade oplata, razupiranja i sličnih radova.</t>
  </si>
  <si>
    <t>Oplate i razna podupiranja moraju imati takvu sigurnost i krutost da bez slijeganja i štetnih deformacija mogu primiti opterećenja i utjecaje koji nastaju za vrijeme izvedbe radova. Konstrukcije oplata moraju biti tako izvedene da osiguraju punu sigurnost radnika i sredstava rada, kao i sigurnost prolaznika, prometa, susjednih građevina i općenitu potpunu sigurnost gradilišta.</t>
  </si>
  <si>
    <t>Korištenje građe dopušteno je više puta osim na onim dijelovima konstrukcije gdje se projektom izričito traži glatka oplata. Kod normalne oporabe predviđa se:</t>
  </si>
  <si>
    <t>Oplate moraju biti stabilne, otporne i dovoljno poduprte da se ne bi izvile ili popustile u bilo kojem pravcu. Oplate moraju biti izgrađene točno prema mjerama označenim u crtežima plana oplate za pojedine dijelove konstrukcija koja će se betonirati, sa svim potrebnim podupiračima. Unutarnje plohe oplate moraju biti ravne, bilo da su vodoravne, okomite ili nagnute. Nastavci pojedinih dasaka ne smiju izlaziti iz ravnine, tako da nakon njihovog skidanja vidljive površine betona budu ravne i s oštrim rubovima, te da se osigura dobro brtvljenje i sprečavanje deformacija. Za oplatu se ne smiju koristiti materijali koji se ne bi mogli oprati s gotovog betona ili bi nakon pranja ostale mrlje na tim površinama. Oplatu za betonske konstrukcije čije će površine ostati vidljive, potrebno je izvesti u glatkoj, blanjanoj ili profiliranoj građi, a sve prema posebnom nacrtu oblikovanja betona.</t>
  </si>
  <si>
    <t>Ako se u projektu traži blanjana oplate, onda treba koristiti daske istih širina, osim ako nije drugačije predviđeno, s vidljivom strukturom drveta, a slaganje dasaka prema projektu ili uputi projektanta. Kada su betonskim zidovima i drugim konstrukcijama predviđeni otvori i udubine za prolaz vodovodne i kanalizacijske cijevi, cijevi centralnog grijanja i sl., kao i dimovodni i ventilacijski kanali i otvori, treba prije betoniranja izvesti otvore ili postaviti cijevi većeg profila, tako da se predviđene instalacije mogu provući kroz konstrukciju i propisno zabrtviti.</t>
  </si>
  <si>
    <t>daske 48 mm, za oplatu ; 5 puta</t>
  </si>
  <si>
    <t>gredice raznih veličina, za oplatu ; 5 puta</t>
  </si>
  <si>
    <t>daske 24 mm, za podgrađu ; 5 puta</t>
  </si>
  <si>
    <t>tipske oplate (npr. Doka i sl) ; 40 puta</t>
  </si>
  <si>
    <r>
      <t xml:space="preserve">blažuj </t>
    </r>
    <r>
      <rPr>
        <sz val="9"/>
        <rFont val="Arial CE"/>
      </rPr>
      <t>oplata, dobro održavana ; 16 puta</t>
    </r>
  </si>
  <si>
    <t>gredice raznih veličina, za podgrađu ; 10 puta</t>
  </si>
  <si>
    <t>Kod nastavljanja betoniranja po visini, prilikom postavljanja oplate za tu konstrukciju treba izvesti zaštitu već izvedenih betonskih konstrukcija od procjeđivanja cementnog mlijeka. Neposredno prije početka ugrađivanja betona oplata se mora temeljito očistiti.</t>
  </si>
  <si>
    <t>Oplate moraju biti tako izvedene da se mogu skidati bez potresanja i oštećenja konstrukcije. Oplata se smije skinuti tek nakon što ugrađeni beton postigne propisanu čvrstoću.</t>
  </si>
  <si>
    <t>Pod skidanjem oplate podrazumijeva se odstranjivanje iste sa zidova ili konstrukcija, sa svim njenim elementima, te slaganje i sortiranje na za to predviđenim mjestima. Također je uključeno i čišćenje dasaka, gredica, podupora i sl.,  vađenje čavala i skidanja mogućih ostataka stvrdnutog betona.</t>
  </si>
  <si>
    <t>Oplata se obračunava u kvadratnim metrima razvijene širine, po ugovorenim jediničnim cijenama koje uključuju sav rad, prijevoz i sve ostalo što je potrebno za potpunu dovršetak rada.</t>
  </si>
  <si>
    <t>Izrada lakih pokretnih skela visine do 2,0 m uključena je u jediničnoj cijeni ostalih građevinskih radova i ne obračunava se posebno.</t>
  </si>
  <si>
    <t>Lake fasadne skele mogu se izrađivati od metalnih cijevi ili drveta, a sve prema tehnološkom projektu izvođača, projektom nije zadan tip skele, već se to prepušta izvođaču, koji je dužan izraditi projekt skele i osigurati statičku sigurnost.</t>
  </si>
  <si>
    <t xml:space="preserve"> Nosive skele izrađuju se da prenesu opterećenja od oplata kod betoniranja ili se pa služe za pridržavanje teških elemenata kod montaže.</t>
  </si>
  <si>
    <r>
      <t xml:space="preserve">Lake fasadne </t>
    </r>
    <r>
      <rPr>
        <sz val="9"/>
        <rFont val="Arial"/>
        <family val="2"/>
      </rPr>
      <t>skele od metalnih cijevi grade se od čeličnih cijevi vanjskog promjera ø48.25 mm, debljine stijenke t=4.25 mm. Cijevi su dužine od 1.60 – 6.0 m. Povezivanje cijevi izvodi se pomoću nastavaka i spojnica. Skele se oslanjaju na podlogu pomoću podložnih ploča kružnog ili kvadratnog oblika površine veće od 250 cm2, debljine lima 3 – 10 mm.</t>
    </r>
  </si>
  <si>
    <t>75 cm za vrata svijetlog otvora 61 cm</t>
  </si>
  <si>
    <t>85 cm za vrata svijetlog otvora 71 cm</t>
  </si>
  <si>
    <t>95 cm za vrata svijetlog otvora 81 cm</t>
  </si>
  <si>
    <t>105 cm za vrata svijetlog otvora 91 cm</t>
  </si>
  <si>
    <t>Ugradnja raznih metalnih predmeta u gotovo ziđe od betona ili opeke izvodi se pomoću cementnog morta M-10 ili jednakovrijedno ili pomoću posebnih sidrenih vijaka.</t>
  </si>
  <si>
    <t>Obračun pripomoći građevinskih radnika kod izvedbe raznih obrtničkih i instalaterskih radova vrši se prema utrošku sati na pojedinim radovima, koji se evidentiraju u građevinskom dnevniku i ovjeravaju od strane nadzornog inženjera.</t>
  </si>
  <si>
    <r>
      <t>Asfalt po hladnom postupku</t>
    </r>
    <r>
      <rPr>
        <sz val="9"/>
        <rFont val="Arial CE"/>
      </rPr>
      <t xml:space="preserve"> dobiva se umješavanjem bitumenske emulzije ili razrijeđenog bitumena u kameni materijal.</t>
    </r>
  </si>
  <si>
    <t>Pri izvedbi krovopokrivačkih radova izvođač je dužan pridržavati se svih uvjeta i opisa u troškovniku, kao i važećih propisa i to posebno:</t>
  </si>
  <si>
    <t>označavanje i ispitivanje prozora/vrata. Svi kontrolni postupci moraju biti u skladu s Tehničkim propisom za prozore i vrata i njegovim prilozima.</t>
  </si>
  <si>
    <t>Obračun stolarskih radova vrši se po metru kvadratnom, po metru dužnom izvedenog rada ili po komadu, a sve ovisno o vrsti rada koji se obračunava.</t>
  </si>
  <si>
    <t>Kompletna površinska obrada materijala mora biti u skladu s važećim propisima i uputama proizvođača primijenjenog materijala (zaštitnog sredstva)</t>
  </si>
  <si>
    <t>Konstrukcija mora biti dimenzionirana tako da sigurno prihvaća opterećenje i funkcije elemenata. Svi nosivi dijelovi moraju biti statički provjereni.</t>
  </si>
  <si>
    <t xml:space="preserve">Obračun bravarskih radova vrši se po metru kvadratnom, po metru dužnom izvedenog rada, kilogramu ili po komadu, a sve ovisno o vrsti rada koji se obračunava. </t>
  </si>
  <si>
    <r>
      <t>Postojanost na temperaturu do -40</t>
    </r>
    <r>
      <rPr>
        <vertAlign val="superscript"/>
        <sz val="9"/>
        <rFont val="Arial CE"/>
      </rPr>
      <t>0</t>
    </r>
    <r>
      <rPr>
        <sz val="9"/>
        <rFont val="Arial CE"/>
      </rPr>
      <t>C i na toplinu do 110</t>
    </r>
    <r>
      <rPr>
        <vertAlign val="superscript"/>
        <sz val="9"/>
        <rFont val="Arial CE"/>
      </rPr>
      <t>0</t>
    </r>
    <r>
      <rPr>
        <sz val="9"/>
        <rFont val="Arial CE"/>
      </rPr>
      <t>C, a tvrdoća treba biti oko 60 SM. Vijci i ostala sredstva za spajanje izrađeni su od nehrđajućeg čelika, aluminija ili nekog drugog antikorozivnog materijala.</t>
    </r>
  </si>
  <si>
    <t>Svi dijelovi trebaju biti tako dimenzionirani da sigurno prihvaćaju sva opterećenja nastala od vjetra, vlastite težine i da pri tome ispune zahtjeve arhitektonskog oblikovanja.</t>
  </si>
  <si>
    <t>Ugaoni spojevi moraju biti izvedeni besprijekorno, mjesta koja su posebno osjetljiva na propuštanje treba dodatno brtviti.</t>
  </si>
  <si>
    <t>Svi dijelovi okova koji se ugrađuju u aluminijsku konstrukciju (vrata, prozori i dr.) moraju biti iz materijala otpornih na koroziju.</t>
  </si>
  <si>
    <t>Konstrukcija mora zadovoljiti dilatiranje svake vertikale i horizontale posredstvom specijalnih umetaka od aluminija s dodatkom neoprenske brtve.</t>
  </si>
  <si>
    <t xml:space="preserve">Obračun aluminijskih radova vrši se po metru kvadratnom ili po metru dužnom izvedenog rada, a sve ovisno o vrsti rada koji se obračunava. </t>
  </si>
  <si>
    <r>
      <t xml:space="preserve">Termoizolacijsko staklo </t>
    </r>
    <r>
      <rPr>
        <sz val="9"/>
        <rFont val="Arial CE"/>
      </rPr>
      <t>reflektira sunčevu svjetlost i sprječava prodor vrućine u prostor, dok vidljivu svjetlost propušta u prostor. Na staklo nanosi se tanak reflektirajući sloj koji djeluje kao reflektor (odbijač) štetne sunčeve svjetlosti. Tako obrađeno staklo može biti jedna od sastavnica IZO stakla.</t>
    </r>
  </si>
  <si>
    <r>
      <t>Metaliziranje i nijansiranje stakla</t>
    </r>
    <r>
      <rPr>
        <sz val="9"/>
        <rFont val="Arial CE"/>
      </rPr>
      <t xml:space="preserve"> izvodi se prozirnim, mat ili transparentnim materijalom raznih nijansi i boja. Ovakva obrada sprječava bliještanje i pregrijavanje u prostoru.</t>
    </r>
  </si>
  <si>
    <r>
      <t>Pjeskarenje</t>
    </r>
    <r>
      <rPr>
        <sz val="9"/>
        <rFont val="Arial CE"/>
      </rPr>
      <t xml:space="preserve"> je nanošenje abrazivnog sredstva (aluminijski oksid) na staklo pod pritiskom. Može se pjeskariti cijela površina ili dizajnirati samo određeni elementi.</t>
    </r>
  </si>
  <si>
    <t>Aluminijski fasadni elementi ostakljuju se posebnim dvoslojnim reflektirajućim izolacijskim staklom iz float stakla debljine 6+16+5 mm, dvoslojno izolacijskim float staklom 6+16+5 mm.</t>
  </si>
  <si>
    <t>Ugrađivanje stakla u fasadne elemente i prozorska krila mora biti izvedeno neoprenskom gumom i trajno elastičnim silikonskim prozorskim kitom, a sve prema normama i DIN 18056 ili jednakovrijednoj.</t>
  </si>
  <si>
    <t>Koso ugrađene izolacijske staklene ploče moraju biti izrađene iz kaljenih i lijepljenih stakala kvalitete float s faktorima provodljivosti koji su profilirani za pojedine vrste elemenata.</t>
  </si>
  <si>
    <t>Obračun staklarskih radova vrši se po metru kvadratnom ugrađenog stakla, uključujući sav spojni pribor i materijal za ugradnju.</t>
  </si>
  <si>
    <t xml:space="preserve"> u prostoru. Prije izvođenja radova na montaži izvoditelj je dužan izraditi plan montaže iz kojeg će biti vidljiv redoslijed  montaže kao i pomoćna sredstva za montažu ( dizalice, skele, i sl.). U planu montaže moraju biti vidljive kontrole u pojedinim fazama montaže. Ukoliko se pri montaži spajanje konstrukcije vrši zavarivanjem potrebno je izraditi plan zavarivanja. O izvođenju radova na montaži čelične konstrukcije izvoditelj radova dužan je voditi dnevnik montaže.</t>
  </si>
  <si>
    <t>završno izvješće izvoditelja radova, pozitivno završno izvješće nadzornog inženjera, te pozitivno završno izvješće revidenta za mehaničku otpornost i stabilnost, kojima će se potvrditi da izvedena čelična konstrukcija ima projektiranu vatrootpornost.</t>
  </si>
  <si>
    <t xml:space="preserve">adekvatna zaštita (u skladu s važećim propisima i normama) sastavni je dio glavnog projekta mehaničke otpornosti i stabilnosti. </t>
  </si>
  <si>
    <t>debljini minimalno 300 g/m2. Priprema površine za anti korozivnu zaštitu treba biti prema uputi proizvođača, a u skladu s odabranom tehnologijom zaštite.</t>
  </si>
  <si>
    <t>mrtve kuteve, svi dijelovi moraju biti pristupačni, a s površina voda mora brzo otjecati. Konstrukcija mora očišćena od mrlja, masnoća, te otprašena komprimiranim zrakom, te zaštićena do ugradnje na predviđeno mjesto.</t>
  </si>
  <si>
    <t>Prije nanošenja zaštite ud korozija konstrukciju preuzimaju ovlašteni predstavnici investitora i izvođača, o čemu treba biti sačinjen zapisnik o preuzimanju.</t>
  </si>
  <si>
    <t>U dnevnik zaštite od korozije treba evidentirati podatke o preuzimanju očišćene čelične površine prije postupka same antikorozivne zaštite od strane ovlaštene stručne institucije.</t>
  </si>
  <si>
    <t>U dnevnik zavarivanja potrebno je upisati podatke o zavarivanju, propisanoj kvaliteti vara, elektrodama i žicama za zavarivanje, variocima te postignutim rezultatima ispitivanja.</t>
  </si>
  <si>
    <t>tehnologija zavarivanja, tehnologija spajanja te primijenjena oprema. Materijal za zavarivanje treba odgovarati osnovnom materijalu. Pri izradi čelične konstrukcije treba neprekidno kontrolirati kvalitetu i rad putem ovlaštenih predstavnika investitora i izvođača radova.</t>
  </si>
  <si>
    <t>Svi ugrađeni materijali moraju biti u skladu sa smjernicama i zahtjevima iz normi koje su navedene u Tehničkom propisu o građevnim proizvodima, te drugim važećim normama za to područje ili jednakovrijednim.</t>
  </si>
  <si>
    <t xml:space="preserve">Obračun izrade spuštenih stropova vrši se po metru kvadratnom ili po metru dužnom ovisno o vrsti obloge i rada, uključujući sav materijal, rad, pribor za izvođenje i skelu, ako u opisu stavke nije drugačije navedeno. </t>
  </si>
  <si>
    <t>U slučaju da kod izrade spuštenih stropova dođe do oštećenja drugih dijelova zgrade izvođač je dužan otkloniti nastalo oštećenje o vlastitom trošku.</t>
  </si>
  <si>
    <t>Sva učvršćenja i nosive potkonstrukcije moraju biti izvedene tako da su osigurane od bilo kakvog pomicanja, a da pojedini dijelovi mogu nesmetano se pomicati uslijed promjene temperature.</t>
  </si>
  <si>
    <t>Ustanove se veće razlike koje bi utjecale na njegov rad dužan je o tome obavijestiti projektanta i nadzornog inženjera i zatražiti rješenje. U slučaju da izvođač upotrijebi drugu vrstu materijala nego što je određeno projektom ili radove loše izvede dužan je na zahtjev nadzornog inženjera odstraniti nepropisno izveden materijal i zamijeniti s propisanim.</t>
  </si>
  <si>
    <r>
      <t>Izrada svijetlog otvora za dovratnik ili druge prodore do površine od 2,5 m</t>
    </r>
    <r>
      <rPr>
        <vertAlign val="superscript"/>
        <sz val="10"/>
        <rFont val="Tahoma"/>
        <family val="2"/>
      </rPr>
      <t>2</t>
    </r>
    <r>
      <rPr>
        <sz val="10"/>
        <rFont val="Tahoma"/>
        <family val="2"/>
      </rPr>
      <t xml:space="preserve"> posebno se ne zaračunava, ali se zato ne odbija površina tog otvora. Kod svijetlog otvora ili prolaza većih od 2,5 m2 odbijaju se površine otvora, ali se posebno zaračunava izrada slijepog otvora. Postavljanje dovratnika i izrada obloge s gips kartonskim pločama posebno se zaračunava.</t>
    </r>
  </si>
  <si>
    <t>m2_sve obložne površine zidova</t>
  </si>
  <si>
    <t>m1_špalete, čela zidova, gornje plohe parapeta, ako su posebno specificirani troškovnikom</t>
  </si>
  <si>
    <t xml:space="preserve">Vrhunski obrađena površina potrebna je u prostorima u kojima prevladavaju nepogodni uvjeti rasvjete. Takva vrsta završne obrade koristi se prije nanošenja metaliziranih premaza ili posebnih tankih dekorativnih tapeta te za ostvarenje </t>
  </si>
  <si>
    <t>završne obrade koristi se prije nanošenja metaliziranih premaza ili posebnih tankih dekorativnih tapeta te za ostvarenje raznih drugih umjetničkih i interijerskih izražaja. Radovi za ostvarenje kvalitete stupnja K4 u pravilu zahtijevaju zaglađivanje u minimalno dva sloja, uz stalnu provjeru glatkoće. Zahtjev za kvalitetom K4 je također posebno naveden u opisu radova</t>
  </si>
  <si>
    <t>Stupanj kvalitete K3 ili jednakovrijedno je u troškovnicima završnih radova posebno opisan postupak završne obrade zidnih ili stropnih površina i predstavlja zahtjev za izradom visokokvalitetne površine. Takva je površina pogodna za nanošenje posebnih premaza koji ne dopuštaju neravnine na podlozi ili za primjenu uobičajenih talijanskih tehnika završne obrade ploha. U pravilu postupak obuhvaća zaglađivanje cijele površine s jednim slojem debljine od približno 1 – 2 mm, što ovisi o vrsti upotrebljenog materijala</t>
  </si>
  <si>
    <t>Stupanj kvalitete K2 ili jednakovrijedno predstavlja uobičajenu vrstu obrade površine kod koje se obrađuje samo površina na udaljenosti od približno 20 cm lijevo i desno od spoja dvaju ploča, kako bi se ublažio prijelaz prema površini gips kartonske ploče. Ovako obrađena površina može biti pogodna za uobičajene završne premaze koji se nanose valjkom ili za lijepljenje tapeta</t>
  </si>
  <si>
    <t>Stupanj K1 ili jednakovrijedno zadovoljava zahtjeve prema površinama gipskartonskih sustava bez posebnih opisa. Primjena se odnosi uglavnom na područje površina ispod keramičkih pločica ili drugih vrsta završnih dekorativnih zidnih obloga koje u potpunosti prekrivaju površinu suhomontažnog sustava, npr. pregradnog zida ili zidne obloge. Kod višeslojne i izvedbe je bitno napomenuti da se spojevi ploča kod zahtjeva za povišenom zvučnom izolacijom ili vatrootpornošću svakako trebaju zapuniti.</t>
  </si>
  <si>
    <t xml:space="preserve">Dokaz za postizanje zahtijevanih razreda vatrootpornosti za zidnu konstrukciju osigurava izvođač radova putem atesta ovlaštene institucije, ako razred vatrootpornosti ne proizlazi iz normi: ONORM B 3800 / HRN U.J1.090 / DIN 4102 ili jednakovrijedno. </t>
  </si>
  <si>
    <t>Izolacijski sloj se postavlja po čitavoj površini i osigurava se od micanja. Ako nije drugačije navedeno mogu se koristiti izolacijske ploče mineralne vune (MW).</t>
  </si>
  <si>
    <t>Potkonstrukcija iz pocinčanih čeličnih profila sa štancanim otvorima za vodovodne ili električne instalacije je čvrsto postavljena. Svi učvrsni elementi, kao što su vijci i čavli, pocinčani su ili fosforizirani. Spoj s konstrukcijom odvojiti brtvenom trakom. Lim za profile debljine je od min. 0,6 mm.</t>
  </si>
  <si>
    <t>U slučaju da kod izrade zidova od gips ploča dođe do oštećenja drugih dijelova zgrade izvođač je dužan otkloniti nastalo oštećenje o vlastitom trošku.</t>
  </si>
  <si>
    <t>Sva učvršćenja i nosive potkonstrukcije moraju biti izvedene tako da su osigurane od bilo kakvog pomicanja, a da pojedini dijelovi  mogu nesmetano se pomicati uslijed promjene temperature.</t>
  </si>
  <si>
    <t>Ustanove se veće razlike koje bi utjecale na njegov rad dužan je o tome obavijestiti projektanta i nadzornog inženjera i zatražiti rješenje. U slučaju da izvođač upotrijebi drugu vrstu materijala nego što je određeno projektom ili radove loše izvede dužan je na zahtjev nadzornog inženjera odstraniti nepropisno izveden materijal i zamijeniti sa propisanim.</t>
  </si>
  <si>
    <t>Obračun podopolagačkih radova vrši se po metru kvadratnom, uključujući sav materijal, rad, pribor za izvođenje i skelu, ako u opisu stavke nije drugačije navedeno.</t>
  </si>
  <si>
    <t>Izvođač je dužan ponuditi i izvesti sve komponente poda koje zahtjeva tehnologija izvođenja predmetnog  poda, bez obzira dali su detaljno specificirane u pripadajućoj troškovničkoj stavci.</t>
  </si>
  <si>
    <t xml:space="preserve">materijal odabranog podopolagačkog sistema. Svi slojevi moraju biti izvedeni sukladno specifikaciji proizvođača te vođeni projektnom dokumentacijom. </t>
  </si>
  <si>
    <t xml:space="preserve">Izvođač je dužan prije početka radova provjeriti na licu mjesta uvjete za izvođenje: ispravnost mjera podloga i otvora ravninu podloge, kvaliteta podloge. Eventualne neravnine mogu biti najviše 1 cm/m2 za podno oblaganje. </t>
  </si>
  <si>
    <r>
      <t xml:space="preserve">VS klasa (van standard): </t>
    </r>
    <r>
      <rPr>
        <sz val="9"/>
        <rFont val="Arial CE"/>
      </rPr>
      <t xml:space="preserve"> bjelika na licu neograničeno, ubodi mušica dopušteni, velike promjene boje, velike kvrge, tehnički potpuno ispravno drvo, estetski šareno.</t>
    </r>
  </si>
  <si>
    <r>
      <t xml:space="preserve">R klasa (rustik): </t>
    </r>
    <r>
      <rPr>
        <sz val="9"/>
        <rFont val="Arial CE"/>
      </rPr>
      <t xml:space="preserve"> dopuštena grubo izražena struktura, velike kvržice do max promjera 15 mm, veće razlika u boji, moguć pojedinačni ubod mušice, bez bijelike.</t>
    </r>
  </si>
  <si>
    <r>
      <t xml:space="preserve">N2 klasa (natur 2): </t>
    </r>
    <r>
      <rPr>
        <sz val="9"/>
        <rFont val="Arial CE"/>
      </rPr>
      <t>Prisutnost jače izražene strukture, srednja razlika u boji, kvržice do max promjera 5 mm, bez bjelike.</t>
    </r>
  </si>
  <si>
    <r>
      <t xml:space="preserve">N klasa (natur): </t>
    </r>
    <r>
      <rPr>
        <sz val="9"/>
        <rFont val="Arial CE"/>
      </rPr>
      <t xml:space="preserve"> lijepo izražena struktura bočnica/polubočnica (flader), čista, mala razlika u boji, jedinična svijetla kvržica u boji drveta, bet bjelike i uboda mušice.</t>
    </r>
  </si>
  <si>
    <r>
      <t xml:space="preserve">E klasa (extra)o: </t>
    </r>
    <r>
      <rPr>
        <sz val="9"/>
        <rFont val="Arial CE"/>
      </rPr>
      <t xml:space="preserve"> daščice ravnog goda (žice), ujednačene boje, bez grešaka (mušica, bjelika, kvržica), dopušten blagi otklon žice i sržni trakovi (blistača).</t>
    </r>
  </si>
  <si>
    <t>Pri izvedbi podopolagačkih radova izvođač je dužan pridržavati se svih uvjeta i opisa u troškovniku, kao i važećih propisa i to posebno:</t>
  </si>
  <si>
    <t>Obračun keramičarskih radova vrši se po metru kvadratnom, uključujući sav materijal, rad, pribor za izvođenje i skelu, ako u opisu stavke nije drugačije navedeno.</t>
  </si>
  <si>
    <t>Pri izvedbi keramičarskih radova izvođač je dužan pridržavati se svih uvjeta i opisa u troškovniku, kao i važećih propisa i to posebno:</t>
  </si>
  <si>
    <t>Obračun fasaderskih radova vrši se po metru kvadratnom, uključujući sav materijal, rad, pribor za izvođenje i skelu, ako u opisu stavke nije drugačije navedeno.</t>
  </si>
  <si>
    <t>Obračun soboslikarskih i  ličilačkih radova vrši se po metru kvadratnom, uključujući sav materijal, rad i pribor za izvođenje.</t>
  </si>
  <si>
    <t>Pri izvedbi fasaderskih radova izvođač je dužan pridržavati se svih uvjeta i opisa u troškovniku, kao i važećih propisa i to posebno:</t>
  </si>
  <si>
    <t>Materijali za vodoodbojne fasadne žbuke sastoje se iz žbuka na bazi cementa i vapna s dodatkom raznih aditiva za dobivanje vodoodbojnih svojstava žbuke.</t>
  </si>
  <si>
    <t>Temeljni premaz brzo sušećom temeljnom bojom na bazi alkidnih smola visoke neprozirnosti. Boja mora dobro prianjati i prodirati u drvo. Nanosi se kistom ili valjkom u dva sloja. Nakon sušenja prvog sloja, lagano prebrusiti te nanijeti drugi sloj temeljne boje. Temperatura nanošenja +5°C do +30°C.</t>
  </si>
  <si>
    <t>Ličenje bravarskih dijelova izvodi se nakon čišćenja od hrđe, premazom temeljne boje i potom ličenjem u dva sloja vanjskom bojom za metale.</t>
  </si>
  <si>
    <t>Rušenje objekta smije se vršiti samo s radnicima stručno osposobljenim i obučenim za odnosni način rušenja i pod  neposrednim i stalnim nadzorom određene stručne osobe na radilištu.</t>
  </si>
  <si>
    <t>Ručno rušenje objekta mora se izvoditi postepeno odozgo naniže. Pojedini dijelovi zidova i dimnjaci ne smiju se ostavljati neporušeni, nego se moraju rušiti istovremeno s ostalim dijelovima objekta.</t>
  </si>
  <si>
    <t xml:space="preserve">Ručno rušenje slobodno stojećeg zida (obimni i pregradni zid, ograda, stup i slično) smije se izvoditi samo pomoću odgovarajućih radnih skela. </t>
  </si>
  <si>
    <t>okolnih i drugih građevina, niti ugroziti javni interes na drugi način, a s građevnim otpadom nastalim uklanjanjem građevine mora se postupati sukladno odredbama posebnog zakona.</t>
  </si>
  <si>
    <t>Prilikom uklanjanja građevine ili njezinog izvođač radova mora se pridržavati svih uvjeta i opisa u projektnoj dokumentaciji kao i važećih propisa i normi.</t>
  </si>
  <si>
    <t>Prilikom uređenja terena izvođač radova mora se pridržavati svih uvjeta i opisa u projektnoj dokumentaciji kao i važećih propisa i normi.</t>
  </si>
  <si>
    <t>Zagreb, lipanj 2023.</t>
  </si>
  <si>
    <t>98-1-2/23</t>
  </si>
  <si>
    <t>IZVEDBENI PROJEKT</t>
  </si>
  <si>
    <t>TROŠKOVNIK</t>
  </si>
  <si>
    <t>Prolazni RV2.1 navojni ventil DN20, PN16, kvs=2,5</t>
  </si>
  <si>
    <t>Prolazni RV2.2 navojni ventil DN32, PN16, kvs=16</t>
  </si>
  <si>
    <t>Troputni RV2.11 navojni ventil DN40, PN16, kvs=28 sanitarna verzija</t>
  </si>
  <si>
    <t>5.1.</t>
  </si>
  <si>
    <t>5.1.1.</t>
  </si>
  <si>
    <t>- rezanje betona</t>
  </si>
  <si>
    <t>- razbijanje betona</t>
  </si>
  <si>
    <r>
      <t>m</t>
    </r>
    <r>
      <rPr>
        <vertAlign val="superscript"/>
        <sz val="10"/>
        <rFont val="Arial"/>
        <family val="2"/>
      </rPr>
      <t>2</t>
    </r>
  </si>
  <si>
    <t>Izrada horizontalnih i vertikalnih usjeka te prodora u podovima i temeljima od armiranog betona, sa zatvaranjem istih nakon polaganja instalacija, za izvedbu temeljne instalacije i spoja na postojeće instalacije u temeljnom razvodu. U stavku je uključena potreban rad, pribor, čišćenje i odvoz otpadnog materijala na deponiju te materijal za zatvaranje usjeka nakon polaganja instalacija.
Obračun po m izvedenih usjeka.</t>
  </si>
  <si>
    <t>Bušenje postojeće armiranobetonske konstrukcije za potrebe provlačenja cijevne instalacije. Bušenje izvesti krunskom bušilicom. U cijenu uključiti sav potreban pribor i materijal.
Obračun po komadu.</t>
  </si>
  <si>
    <t>- profili promjera do 300 mm</t>
  </si>
  <si>
    <t>5.1.2.</t>
  </si>
  <si>
    <t>5.1.3.</t>
  </si>
  <si>
    <t>5.2.</t>
  </si>
  <si>
    <t>5.2.1.</t>
  </si>
  <si>
    <t>5.2.2.</t>
  </si>
  <si>
    <t>GRAVITACIJSKA ODVODNJA</t>
  </si>
  <si>
    <t>PODTLAČNA ODVODNJA</t>
  </si>
  <si>
    <t>Cijena za svaku točku ovog troškovnika mora obuhvatiti dobavu, spajanje, te dovođenje stavke u stanje potpune funkcionalnosti.
U cijenu treba ukalkulirati sav potreban spojni, montažni, ovjesni i ostali pričvrsni materijal potreban za potpuno funkcioniranje pojedine stavke.
Prilikom izrade ponude treba imati u vidu najnovije važeće propise za pojedine vrste instalacije.
Za sve eventualne primjedbe u pogledu izvođenja i troškovnika, prije davanja ponude, obratiti se projektantu.</t>
  </si>
  <si>
    <t>Potvrdu narudžbe prije definitivne isporuke specificirane opreme izvođač radova obavezno je dužan provjeriti kod projektanta. Izmjena pojedinih dijelova opreme “zamjenskim dijelovima” bez prethodne pismene suglasnosti projektanta isključuje odgovornost projektanta za predviđenu funkcionalnost postrojenja.</t>
  </si>
  <si>
    <t>Svi ponuđači dužni su kompletan opseg vlastite isporuke uskladiti s traženom kompletnom funkcijom, respektirajući pri tom sve predviđene i tražene parametre, uz čvrste, pismeno potvrđene garancije. Sva eventualna potrebna razrađivanja, usklađenja i slično, u opsegu su dotične isporuke, a sve pripadne troškove snosi ponuđač.</t>
  </si>
  <si>
    <t>Izvođač je dužan prijenos, ugradnju i svu građevinsku pripomoć izvesti o svom trošku, te sve te radove nuditi u jediničnim cijenama ovog troškovnika.</t>
  </si>
  <si>
    <r>
      <t xml:space="preserve">Dobava i ugradnja </t>
    </r>
    <r>
      <rPr>
        <b/>
        <sz val="10"/>
        <rFont val="Arial"/>
        <family val="2"/>
        <charset val="238"/>
      </rPr>
      <t>podtlačnog sistema odvodnje</t>
    </r>
    <r>
      <rPr>
        <sz val="10"/>
        <rFont val="Arial"/>
        <family val="2"/>
        <charset val="238"/>
      </rPr>
      <t xml:space="preserve"> krovnih oborinskih voda. Hidraulički proračun prema HRN EN 12056-3 i DIN 1986-100/VDI 3806), vodolovna grla prema (HRN EN 1253-1:2003-09  i HRN EN 1253-2: 2004-03), cijevni sistem prema (HRN EN 1519-1:2004), ovjes prema (EN 10025-1:2002) ili jednakovrijednim normama. Sve prema izvedbenim shemama, uputama i nadzoru proizvođača. Sva dokumentacija mora biti prema važećoj zakonskoj regulativi RH i na hrvatskom jeziku.
Obračun po komadu/metru izvedenog cjevovoda.
Sustav podtlačne odvodnje se sastoji od:
</t>
    </r>
    <r>
      <rPr>
        <b/>
        <sz val="10"/>
        <rFont val="Arial"/>
        <family val="2"/>
        <charset val="238"/>
      </rPr>
      <t>Napomena: Stavku nuditi kao komplet!</t>
    </r>
    <r>
      <rPr>
        <sz val="10"/>
        <rFont val="Arial"/>
        <family val="2"/>
        <charset val="238"/>
      </rPr>
      <t xml:space="preserve">
</t>
    </r>
  </si>
  <si>
    <t>- uljevni element s vertikalnim priključkom, univerzalnom prirubnicom za spoj s hidroizolacijom, zaštitnom košarom, toplinski izoliran</t>
  </si>
  <si>
    <t>- priključak parne brane</t>
  </si>
  <si>
    <t xml:space="preserve">- grijač 230V/8W </t>
  </si>
  <si>
    <t>- sa klasičnim sistemom pričvršćenja cjevovoda na masivnu konstrukciju, s originalnim cijevnim obujmicama, navojnom šipkom, pričvrsnim pločicama i priborom; specifikacijom proizvođača obuhvaćeno tm trase cjevovoda</t>
  </si>
  <si>
    <t>- sa sistemom pričvršćenja cjevovoda na masivnu konstrukciju, s cijevnim obujmicama, navojnom šipkom, pričvrsnim pločicama i priborom; specifikacijom proizvođača obuhvaćeno tm trase cjevovoda</t>
  </si>
  <si>
    <t>- dobava kompletne tehničke i atestne dokumentacije za Geberit Pluvia podtlačni sistem odvodnje krovnih oborinskih voda</t>
  </si>
  <si>
    <t>Dobava i ugradnja seta potpornih elemenata d90-200 mm).
Obračun po komadu.</t>
  </si>
  <si>
    <t>5.3.</t>
  </si>
  <si>
    <t>- montažnog instalacijskog elementa za umivaonik visine ugradnje 112 cm. Instalacijski element samonosiv za ugradnju u suhomontažnu zidnu ili predzidnu konstrukciju obloženu gipskartonskim pločama, komplet s  odvodnim koljenom d50 mm i sifonskom brtvom 44/32 mm, pločom s armaturnim priključcima ½" s uključenom zvučnom izolacijom, vijcima za učvršćenje keramike i svim potrebnim pričvrsnim priborom i spojnim materijalom.</t>
  </si>
  <si>
    <t>- INOX V2A polirana odvodna šina, dimenzija 900 x 55 x 6 mm, za ugradnju iznad brtvenog nivoa u sloju pločica, sa integriranim poprečnim i uzdužnim nagibom za odvodnju sa površine, prikladna za podne obloge od 10-32 mm (uključujući ljepilo za pločice).</t>
  </si>
  <si>
    <r>
      <t xml:space="preserve">FISTEL KONZALTING d.o.o.
</t>
    </r>
    <r>
      <rPr>
        <sz val="9"/>
        <color theme="1"/>
        <rFont val="Arial"/>
        <family val="2"/>
      </rPr>
      <t>Dane Duića 3, HR-10000 Zagreb, OIB: 93630820831</t>
    </r>
  </si>
  <si>
    <t>BROJ PROJEKTA</t>
  </si>
  <si>
    <t>E-06-1/22-EL, E-06-1/22-VD</t>
  </si>
  <si>
    <r>
      <t xml:space="preserve">TT INŽENJERING d.o.o.
</t>
    </r>
    <r>
      <rPr>
        <sz val="9"/>
        <color theme="1"/>
        <rFont val="Arial"/>
        <family val="2"/>
      </rPr>
      <t>Ksavera Šandora Gjalskog 4, Zabok, OIB: 46823703043</t>
    </r>
  </si>
  <si>
    <t>TD 69/22-VK-IZV-1</t>
  </si>
  <si>
    <t>G5NE4146K- G5NE4149K</t>
  </si>
  <si>
    <r>
      <t xml:space="preserve">OTIS DIZALA d.o.o.
</t>
    </r>
    <r>
      <rPr>
        <sz val="9"/>
        <color theme="1"/>
        <rFont val="Arial"/>
        <family val="2"/>
      </rPr>
      <t>Prilaz Vladislava Brajkovića 15, Zagreb, OIB: 76080865307</t>
    </r>
  </si>
  <si>
    <t>98-1-2-IZ/23</t>
  </si>
  <si>
    <t>sve potrebne zaštitne ograde, skele i radne platforme za izvedbu radova u sukladnosti sa propisima zaštite na radu.</t>
  </si>
  <si>
    <t>Izrezivanje otvora u zidu te ponovno zatvaranje.</t>
  </si>
  <si>
    <t>uklanjanje slojeva poda koji se nalaze u području zahvata</t>
  </si>
  <si>
    <t xml:space="preserve">uklanjanje AB ploče i betonske podloge. </t>
  </si>
  <si>
    <t>Brušenje postojećih estriha.</t>
  </si>
  <si>
    <t xml:space="preserve">brušenje površina estriha odgovarajućim sredstvima. </t>
  </si>
  <si>
    <t>Izvedba samonivelirajuće mase.</t>
  </si>
  <si>
    <t>Izvedba samonivelirajuće mase u svrhu dobivanja pravilnih padova prema pozicijama postojećih podnih sifona.</t>
  </si>
  <si>
    <t>izvedbu odgovarajućih vodilica za točnu izvedbu padova.</t>
  </si>
  <si>
    <t>dobavu materijala i izvedbu samonivelirajuće mase</t>
  </si>
  <si>
    <t>zaštitu okolnih prostora te svakodnevno čišćenje mjesta rada.</t>
  </si>
  <si>
    <t>Obračun po kpl.</t>
  </si>
  <si>
    <t>Izrada faksimila dijela murala koji je izrezan zbog pozicija postojećih instalacija</t>
  </si>
  <si>
    <t>Demontaža manje opreme.</t>
  </si>
  <si>
    <t>horizontalni i vertikalni transport materijala nastalog demontažom, utovar u transportno vozilo, transport do odgovarajuće deponije te ponovni utovar, transport do bazena i ponovnu montažu..</t>
  </si>
  <si>
    <t>24.</t>
  </si>
  <si>
    <t>demontažu postojećih i nabavu i montažu novih evakuacijskih vrata na fasadi bazena.</t>
  </si>
  <si>
    <t>26.</t>
  </si>
  <si>
    <t>27.</t>
  </si>
  <si>
    <t>Obračun po m2 .</t>
  </si>
  <si>
    <t>28.</t>
  </si>
  <si>
    <t>Izrada privremene informacijske ploče za označavanje radova tijekom gradnje, sukladno važećih zakonim i propisima te uputama za korisnike sredstava fondova EU.</t>
  </si>
  <si>
    <t>Strojni iskop građevne jame za ukopane dijelove objekta.</t>
  </si>
  <si>
    <t>- strojni iskop do projektom određenih kota i utovar u vozila.</t>
  </si>
  <si>
    <t>- čišćenje vozila i strojeva za iskop prilikom izlaska na prometnicu te održavanje čistoće prometnice.</t>
  </si>
  <si>
    <t>- prilagodbu tehnologije iskopa izvedenoj zaštiti građevinske jame.</t>
  </si>
  <si>
    <t>- izvedba svih mjera zaštita na radu kao i zaštite pokosa od isušivanja i obrušavanja te pravila struke prilikom iskopa za određene dubine iskopa.</t>
  </si>
  <si>
    <t>Obračun po m3 u sraslom stanju.</t>
  </si>
  <si>
    <t>m3</t>
  </si>
  <si>
    <t>Odvoz na gradilišnu deponiju.</t>
  </si>
  <si>
    <t>Iskopani materijal koji se deponira na gradilišnoj deponiji te se upotrebljava za kasnije zatrpavanje objekta u slojevima.</t>
  </si>
  <si>
    <t>- transport od mjesta iskopa do gradilišne deponije.</t>
  </si>
  <si>
    <t>- planiranje materijala ne gradilišnoj deponiji.</t>
  </si>
  <si>
    <t>- čišćenje vozila i strojeva za iskop prilikom izlaska na prometnicu te održavanje čistoće prometnice (vanjske i gradilišne prometnice).</t>
  </si>
  <si>
    <t>Pregled temeljnog tla.</t>
  </si>
  <si>
    <t>Tijekom iskopa i pripreme temeljnog tla te izvedbe temeljne konstrukcije potrebno je provesti kontrolu svojstava temeljnog tla od strane ovlaštenog geomehaničara. Ovlašteni geomehaničar treba usporediti zatečeno stanje temeljnog tla s ulaznim parametrima u statičkom proračunu i rezultate usporedbe evidentirati upisom u građevinski dnevnik. Ukoliko parametri bitno odstupaju od pretpostavljenih u proračunu potrebno je obavijestiti projektanta konstrukcije te je potrebno proračun temeljne konstrukcije ponoviti s novim ulaznim parametrima.</t>
  </si>
  <si>
    <t>- pregled temeljnog tla od strane projektanta konstrukcije ili ovlaštenog geomehaničara.</t>
  </si>
  <si>
    <t>- izrada izvještaja od strane projektanta konstrukcije ili ovlaštenog geomehaničara o usklađenosti s parametrima tla koji su korišteni u proračunu konstrukcije.</t>
  </si>
  <si>
    <t>Planiranje dna iskopa građevinske jame.</t>
  </si>
  <si>
    <t>- planiranje dna iskopa s točnošću +/- 3,0 cm.</t>
  </si>
  <si>
    <t>- odsijecanje i prebacivanje viška iskopa.</t>
  </si>
  <si>
    <t>- utovar u vozila i odvoz viška materijala nakon izvedenog planiranja.</t>
  </si>
  <si>
    <t>Postava geotekstila na zbijeno podtlo građevinske jame.</t>
  </si>
  <si>
    <t xml:space="preserve">Dobava i postava getekstila 300 g/m2 na pripremljenu podlogu dna građevinske jame. </t>
  </si>
  <si>
    <t xml:space="preserve">- dobava i postava geotekstila 300 g/m2 sa 10 cm preklopa između dviju rola. </t>
  </si>
  <si>
    <t>Obračun po m2 postavljenog geotekstila ne računajući dodatno preklope.</t>
  </si>
  <si>
    <t>Izvedba zamjenskog sloja šljunka ispod objekta.</t>
  </si>
  <si>
    <t xml:space="preserve">Dobava, doprema, razastiranje i nabijanje zamjenskog sloja od šljunka ispod betonske podloge u slojevima od 30 cm. Debljina zbijenog sloja 30,0 cm ispod prizemlja zgrade. </t>
  </si>
  <si>
    <t>- dobava, transport, istovar i razastiranje šljunka granulacije 2 - 60 mm. Šljunak mora biti bez organskih primjesa.</t>
  </si>
  <si>
    <t>- vlaženje i strojno zbijanje do potrebne zbijenosti.</t>
  </si>
  <si>
    <t>Obračun po m3 u nabijenom stanju.</t>
  </si>
  <si>
    <t>Zatrpavanje oko temeljnih konstrukcija.</t>
  </si>
  <si>
    <t>Zatrpavanje oko temeljnih konstrukcija se izvodi sa materijalom iz iskopa do kote uređenog terena. Izvesti u slojevima od  30 cm, s eventualnim vlaženjem i strojnim zbijanjem do potrebne zbijenosti.</t>
  </si>
  <si>
    <t>- utovar, dovoz, istovar i nasipavanje materijalom iz iskopa sa gradilišne deponije udaljenosti do 300 m. Nasipavanje se izvodi u slojevima od 30 cm uz nabijanje svakog sloja do potrebne zbijenosti.</t>
  </si>
  <si>
    <t xml:space="preserve">Obračun po m3 stvarno izvedenih radova u zbijenom stanju. </t>
  </si>
  <si>
    <t>Odvoz na gradsku deponiju.</t>
  </si>
  <si>
    <t>Iskopani materijal se odvozi i deponira na gradskoj deponiji do 25 km udaljenosti.</t>
  </si>
  <si>
    <t>- utovar u vozilo.</t>
  </si>
  <si>
    <t>- transport do gradske deponije i istovar na predviđeno mjesto za deponiranje te planiranje na deponiji.</t>
  </si>
  <si>
    <t>- sve troškove deponije.</t>
  </si>
  <si>
    <t>AB RADOVI</t>
  </si>
  <si>
    <t xml:space="preserve">Betoniranje betonske podloge debljine 5,0 cm. </t>
  </si>
  <si>
    <t>Izvedba podložnog betona ispod temeljne ploče objekta betonom C12/15, razred izloženosti X0 deb. 5,0 cm. Izvodi se na podlozi od nabijenog šljunka. Gornju površinu podloge treba fino zagladiti (u cijeni). Kod betoniranja obvezno pratiti projekte instalacija. Oplata ruba u cijeni. U cijenu uključiti i denivelacije uslijed različitih debljina ploča.</t>
  </si>
  <si>
    <t>dobavu, transport i ugradnju podložnog betona C 12/15, X0 u debljini od 5,0 cm.</t>
  </si>
  <si>
    <t>bočnu oplatu i oplatu prekida betoniranja.</t>
  </si>
  <si>
    <t>denivelacije uslijed različitih debljina ploča.</t>
  </si>
  <si>
    <t>zaglađivanje gornje površine mehaničkim sredstvima - roto zaglađivačima a prema zahtjevu ravnine predviđene hidroizolacije.</t>
  </si>
  <si>
    <t xml:space="preserve">Obračun po m2 </t>
  </si>
  <si>
    <t>Beton za pad.</t>
  </si>
  <si>
    <t>Izvedba betona za pad iznad postojećih garderoba objekta betonom C16/20, razred izloženosti X0 deb. 5,0 - 15 cm. Izvodi se na AB ploči. Gornju površinu podloge treba fino zagladiti (u cijeni). Kod betoniranja obvezno pratiti projekte instalacija. Oplata ruba u cijeni. U cijenu uključiti i denivelacije uslijed različitih debljina ploča.</t>
  </si>
  <si>
    <t>dobavu, transport i ugradnju betona u padu betona C 16/20, X0 u debljini od 5,0 - 1,0 cm.</t>
  </si>
  <si>
    <t xml:space="preserve">Betoniranje ab trakastog temelja. </t>
  </si>
  <si>
    <t xml:space="preserve">Betoniranje ab trakastog temelja objekta sa betonom C 30/37 razred izloženosti XC3 u rubnoj glatkoj oplati. Kod betoniranja obvezno pratiti projekte instalacija. </t>
  </si>
  <si>
    <t>dobavu, transport i ugradnju betona C 30/37 XC3  u temeljne grede.</t>
  </si>
  <si>
    <t>bočnu glatku dvostranu oplatu trake.</t>
  </si>
  <si>
    <t>sve potrebne skele i radne platforme te zaštitne ograde za izvedbu radova u sukladnosti sa propisima zaštite na radu.</t>
  </si>
  <si>
    <t>Obračun betona po m3.</t>
  </si>
  <si>
    <t>Obračun oplate po m2 sa svake strane s odbitkom otvora.</t>
  </si>
  <si>
    <t>beton</t>
  </si>
  <si>
    <t>oplata</t>
  </si>
  <si>
    <t xml:space="preserve">Betoniranje ab temeljne ploče objekta. </t>
  </si>
  <si>
    <t xml:space="preserve">Betoniranje ab temeljne ploče objekta sa betonom C25/30 razred izloženosti XC2,  u rubnoj glatkoj oplati. Ploča se betonira po redoslijedu i na način po uputi statičara. U količinama i konstrukcije okna i šahtova u sklopu temeljne ploče. Kod betoniranja obvezno pratiti projekte instalacija. Sa potrebnom izvedbom i obradom konstruktivnih i radnih reški prema detalju. </t>
  </si>
  <si>
    <t>dobavu, transport i ugradnju betona C 25/30 XC2 u temeljnu ploču debljine 40-70 cm.</t>
  </si>
  <si>
    <t>bočnu jednostranu oplatu ploča visine 70 cm.</t>
  </si>
  <si>
    <t>prekide betonaže sa tipskim elementima za spriječavanje prodora vode.</t>
  </si>
  <si>
    <t>dilatacijske profile za spriječavanje prodora vode kroz dilatacije.</t>
  </si>
  <si>
    <t>trokutne letvice za rubove 2 x 2 cm za vidljive rubove betona.</t>
  </si>
  <si>
    <t>brtveće sprave za prodore raznih instalacionih cijevi kroz temeljnu ploču.</t>
  </si>
  <si>
    <t>Obračun oplate po m2 sa odbitkom otvora.</t>
  </si>
  <si>
    <t>rubna oplata</t>
  </si>
  <si>
    <t>Rebrasta armatura i mreže.</t>
  </si>
  <si>
    <t>Dobava i doprema gotove armature, te postava betonskog željeza srednje složenosti u sve dijelove armirano betonske konstrukcije.</t>
  </si>
  <si>
    <t xml:space="preserve">Sve izvoditi prema armaturnim nacrtima. </t>
  </si>
  <si>
    <t>Obračun po kg kompletno dobavljene i prema armaturnim nacrtima postavljene armature.</t>
  </si>
  <si>
    <t>izvedbu podupiranja postojeće konstrukcije prilikom demontaže i ponovne montaže novog nosača</t>
  </si>
  <si>
    <t>Uključivo izrada radioničkog nacrta kojeg je potrebno dostaviti projektantu na ovjeru.</t>
  </si>
  <si>
    <t>Obračun po elementu jednog nosača (1 nosač ima 2x elementa).</t>
  </si>
  <si>
    <t>Potrebnu reparaciju i zaštitu dijela nosača na poziciji rezanja. (nosači su završno u unutarnjem prostoru).</t>
  </si>
  <si>
    <t>Obračun po komadu nosača (1 nosač ima 2x elementa).</t>
  </si>
  <si>
    <t>Drveni stupovi za lamelirane nosače.</t>
  </si>
  <si>
    <t>dobavu i postavu drvenih stupova za lamelirane nosače.</t>
  </si>
  <si>
    <t>Čelični stupovi u dvorani</t>
  </si>
  <si>
    <t>dobavu i postavu čeličnih stupova prema gornjem opisu.</t>
  </si>
  <si>
    <t>antikorozivna zaštita vručim cinčanjem.</t>
  </si>
  <si>
    <t>stup visine cca 690 cm</t>
  </si>
  <si>
    <t>stup visine cca 630 cm</t>
  </si>
  <si>
    <t>Dobava i postava čelične konstrukcije svjetlika na krovu dvorane.</t>
  </si>
  <si>
    <t>Dobava i postava čelične konstrukcije svjetlika na krovu dvorane. Konstrukciju se sastoji od kvadratnih cijevi 120×5mm, uključivo spojna sredstva i limovi. Materijal kvalitete S235
- AKZ vruće cinčanje + bojanje u RAL 9010
Izvoditelj je u obvezi izraditi statički projekt i radioničku dokumentaciju uz obveznu ovjeru projektanta.</t>
  </si>
  <si>
    <t>dobava i postava čelične konstrukcije svjetlika na krovu dvorane.</t>
  </si>
  <si>
    <t>Obračun po kg.</t>
  </si>
  <si>
    <t>ČELIČNE KONSTRUKCIJE UKUPNO:</t>
  </si>
  <si>
    <t>Zidanje plinobetonskim blokovima animacijskih otoka.</t>
  </si>
  <si>
    <t>Stavka uključuje :</t>
  </si>
  <si>
    <t>dobavu materijala i izvedbu animacijskih otoka prema gornjem opisu.</t>
  </si>
  <si>
    <t xml:space="preserve">izvedbu pripreme podloge prema uputama proizvođača i tehničkom listu. </t>
  </si>
  <si>
    <t>Izvedbu estriha prema gornjem opisu.</t>
  </si>
  <si>
    <t>dobavu i ugradnju polipropilenskih mikrovlakana ili lagane armeturne mreže ovisno o tehnologiji izvođenja.</t>
  </si>
  <si>
    <t>strojno zaglađivanje i ravnanje površine estriha prema tolerancijama za predviđene vrste završne obloge.</t>
  </si>
  <si>
    <t>oplatu prekida estriha te oplatu za izvedbu padova.</t>
  </si>
  <si>
    <t>izvedbu radnih reški dubine do 1/3 debljine podloge.</t>
  </si>
  <si>
    <t>izvedbu prodora kroz estrih različitih dimenzija.</t>
  </si>
  <si>
    <t>dobavu i izvedbu dilatiranja estrih i bočnih zidova trakama rezanim od ploča elastificiranog ekspandiranog polistirena deb. 1 cm, u visini estriha .</t>
  </si>
  <si>
    <t>sva otežanja i potrebna prilagođenja rubne oplate odgovarajuće visine kod denivelacija visine prema podovima manje debljine i ugradbenim elementima.</t>
  </si>
  <si>
    <t>zapunjavanje radnih reški trajno elastičnim kitom</t>
  </si>
  <si>
    <t>izvedbu konstruktivnih reški sa dilatacijskim profilima i pokrovnim odnosno prelaznim profilima po odabiru projektanta.</t>
  </si>
  <si>
    <t xml:space="preserve">izvedba zaštite svježe ugrađenog materijala sredstvom za zaštitu svježeg betona (curing). </t>
  </si>
  <si>
    <t>ZIDARSKI RADOVI UKUPNO:</t>
  </si>
  <si>
    <t>Dobava i postava hidroizolacije krova objekta u nagibu koja se izvodi od krovne sintetske UV stabilne hidroizolacijske trake bijele boje TPO/FPO d ≥ 1,5 mm (1000 kg/m³), s mehaničkim učvršćenjem folije za podlogu. Spojevi se obrađuju u skladu s propisanom tehnologijom od strane proizvođača membrane. Vanjski i unutarnji kutovi se trebaju dodatno ojačati sa gotovim tipskim elementima.</t>
  </si>
  <si>
    <t>Horizontalna i vertikalna polimercementna hidroizolacija bazena.</t>
  </si>
  <si>
    <t>dobavu i postavu polimercementne hidroizolacije. U cijeni uključen detalj prelaza iz horizontale u vertikalu. U svemu prema uputstvu proizvođača i tehničkom listu.</t>
  </si>
  <si>
    <t>dobavu i postavu sloja geotekstila koji se postavlja između toplinske izolacije i hidroizolacije.</t>
  </si>
  <si>
    <t xml:space="preserve">Toplinska izolacija krova postojećih garderoba od XPS ploča d = 10 cm. </t>
  </si>
  <si>
    <t>Dobava i postava  toplinske izolacije krova postojećih garderoba objekta koja se izvodi od ekstrudiranog polistirena XPS debljine 10,0 cm. Ploče sa rubnim preklopima, 30 kg/m3 s λ ≤ 0,037 W/mK.</t>
  </si>
  <si>
    <t>Geotekstil 200 g/m2. Oznaka sloja K1-B, K2-B, K2.1-B.</t>
  </si>
  <si>
    <t>dobavu i postavu tipske potkonstrukcije.</t>
  </si>
  <si>
    <t>Obračun po m2 tlocrtne projekcije stropa bazena na kojoj se izvodi navedeni sustav.</t>
  </si>
  <si>
    <t>Nosiva sekundarna konstrukcija apsorbera is stavke 4.</t>
  </si>
  <si>
    <t>dobavu i postavu tipske nosive sekundarne konstrukcije prema gornjem opisu.</t>
  </si>
  <si>
    <t>Dobava i postava XPS ploča - izvedba prijelaza sa starog na novi krov. Ploče XPS moraju biri ukoso rezane kako bi se postigao traženi pad. Visinska razlika iznosi 60 cm.</t>
  </si>
  <si>
    <t>Dobava materijala i izvedba ETICS sustava sa pločama mineralne vune debljine 8,0 cm na postojeću fasadu. Uključivo svi potrebni profili, okapi, mrežice, obrada špaleta oko postojećih prozora i slično. Potrebno je napraviti probno polje 1x1 m. Završna boja tamno siva/crna boja prema odobrenom uzorku od strane projektanta.</t>
  </si>
  <si>
    <t>dobavu i postavu visokovalnog trapeznog lima prema gornjem opisu.</t>
  </si>
  <si>
    <t>dobavu i postavu potrebne potkonstrukcije</t>
  </si>
  <si>
    <t>dobavu materijala i izvedbu oluka po rubu (skrivenih).</t>
  </si>
  <si>
    <t>Opšavi vanjskih dijelova glavnih nosača.</t>
  </si>
  <si>
    <t>dobavu i postavu aluminijskog plastificiranog lima prema gornjem opisu.</t>
  </si>
  <si>
    <t>dobavu i postavu spojnog i pričvrsnog pribora i materijala, okapnice i druge fazonske elemente te sav ostali rad i materijal do postizanja pune funkcionalne gotovosti u svemu prema projektu, uputi proizvođača i tehničkom listu.</t>
  </si>
  <si>
    <t>svi potrebni preklopi svih pozicija.</t>
  </si>
  <si>
    <t>dobava i postava tipskih elemenata za obradu prodora raznih vrsta i promjera cijevi.</t>
  </si>
  <si>
    <t>Opločenje školjke - pod plivački bazen specifikacija 1KE215.</t>
  </si>
  <si>
    <t xml:space="preserve">Dobava i postava keramičkih bazenskih pločica s antibakterijskim slojem za opločenje poda bazena. Keramičke pločice se polažu u fleksibilno keramičko ljepilo dok se reške  zapunjavaju sa masom za fugiranje, a sve usklađeno prema shemi polaganja i odabiru projektanta. </t>
  </si>
  <si>
    <t>dobavu i postavu keramičkih pločica prema gornjem opisu, oblaganje sa svim detaljima i elementima u sklopu, svim potrebnim obradama kod spojeva i rubnih detalja te svim potrebnim materijalima. NAPOMENA: Pločica, ljepilo i fuge odgovarajuće za bazen sa termalnom vodom.</t>
  </si>
  <si>
    <t xml:space="preserve">a) 	keramičke bazenske pločice s antibakterijskim slojem dim. cca 119 x 244 x 6 mm, obrada smooth, silky-mat, boja bijela, točna nijansa prema odabiru projektanta </t>
  </si>
  <si>
    <t xml:space="preserve">b keramičke bazenske pločice s antibakterijskim slojem dim. cca 119 x 244 x 6 mm, obrada smooth, silky-mat, boja tamno plava, točna nijansa prema odabiru projektanta </t>
  </si>
  <si>
    <t>Opločenje školjke - zid plivački bazen specifikacija 1KE215.</t>
  </si>
  <si>
    <t>Dobava i postava keramičkih bazenskih pločica s antibakterijskim slojem za opločenje zida bazena. Keramičke pločice se polažu u fleksibilno keramičko ljepilo dok se reške  zapunjavaju sa masom za fugiranje, a sve usklađeno prema shemi polaganja i odabiru projektanta. NAPOMENA: Pločica, ljepilo i fuge odgovarajuće za bazen sa termalnom vodom.</t>
  </si>
  <si>
    <t>Istovar, transport na gradilištu te postava keramičkih bazenskih pločica s antibakterijskim slojem za opločenje zida bazena.</t>
  </si>
  <si>
    <t>Obračun po m2 obloženog zida.</t>
  </si>
  <si>
    <t xml:space="preserve">keramičke bazenske pločice s antibakterijskim slojem dim. cca 119 x 244 x 6 mm, obrada smooth, silky-mat, boja bijela, točna nijansa prema odabiru projektanta </t>
  </si>
  <si>
    <t xml:space="preserve">keramičke bazenske pločice s antibakterijskim slojem dim. cca 119 x 244 x 6 mm, obrada smooth, silky-mat, boja tamno plava, točna nijansa prema odabiru projektanta </t>
  </si>
  <si>
    <t>Opločenje školjke - fazonski element za rub  plivački bazen specifikacija 1KE215.</t>
  </si>
  <si>
    <t>Dobava i postava keramičkih fazonskih elemenata za rub bazena. Keramičke pločice se polažu u fleksibilno keramičko ljepilo dok se reške  zapunjavaju sa masom za fugiranje, a sve usklađeno prema shemi polaganja i odabiru projektanta. NAPOMENA: Pločica, ljepilo i fuge odgovarajuće za bazen sa termalnom vodom.</t>
  </si>
  <si>
    <t>Istovar, transport na gradilištu te postava keramičkog fazonskog elementa za rub bazena. Keramički fazonski komadi se polažu u fleksibilno keramičko ljepilo dok se reške zapunjavaju sa masom za fugiranje, a sve usklađeno prema shemi polaganja i odabiru projektanta.</t>
  </si>
  <si>
    <t>rubni rebrasti fazonski element s prihvatom i rubom u boji (koeficijent protukliznosti C) dim. cca  244 x 119 x 15/30 mm, boja bijela-tamno plava, točna nijansa prema odabiru projektanta</t>
  </si>
  <si>
    <t>kutni rubni rebrasti fazonski element s prihvatom i rubom u boji (koeficijent protukliznosti C) dim. cca 112 x 112 x 15/30 mm, boja bijela-tamno plava, točna nijansa prema odabiru projektant</t>
  </si>
  <si>
    <t>istovar, transport na gradilištu te postava keramičkog fazonskog elementa za rub bazena. Keramički fazonski komadi se polažu u fleksibilno keramičko ljepilo dok se reške zapunjavaju sa masom za fugiranje, a sve usklađeno prema shemi polaganja i odabiru projektanta.</t>
  </si>
  <si>
    <t xml:space="preserve">keramičke bazenske pločice sa antibakterijskim slojem dimenzije cca 119 x 244 x 6 mm, bijela boja. </t>
  </si>
  <si>
    <t>Opločenje školjke - opločenje preljeva  plivački bazen specifikacija 1KE215.</t>
  </si>
  <si>
    <t>Dobava i postava keramičkih pločica sa antibakterijskim slojem za opločenje preljeva. Keramičke pločice se polažu u fleksibilno keramičko ljepilo dok se reške  zapunjavaju sa masom za fugiranje, a sve usklađeno prema shemi polaganja i odabiru projektanta. NAPOMENA: Pločica, ljepilo i fuge odgovarajuće za bazen sa termalnom vodom.</t>
  </si>
  <si>
    <t>Istovar, transport na gradilištu te postava keramičkih bazenskih pločica sa antibakterijskim slojem za opločenje preljeva. Keramičke pločice se polažu u fleksibilno keramičko ljepilo dok se reške  zapunjavaju sa masom za fugiranje, a sve usklađeno prema shemi polaganja i odabiru projektanta.</t>
  </si>
  <si>
    <t xml:space="preserve">keramičke bazenske pločice sa antibakterijskim slojem dimenzije cca 119 x 244 x 6 mm, bijela boja </t>
  </si>
  <si>
    <t>Opločenje poda animacijskog otoka specifikacija 1KE205.</t>
  </si>
  <si>
    <t>dobavu i postavu keramičkih gres pločica prema gornjoj specifikaciji.</t>
  </si>
  <si>
    <t>Opločenje školjke - terapeutski bazen školjka i stupovi specifikacija 1KE206.</t>
  </si>
  <si>
    <r>
      <t xml:space="preserve">Glazirani klinker mozaik, debljine 8-9 mm., glazirane sjajne obrade, veličine 1,2x1,2 cm., na mrežici 30x30, bijele boje, sve prema grafičkom prikazu u specifikaciji </t>
    </r>
    <r>
      <rPr>
        <b/>
        <sz val="10"/>
        <rFont val="Arial"/>
        <family val="2"/>
        <charset val="238"/>
      </rPr>
      <t>1KE206</t>
    </r>
    <r>
      <rPr>
        <sz val="10"/>
        <rFont val="Arial"/>
        <family val="2"/>
        <charset val="238"/>
      </rPr>
      <t>. 
NAPOMENA: Pločice, ljepilo i fuge odgovarajuće za bazen sa termalnom vodom.</t>
    </r>
  </si>
  <si>
    <t>dobavu i postavu keramičkih pločica prema gornjoj specifikaciji.</t>
  </si>
  <si>
    <t>dobavu i postavu keramičkih pločica prema gornjem opisu, oblaganje sa svim detaljima i elementima u sklopu,svim potrebnim obradama kod spojeva i rubnih detalja te svim potrebnim materijalima.</t>
  </si>
  <si>
    <t>dobavu i postavu keramičkih pločica prema gornjem opisu, oblaganje sa svim detaljima i elementima u sklopu, svim potrebnim obradama kod spojeva i rubnih detalja te svim potrebnim materijalima. Bez obzira na oblik i veličinu tlocrta i plohe za oblaganje.</t>
  </si>
  <si>
    <t>Opločenje postojećih tribina i stubišta koje ide prema galeriji relaxa specifikacija 1KE205.</t>
  </si>
  <si>
    <t>Opločenje poda sanitarija bazena.</t>
  </si>
  <si>
    <t>Opločenje zida hodnika s propusnicima.</t>
  </si>
  <si>
    <t>Dobava i postava čvrste PVC bazenske folije - armiranog linera u bijeloj boji prema specifikaciji u roli širine 165cm i 205 cm debljine 1,5 mm/±5%, dužine 25m. Ojačana poliesterno armaturom, vodonepropusna. Za oblaganje stijenki i dna bazena te kosine preljevnog kanala, UV stabilna, otporna na slanu kloriranu bazensku vodu. Kroji se i postavlja na licu mjesta te vari vručim zrakom 450-500 C</t>
  </si>
  <si>
    <t>Dobava i postava čvrste PVC bazenske folije - armiranog linera u bijeloj boji prema specifikaciji u roli širine 165cm i 205 cm debljine 1,5 mm/±5%, dužine 25m. Ojačana poliesterno armaturom, vodonepropusna. Za oblaganje gazišta stepenica, UV stabilna, otporna na slanu kloriranu bazensku vodu. Kroji se i postavlja na licu mjesta te vari vručim zrakom 450-500 C</t>
  </si>
  <si>
    <t>Dobava i postava čvrste PVC bazenske folije - armiranog linera u bijeloj boji prema specifikaciji u roli širine 165cm i 205 cm debljine 1,5 mm/±5%, dužine 25m. Ojačana poliesterno armaturom, vodonepropusna. Za oblaganje sjedeće i ležeće klupe bazena, UV stabilna, otporna na slanu kloriranu bazensku vodu. Kroji se i postavlja na licu mjesta te vari vručim zrakom 450-500 C</t>
  </si>
  <si>
    <t>Materijal za montažu.</t>
  </si>
  <si>
    <t>VI</t>
  </si>
  <si>
    <t xml:space="preserve">OBLOGE ZIDOVA I OVJEŠENI STROPOVI </t>
  </si>
  <si>
    <t xml:space="preserve"> - dobavu i postavu dilatacijske pjenaste Pe folije d = 0,5 cm na kontaktu potkonstrukcije sa zidom.</t>
  </si>
  <si>
    <t>- obrada spojeva i površina klase kvalitete Q4 ili jednakovrijedno.</t>
  </si>
  <si>
    <t xml:space="preserve"> - dobava materijala, transport i izrada ukrute i oblaganje špalete te dodatna potkonstrukcija za teža i veća vratna krila od odgovarajućih profila. Profil tipski, UA, izrađen od pocinčanog čeličnog lima</t>
  </si>
  <si>
    <t>- brtvljenje odnosno izrada i obrada spojeva prema susjednim plohama.</t>
  </si>
  <si>
    <t xml:space="preserve"> - sav potreban horizontalni i vertikalni transport.</t>
  </si>
  <si>
    <t>- sve potrebne skele i radne platforme za izvedbu radova u sukladnosti sa propisima zaštite na radu.</t>
  </si>
  <si>
    <t xml:space="preserve">Ovješeni strop od gipskartonske vlagotporne ploče d = 12,5 mm. </t>
  </si>
  <si>
    <t>Izvedba spuštenog stropa od gips kartonske vlagotporne ploče  na tipskoj pocinčanoj potkonstrukciji, prema izvedbenom projektu interijera. Potkonstrukcija iz pocinčanog čeličnog profila HRN EN 14195 ili jednakovrijedno (nonius ovjes - direktni ovjes razred nosivosti 0,40 kN, razmak ovjesnih elemenata prema tehničkom uputstvu) se sidri u AB konstrukciju stropa iznad odgovarajućim pričvrsnim priborom.</t>
  </si>
  <si>
    <t>- dobavu, transport i ugradnju impregniranih (za ugradnju u vlažnim prostorima) gips kartonskih ploča (~ 700 kg/m3) d = 12,5 mm. U svemu prema tehničkom listu i uputi proizvođača.</t>
  </si>
  <si>
    <t xml:space="preserve"> - izvedbu ruba stropa dilatiranog od zida za 1,0 cm, završetak ploča prema tipskim varijantama proizvođača a po odabiru projektanta (plastični profil, kutni profil ..), uključivo sav potreban materijal i rad. U svemu prema uputstvu proizvođača i tehničkom listu.</t>
  </si>
  <si>
    <t xml:space="preserve"> - obradu spojeva i ravnina ploča u kvaliteti Q4 – masa za izravnavanje i kao završni sloj tvornički pripremljena gotova glet masa prema tehničkom uputstvu proizvođača.</t>
  </si>
  <si>
    <t xml:space="preserve"> - dobavu, transport i postavu tipske ovješene metalne potkonstrukcije sa svim odgovarajućim spojnim i prićvrsnim priborom te potrebnim pripremama.</t>
  </si>
  <si>
    <t>- obrada spojeva s drugim plohama, armiranje tipskom trakom od staklene mrežice (posebno rubove na spoju s bočnim plohama, uz prodore i elemente u sklopu stropa), gletanje odgovarajućom masom te brušenje.</t>
  </si>
  <si>
    <t xml:space="preserve"> - izvedbu otvora u stropu (rasvjeta i sl.).</t>
  </si>
  <si>
    <t>Impregnirane gipskartonske ploče H2 ili jednakovrijedno.</t>
  </si>
  <si>
    <t>Dobava materijala i izvedba protupožarne obloge kanala za instalaciju kabelskog voda struje fotonaponske elektrane - sa krova do elektrosobe - sve prema PP elaboratu odnosno zahtjevima iz projekta.</t>
  </si>
  <si>
    <t xml:space="preserve"> - sav potreban spojni pribor, materijal i rad za postavu PP obloge zida, u svemu prema uputi proizvođača i tehničkom listu te zahtjevim is PP elaborata. U cijeni komplet funkcionalna, završno ugrađena i obrađena stavka.</t>
  </si>
  <si>
    <t>- sanacija spuštenog stropa prema gornjem opisu.</t>
  </si>
  <si>
    <t xml:space="preserve"> - sav potreban spojni pribor, materijal i rad za sanaciju stropa, u svemu prema uputi proizvođača i tehničkom listu. U cijeni komplet funkcionalna, završno ugrađena i obrađena stavka.</t>
  </si>
  <si>
    <t>OVJEŠENI STROPOVI UKUPNO:</t>
  </si>
  <si>
    <t>Unutarnja stijena prema bazenskoj dvorani.</t>
  </si>
  <si>
    <t>Dobava i ugradba unutarnje stijene prema bazenskoj dvorani. U svemu prema specifikaciji broj 1BS101.</t>
  </si>
  <si>
    <t>dobavu i ugradnju unutarnje stijene prema specifikaciji.</t>
  </si>
  <si>
    <t>sav potreban rad i materijal te pomoćni i spojni materijal i pribor.</t>
  </si>
  <si>
    <t>Prije izrade bravarske stavke obavezno provjeriti dimenzije građevinskih otvora na građevini.</t>
  </si>
  <si>
    <t>Vrata kod sanitarija bazenskih ž.</t>
  </si>
  <si>
    <t>Dobava i ugradba kod galerije. U svemu prema specifikaciji broj 1BS119.</t>
  </si>
  <si>
    <t>dobavu i ugradnju vrata prema specifikaciji.</t>
  </si>
  <si>
    <t>Vrata kod sanitarija bazenskih m.</t>
  </si>
  <si>
    <t>Dobava i ugradba kod galerije. U svemu prema specifikaciji broj 1BS120.</t>
  </si>
  <si>
    <t>Vanjska višedjelna ostakljena stijena.</t>
  </si>
  <si>
    <t>Dobava i ugradba vanjske višedjelne ostakljene stijene od čeličnih profilae. U svemu prema specifikaciji broj 1BS201.</t>
  </si>
  <si>
    <t>dobavu i ugradnju višedjelne ostakljene stijene prema specifikaciji.</t>
  </si>
  <si>
    <t>Dobava i ugradba vanjske višedjelne ostakljene stijene od čeličnih profila. U svemu prema specifikaciji broj 1BS202.</t>
  </si>
  <si>
    <t>Dobava i ugradba vanjske višedjelne ostakljene stijene od čeličnih profila. U svemu prema specifikaciji broj 1BS203.</t>
  </si>
  <si>
    <t>Rukohvat u sanitarijama bazena.</t>
  </si>
  <si>
    <t>Dobava i ugradba rukohvata u sanitarijama bazena. U svemu prema specifikaciji broj 1BS601.</t>
  </si>
  <si>
    <t>dobavu i ugradnju rukohvata u sanitarijama bazena prema specifikaciji.</t>
  </si>
  <si>
    <t>Sve mjere kontrolirati u naravi!</t>
  </si>
  <si>
    <t>Uključivo izvedba statičkog proračuna i radioničkog nacrta kojeg je potrebno dostaviti projektantu na ovjeru.</t>
  </si>
  <si>
    <t>Preljevna rešetka bazena.</t>
  </si>
  <si>
    <t>dobava i postava podne rešetke za preljev bazena.</t>
  </si>
  <si>
    <t>Podna rešetka konvektora.</t>
  </si>
  <si>
    <t>uklanjanje postojećih rešetki konvektora bazena s profilnim nosačima, uključujući troškove transporta i deponije.</t>
  </si>
  <si>
    <t>Demontaža postojećih mlaznica nogopera i postava novih.</t>
  </si>
  <si>
    <t>demontažu postojećih mlaznica, utovar i odvoz na deponiju uključujući sve troškove deponiranja.</t>
  </si>
  <si>
    <t>dobavu i montažu novih mlaznica prema gornjem opisu.</t>
  </si>
  <si>
    <t>prije izrade bravarske stavke obavezno provjeriti dimnzije građevinskih otvora na građevini.</t>
  </si>
  <si>
    <t>u slučaju odstupanja dimenzija građevinskih otvora od projektiranih obavezno o istome izvijestiti projektanta.</t>
  </si>
  <si>
    <t>Izvesti prema shemi bravarije odnosno specifikaciji.</t>
  </si>
  <si>
    <t>Nosači za sigurnosnu rasvjetu.</t>
  </si>
  <si>
    <t xml:space="preserve">Izrada, montaža i spajanje L profila / konzole za montažu sigurnosnog rasvjetnog tijela tipa P13a na drvenu gredu iznad prostorije bazena.
Dimenzije konzole utvrditi naknadno na gradilištu. Konzole su od vruće cinčanog čelika otpornog na klor i termalnu vodu.
</t>
  </si>
  <si>
    <t>dobavu i postau konzola prema gornjem opisu.</t>
  </si>
  <si>
    <t>Novi čelični dio krovnog vijenca.</t>
  </si>
  <si>
    <t>dobavu materijala i izradu novog čeličnog vijenca prema gornjem opisu.</t>
  </si>
  <si>
    <t>prije izrade bravarske stavke obavezno provjeriti dimnzije na građevini.</t>
  </si>
  <si>
    <t>u slučaju odstupanja dimenzija od projektiranih obavezno o istome izvijestiti projektanta.</t>
  </si>
  <si>
    <t>BRAVARSKI RADOVI UKUPNO :</t>
  </si>
  <si>
    <t>VIII.</t>
  </si>
  <si>
    <t>STOLARSKI RADOVI</t>
  </si>
  <si>
    <t>Sanitarni pregradnici muški wc.</t>
  </si>
  <si>
    <t>Dobava i ugradba sanitarnih pregradnika muških wc-a. U svemu prema specifikaciji broj 1SS402.</t>
  </si>
  <si>
    <t>dobavu i ugradnju sanitarnih pregradnika prema specifikaciji.</t>
  </si>
  <si>
    <t>Prije izrade stolarske stavke obavezno provjeriti dimenzije građevinskih otvora na građevini.</t>
  </si>
  <si>
    <t>Sanitarni pregradnici ženski wc.</t>
  </si>
  <si>
    <t>Dobava i ugradba sanitarnih pregradnika ženskih wc-a. U svemu prema specifikaciji broj 1SS403.</t>
  </si>
  <si>
    <t>Sanitarni pult muški wc.</t>
  </si>
  <si>
    <t>Dobava i ugradba sanitarnog pulta u muškom wc-a. U svemu prema specifikaciji broj 1SS404.</t>
  </si>
  <si>
    <t>dobavu i ugradnju sanitarnih pulta prema specifikaciji.</t>
  </si>
  <si>
    <t>Sanitarni pult ženski wc.</t>
  </si>
  <si>
    <t>Dobava i ugradba sanitarnog pulta u ženskom wc-a. U svemu prema specifikaciji broj 1SS405.</t>
  </si>
  <si>
    <t>Sanitarna pregrada pisoara.</t>
  </si>
  <si>
    <t>Dobava i ugradba pregrade pisoara u muškom wc-a. U svemu prema specifikaciji broj 1SS406.</t>
  </si>
  <si>
    <t>dobavu i ugradnju pregrada pisoara prema specifikaciji.</t>
  </si>
  <si>
    <t>Klupa uz zidni mural.</t>
  </si>
  <si>
    <t>Dobava i ugradba klupe uz zidni mural. U svemu prema specifikaciji broj 1SS408.</t>
  </si>
  <si>
    <t>dobavu i ugradnju klupe uz zidni mural prema specifikaciji.</t>
  </si>
  <si>
    <t>Klupa u vanity hodniku</t>
  </si>
  <si>
    <t>Dobava i ugradba klupe u vanity hodniku. U svemu prema specifikaciji broj 1SS417.</t>
  </si>
  <si>
    <t>dobavu i ugradnju klupe prema specifikaciji.</t>
  </si>
  <si>
    <t>Ogledalo u vanity hodniku - tip 1.</t>
  </si>
  <si>
    <t>Dobava i ugradba ogledala u vanity hodniku. U svemu prema specifikaciji broj 1ST101.</t>
  </si>
  <si>
    <t>dobavu i ugradnju ogledala u hodniku prema specifikaciji.</t>
  </si>
  <si>
    <t>Ogledalo na zidu vanity-a.</t>
  </si>
  <si>
    <t>Dobava i ugradba ogledala na zidu vanity-a. U svemu prema specifikaciji broj 1ST104.</t>
  </si>
  <si>
    <t>dobavu i ugradnju ogledala s okvirom prema specifikaciji.</t>
  </si>
  <si>
    <t>STOLARSKI RADOVI UKUPNO:</t>
  </si>
  <si>
    <t>IX.</t>
  </si>
  <si>
    <t xml:space="preserve">OBLOGE ZIDOVA OVJEŠENI STROPOVI </t>
  </si>
  <si>
    <r>
      <t xml:space="preserve">Dobava i postava keramičkih gres pločica, I”A” kvalitete, veličina 120x60cm i 45x90 cm., debljine 9-10 mm., strukturirane završne obrade, protukliznosti  R10B, ravno rezanih rubova – ret., inspiracija pijeska/zemlje, iti tip kao I ostale pozicije relax, hodnici , bež boje, sve prema grafičkom prikazu u specifikaciji </t>
    </r>
    <r>
      <rPr>
        <b/>
        <sz val="10"/>
        <color rgb="FF222222"/>
        <rFont val="Arial"/>
        <family val="2"/>
      </rPr>
      <t>1KE205</t>
    </r>
    <r>
      <rPr>
        <sz val="10"/>
        <color rgb="FF222222"/>
        <rFont val="Arial"/>
        <family val="2"/>
      </rPr>
      <t>.</t>
    </r>
  </si>
  <si>
    <r>
      <t xml:space="preserve">Dobava i postava keramičkih gres pločica, I”A” kvalitete, veličina 120x60cm i 45x90 cm., debljine 9-10 mm., strukturirane završne obrade, protukliznosti  R11C, ravno rezanih rubova – ret., inspiracija pijeska/zemlje, iti tip kao I ostale pozicije relax, hodnici , bež boje, sve prema grafičkom prikazu u specifikaciji </t>
    </r>
    <r>
      <rPr>
        <b/>
        <sz val="10"/>
        <color rgb="FF222222"/>
        <rFont val="Arial"/>
        <family val="2"/>
      </rPr>
      <t>1KE205</t>
    </r>
    <r>
      <rPr>
        <sz val="10"/>
        <color rgb="FF222222"/>
        <rFont val="Arial"/>
        <family val="2"/>
      </rPr>
      <t>.</t>
    </r>
  </si>
  <si>
    <t>XII</t>
  </si>
  <si>
    <t>RAZNI GRAĐEVINSKI I OBRTNIČKI RADOVI</t>
  </si>
  <si>
    <t>Izrada snimka izvedenog stanja.</t>
  </si>
  <si>
    <t>XII.</t>
  </si>
  <si>
    <t>RAZNI GRAĐEVINSKI I OBRTNIČKI RADOVI UKUPNO:</t>
  </si>
  <si>
    <t>Zapunjavanje žardinjera za umjetno bilje.</t>
  </si>
  <si>
    <t>Razastiranje malča u žardinjerama s umjetnim biljem.</t>
  </si>
  <si>
    <t xml:space="preserve">Dobava, ravnomjerno razastiranje ispune  žardinjera za umjetno bilje malčem od kore drveta. Malč se razastire na gornju ploha žardinjere koja je predmet stavke 1. Raznih građevinsko obrtničkih radova u debljini 5cm. </t>
  </si>
  <si>
    <t xml:space="preserve">Nove kabine za presvlačenje u prostoru garderoba. </t>
  </si>
  <si>
    <t>izradu, dobavu i ugradnju kabina za presvlačenje</t>
  </si>
  <si>
    <t>Geodetski elaborat izvedenog stanja.</t>
  </si>
  <si>
    <t>Izrada geodetskog elaborata potrebnog za evidentiranje podataka o katastarskim česticama i podataka o novoizgrađenim građevinama u područni katastarski i zemljišno - knjižni ured, koji se sastoji od:</t>
  </si>
  <si>
    <t>Geodetski elaborat za evidentiranje, brisanje ili promjenu podataka o zgradama ili drugim građevinama.</t>
  </si>
  <si>
    <t>Geodetski elaborat za vođenje katastra infrastrukture.</t>
  </si>
  <si>
    <t>Poslovi na izradi elaborata sastoje se od sljedećih radova:</t>
  </si>
  <si>
    <t>preuzimanje podataka u nadležnom katastru i stalnim geodetskim točkama i njihova obrada,</t>
  </si>
  <si>
    <t>izrada i ovjera geodetskog elaborata za upis u katastar koji sadrži:</t>
  </si>
  <si>
    <t>kopija katastarskog plana,</t>
  </si>
  <si>
    <t>geodetski snimak građevina na terenu,</t>
  </si>
  <si>
    <t>podatke o geodetskoj mreži (popis koordinata i visina, skica sa položajima opisa)</t>
  </si>
  <si>
    <t>iskaz površina,</t>
  </si>
  <si>
    <t>tehničko izvješće o elaboratu,</t>
  </si>
  <si>
    <t>ovjereni prijavni list za katastar,</t>
  </si>
  <si>
    <t>ovjereni prijavni list za zemljišne knjige,</t>
  </si>
  <si>
    <t xml:space="preserve">Geodetski snimak izvedenog stanja potrebno je dostaviti u pet (5) primjeraka i jedan (1) primjerak u elektronskoj kopiji na CD-u.  Pri izradi snimka izvedenog stanja treba se držati važećih zakona i propisa. </t>
  </si>
  <si>
    <t>Izvedba, kontrola kakvoće i obračun prema OTU 1-02.6.</t>
  </si>
  <si>
    <t>Fasadna skela.</t>
  </si>
  <si>
    <t>Dobava, dopremanje i montaža, te po izvedbi svih radova demontaža i odvoz fasadne skele. Skela se izvodi od čeličnih bešavnih cijevi. U  jediničnoj cijeni transport na gradilište i sa gradilišta, izrada prilaza na skelu, kao i zaštitna ograda prema propisima.</t>
  </si>
  <si>
    <t>Skela se izvodi za sve sudionike u izvedbi radova te će izvoditelj građevinskih radova izraditi detaljni operativni plan u koji će uključiti sve vezane aktivnosti.</t>
  </si>
  <si>
    <t>Obračun se vrši po m2 projekcije skele uz dodatak + 1,0 m1 iznad posljednje platforme.</t>
  </si>
  <si>
    <t>U jediničnu cijenu uključiti zaštitni zastor od jutenih ili plastičnih traka, koje se postavljaju s vanjske strane skele po cijeloj površini. Skelu je potrebno osigurati od prevrtanja sidrenjem u građevinu, a od udara groma uzemljenjem. Potrebno je izvesti pomoćne željezne ili drvene ljestve - penjalice za osiguranje vertikalne komunikacije po skeli, sve u skladu s važećim hrvatskim (ili jednakovrijednim) propisima i normama.</t>
  </si>
  <si>
    <t>Prije izvedbe skele izvođač je dužan izraditi projekt skele što je uključeno u cijenu stavke.</t>
  </si>
  <si>
    <t>Obračun po m2 ortogonalne projekcije skele.</t>
  </si>
  <si>
    <t>Utvrđivanje položaja ukopanih instalacija.</t>
  </si>
  <si>
    <t>Iskop kontrolnih rovova ("šliceva") radi ustanovljavanja položaja podzemnih instalacija. Kontrolni rovovi se kopaju ručno ili vrlo oprezno strojno prema odredbi nadzornog inženjera. Njihova širina je najviše 30 cm, dužina 100 i dubina 200 cm.</t>
  </si>
  <si>
    <t>Obračun po komadu rova.</t>
  </si>
  <si>
    <t>pod od keramičkih gres pločica, I”A” kvalitete, veličina 120x60cm i 45x90 cm., debljine 9-10 mm,R11C</t>
  </si>
  <si>
    <t>pod od keramičkih gres pločica, I”A” kvalitete, veličina 120x60cm i 45x90 cm., debljine 9-10 mm, R10B</t>
  </si>
  <si>
    <t>školjka bazena i stupovi glazirani klinker mozaik, debljine 8-9 mm., glazirane sjajne obrade, veličine 1,2x1,2 cm., na mrežici 30x30</t>
  </si>
  <si>
    <t>Demontaža slivnika unutar postojeće zgrade. Demontaža uključuje skidanje elemenata sa pripdajućim građevinskim radovima. Demontirana oprema se deponira prema dogovoru s investitorom, odnosno zbrinjava u skladu s propisima na odgovarajućem deponiju. Stavka uključuje utovar, prijevoz i istovar te troškove zbrinjavanja na deponiju (takse i sl.) i ostale neposredno vezane troškove.
Obračun po komadu.</t>
  </si>
  <si>
    <t>PROTUPOŽARNA OPREMA</t>
  </si>
  <si>
    <t>UNUTARNJA HIDRANTSKA MREŽA</t>
  </si>
  <si>
    <t>- DN50</t>
  </si>
  <si>
    <t>- 20 mm debljine za vanjski promjer 63 mm (DN50)</t>
  </si>
  <si>
    <r>
      <t xml:space="preserve">Dobava i ugradnja </t>
    </r>
    <r>
      <rPr>
        <b/>
        <sz val="10"/>
        <rFont val="Arial"/>
        <family val="2"/>
        <charset val="238"/>
      </rPr>
      <t>unutarnjeg zidnog hidrantskog ormarić</t>
    </r>
    <r>
      <rPr>
        <sz val="10"/>
        <rFont val="Arial"/>
        <family val="2"/>
        <charset val="238"/>
      </rPr>
      <t xml:space="preserve"> sa kutnim ventilom DN50, dim. ormarića 500x500x140 mm, označen oznakom za hidrant prema normi HRN ISO 7010:2020. Ugradnja i materijal ormarića prema projektu unutarnjeg uređenja, a opremiti ga sa sljedećom specificiranom opremom: 
-tlačna cijev ∅52x20 m sa spojnicama
-ventil kutni Ms 2" sa stabilnom spojnicom (AI) ∅52
-okretni nastavak za Ms 2"
-mlaznica ∅52 Al sa zasunom
-naljepnica Euro H (F002)
Obračun po kompletno ugrađenom ormariću.</t>
    </r>
  </si>
  <si>
    <t>Ispitivanje instalacije prema projektu vodovoda i odvodnje, punjenje cjevovoda vodom, tlačna proba sa preuzimanjem, te pražnjenje cjevovoda nakon dovršetka tlačne probe. U cijenu je uključena sva oprema i materija potreban za funkcionalnu izvedbu ispitivanja.
Obračun po kompletno izvedenoj instalaciji.</t>
  </si>
  <si>
    <t xml:space="preserve">Dobava svih potrebnih uvjerenja o sukladnosti i certifikata te izdavanje odgovarajućih zapisnika o ispitivanjima. U stavku je uključena i provedba ispitivanja funkcionalnosti unutarnje hidrantske mreže od strane ovlaštene osobe za potrebe tehničkog pregleda sustava protupožarne zaštite. </t>
  </si>
  <si>
    <t>5.4.</t>
  </si>
  <si>
    <r>
      <t xml:space="preserve">Dobava i montaža opreme kompletnog </t>
    </r>
    <r>
      <rPr>
        <b/>
        <sz val="10"/>
        <rFont val="Arial"/>
        <family val="2"/>
        <charset val="238"/>
      </rPr>
      <t>sanitarnog pulta</t>
    </r>
    <r>
      <rPr>
        <sz val="10"/>
        <rFont val="Arial"/>
        <family val="2"/>
        <charset val="238"/>
      </rPr>
      <t xml:space="preserve"> prema grafičkom prilogu u specifikacijama broj </t>
    </r>
    <r>
      <rPr>
        <b/>
        <sz val="10"/>
        <rFont val="Arial"/>
        <family val="2"/>
        <charset val="238"/>
      </rPr>
      <t>1SS409 i 1SS405</t>
    </r>
    <r>
      <rPr>
        <sz val="10"/>
        <rFont val="Arial"/>
        <family val="2"/>
        <charset val="238"/>
      </rPr>
      <t xml:space="preserve"> sa uključenim potrebnim materijalom i priborom za dovršetak rada do potpune funkcionalnosti, koji se sastoji sljedećih elemenata.
</t>
    </r>
    <r>
      <rPr>
        <b/>
        <sz val="10"/>
        <rFont val="Arial"/>
        <family val="2"/>
        <charset val="238"/>
      </rPr>
      <t>Napomena: Stavku nuditi kao komplet!</t>
    </r>
  </si>
  <si>
    <r>
      <t xml:space="preserve">- senzorska mješalica za umivaonik </t>
    </r>
    <r>
      <rPr>
        <b/>
        <sz val="10"/>
        <rFont val="Arial"/>
        <family val="2"/>
        <charset val="238"/>
      </rPr>
      <t>1VO401</t>
    </r>
    <r>
      <rPr>
        <sz val="10"/>
        <rFont val="Arial"/>
        <family val="2"/>
        <charset val="238"/>
      </rPr>
      <t xml:space="preserve">
Elektronska miješalica za umivaonik s regulacijom temperature na bateriju
• Visina izljeva 130
• projekcija: 127 mm
• vrste mlaza: normalan mlaz
• maksimalni protok pri 3 bara: 5 l/min
• prilagodljivo ograničenje temperature
• temperatura postavljanje se obavlja s pomoću 
  bočne ručke na miješalici
• nepovratni ventil
• prikladno za protočne grijače za vodu
• Infracrvena beskontaktna elektronika
• automatsko podešavanje okoliša infracrvenog 
  senzora
• podesivi optički raspon infracrvenog senzora
  (2 postavke)
• prikaz stanja baterije
• Rad na baterije 6 V (litijska baterija, životni 
  vijek oko 2 godine, baterije u opsegu isporuke)
• vrijeme ispiranja: 10 s
• moguće je aktiviranje higijenskog ispiranja 
  (automatski protok vode)
• učestalost ciklusa ispiranja: 24 h
• vrijeme za higijensko ispiranje: 10 s
• ručno zaustavljanje vode: ručno zaustavljanje 
  vode za čišćenje umivaonika
• kategorija buke: I
• kategorija protoka vode: O
• mrežice za hvatanje prljavštine u priključnim 
  crijevima
• EU taxonomy: max. 6 l/min - Substantial 
  Contribution (SC) </t>
    </r>
  </si>
  <si>
    <r>
      <rPr>
        <sz val="10"/>
        <rFont val="Arial"/>
        <family val="2"/>
        <charset val="238"/>
      </rPr>
      <t xml:space="preserve">Dobava i montaža kompletnog </t>
    </r>
    <r>
      <rPr>
        <b/>
        <sz val="10"/>
        <rFont val="Arial"/>
        <family val="2"/>
        <charset val="238"/>
      </rPr>
      <t>WC-a</t>
    </r>
    <r>
      <rPr>
        <sz val="10"/>
        <rFont val="Arial"/>
        <family val="2"/>
        <charset val="238"/>
      </rPr>
      <t xml:space="preserve"> prema grafičkom prilogu u specifikaciji broj </t>
    </r>
    <r>
      <rPr>
        <b/>
        <sz val="10"/>
        <rFont val="Arial"/>
        <family val="2"/>
        <charset val="238"/>
      </rPr>
      <t>1VO301</t>
    </r>
    <r>
      <rPr>
        <sz val="10"/>
        <rFont val="Arial"/>
        <family val="2"/>
        <charset val="238"/>
      </rPr>
      <t xml:space="preserve"> sa uključenim potrebnim materijalom i priborom za dovršetak rada do potpune funkcionalnosti, koji se sastoji sljedećih elemenata.</t>
    </r>
    <r>
      <rPr>
        <b/>
        <sz val="10"/>
        <rFont val="Arial"/>
        <family val="2"/>
        <charset val="238"/>
      </rPr>
      <t xml:space="preserve">
Napomena: Stavku nuditi kao komplet!</t>
    </r>
  </si>
  <si>
    <t>- konzolne keramičke wc školjke u kompletu s
  pripadajućim wc sjedalom
  - dimenzije školjke 54x35 cm
  - završna obrada bijelo sjaj
  - vortex (kružno) ispiranje 
  - brid školjke je bez ruba (rimless)
  - wc sjedalo je tanko, demontažno,
    sporospuštajuće i ima antibakterijsku zaštitu
  - higijenski premaz wc školjke
  - skriveni vijci za montažu wc školjke
  - ispiranje wc školjke 4,5 l/min</t>
  </si>
  <si>
    <r>
      <t xml:space="preserve">Dobava i montaža kompletnog zidnog </t>
    </r>
    <r>
      <rPr>
        <b/>
        <sz val="10"/>
        <rFont val="Arial"/>
        <family val="2"/>
        <charset val="238"/>
      </rPr>
      <t>pisoara</t>
    </r>
    <r>
      <rPr>
        <sz val="10"/>
        <rFont val="Arial"/>
        <family val="2"/>
        <charset val="238"/>
      </rPr>
      <t xml:space="preserve"> prema grafičkom prilogu u specifikaciji broj </t>
    </r>
    <r>
      <rPr>
        <b/>
        <sz val="10"/>
        <rFont val="Arial"/>
        <family val="2"/>
        <charset val="238"/>
      </rPr>
      <t>1VO302</t>
    </r>
    <r>
      <rPr>
        <sz val="10"/>
        <rFont val="Arial"/>
        <family val="2"/>
        <charset val="238"/>
      </rPr>
      <t xml:space="preserve"> sa uključenim potrebnim materijalom i priborom za dovršetak rada do potpune funkcionalnosti, koji se sastoji sljedećih elemenata.
</t>
    </r>
    <r>
      <rPr>
        <b/>
        <sz val="10"/>
        <rFont val="Arial"/>
        <family val="2"/>
        <charset val="238"/>
      </rPr>
      <t>Napomena: Stavku nuditi kao komplet!</t>
    </r>
  </si>
  <si>
    <r>
      <t xml:space="preserve">Dobava i montaža kompletne </t>
    </r>
    <r>
      <rPr>
        <b/>
        <sz val="10"/>
        <rFont val="Arial"/>
        <family val="2"/>
        <charset val="238"/>
      </rPr>
      <t>opreme nogopera</t>
    </r>
    <r>
      <rPr>
        <sz val="10"/>
        <rFont val="Arial"/>
        <family val="2"/>
        <charset val="238"/>
      </rPr>
      <t xml:space="preserve"> koji se sastoji od:</t>
    </r>
  </si>
  <si>
    <t>- slivnik dimenzija 200x200 mm</t>
  </si>
  <si>
    <t>Razdjelnik -RAP (animacijski pult)</t>
  </si>
  <si>
    <t>ORMAR:</t>
  </si>
  <si>
    <t>Vanjski samostojeći ormar, UV stabilan, stupanj zaštite IP65,</t>
  </si>
  <si>
    <t>Džep za dokumentaciju A4</t>
  </si>
  <si>
    <t>OPREMA:</t>
  </si>
  <si>
    <t>Tropolni kompaktni prekidač snage 50A, sa termomagnetskom zaštitnom jedinicom podesivim od 0.7-1xIn, prekidne moći 25kA</t>
  </si>
  <si>
    <t>Mikrosklopka za vrata ormara, 230V, 50Hz, 16A.</t>
  </si>
  <si>
    <t>Rasvjeta ormara sa utičnicom, 230V, 50Hz, 16A.</t>
  </si>
  <si>
    <t>Četveropolna strujna zaštitna sklopka 40/4/0.03A</t>
  </si>
  <si>
    <t>Četveropolna strujna zaštitna sklopka 25/4/0.03A</t>
  </si>
  <si>
    <t>Dvopolna strujna zaštitna sklopka 25/2/0.03A</t>
  </si>
  <si>
    <t>Jednopolni minijaturni automatski prekidač C16A, 10kA</t>
  </si>
  <si>
    <t>Tropolni minijaturni automatski prekidač C16A, 10kA</t>
  </si>
  <si>
    <t>Tropolni minijaturni automatski prekidač C32A, 10kA</t>
  </si>
  <si>
    <t>CEE16 utičnica 16A, 400V, 5p ugradnja na ploču ormara</t>
  </si>
  <si>
    <t>CEE16 utičnica 32A, 400V, 5p ugradnja na ploču ormara</t>
  </si>
  <si>
    <t>CEE16 utičnica 16A, 230V, 3p ugradnja na ploču ormara</t>
  </si>
  <si>
    <t>Redne stezaljke - komplet prema el. shemi</t>
  </si>
  <si>
    <t>Vodiči, stopice, kanali i ostali pomoćni materijal</t>
  </si>
  <si>
    <t>Doprema, unošenje i povezivanje ormara s kabelima na objektu, sa ispitivanjem i izdavanjem atesta:</t>
  </si>
  <si>
    <t>Obračun po kompletu</t>
  </si>
  <si>
    <t>Razdjelnik -RNAD (ormar za nadsvjetla)</t>
  </si>
  <si>
    <r>
      <t xml:space="preserve">Dobava, montaža i spajanje razvodnog ormara oznake </t>
    </r>
    <r>
      <rPr>
        <b/>
        <sz val="10"/>
        <rFont val="Arial"/>
        <family val="2"/>
        <charset val="238"/>
      </rPr>
      <t>-RNAD</t>
    </r>
    <r>
      <rPr>
        <sz val="10"/>
        <rFont val="Arial"/>
        <family val="2"/>
        <charset val="238"/>
      </rPr>
      <t xml:space="preserve">, dimenzija [Š(600)xV(2000)xD(300)mm]. Ormar je samostojeći, metalni, s punim metalnim vratima, sa stupnjem zaštite IP65.
Potrebno predvidjeti 10% rezervnog prostora u svrhu budućih nadogradnji.
Stavka uključuje sav potreban montažni materijal za potpunu funkcionalnost. </t>
    </r>
  </si>
  <si>
    <t xml:space="preserve">Tropolni kompaktni prekidač snage 63A, sa termomagnetskom zaštitnom jedinicom podesivim od 0.7-1xIn, prekidne moći 25kA </t>
  </si>
  <si>
    <t>Kombinirana strujna zaštitna sklopka (KZS) LS-FI C/40/4p/0.03A</t>
  </si>
  <si>
    <t>Jednopolni minijaturni automatski prekidač C10A, 10kA</t>
  </si>
  <si>
    <t>Termostat i ventilator za provjetravanje ormara kompletno sa ulaznom i izlaznom rešetkom za zrak.</t>
  </si>
  <si>
    <t>Dobava i montaža pune kabelske police komplet sa konzolama, spojnicama i ostalim zavjesnim priborom obojan u boji prema projektu interijera:</t>
  </si>
  <si>
    <t>Dobava, uvlačenje u plastične cijevi p/žb ili polaganje na PK i ljestvičaste police te obostrano (na strani ormara i potrošača) spajanje kabela sljedećih tipova:</t>
  </si>
  <si>
    <r>
      <t>NHXMH-J 2x1,5mm</t>
    </r>
    <r>
      <rPr>
        <vertAlign val="superscript"/>
        <sz val="10"/>
        <rFont val="Arial"/>
        <family val="2"/>
      </rPr>
      <t>2</t>
    </r>
  </si>
  <si>
    <r>
      <t>NYY-J 5x25mm</t>
    </r>
    <r>
      <rPr>
        <vertAlign val="superscript"/>
        <sz val="10"/>
        <rFont val="Arial"/>
        <family val="2"/>
      </rPr>
      <t>2</t>
    </r>
  </si>
  <si>
    <r>
      <t>NYY-J 5x16mm</t>
    </r>
    <r>
      <rPr>
        <vertAlign val="superscript"/>
        <sz val="10"/>
        <rFont val="Arial"/>
        <family val="2"/>
      </rPr>
      <t>2</t>
    </r>
  </si>
  <si>
    <t>Dobava i montaža klema s polugom 5x 0,2-4,0mm.</t>
  </si>
  <si>
    <t>Demontaža kompletne postojeće elektroinstalacije na području zahvata i radova, kompletno sa zbrinjavanjem na lokalni otpad. Površina zahvata cca. 5.000m².</t>
  </si>
  <si>
    <t>Dobava, montaža i spajanje gradilišnih ormara za potrebe napajanja radnih strojeva i uređaja kompletno sa polaganjem i spajanjem napojnih kabela za gradilišne ormare.</t>
  </si>
  <si>
    <t xml:space="preserve">kom </t>
  </si>
  <si>
    <t>Dobava, montaža i spajanje privremene rasvjete gradilišta za normalno odvijanje radova u uvjetima smanjene vidljivosti kompletno sa konzolama za montažu rasvjete te sa polaganjem i spajanjem napojnih kabela za gradilišne rasvjetu.</t>
  </si>
  <si>
    <t>RADOVI NA MONTAŽI PK POLICA
Montaža i spajanje svjetiljki
na do 12 metara visine angažiranjem i upotrebom odgovarajućih motoriziranih vozila platformi za rad na visini.</t>
  </si>
  <si>
    <t>Dobava, montaža i spajanje kompletne stropne ugradbene svjetiljke S7.2 koja se sastoji od:</t>
  </si>
  <si>
    <t>- odsijač od polimetilmetakrilata
- kućište svjetiljke od aluminija u crnoj boji
- dimenzije svjetiljke fi153 x v60mm
- težina svjetiljke 0,76kg
- izvor svjetlosti je integrirani LED snage max 11,5W
- boja svjetlosti temperature 3000K
- izlazni svjetlosni tok min 1375lm
- indeks uzvrata boje &gt;90
- efikasnost svjetiljke min 138lm/W
- simetrično svjetlo 94°
- napajanje 230VAC je integrirano
- DALI dimana svjetiljka
- svjetiljka u kompletu sa napajanjem i montažnim setom
- stupanj zaštite od čestica i vlage IP54/IP20
- jamstvo 5 godina
- oznaka u nacrtu S7.2</t>
  </si>
  <si>
    <t>Dobava, montaža i spajanje kompletne stropne ugradbene svjetiljke S22 koja se sastoji od:</t>
  </si>
  <si>
    <t>- difuzor od opalne plastike
- kućište svjetiljke od aluminija u bijeloj boji
- dimenzije svjetiljke d595x v12 x š595mm
- težina svjetiljke 3,5kg
- izvor svjetlosti je integrirani LED snage max 36W
- boja svjetlosti temperature 3000K
- izlazni svjetlosni tok min 4010lm
- indeks uzvrata boje min. 80
- moguća odstupanja temperature boje svjetla LED izvora iznosi 3 MacAdam stupnja
- napajanje 230VAC je integrirano
- ON/OFF svjetiljka
- svjetiljka u kompletu sa napajanjem i montažnim setom
- stupanj zaštite od čestica i vlage IP44/40
- jamstvo 5 godina
- oznaka u nacrtu S22</t>
  </si>
  <si>
    <t>Dobava, montaža i spajanje kompletne stropne usmjerive ugradbene svjetiljke S29 koja se sastoji od:</t>
  </si>
  <si>
    <t>- kućište od ljevanog aluminija u bijeloj boji
- difuzor od visokoprozirnog stakla
- svjetiljka se zakreće -45° do +45°
- dimenzije svjetiljke fi90 x d145 x v93 x š104mm
- težina svjetiljke 1,2kg
- izvor svjetlosti je integrirani LED snage max 12W
- boja svjetlosti temperature 3000K
- izlazni svjetlosni tok min 826lm
- indeks uzvrata boje min. 80
- simetrično svjetlo 43°
- napajanje 230VAC je integrirano
- ON/OFF svjetiljka
- svjetiljka u kompletu sa vizorom, napajanjem i montažnim setom
- stupanj zaštite od čestica i vlage IP66
- stupanj zaštite na mehanički udar IK10
- jamstvo 5 godina
- oznaka u nacrtu S29</t>
  </si>
  <si>
    <t>Dobava, montaža i spajanje kompletne stropne ovjesne svjetiljke B1 koja se sastoji od:</t>
  </si>
  <si>
    <t>4.1.</t>
  </si>
  <si>
    <t>- difuzor od polikarbonata
- kućište svjetiljke od ekstrudiranog polikarbonata otpornog na UV zračenje i kemikalije za bazenske prostore
- dimenzije svjetiljke d1664x v120 x š100mm
- težina svjetiljke 1,04kg
- izvor svjetlosti je integrirani LED snage max 64W
- boja svjetlosti temperature 3000K
- izlazni svjetlosni tok min 10000lm
- indeks uzvrata boje &gt;80
- moguća odstupanja temperature boje svjetla LED izvora iznosi 3 MacAdam stupnja
- simetrično uskosnopno svjetlo
- DALI dimana svjetiljka
- svjetiljka u kompletu sa napajanjem i montažnim setom
- stupanj zaštite od čestica i vlage IP66/69
- stupanj zaštite na mehanički udar IK10
- radna temperatura -40 do +50ºC
- radni vijek L80 100.000h
- jamstvo 5 godina
- oznaka u nacrtu B1</t>
  </si>
  <si>
    <t>Dobava, montaža i spajanje kompletne stropne ovjesne svjetiljke B7 koja se sastoji od:</t>
  </si>
  <si>
    <r>
      <t xml:space="preserve">- difuzor od temperiranog stakla
- kućište svjetiljke od ljevanog aluminija u bijeloj boji
- dimenzije svjetiljke fi400 x v135mm
- težina svjetiljke 9,7kg
- izvor svjetlosti je integrirani LED snage max 240W
- boja svjetlosti temperature 3000K
- izlazni svjetlosni tok min 35125lm
- indeks uzvrata boje </t>
    </r>
    <r>
      <rPr>
        <sz val="10"/>
        <rFont val="Calibri"/>
        <family val="2"/>
        <charset val="238"/>
      </rPr>
      <t>&gt;</t>
    </r>
    <r>
      <rPr>
        <sz val="10"/>
        <rFont val="Arial"/>
        <family val="2"/>
        <charset val="238"/>
      </rPr>
      <t>80
- simetrično svjetlo 60º
- DALI dimana svjetiljka
- svjetiljka u kompletu sa napajanjem i montažnim setom
- stupanj zaštite od čestica i vlage IP66
- stupanj zaštite na mehanički udar IK08
- radna temperatura -40 do +45ºC
- radni vijek L80B20</t>
    </r>
    <r>
      <rPr>
        <sz val="10"/>
        <rFont val="Calibri"/>
        <family val="2"/>
        <charset val="238"/>
      </rPr>
      <t>≥</t>
    </r>
    <r>
      <rPr>
        <sz val="10"/>
        <rFont val="Arial"/>
        <family val="2"/>
        <charset val="238"/>
      </rPr>
      <t>100.000h
- jamstvo 5 godina
- oznaka u nacrtu B7</t>
    </r>
  </si>
  <si>
    <r>
      <t xml:space="preserve">Dobava, montaža i spajanje kompletne svjetiljke L4 </t>
    </r>
    <r>
      <rPr>
        <b/>
        <sz val="10"/>
        <rFont val="Arial"/>
        <family val="2"/>
        <charset val="238"/>
      </rPr>
      <t>u prostoru bazena</t>
    </r>
    <r>
      <rPr>
        <sz val="10"/>
        <rFont val="Arial"/>
        <family val="2"/>
        <charset val="238"/>
      </rPr>
      <t xml:space="preserve"> ukupne duljine 5500cm koja se sastoji od:</t>
    </r>
  </si>
  <si>
    <t>6.1.</t>
  </si>
  <si>
    <t>- opalni difuzor
- aluminijski profil
- dimenzije profila v26 x š30mm
- izvor svjetlosti je LED traka snage max 14,4W/m'
- boja svjetlosti temperature 3000K
- izlazni svjetlosni tok min 1200lm/m'
- difuzno svjetlo
- napajanje 24VDC je odvojeno
- DALI dimana svjetiljka
- svjetiljka u kompletu sa napajanjem i montažnim setom
- stupanj zaštite od čestica i vlage IP67
- jamstvo 5 godina
- oznaka u nacrtu L4</t>
  </si>
  <si>
    <t>m'</t>
  </si>
  <si>
    <t>OPĆA RASVJETA UKUPNO:</t>
  </si>
  <si>
    <t>Za svaku stavku opreme potrebno je predvidjeti dobavu, montažu,  spajanje i funkcionalno ispitivanje. U cijenu je potrebno uračunati potreban montažni materijal, te ostali potrebni pribor i odgovarajuće ateste. Na svu opremu ponuđač mora dati jamstvo u roku od najmanje 2 godine. U slučaju dobave opreme drugih proizvođača, ona mora zadovoljavati tehničke karakteristike predložene opreme. 
Kriterij za jednakovrijednost: tehničke karakteristike ponuđene svjetiljke moraju biti jednake ili bolje od onih predviđenih proizvodom. Estetske karakteristike  moraju odgovarati predviđenom proizvodu uz odstupanja po dimenzijama do +- 5 %. Prije narudžbe obavezno usuglasiti točan tip, boju i konačnu dispoziciju rasvjetnih tijela sa nadzornim inženjerom, koji je dužan konzultirati glavnog projektanta  i projektanta el. instalacija (provjera tipa spuštenog stropa i dispozicije svjetiljaka).</t>
  </si>
  <si>
    <t>- boja: crna</t>
  </si>
  <si>
    <t>- stupanj IP zaštite: min. IP40</t>
  </si>
  <si>
    <t>- način ugradnje: stropna/zidna nadgradna</t>
  </si>
  <si>
    <t>- maksimalna dimenzija: 299 x 206 x 43 mm (ŠxVxD)</t>
  </si>
  <si>
    <t>- boja: bijela</t>
  </si>
  <si>
    <t>Dobava, montaža i spajanje pribora za rasvjetno tijelo oznake P1d, sa sljedećim karakteristikama:</t>
  </si>
  <si>
    <t>- način ugradnje: stropna ugradna</t>
  </si>
  <si>
    <t>- maksimalna dimenzija: 328 x 206 x 62 mm (ŠxVxD)</t>
  </si>
  <si>
    <t>Dobava, montaža i spajanje pribora za rasvjetno tijelo oznake P1, sa sljedećim karakteristikama:</t>
  </si>
  <si>
    <t>- maksimalna snaga: max. 2W</t>
  </si>
  <si>
    <t>- jakost svjetlosnog toka: min. 310lm</t>
  </si>
  <si>
    <t>- stupanj IP zaštite: min. IP20</t>
  </si>
  <si>
    <t>- maksimalne dimenzije: Ø65mm</t>
  </si>
  <si>
    <t>- baterija: LiFePO4 3,2V</t>
  </si>
  <si>
    <t>- otpornost na udar: min. IK07</t>
  </si>
  <si>
    <t>- maksimalne dimenzije: 105x105x30mm (ŠxVxD)</t>
  </si>
  <si>
    <t>- otpornost na udar: min. IK06</t>
  </si>
  <si>
    <t>SIGURNOSNA RASVJETA UKUPNO:</t>
  </si>
  <si>
    <t>RADOVI NA MONTAŽI RASVJETE
Montaža i spajanje svjetiljki
na do 12 metara visine angažiranjem i upotrebom odgovarajućih motoriziranih vozila platformi za rad na visini.</t>
  </si>
  <si>
    <r>
      <t xml:space="preserve">Dobava, montaža i spajanje do potpune funkcionalnosti elektroinstalacijskog materijala , </t>
    </r>
    <r>
      <rPr>
        <b/>
        <sz val="10"/>
        <rFont val="Arial"/>
        <family val="2"/>
        <charset val="238"/>
      </rPr>
      <t>podžbukni</t>
    </r>
    <r>
      <rPr>
        <sz val="10"/>
        <rFont val="Arial"/>
        <family val="2"/>
        <charset val="238"/>
      </rPr>
      <t>, (knauf ili zid). Svakom stavkom ukalkulirati elemente, kutije, nosive okvire i pokrovne pločice. Modul uključuje: montažnu kutiju, nosivi okvir i pokrivnu masku. Boju pokrovnih maski dogovoriti sa arhitektom/investitorom.</t>
    </r>
  </si>
  <si>
    <t>U/FTP kategorija 6e, bezhalogeni kabel LSHF</t>
  </si>
  <si>
    <t>Dobava i montaža Module Real10 CAT6, 1 x RJ45 U/FTP 10Gb ready (za WiFi).</t>
  </si>
  <si>
    <t>RADOVI NA PROGRAMIRANJU
MREŽNOG SUSTAVA
Programiranje WiFi AP-a, izrada VLAN- ova
Programiranje mrežnih preklopnika
Programiranje mrežnog routera
Optimizacija rada mreže i
implementiranje QOS-a
Programiranje Ubiquiti UniFi mrežne
management platforme
Odvajanje i zaštita mrežnog prometa</t>
  </si>
  <si>
    <t>Kompletno ispitivanje i mjerenje računalne, telefonske i WiFi mreže sa izdavanjem zapisnika i protokola o izmjerenim rezultatima te zaključkom da iste zadovoljavaju propisane / projektirane vrijednosti. (Mjerenjenje i izdavanje certifikata o izvršenom mjerenju kvalitete instaliranih U/FTP veza - sukldnost izmjerenih vrijednosti sa vrijednostima prema normi EN 50173-1, za Cat. 6e "Class E".</t>
  </si>
  <si>
    <t xml:space="preserve">MULTIMEDIJA </t>
  </si>
  <si>
    <t>Dobava, montaža i spajanje dvokanalnog pojačala snage
Izlazna snaga: najmanje 2x300W @ 100V-70V-4ohm-8ohm
Izlazna snaga: najmanje 2x150W @ 2ohm
THD: max 0,35%
Simetrične ulazne priključnice; 
19"EIA rackmount (max 2HE)</t>
  </si>
  <si>
    <t>Dobava, montaža i spajanje dvokanalnog pojačala snage
Izlazna snaga: najmanje 2x600W @ 100V-70V-4ohm-8ohm
Izlazna snaga: najmanje 2x300W @ 2ohm
THD: max 0,35%
Simetrične ulazne priključnice; 
19"EIA rackmount (max 2HE)</t>
  </si>
  <si>
    <t>Dobava, montaža i spajanje dvokanalnog pojačala snage
Izlazna snaga: najmanje 2x1250W @ 100V-70V-4ohm-8ohm
Izlazna snaga: najmanje 2x6250W @ 2ohm
THD: max 0,35%
Simetrične ulazne priključnice; 
19"EIA rackmount (max 2HE)</t>
  </si>
  <si>
    <t>Dobava, montaža i spajanje Internet Radio/USB/FM audio reproduktor
Podržava "streaming" zvuka sa računala u lokalnoj mreži ili s interneta
USB priključak za reprodukciju s memorijskog medija
Bluetooth povezivanje
FM prijemnik
Balansirani XLR stereo Audio izlaz: najmanje 1
Audio izlazi najmanje 2 RCA
Ethernet port: min 1 x RJ45
Ugrađen WLAN
Različiti modovi rada: najmanje Random, repeat, single, continuous  
Frekvencija uzorkovanja: min 44,1 kHz
Ugradnja u najviše jednu rack jedinicu</t>
  </si>
  <si>
    <t>Dobava, montaža i spajanje CD reproduktor (format najmanje CD-DA, MP3, WAV i AAC)
USB priključak za HDD, SD/SDHC čitač
Bluetooth povezivanje
Audio ulaz najmanje 1x 3,5mm
Balansirani XLR stereo Audio izlaz: najmanje 1
AM/FM prijemnik
Audio izlazi najmanje 2 
Različiti modovi rada: najmanje Random, repeat, single, continuous  
Frekvencija uzorkovanja: min 44,1 kHz
Ugradnja u najviše jednu rack jedinicu</t>
  </si>
  <si>
    <t>Dobava, montaža i spajanje pozivne konzole za 16 zona
LCD pokazivač  statusa pojedinih zona (do 16 zona)
Ugrađeni mikrofon na labuđem vratu
Odabir zone za dodjelu obavjesti</t>
  </si>
  <si>
    <t>Dobava, montaža i spajanje dvostazng stropnog ugradnog zvučnika sa zatvorenom kutijom
Ugrađeni transformator 100V i 70V
Snaga regulirana: najmanje 9W/4W/2W/1W
Frekvencijski raspon: min. 85 Hz - 25 kHz
Osjetljivost: min. 94dB (1W/1m); 
zatvorena akustička kutija; overload protection;
Kut zračenja: kružni, min. 150˚ 
Mogućnost bojanja 
Boja; crna
Pribor: uzdužna ojačanja za ugradnju u modularni spušteni stop; zaštita membrane prilikom bojanja zvučnika</t>
  </si>
  <si>
    <t>Dobava, montaža i spajanje visećeg stropnog zvučnika 
Snaga min. 150W kontuirano
Frekvencijski raspon: min 65 Hz - 20 kHz
Impedancija min. 8 Ohm; 
Osjetljivost: min. 86dB (1W/1m); 
Pokrivanje: 120° (+20°/-10°) 
SPL: min 105 dB
Komponente: 130 mm, 25 mm, 20 mm
transformator za 100V/70V ( 60W, 30W, 15W)
Pribor: dvostruki ovjes
Boja: crna ili bijela, mogućnost bojanja
Masa: max 4 kg
Visina: max. 260 mm; Promjer: max  240 mm</t>
  </si>
  <si>
    <t>Dobava, montaža i spajanje stropnog ugradnog zvučnika za vlažane prostore 
Snaga (70V/100V): min.   6W, 3W, 1,5W
Frekvencijski raspon: min. 60 Hz – 15 kHz
Osjetljivost: min. 86dB (1W/1m); 
Kut zračenja: kružni, min. 120˚ (1000Hz), 45˚ (
Temoeraturni raspon min -30˚ do +78˚
Stupanj IP zaštite: min. IP 65
Otpornost na: pare klora, slanu atmosferu
Promjer: 15-19 cm
Dubina: max 95 mm
Mogućnost bojanja 
Boja; crna</t>
  </si>
  <si>
    <t>Dobava, montaža i spajanje zidnog zvučnika za vanjsku montažu
Snaga: najmanje 100W 
Ugrađen transformator: najmanje 30 W 70V/100V
Integrirana zaštita: najmanje IP-55
Frekvencijski raspon: najmanje od 60 do 20000Hz
Impedancija: najmanje 8 Ohm; 
Osjetljivost: min. 90dB (1W/1m); 
Pokrivanje: najmanje 100° x 100°
Pribor: zidni nosač sa mogućnošu podešavanja kuta u svim smjerovima
Dimenzije (VxŠxD): max. 250 x 190 x 150 mm
Boja: crna ili bijela</t>
  </si>
  <si>
    <t>Dobava, montaža i spajanje digitalnog zonskog kontrolera
LCD pokazivač 2x12 karaktera
Odabir izvora slušanja za dodijeljenu zonu
Odabir glasnoće slušanja za dodijeljenu zonu
Montaža u 60mm dia. ugradnu zidnu kutiju</t>
  </si>
  <si>
    <t>Dobava, montaža i spajanje Audio Uplink
Priključni panel modernog dizajna
Mikrofonski  i linijski ulaz
Dostupno u više boja
Montaža u 60mm dia. ugradnu zidnu kutiju</t>
  </si>
  <si>
    <t>Dobava, montaža i spajanje zidnog atenuatora
Atenuator najmanje 20W, ugradnja 60mm.</t>
  </si>
  <si>
    <t>Dobava, montaža i spajanje zidnog atenuatora
Atenuator najmanje 40W, ugradnja 60mm.</t>
  </si>
  <si>
    <t>Dobava, montaža i spajanje zidnog atenuatora
Atenuator najmanje 60W, ugradnja 60mm.</t>
  </si>
  <si>
    <t>Dobava, montaža i spajanje zidnog atenuatora
Atenuator najmanje 120W, ugradnja 73mm.</t>
  </si>
  <si>
    <t>Dobava, montaža i spajanje zvučničkog kabela
Tip: 2x1,5mm2
Ukupni presjek: max 7,2mm
Testiran na min. 1500V eff.</t>
  </si>
  <si>
    <t>Dobava, montaža i spajanje zvučničkog kabela
Tip: 2x2,5mm2
Ukupni presjek: max 7,2mm
Testiran na min. 1500V eff.</t>
  </si>
  <si>
    <t>Dobava, montaža i spajanje S/FTP instalacijski kabel
Upleteni oklopljeni parični kabel
Maksimalni promjer kabela: 8 mm
Kategorija: min. Cat6</t>
  </si>
  <si>
    <t>Dobava, montaža i spajanje mikrofonskog kabela - instalacijski
Tip: min 2x0,3mm2
Ukupni presjek: max ø6mm
Oklopljen</t>
  </si>
  <si>
    <t xml:space="preserve">Dobava, montaža i spajanje audio kabel - instalacijski
Tip: Audio kabel 2x0.15 + 
1x0.18mm²
</t>
  </si>
  <si>
    <t>Dobava, montaža i spajanje prijenosnog video/data projektora
Svjetlina: min 4400 lm
Izvor svjetlosti: laser dioda ili jednakovrijedno
RGB Rezolucija: 1920 x 1200
Chip: LCD 3x najmanje 16,3 mm
Optika: najmanje od 1.10 do 1,75:1 ±5%
Vertikalni pomak optike: najmanje 40%
Horizontalni pomak optike: najmanje ±20%
Vertikalna korekcija trapezoidne pogreške: min ±25˚ 
Horizontalna korekcija trapezoidne pogreške: min ±35˚ 
Mogućnost stropne montaže
Ugrađen zvučnik: najmanje 10W
Ulazi:
-    2 x analog RGB + audio
-    2 x HDMI IN
-    1 x Video + audio
-    RS232 (dvosmjerno) upravljanje sa centralnog sustava
-    LAN 10Base-T/100Base-TX  – nadzor putem web-sučelja
-    USB
Audio izlaz
Buka: najviše 36dB u normalnom režimu rada
Potrošnja: najviše 300W
Dimenzije najviše: 40 x 12 x 35 cm (ŠxVxD)
Masa: najviše 6,5kg</t>
  </si>
  <si>
    <t>Dobava, montaža i spajanje prijenosnog platna
Projekcijsko platno za  projekciju
Crni okvir max. 4cm
Stalak na "Tripod" nogama
Dimenzije platna: cca 168 x 125
Masa: max 16 kg</t>
  </si>
  <si>
    <t>MULTIMEDIJA UKUPNO:</t>
  </si>
  <si>
    <t>Dobava, postava i spajanje štapne hvataljke, ukupne visine 4m, sve komplet s betonskim postoljem za pripadnu zonu vjetra.</t>
  </si>
  <si>
    <t>Dobava, polaganje i spajanje trake 25x4mm, za uzemljenje svih metalnih masa okoliša, sve komplet.</t>
  </si>
  <si>
    <t>10.1.</t>
  </si>
  <si>
    <t>Izrada Izvedbenog projekta sustava centralnog nadzornog i upravljačkog sustava (CNUS-a) prilagođenog odabranoj opremi CNUS-a. Dokumentaciju je potrebno izraditi i predati u elektroničkom obliku (DWG, DOC i EXCEL) i tiskanom obliku u 3 primjerka.</t>
  </si>
  <si>
    <t>10.2.</t>
  </si>
  <si>
    <t>Oprema u polju. Stavka obuhvaća samo električno spajanje kabela opreme u polju do pune funkcionalnosti. Dobava i ugradnja je dio troškovnika strojarskih instalacija.</t>
  </si>
  <si>
    <t>Troputni RV2.4 prirubnički ventil DN65, PN16, kvs=63</t>
  </si>
  <si>
    <t>Dobava, montaža i spajanje Modularni kontroler sa BACnet IP, Modbus RTU, BACnet MS/TP komunikacijom te lokalnim LCD displejom</t>
  </si>
  <si>
    <t>Dobava, montaža i spajanje Ormara za unutarnju ugradnju, u zaštiti IP54, za unutarnju montažu na zid. Opremljen je sa svim potrebnim elementima DDC regulacije, kao i svim potrebnim elementima energetike (osigurači, grebenaste sklopke, motorne zaštitne sklopke, sklopnici, pomoćni releji i sav drugi potrebni materijal). Signalizacija stanja statusa elektromotornih potrošača prikazana je pomoću dvobojnih led dioda integriranih u strojarskoj aplikaciji u boji koja se ugrađuje na ploči ormara (grafička aplikacija).
Ormar se isporučuje sa svom potrebnom tehničkom dokumentacijom. Isporučitelj  ormara i DDC opreme je dužan dostaviti kompletne strujne elektro i DDC sheme.</t>
  </si>
  <si>
    <t>Dobava, montaža i spajanje Perforirani kabelski kanal s pripadnim spojnicama, nosačima i poklopcem ZEP PKK 200</t>
  </si>
  <si>
    <t>Dobava, montaža i spajanje Perforirani kabelski kanal s pripadnim spojnicama, nosačima i poklopcem ZEP PKK 100</t>
  </si>
  <si>
    <t>Dobava, montaža i spajanje Perforirani kabelski kanal s pripadnim spojnicama, nosačima i poklopcem ZEP PKK 50</t>
  </si>
  <si>
    <t>Dobava, montaža i spajanje Kabel FG7OR 3x1,5 mm2</t>
  </si>
  <si>
    <t>Dobava, montaža i spajanje Kabel LiYCY 4x0,75 mm2</t>
  </si>
  <si>
    <t>Dobava, montaža i spajanje Kabel Cat6 F/UTP</t>
  </si>
  <si>
    <t xml:space="preserve">Dobava, montaža i spajanje Plastična spojna kutija 100x100mm </t>
  </si>
  <si>
    <t>Dobava, montaža i spajanje Elektrokomandni ormar podstanice R-KK7PPZ sa svim potrebnim elementima za spajanje PPZ zaklopki te elemenata DDC regulacije. Ormar se isporučuje kompletno ožičen i ispitan, sa svom potrebnom tehničkom dokumentacijom. Elektrokomandni ormar je u zaštiti IP54, predviđen za unutarnju ugradnju, sa uvodnicama s gornje strane ormara i
završno obojan u RAL 7032. Signalizacija stanja statusa elektromotornih potrošača prikazana je pomoću dvobojnih led dioda integriranih u strojarskoj aplikaciji u boji koja se ugrađuje na ploči ormara (grafička aplikacija).
U sklopu elektrokomandnog ormara obuhvaćeni su slijedeći potrošači :
- PPZ zaklopke, kom 7 
- ostali potrošači 0,5 kW, kom 5
- rezerva 1~, kom 2
- montaža i spajanje DDC opreme
Ukupna snaga ormara je 0,5kW.
Dimenzije ormara ŠxVxD 800x1200x400 mm</t>
  </si>
  <si>
    <t>Dobava, montaža i spajanje Kauflex cijevi raznih promjera fi16 - fi29</t>
  </si>
  <si>
    <t>Dobava, montaža i spajanje Elektrokomandni ormar podstanice R-KK8PPZ sa svim potrebnim elementima za spajanje PPZ zaklopki te elemenata DDC regulacije. Ormar se isporučuje kompletno ožičen i ispitan, sa svom potrebnom tehničkom dokumentacijom. Elektrokomandni ormar je u zaštiti IP54, predviđen za unutarnju ugradnju, sa uvodnicama s gornje strane ormara i
završno obojan u RAL 7032. Signalizacija stanja statusa elektromotornih potrošača prikazana je pomoću dvobojnih led dioda integriranih u strojarskoj aplikaciji u boji koja se ugrađuje na ploči ormara (grafička aplikacija).
U sklopu elektrokomandnog ormara obuhvaćeni su slijedeći potrošači :
- PPZ zaklopke, kom 2 
- ostali potrošači 0,5 kW, kom 5
- rezerva 1~, kom 2
- montaža i spajanje DDC opreme
Ukupna snaga ormara je 0,5kW.
Dimenzije ormara ŠxVxD 800x800x400 mm</t>
  </si>
  <si>
    <t>PP zaklopke KK9 sauna prizemlje</t>
  </si>
  <si>
    <t>Dobava, montaža i spajanje nadžbuknog sobnog regulatora temp. s LCD displejem na KNX protokolu za regulaciju rada fan coila i podnog grijanja</t>
  </si>
  <si>
    <t>Dobava, montaža i spajanje zidnog podžbuknog anti vandal temp. osjetnika</t>
  </si>
  <si>
    <t xml:space="preserve">Dobava, montaža i spajanje releja za spajanje max 4 kom FC </t>
  </si>
  <si>
    <t>Dobava, montaža i spajanje KNX IP router</t>
  </si>
  <si>
    <t>Dobava, montaža i spajanje KNX napajanje DC 29 V, 640 mA</t>
  </si>
  <si>
    <t>Dobava, montaža i spajanje Kabel FG7OR 7x1,5 mm2</t>
  </si>
  <si>
    <t>Dobava, montaža i spajanje Napojna jedinica 230VAC/24VDC, 2A</t>
  </si>
  <si>
    <t>Dobava, montaža i spajanje Elektrokomandni ormar podstanice R-KK9PPZ sa svim potrebnim elementima za spajanje PPZ zaklopki te elemenata DDC regulacije. Ormar se isporučuje kompletno ožičen i ispitan, sa svom potrebnom tehničkom dokumentacijom. Elektrokomandni ormar je u zaštiti IP54, predviđen za unutarnju ugradnju, sa uvodnicama s gornje strane ormara i
završno obojan u RAL 7032. Signalizacija stanja statusa elektromotornih potrošača prikazana je pomoću dvobojnih led dioda integriranih u strojarskoj aplikaciji u boji koja se ugrađuje na ploči ormara (grafička aplikacija).
U sklopu elektrokomandnog ormara obuhvaćeni su slijedeći potrošači :
- PPZ zaklopke, kom 2 
- ostali potrošači 0,5 kW, kom 5
- rezerva 1~, kom 2
- montaža i spajanje DDC opreme
Ukupna snaga ormara je 0,5kW.
Dimenzije ormara ŠxVxD 800x800x400 mm</t>
  </si>
  <si>
    <t>Dobava, montaža i spajanje Elektrokomandni ormar podstanice R-KK10PPZ sa svim potrebnim elementima za spajanje PPZ zaklopki te elemenata DDC regulacije. Ormar se isporučuje kompletno ožičen i ispitan, sa svom potrebnom tehničkom dokumentacijom. Elektrokomandni ormar je u zaštiti IP54, predviđen za unutarnju ugradnju, sa uvodnicama s gornje strane ormara i
završno obojan u RAL 7032. Signalizacija stanja statusa elektromotornih potrošača prikazana je pomoću dvobojnih led dioda integriranih u strojarskoj aplikaciji u boji koja se ugrađuje na ploči ormara (grafička aplikacija).
U sklopu elektrokomandnog ormara obuhvaćeni su slijedeći potrošači :
- PPZ zaklopke, kom 4 
- ostali potrošači 0,5 kW, kom 5
- rezerva 1~, kom 2
- montaža i spajanje DDC opreme
Ukupna snaga ormara je 0,5kW.
Dimenzije ormara ŠxVxD 800x800x400 mm</t>
  </si>
  <si>
    <t>PP zaklopke KK11 zatvoreni bazen</t>
  </si>
  <si>
    <t>Dobava, montaža i spajanje Elektrokomandni ormar podstanice R-KK11PPZ sa svim potrebnim elementima za spajanje PPZ zaklopki te elemenata DDC regulacije. Ormar se isporučuje kompletno ožičen i ispitan, sa svom potrebnom tehničkom dokumentacijom. Elektrokomandni ormar je u zaštiti IP54, predviđen za unutarnju ugradnju, sa uvodnicama s gornje strane ormara i
završno obojan u RAL 7032. Signalizacija stanja statusa elektromotornih potrošača prikazana je pomoću dvobojnih led dioda integriranih u strojarskoj aplikaciji u boji koja se ugrađuje na ploči ormara (grafička aplikacija).
U sklopu elektrokomandnog ormara obuhvaćeni su slijedeći potrošači :
- PPZ zaklopke, kom 4 
- ostali potrošači 0,5 kW, kom 5
- rezerva 1~, kom 2
- montaža i spajanje DDC opreme
Ukupna snaga ormara je 0,5kW.
Dimenzije ormara ŠxVxD 800x800x400 mm</t>
  </si>
  <si>
    <t>Podstanica Bazenska dvorana - UKUPNO</t>
  </si>
  <si>
    <t>Ukupno</t>
  </si>
  <si>
    <t>10.3.</t>
  </si>
  <si>
    <t>Proširenje postojeće stanice i sustava centralnog nadzora i upravljanja i to :</t>
  </si>
  <si>
    <t>Intel Core procesor i5-4590
(3.3GHz, 6MB Cache, 4 Cores)
Intel H81 Express
2x8GB (1x4) 1600MHz DDR3 Dual Channel memorije
1TB Serial-ATA III (7200 okr/min) tvrdi disk
16x DVD+/-RW Dual-Layer pogon
Intel HD Graphics 4600
Dell USB tipkovnica (HR raspored)
Dell USB optički miš, dvije tipke+scroll
Microsoft Windows 10 Pro 64-bit (downgrade na Win 7 Pro 64-bit)
Dell Optiplex 3020 MT</t>
  </si>
  <si>
    <t>24" Flat Panel monitor
Rezolucija 1920x1080
Matrica IPS
Priključak VGA, DVI, 4xUSB, Display port
Dell U2212HM</t>
  </si>
  <si>
    <t>Proširenje postojeće licence za dodatnih 2500 data pointa</t>
  </si>
  <si>
    <t>10.4.</t>
  </si>
  <si>
    <t xml:space="preserve">Dobava i isporuka adresabilnog termičkog detektora požara s integriranim izolatorom petlje za montažu u petlju postojeće vatrodojavne centrale sa sljedećim minimalnim tehničkim karakteristikama:
 - komunikacijski protokol C-net
 - napajanje 12-33 VDC
 - potrošnja max. ~200 µA
 - radna temperatura od -10 do +50 ˚C
 - boja bijela, ~ral 9010
 - IP40
 - EN54-7, EN54-17
 - dopustiva brzina vjetra: max. 5 m/s
 - vlaga: ≥95 % rel.
</t>
  </si>
  <si>
    <t xml:space="preserve">Dobava i isporuka univerzalnog podnožja za montažu javljača požara, adresabilnih sirena i bljeskalica sa pojačanom IP zaštitom (područje bazena). Uz podnožje dodatna oprema koja čini sastavni dio sustava je plastična transparentna pločica dimenzija 60x20 mm za oznaku elementa.
Podnožje ima sljedeće min. karakteristike:
 - terminal za kabel 0,2 do 1,6 mm2
 - bijela boja
- IP44
</t>
  </si>
  <si>
    <r>
      <t>Dobava i isporuka paralelnog indikatora prorade javljača minimalnih sljedećih tehničkih karakteristika:
 - napajanje 5-8 VDC
 - potrošnja max. ~35 mA
 - radna temperatura od -25 do +80 ˚C
 - boja bijela, ~ral 9010
 - IP40
 - EN54-7, EN54-17
 - priključni terminal: max 1,5mm</t>
    </r>
    <r>
      <rPr>
        <vertAlign val="superscript"/>
        <sz val="10"/>
        <rFont val="Arial"/>
        <family val="2"/>
      </rPr>
      <t>2</t>
    </r>
    <r>
      <rPr>
        <sz val="10"/>
        <rFont val="Arial"/>
        <family val="2"/>
      </rPr>
      <t xml:space="preserve">
 - vlaga: ≥95 % rel.</t>
    </r>
  </si>
  <si>
    <t xml:space="preserve">Dobava i isporuka unutrašnje adresabilne sirene sa bljeskalicom i podnožjem, napajane iz petlje, sljedećih minimalnih tehničkih karakteristika:
 - napajanje 12 - 33 VDC
 - potrošnja u stanju mirovanja max. 250 µA
 - potrošnja u stanju alarma - sirena Max. 3,5 mA
 - potrošnja u stanju alarma - bljeskalica Max. 3,5 mA
 - potrošnja u stanju alarma – sirena + 
 - bljekskalica Max. 7,0 mA
 - intenzitet svijetla  1,27…3,2 cd
 - jačina zvuka 80…99 dBA
 - operativna temperatura -25... +55 °C
 - temperatura kučišta -30... +75 °C
 - vlaga: ≤ 95 % rel.
 - kategorija zaštite: IP 40
 - boja prozirno - crvena
 - standardi – EN54-3
– EN54-17
</t>
  </si>
  <si>
    <t xml:space="preserve">Dobava i isporuka adresabilnog ručnog javljača požara s integriranim izolatorom petlje za montažu u petlju postojeće vatrodojavne centrale sa sljedećim minimalnim tehničkim karakteristikama:
 - napajanje 12 ... 33 VDC
 - potrošnja u stanju mirovanja Max. 200 µA
 - operativna temperatura -25... +70 °C
 - temperatura kučišta -30... +75 °C
 - vlaga: ≤ 95 % rel.
 - kategorija zaštite: IP 44
 - tandardi – EN54-11
– EN54-17
</t>
  </si>
  <si>
    <t>Dobava i isporuka nadžbukne kutije za ulazno-izlazni modul.</t>
  </si>
  <si>
    <t>Montaža podnožja i spajanje podnožja vatrodojavnog detektora na liniju</t>
  </si>
  <si>
    <t>Montaža i spajanje ručnog javljača požara i adresiranje</t>
  </si>
  <si>
    <t>Montaža i spajanje vatrodojavne sirene sa bljeskalicom</t>
  </si>
  <si>
    <t>Montaža i spajanje paralelnog indikatora</t>
  </si>
  <si>
    <t>Montaža i spajanje prijamnika ultraljubičaste i infracrvene zrake.</t>
  </si>
  <si>
    <t>Montaža i spajanje emitera ultraljubičaste i infracrvene zrake.</t>
  </si>
  <si>
    <t>Montaža i spajanje adresabilne napajačke jedinice.</t>
  </si>
  <si>
    <t>Programiranje adresabilne vatrodojavne centrale_x000D_
- po jednom detektoru, javljaču, sireni ili modulu</t>
  </si>
  <si>
    <t>Puštanje u rad sustava za dojavu požara, uz detekciju i ispravljanje eventualnih prekida u petlji prilikom polaganja instalacije.</t>
  </si>
  <si>
    <t>Dobava, isporuka i polaganje negorive rebraste CS cijevi fi 25 mm u zid od opeke ili betona, uključujući sav potreban dodatni materijal i pribor</t>
  </si>
  <si>
    <t>Bušenje proboja Ø 24 mm kroz betonske zidove ili stropove debljine do 300 mm</t>
  </si>
  <si>
    <t>Prvo ispitivanje sustava od strane ovlaštene tvrtke
- uključuje izdavanje uvjerenja o ispravnosti sustava</t>
  </si>
  <si>
    <t>MULTIMEDIJA</t>
  </si>
  <si>
    <t xml:space="preserve">Izrada, dobava i montaža kompleta kabina za presvlačenje istovjetnim postojećim kabinama u nizu. Kabine se montiraju u prostorijama garderoba za korisnike bazena na etaži -1 i nastavljaju se na niz postojećih kabina na mjestu gdje se uklanja pregradni zid.
Kabine ukupnih dimenzija 250 cm x 130 cm, izrađena od HPL ploča u boji prema nijansi postojećih susjednih kabina, opremljena zaokretnim vratima s leptir bravom, klupom i vješalicama. Kabina odignuta od poda na aluminijskim nogicama istovjetnim postojećim susjednim kabinama. </t>
  </si>
  <si>
    <t>4</t>
  </si>
  <si>
    <t>Rezanje postojeće AB ploče - pozicija dizala.</t>
  </si>
  <si>
    <t>Betoniranje ab zidova okna dizala.</t>
  </si>
  <si>
    <t>Demontaža postojeće pneumatske krovne konstrukcije novijeg dijela krova dvorane, uključujući antenske nosače, antene, kablove, traku uzemljivača, opšave, oluke i vertikale odnosno kompletnu limariju krova. Postojeći pokrov se nalazi na visini od 10 m. U cijenu uključiti demontažu, transporte i troškove deponiranja, sva potrebna podupiranja, tehnološku dokumentaciju i sl.</t>
  </si>
  <si>
    <t>Demontaža svih slojeva postojećeg pokrova i tercijarnih nosača starijeg krova dvorane, uključujući antenske nosače, antene, kablove, traku uzemljivača, opšave, oluke i vertikale odnosno kompletnu limariju krova. Postojeći pokrov se nalazi na visini od 10 m. U cijenu uključiti demontažu, transporte i troškove deponiranja, sva potrebna podupiranja, tehnološku dokumentaciju i sl.</t>
  </si>
  <si>
    <t>Uklanjanje keramičke obloge poda bazenske dvorane i sloja ljepila do čvrste betonske podloge a prema nacrtima rušenja u sklopu izvedbenog projekta. U cijenu uključiti demontažu, transporte i troškove deponiranja</t>
  </si>
  <si>
    <t>Uklanjanje PVC obloge poda i stijenki bazenske školjke zajedno sa slojem ljepila do čvrste betonske podloge a prema nacrtima rušenja u sklopu izvedbenog projekta. U cijenu uključiti demontažu, transporte i troškove deponiranja</t>
  </si>
  <si>
    <t>Uklanjanje keramičke obloge poda i stijenki bazenske školjke zajedno sa slojem ljepila do čvrste betonske podloge a prema nacrtima rušenja u sklopu izvedbenog projekta. U cijenu uključiti demontažu, transporte i troškove deponiranja</t>
  </si>
  <si>
    <t>demontažu stare ostakljene stijene s druge strane zida.</t>
  </si>
  <si>
    <t>Uklanjanje nenosive zidne ispune na sjevernom zabatu bazenske dvorane prema nacrtima rušenja u sklopu izvedbenog projekta. Sa vanjske strane istog zida u cijenu uključiti i uklanjanje stare ostakljene stijene. U cijenu uključiti demontažu, transporte i troškove deponiranja</t>
  </si>
  <si>
    <t>Izrezivanje otvora u međukatnim pločama prema gornjem opisu.</t>
  </si>
  <si>
    <t>uklanjanje ploča trapeznog lima sa potkonstrukcijom, postojeće ograde, stupove rasvjete, metalni luk kod vanjskog stubišta i sve ostale nespecificirane elemente koji se nalaze u području zahvata</t>
  </si>
  <si>
    <t>Rušenje slojeva ravnog krova - crveni beton.</t>
  </si>
  <si>
    <t>uklanjanje betona podne ploče uz zadržavanje postojeće armature.</t>
  </si>
  <si>
    <t>uklanjanje pregradnih GK zidova, jednokrilnih vrata i povezane opreme koji zatvaraju postojeći otvor u međukatnoj ploči na etaži -1.</t>
  </si>
  <si>
    <t>Rezanje postojeće podne AB ploče i dijela temelja.</t>
  </si>
  <si>
    <t>rezanje AB ploče (po potrebi)</t>
  </si>
  <si>
    <t>Rezanje AB ploče s uklanjanjem postojećih slojeva poda kod bazena na spoju sa budućim novim elementom. Uklanjanje se vrši do potrebne visne izvedbe spoja s novim elementom. Na dijelu poda bazenske dvorane postoji podno grijanje te je prije izvedbe radova potrebno s investitorom provjeriti poziciju podnog grijanja.</t>
  </si>
  <si>
    <t>29.</t>
  </si>
  <si>
    <t>demontažu dijela Murtićevog murala s metalnom potkonstrukcijom</t>
  </si>
  <si>
    <t>Snimak postojećih pozicija, izrada i montaža faksimila dijela murala koji je izrezan zbog pozicija postojećih instalacija odsisnih kanala na 4 pozicije dimenzija cca 1 x 1 m.
Prije izrade i montaže potrebno je prezentirati rješenje i dobiti ovjeru od strane projektanta i investitora.</t>
  </si>
  <si>
    <t>Demontaža dječjih tobogana.</t>
  </si>
  <si>
    <t>30.</t>
  </si>
  <si>
    <t>Uklanjanje postojećih metalnih nosača rasvjete</t>
  </si>
  <si>
    <t>31.</t>
  </si>
  <si>
    <t>demontažu postojećih rukohvata u terapeutskom bazenu i ljestvi u plivačkom bazenu.</t>
  </si>
  <si>
    <t>dobavu materijala i izvedbu statičkog ojačanja prema gornjem opisu.
Ojačanje se izvodi na stropnu ploču postojeće strojarnice na poziciji gdje je iznad te ploče novoprojektirano dostavno dvorište.
U cijenu uračunati sva potrebna otežanja prilikom izvedbe s obzirom na postojeću opremu, instalacije i gabarite postojeće strojarnice.</t>
  </si>
  <si>
    <t>Izvedba, kontrola kakvoće i obračun prema OTU 1-02.4, 1-02.5 i 1-02.6. Ukoliko OTU-2001. svojom uputom propisuju korištenje, odnosno postupanje sukladno određenoj normi, naručitelj će prihvatiti jednakovrijednu zamjenjujuću normu ili propis, kako je opisano i u sadržaju OTU.</t>
  </si>
  <si>
    <r>
      <rPr>
        <b/>
        <sz val="10"/>
        <rFont val="Arial"/>
        <family val="2"/>
        <charset val="238"/>
      </rPr>
      <t>NAPOMENA:</t>
    </r>
    <r>
      <rPr>
        <sz val="10"/>
        <rFont val="Arial"/>
        <family val="2"/>
      </rPr>
      <t xml:space="preserve">
U cijenu uračunati skidanje betona po rubu postojeće ploče na koju se veže novi dio ploče te spajanje armature na armaturu postojeće ploče sa preklopom ovisno o uvidu u postojeće stanje aramature. 
Sve prema uputi projektanta i nadzornog inženjera.</t>
    </r>
  </si>
  <si>
    <t xml:space="preserve">Betoniranje AB zidova debljine 20,0 cm betonom C 30/37, razred izloženosti XC1, u dvostranoj glatkoj oplati. Kod betoniranja obvezno pratiti projekte instalacija. Sa potrebnom izvedbom i obradom konstruktivnih i radnih reški prema detalju. </t>
  </si>
  <si>
    <t>dobavu, transport i ugradnju betona C 30/37, XC1 u zidove debljine 20,0 cm.</t>
  </si>
  <si>
    <t>dvostranu glatku oplatu zidova i istaka visine do 5,0 m.</t>
  </si>
  <si>
    <t>izvedbu konstruktivnih reški sa dilatacijskim profilima i pokrovnim profilima po odabiru projektanta.</t>
  </si>
  <si>
    <t>izvedbu kutija za otvore, prodora i niša u zidovima različitih dimenzija.</t>
  </si>
  <si>
    <t>spužvaste profile za sprečavanje curenja betona ispod oplate prilikom betoniranja.</t>
  </si>
  <si>
    <t xml:space="preserve"> trokutne letvice 2 x 2 cm za vidljive rubove betona.</t>
  </si>
  <si>
    <r>
      <rPr>
        <b/>
        <sz val="10"/>
        <rFont val="Arial"/>
        <family val="2"/>
        <charset val="238"/>
      </rPr>
      <t>NAPOMENA:</t>
    </r>
    <r>
      <rPr>
        <sz val="10"/>
        <rFont val="Arial"/>
        <family val="2"/>
      </rPr>
      <t xml:space="preserve">
U cijenu uračunati skidanje betona po rubu postojeće ploče na koju se vežu novi zidovi okna dizala te spajanje armature na armaturu postojeće ploče sa preklopom ovisno o uvidu u postojeće stanje aramature. 
Sve prema uputi projektanta i nadzornog inženjera.</t>
    </r>
  </si>
  <si>
    <t xml:space="preserve">Projekt betona. </t>
  </si>
  <si>
    <t>Izrada projekta betona za sve armiranobetonske radove na građevini - obveza izvođača. Projekt betona treba obraditi po konstruktivnim cjelinama i u skladu s propisima.</t>
  </si>
  <si>
    <t>Program mora sadržavati: tehničke uvjete svježeg i očvrslog betona, opis sastojaka betona, način proizvodnje, program kontrole kvalitete, nadzor i kontrolu armaturnih čelika, te završnu ocjenu kvaltete.</t>
  </si>
  <si>
    <t>Obračun po kompletu izrađenog projekta</t>
  </si>
  <si>
    <t>Reparatura segmenata glavnih lameliranih nosača koji se nalaze u vanjskom prostoru.  Nosač je sastavljen iz dva elementa - 2×16 / 140 cm, materijal četinari I klase. 
Dužine vanjskih dijelova nosača su 12 - 30 m.
Ponuditelj je u obvezi pregledati nosače te ishoditi dozvolu projektanta statike za svoj prijedlog reparature nosača.</t>
  </si>
  <si>
    <t>Dobava i postava 2 drvena stupa  dimenzije (2×16)×48 cm, visine cca 690 cm (identični postojećim) za lamelirane nosače. Stupovi se sastoje iz dva međusobno povezana segmenta.
Uključivo vruće cinčana čelična stopa - identična postojećoj.
Izvoditelj je u obvezi izraditi statički proračun i radioničku dokumentaciju, koje prije narudžbe materijala i izrade mora dostaviti projektantu konstrukcije na odobrenje.
Sve mjere kontrolirati u naravi!</t>
  </si>
  <si>
    <t>Dobava izrada i postava tri nova čelična stupa za podupiranje glavnih lameliranih nosača u glavnoj dvorani. Stupovi su tlocrtno 2×IPE300 u kvaliteti S355 i vruće cinčano kao AKZ. Visina stupova je cca 2x 630 cm i 1x 690 cm. Izvoditelj je u obvezi izraditi statički proračun i radioničku dokumentaciju, koje prije narudžbe materijala i izrade mora dostaviti projektantu konstrukcije na odobrenje.
Sve mjere kontrolirati u naravi!</t>
  </si>
  <si>
    <t>Dobava materijala i izvedba animacijskih otoka u bazenu sa plino ili pjenobetonskim blokovima širine 10 cm spajanim sistemskim građevinskim ljepilom. Slaganje zidnih elemenata u horizontalnim slojevima obavlja se prema pravilima vezova opeka. Po završetku zidanja sav se preostali materijal odvozi i čisti se gradilište. Redovi moraju biti  potpuno  horizontalni,  a  ziđe mora na rubovima i po svim plohama  biti  uspravno (vertikalno). Ležajnice i sudarnice se izvode u debljini od 6 do 15 mm. Mort iz sljubnica ne  smije  prelaziti  preko  debljine  ziđa. Ako  prelazi  treba  ga  odstraniti  prije  potpunog vezanja. Prilikom zidanja nije dozvoljeno preklapanje vertikalnih sljubnica. reške obrađene s upuštenom izvedbom morta.  Cijenom je uključena i priprema zida (čišćenje te eventualno potreban primer). U svemu prema projektu i detaljima.</t>
  </si>
  <si>
    <t>Obračun po m3.</t>
  </si>
  <si>
    <t>Završno čišćenje objekta</t>
  </si>
  <si>
    <t>Završno čišćenje i pranje objekta nakon dovršenja svih vrsta radova. U cijenu je uključeno kompletno čišćenje podova, vratiju, prozora, stakla, sanitarija, keramike, vodovodnih armatura i sl., kao i odvoz smeća na gradsku planirku. Uključivo svi prostori u kojima se izvode radovi
Obračun po kompletu.</t>
  </si>
  <si>
    <t>Pripomoć zidara</t>
  </si>
  <si>
    <t>Pripomoć zidara poslije izvedbe instalacijskih i montažerskih radova, razna bušenja, štemanja, dozidavanja, popravak žbuke i sl.
Obračun isključivo prema upisu u građevinski dnevnik uz odobrenje nadzornog inženjera.</t>
  </si>
  <si>
    <t>zidar (VKV)</t>
  </si>
  <si>
    <t>radnik (NKV)</t>
  </si>
  <si>
    <t>sati</t>
  </si>
  <si>
    <t>Izrada snimka izvedenog stanja građevine s izradom nacrta u papirnatom i digitalnom obliku. Dokumentacija se izrađuje u dwg formatu. Snimak izvedenog stanja potrebno je dostaviti u tri (3) kopije papirnatog elaborata te u jednom (1) primjerku u elektronskoj kopiji na CD-u.</t>
  </si>
  <si>
    <t>dobavu i postavu polimerbitumenske trake za zavarivanje u dva sloja.  Preklopi i drugi sloj se ne obračunavaju posebno. U cijeni uključeno dizanje hidroizolacijske trake uz parapetne zidove detalj prelaza iz horizontale u vertikalu kao i izvedbu dilatacija u sistemu bitumenske hidroizolacije. U svemu prema uputstvu proizvođača i tehničkom listu.</t>
  </si>
  <si>
    <t xml:space="preserve">Dobava i izvedba elastičnog hidroizolacijskog polimercementnog premaza u dva sloja, debljine 0,2 - 0,3 cm na podove i zidove bazenskih školjki, propusnika i tuševa. Hidroizolacija mora biti pogodna za  upotrebu s termalnom vodom. Spojevi se obrađuju u skladu s propisanom tehnologijom od strane proizvođača polimercementne hidroizolacije. Vanjski i unutarnji kutovi se trebaju dodatno ojačati sa gotovim tipskim elementima. </t>
  </si>
  <si>
    <t>Izvedba novog estriha iznad nove podne AB ploče</t>
  </si>
  <si>
    <t>AB montažne ploče.</t>
  </si>
  <si>
    <t xml:space="preserve"> - izradu i montažu AB montažnih ploča prema gornjem opisu.</t>
  </si>
  <si>
    <t>- oplatu AB montažnih ploča (kalup).</t>
  </si>
  <si>
    <t>- dobavu i ugradnju armature.</t>
  </si>
  <si>
    <t>- ugradnju sidrenih elemenata.</t>
  </si>
  <si>
    <t>- trokutne letvice za rubove 2 x 2 cm za vidljive rubove betona.</t>
  </si>
  <si>
    <t xml:space="preserve"> - sve potrebne horizontalne i vertikalne transporte.</t>
  </si>
  <si>
    <t>NAPOMENA: u cijenu uračunati izradu statičkog proračuna, armaturnih nacrta i dostavu projektantu na ovjeru</t>
  </si>
  <si>
    <t>Obračun betona i oplate po m3 betona, armature po kg.</t>
  </si>
  <si>
    <t>armatura - čelične mreže i šipke</t>
  </si>
  <si>
    <t>AB montažne ploče za zatvaranje otvora za unos opreme u strojarnicu. Površina koja se zatvara iznosi cca 15 m2, debljina ploča 20 cm. Ponuditelj je u obvezi izraditi statički proračun AB montažnih ploča te ih prilagoditi zahtjevima zatavaranja otvora.</t>
  </si>
  <si>
    <t>Demontaža slojeva zelenog krova i AB pokrovnih ploča otvora u stropu bazenske dvorane za unos klima komora. Dimenzija potrebnog otvora za unos najvećeg komada klima komore za staru strojarnicu: rekuperatorski dio dim. LxBxH = 4100x2400x3000 mm. Otvor i unošenje je potrebno osigurati u sjevernoj bazenskoj. U cijenu uključiti demontažu, transporte i troškove deponiranja otpadnog materijala. Prije izvedbe obvezno ishoditi pismenu dozvolu izvođenja radova od projektanta a prema predloženom rješenju.</t>
  </si>
  <si>
    <t>Izrezivanje otvora u stropu bazenske dvorane (eventualna pozicija).</t>
  </si>
  <si>
    <t>Demontaža slojeva zelenog krova i izrezivanje otvora u AB stropu bazenske dvorane za unos klima komora. Dimenzija potrebnog otvora za unos najvećeg komada klima komore za staru strojarnicu: rekuperatorski dio dim. LxBxH = 4100x2400x3000 mm. Otvor i unošenje je potrebno osigurati u sjevernoj strojarnici. U cijenu uključiti izrezivanje otvora, demontažu, transporte i troškove deponiranja otpadnog materijala. Prije izvedbe obvezno ishoditi pismenu dozvolu izvođenja radova od projektanta a prema predloženom rješenju. Opcija: ovaj rekuperatorski dio moguće je po visini kod uvlačenja u prostor (ne kod transporta) rastaviti na gornji dio visine cca 500 mm i donji dio visina cca 2480 mm. u tom slučaju bi bio najveći dio za uvlačenje u prostor dim. LxBxH = 4100x2400x2480 mm</t>
  </si>
  <si>
    <t>demontažu slojeva zelenog krova i ab ploča otvora u stropu bazenske dvorane za unos klima komora</t>
  </si>
  <si>
    <t>Demontažu slojeva zelenog krova, izrezivanje otvora u stropu bazenske dvorane za unos klima komora</t>
  </si>
  <si>
    <t>Izrezivanje otvora u AB ili zidanom zidu za ulaz instalacija</t>
  </si>
  <si>
    <t>Obračun po m2 otvora</t>
  </si>
  <si>
    <t xml:space="preserve">Dobava i postava unutrašnjeg pregradnog zida od GK vatrootpornih ploča. </t>
  </si>
  <si>
    <t>- dobava, transport i postava metalne potkonstrukcije od tipskih pocinčanih profila d =7,5/5,0 cm. Potkonstrukcija se sidri u AB konstrukciju iznad ispod.</t>
  </si>
  <si>
    <t>- dobavu, transport i postavu mineralne vune, meke ploče za ispunu potkonstrukcija gipskartonskih pregrada (30-50 kg/m³) s λ ≤ 0,036 W/mK, debljine 7,5 cm, ispuna metalne potkonstrukcije.</t>
  </si>
  <si>
    <t xml:space="preserve"> - dobavu, transport i postavu dvostrukih  gipskartonskih vatrootpornih ploča, spojevi bandažirani, gletani i pobrušeni d = 2 x 1,25 cm.Obavezno zapunjavanje spojeva prvog sloja ploča.  </t>
  </si>
  <si>
    <t xml:space="preserve"> - dobavu, transport i postavu dvostrukih vatrootpornih gipskartonskih ploča, spojevi bandažirani, gletani i pobrušeni d = 2 x 1,25 cm. Obavezno zapunjavanje spojeva prvog sloja ploča.  </t>
  </si>
  <si>
    <t xml:space="preserve"> - obrada spojeva i površina klase kvalitete Q3 ili jednakovrijedno (ne na dijelu koji se oblaže keramičkim pločicama).</t>
  </si>
  <si>
    <t>Strojno izrezivanje otvora u AB zidu ili zidanom zidu prostorije za ulaz instalacija. U cijenu uključiti izrezivanje i demontažu, transporte i troškove deponiranja otpadnog materijala. Prije izvedbe obvezno ishoditi pismenu dozvolu izvođenja radova od projektanta a prema predloženom rješenju.</t>
  </si>
  <si>
    <t>Izrezivanje slojeva poda</t>
  </si>
  <si>
    <t>Izrezivanje otvora u postojećim spuštenim GK stropovima.</t>
  </si>
  <si>
    <t>Izrezivanje otvora u AB pločama.</t>
  </si>
  <si>
    <t>Obračun po komadu</t>
  </si>
  <si>
    <t>otvor dim cca 50 x 90 cm</t>
  </si>
  <si>
    <t>Strojno izrezivanje otvora u međukatnim AB pločama za izmještanje pozicija ventilacijskih kanala.
Stavka uključuje izrezivanje i uklanjanje materijala, sve prema nacrtima rušenja u sklopu izvedbenog projekta.
Sve mjere kontrolirati u naravi.
U cijenu uključiti izrezivanje, demontažu, transporte i troškove deponiranja.</t>
  </si>
  <si>
    <t>otvor dim cca 40 x 40 cm</t>
  </si>
  <si>
    <t>Izrezivanje i ukljanjanje dijela spuštenog GK stropa uključivo ploče i potkonstrukcije u zoni izmještanja kanala ventilacije.
Stavka uključuje izrezivanje i uklanjanje materijala, sve prema nacrtima rušenja u sklopu izvedbenog projekta.
Sve mjere kontrolirati u naravi.
U cijenu uključiti izrezivanje, demontažu, transporte i troškove deponiranja.</t>
  </si>
  <si>
    <t>Izrezivanje otvora GK spuštenom stropu s uklanjanjem ploča i potkonstrukcije</t>
  </si>
  <si>
    <t>otvor dim cca 80 x 120 cm</t>
  </si>
  <si>
    <t>otvor dim cca 70 x 70 cm</t>
  </si>
  <si>
    <t>Sanacija spuštenog stropa nakon demontaže svjetiljki i izvedbe otvora u postojećim GK spuštenim stropovima.</t>
  </si>
  <si>
    <t>Dobava materijala i izvedba sanacije spuštenog GK stropa iz vlagootpornih ploča nakon demontaže svjetiljki i izvedbe otvora u postojećim GK spuštenim stropovima.
Uključivo zatvarnje novim GK vlagootpornim pločama 12,5 mm te po potrebi sanacijom potkonstrukcije (ukoliko se demontažama i izrezivanjima ukloni potkonstrukcija) iz tipskih pocinčanih profila. 
Novu potkonstrukciju i ploče vezati na postojeću potkonstrukciju i ploče, sve prema uputi proizvođača.
Uključivo bandažiranje svih spojeva alkalno otpornom staklenom mrežicom te gletanje spojeva.</t>
  </si>
  <si>
    <t xml:space="preserve"> - dobava, transport i postava metalne potkonstrukcije od tipskih pocinčanih profila. Potkonstrukcija se sidri u AB konstrukciju iznad i/ili ispod, ovisno o poziciji.</t>
  </si>
  <si>
    <t xml:space="preserve"> - dobavu, transport i postavu dvostrukih vlagootpornih gipskartonskih ploča (~ 700 kg/m3) spojevi bandažirani, gletani i pobrušeni d = 2 x 1,25 cm. Obavezno zapunjavanje spojeva prvog sloja ploča. </t>
  </si>
  <si>
    <t xml:space="preserve"> - izradu niša i usjeka u GK oblozi, različitih dimenzija, sve prema izvedbenom projektu.</t>
  </si>
  <si>
    <t>GK vlagootporna jednostrana obloga.</t>
  </si>
  <si>
    <t>Dobava i postava obloge zida / stupa / klupe / instalacijskog kanala od dvostrukih gk vlagootpornih ploča 2 x 12,5 mm i potkonstrukcije debljine 5 cm. 
Na dijelovima gdje se oblaže instalacijski kanal i izvodi žardinjera potrebno predvidjeti produžetke potkonstrukcije ovisno o poziciji i načinu oslanjanja.
U površinu je uračunata ukupna površina GK obloge, a u cijenu je potrebno obračunati sve produžetke potkonstrukcije i sva potrebna dodatna ojačanja i otežanja s obzirom na geometriju, sve prema nacrtima u sklopu izvedbenog projekta.</t>
  </si>
  <si>
    <t xml:space="preserve">Privremeno zatvaranje dijelova građevine </t>
  </si>
  <si>
    <t>izradu plana radova i privremenih pregradnih konstrukcija za vrijeme rušenja</t>
  </si>
  <si>
    <t>Izvedbu pregradnih konstrukcija prema ovjerenom planu te naknadnu demontažu i deponiranje.</t>
  </si>
  <si>
    <t>Dobava materijala i izvedba te naknadno uklanjanje i deponiranje pregradnih konstrukcija za privremeno zatvaranje dijelova postojeće građevine koji se koriste za vrijeme izvedbe rušenja.
Potkonstrukcije iz pocinčanog čelika, obloge GK ploče i OSB ploče.
Ponuditelj je u obvezi izraditi plan radova i izvedbe rušenja te izraditi plan i nacrte privremenih pregradnih konstrukcija koje je potrebno dostaviti projektantu i stručnom nadzoru na ovjeru.
Pretpostavljena površina vertikalnih pregradnih konstrukcija je 350 m2
Visina pregradnih potkonstrukcija do 10m.
Uključivo izrada statičkog proračuna.</t>
  </si>
  <si>
    <t>Demontaža montažnih AB ploča za unos opreme u strojarnicu.</t>
  </si>
  <si>
    <t>demontažu i uklanjanje postojećih mostova uz animacijski otok</t>
  </si>
  <si>
    <t>Demontaža postojećih pješačkih mostova.</t>
  </si>
  <si>
    <t>Novi pješački mostovi.</t>
  </si>
  <si>
    <t>Izrada dobava i montaža novih mostova.</t>
  </si>
  <si>
    <t>horizontalni i vertikalni transport materijala</t>
  </si>
  <si>
    <t>Demontaža i uklanjanje postojećih pješačkih mostova s ogradom i rukohvatima od nehrđajućeg čelika i nagaznim plohama od drveta uz animacijski otok. 
dimenzija: duljina cca 670 cm, širina cca 155 cm.
Potrebno je radove uskladiti sa izvođačem bravarskih radova novih mostova koji prije demontaže mora napraviti snimak postojećih mostova.</t>
  </si>
  <si>
    <t>Strojno brušenje površina postojećih estriha u svrhu dobivanja pravilnih padova prema pozicijama postojećih podnih sifona.</t>
  </si>
  <si>
    <t>Demontaža dijela Murtićevog murala.</t>
  </si>
  <si>
    <t>zaštitu i pakiranje demontiranih dijelova murala te predaja investitoru na skladištenje.</t>
  </si>
  <si>
    <t>deponiranje demontiranog dijela potkonstrukcije</t>
  </si>
  <si>
    <t>Demontaža drvene obloge i keramike sa postojećih tribina</t>
  </si>
  <si>
    <t>demontažu postojeće keramičke i drvene obloge poda i fronti tribina i sloja ljepila.</t>
  </si>
  <si>
    <t>Uklanjanje drvene i keramičke obloge poda i fronti tribina, skupa sa potkonstrukcijom i slojem ljepila do čvrste betonske podloge a prema nacrtima rušenja u sklopu izvedbenog projekta.
Uključivo uklanjanje pripadajućeg sokla.
Tribine su cijele obložene keramikom te dodatno u cijeloj površini je izvedena drvena obloga preko keramike.
U cijenu uključiti demontažu, transporte i troškove deponiranja.</t>
  </si>
  <si>
    <t xml:space="preserve">Obračun po m2 ukupne površine tribine </t>
  </si>
  <si>
    <r>
      <t>Demontaža dijela Murtićevog murala i metalne potkonstrukcije koji se nalaze ispred stakla fitnessa. Demontažu je potrebno izvesti od strane odgovarajućeg osoblja i bez oštećenja.</t>
    </r>
    <r>
      <rPr>
        <sz val="10"/>
        <color theme="1"/>
        <rFont val="Arial"/>
        <family val="2"/>
      </rPr>
      <t xml:space="preserve">
Demontirane dijelove murala je potrebno odgovarajuće i pažljivo zapakirati i zaštititi te predati investitoru na skladištenje.
Metalnu potkonstrukciju je potrebno odgovarajuće deponirati.</t>
    </r>
  </si>
  <si>
    <t>demontažu, zaštitu i privremeno skladištenje te ponovnu montažu dječjih tobogana.</t>
  </si>
  <si>
    <t>Demontaža dječjih plastičnih tobogana sa svom pripadajućom konstrukcijom unutar bazena, zaštita i privremeno skladištenje te ponovna montaža nakon završetka radova. 
Unutar i neposredno pored bazena nalaze se ukupno 2x tobogana.
Ponuditelj se prije ponude dužan upoznati sa postojećim stanjem bazena i tobogana.</t>
  </si>
  <si>
    <t>demontažu i uklanjanju postojeće metalne obloge vijenca s pripadajućom potkonstrukcijom (razvijena širina obloge je cca 150 cm).</t>
  </si>
  <si>
    <t>Demontaža i uklanjanje postojećih metalnih ovješenih cijevnih nosača rasvjete iznad dječjeg i plivačkog bazena.
Metalni cijevni profili promjera cca 6-8 cm ovješeni mjestimično na šipkama.
Demontaža uključivo sa pripadajućim visilicama / šipkama i svim pričvrsnim elementima.
Sve mjere kontrolirati u naravi.</t>
  </si>
  <si>
    <t>demontažu i uklanjanju postojeće metalnih cijevnih nosača sa svim pripadajućim visilicama / šipkama i pričvrsnim elementima.</t>
  </si>
  <si>
    <t>Demontaža i ponovna montaža vanjskih klima jedinica na nosače s obzirom na dodavanje sloja ETICS fasade</t>
  </si>
  <si>
    <t>isključenje, demontažu i privremeno skladištenje postojećih vanjskih jedinica klima te demontažu i deponiranje postojećih nosača klima.</t>
  </si>
  <si>
    <t>dobavu i montažu odgovarajućih zidnih / podnih pocinčanih čeličnih zidnih nosača, te montažu i spajanje nazad na instalaciju vanjskih klima jedinica</t>
  </si>
  <si>
    <t>Isključenje, demontaža, privremeno skladištenje te ponovna montaža vanjskih klima jedinica na sjevernom pročelju postojećih garderoba bazena.
Na postojeće pročelje se izvodi dodatni sloj ETICS fasade debljine 8 cm što je predmet zasebne stavke te je prije izvedbe fasade potrebno isključiti, demontirati i privremeno skladištiti vanjske jedinice klima uređaja. Prije izvedbe ETICS fasade potrebno je demontirati postojeće nosače i postaviti nove, odgovarajuće podne / zidne nosače iz pocinčanog čelika.
Nakon izvedbe fasade potrebno je klima jedinice montirati na nove nosače i spojiti na postojeću instalaciju.
Ukupno se uz pročelje nalaze 2x vanjske klima jedinice na betonskom podu i 1x jedinica na zidu.</t>
  </si>
  <si>
    <t>Novi bazenski rukohvati.</t>
  </si>
  <si>
    <t>Demontaža dva para rubnih lameliranih nosača na sjeveru starijeg dijela bazenske dvorane prema nacrtima rušenja u sklopu izvedbenog projekta.
Nosač je sastavljen iz dva elementa - 2×16 / 140 cm, materijal četinari I klase. Dužina nosača cca 30 m.
Ukoliko je tehnološki potrebno stavka uključuje i demontažu, zaštitu i skladištenje sekundarne konstrukcije i zatega koje su vezane na glavne nosače koji se uklanjaju.
Ponuđenom cijenom obuhvatiti sve potrebne radove za izvedbu zamjene rubnih nosača uključivo potrebna podupiranja, tehnološku dokumentaciju i sl.</t>
  </si>
  <si>
    <r>
      <t xml:space="preserve">Dobava izrada i postava dva para glavnih lameliranih nosača objekta prema projektu. Svaki par jednog nosača je međusobno povezan u gornjoj zoni i dodatno mjestimično u srednjoj zoni.
Duljina nosača je cca 30 m. Novi nosači su karakteristikama i dimenzijom identični postojećim nosačima. Nosač je sastavljen iz dva elementa - 2×16 / 140 cm GL30h.
Uključivo izvedba vruće cinčanih čeličnih ležaja na pozicijama fiksiranja postojeće sekundarne konstrukcije - identični postojećim.
Na zapadni nosač se naknadno fiksira ostakljena čelična fasada što je predmet zasebne stavke ali je potrebno koordinirati pozicije i način pričvršćenja na nosač.
Ukoliko je prilikom demontaže tehnološki bilo potrebno demontairati sekundarne nosače i zatege koje su bile vezane na glavne nosače, ovom stavkom je potrebno obuhvatiti i njihovo ponovno montiranje na nove nosače.
Podatke o novima nosačima potrebno je dati projektantu konstrukcije na ovjeru prije narudžbe. 
Sve mjere kontrolirati u naravi!
</t>
    </r>
    <r>
      <rPr>
        <b/>
        <sz val="10"/>
        <color theme="1"/>
        <rFont val="Arial"/>
        <family val="2"/>
        <charset val="238"/>
      </rPr>
      <t>NAPOMENA : u cijenu uključiti i podupiranje konstrukcije prilikom zamjene nosača. Projekt podupiranja obavezno dostaviti projektantu konstrukcije na odobrenje.</t>
    </r>
  </si>
  <si>
    <t>zid - armirani beton debljine do 25 cm</t>
  </si>
  <si>
    <t>zid - opeka debljine do 25 cm</t>
  </si>
  <si>
    <t>Izrezivanje i uklanjanje slojeva poda do nosive konstrukcije, na etaži -1 u hodniku prema bazenskoj dvorani za razvod instalacija.
Stavka uključuje izrezivanje i uklanjanje svih slojeva do nosive konstrukcije - keramike u ljepilu, estriha debljine 8cm, zvučne izolacije, sve prema nacrtima rušenja u sklopu izvedbenog projekta. U cijenu uključiti izrezivanje, demontažu, transporte i troškove deponiranja</t>
  </si>
  <si>
    <t>Demontaža i uklanjanje interijerske staklene stijene sa svim pripadajućim profilima između bazenske dvorane i hodnika na etaži -1 u punoj duljini.
Uključivo demontaža i uklanjanje čeličnog rukohvata između stupova sa strane staklene stijene prema hodniku garderoba. Čelični rukohvat iz dvostrukog flah čelika dim. cca 1x10 cm, ukupne dužine cca 35 m.</t>
  </si>
  <si>
    <t>demontaža interijerske staklene stijene s profilima, dimenzije cca 1,86 m x 71 m te dvostrukih čeličnih rukohvata dimenzije svakog cca 1x10 cm, dužine cca 35 m.</t>
  </si>
  <si>
    <t>Demontaža interijerske staklene stijene i čeličnih rukohvata.</t>
  </si>
  <si>
    <t>Rušenje i uklanjanje betonske podloge - crveni beton, te uklanjanje svih slojeva toplinske, hidroizolacije i dr. do nosive AB ploče, a prema nacrtima rušenja u sklopu izvedbenog projekta. Sa crvenog betona je prije uklanjanja samog betona na dijelovima potrebno ukloniti ploče trapeznog lima sa pripadajućom potkonstrukcijom, postojeće ograde, stupove rasvjete, metalni luk kod vanjskog stubišta i ostale elemente koji se nalaze u području zahvata. U cijenu uključiti demontažu, transporte i troškove deponiranja</t>
  </si>
  <si>
    <t>Uklanjanje postojećih slojeva poda, rezanje postojeće AB ploče (po potrebi) i uklanjanje sloja betona uz očuvanje postojeće armature zbog izvedbe spoja na novoplaniranu armaturu zidova AB okna dizala po cijelom obodu okna.
Na navedenoj poziciji je ranije planirana izvedba okna za dizala ali je izveden samo otvor u međukatnoj ploči na etaži -1. Postojeći otvor je po potrebi potrebno povećati te u cijeloj rubnoj zoni oko otvora ukloniti beton uz očuvanje postojeće armature. Dimenzija preklopa postojeće i nove armature definirati će se uvidom u postojeće stanje te je po uklanjanju dijela betona potrebno dobiti potvrdu od strane projektanta konstrukcije i stručnog nadzora za nastavak radova.
U stavku uključiti i uklanjanje okolnih pregradnih GK zidova, jednokrilnih vrata i opreme koji trenutno zatvaraju postojeći otvor u međukatnoj ploči.
Sve prema projektu i u skladu s postojećim stanjem. Prije izvedbe potrebno prezentirati projektantu i investitoru planirane radove te ishoditi ovjeru.
U cijenu uključiti demontažu, transporte i troškove deponiranja.</t>
  </si>
  <si>
    <t>Dobava izrezivanje i montaža transparentnog plastičnog zastora na mjestima izlaza bazena u vanjski prostor.</t>
  </si>
  <si>
    <t>Dobavu i montažu plastičnih zastora.</t>
  </si>
  <si>
    <t>Dobava, izrezivanje i montaža novih transparentnih plastičnih zastora na izlazima u vanjski dio bazena (ukupno 2x pozicije).
Novi zastori iste debljine, prozirnosti, boje i dimenzije kao i postojeći.
Zastori se fiksiraju na postojeću vodilicu na horizontalni profil aluminijske fasade.
Sve mjere kontrolirati u naravi.</t>
  </si>
  <si>
    <t>Demontaža postojećih transparentnih plastičnih zastora na izlazima bazena u vanjski prostor.</t>
  </si>
  <si>
    <t>Demontaža postojećih transparentnih zastora na izlazima u vanjski dio bazena (ukupno 2x pozicije).
Postojeću vodilicu je potrebno zaštititi i sačuvati za naknanu montažu novog zastora koji je predmet zasebne stavke.</t>
  </si>
  <si>
    <t>demontažu postojećih transparentnih plastičnih zastora na izlazima u vanjski dio bazena.</t>
  </si>
  <si>
    <t>horizontalni i vertikalni transport materijala nastalog demontažom, utovar u transportno vozilo, transport do odgovarajuće deponije.</t>
  </si>
  <si>
    <t>Zamjena postojećih evakuacijskih vrata u vanjskoj aluminijskoj ostakljenoj fasadi bazena.</t>
  </si>
  <si>
    <t>horizontalni i vertikalni transport materijala nastalog demontažom, utovar u transportno vozilo, transport do odgovarajuće deponije te ponovni utovar, transport do bazena i ponovnu montažu.</t>
  </si>
  <si>
    <t>Dobava, izrada i montaža aluminijskih ostakljenih dvokrilnih evakuacijskih vrata s prekidom toplinskog mosta dim. cca 180 x 220 cm. Sva oprema vrata, završna obrada i boja identična postojećim vratima.
Vrata su integrirana unutar postojeće ostakljene aluminijske fasade bazenske dvorane.
Uključivo demontaža i deponiranje postojećih vrata na pozicijama na kojima se montiraju nova zamjenska vrata.
Uključivo spajanje vrata na instalaciju postojećeg sustava vatrodojave.</t>
  </si>
  <si>
    <t>Uklanjanje postojećeg vanjskog vijenca na sjevernom pročelju garderoba.</t>
  </si>
  <si>
    <t>Demontaža i uklanjanje postojeće metalne obloge vijenca s potkonstrukcijom te rezanje postojećeg AB krovnog vijenca na sjevernom pročelju garderoba.
Rezanje vijenca se vrši do glavne grede.
Uključivo uklanjanje demontiranog i odrezanog materijala. Sve prema nacrtima rušenja i detaljima u sklopu izvedbenog projekta.</t>
  </si>
  <si>
    <t xml:space="preserve">rezanje i uklanjanje postojećeg AB vijenca (ukupno cca 19 m3 AB konstrukcije vijenca). </t>
  </si>
  <si>
    <t>Demontaža i uklanjanje postojećih rukohvata i ljestvi u bazenima.</t>
  </si>
  <si>
    <t>Statičko ojačanje postojeće AB ploče.</t>
  </si>
  <si>
    <t>pregled i analizu postojećeg stanja konstrukcije te prijedlog reparacije potrebnih elemenata</t>
  </si>
  <si>
    <t>Dobavu potrebnog materijala te čišćenje i reparaciju oštećenih elemenata po postupku reparature odobrenom od strane projektanta konstrukcije.</t>
  </si>
  <si>
    <t>Dobava potrebnog materijala te čišćenje i reparacija postojećih čeličnih elemenata nosive konstrukcije na kojima su vidljiva oštećenja i korozija, kao što su čelične zatege, razne stope, spone, pričvrsni elementi i sl.
Po potrebi uključivo demontaža elemenata, čišćenje, pjeskarenje i nova AK zaštita odgovarajućim premazima, završno u bijeloj boji, sve prema tehničkoj specifikaciji proizvođača.
U cijenu uključiti sva eventualno potrebna pridržanja i podupiranja.
Ponuditelj je u obvezi pregledati sve elemente čelične nosive konstrukcije te ishoditi dozvolu projektanta statike za svoj prijedlog reparature.</t>
  </si>
  <si>
    <t>Čišćenje i repariranje čeličnih elemenata postojeće nosive konstrukcije.</t>
  </si>
  <si>
    <t>Dobava materijala i izvedba plivajućeg ac estriha poda bazenske dvorane na poziciji nove podne AB ploče. Estrih armiran polipropilenskih mikrovlaknima ili laganom armaturnom mrežom. Površina estriha mora biti ravna i završno fino zaglađena i obrađena te pripremljena za polaganje zavšnog poda iz keramike.
U cijenu uključiti izvedbu padova i sl., a u svemu prema projektu. Estrih se izvodi preko zvučne izolacije u plivajućoj izvedbi. Estrih je potrebno dilatirati od bočnih zidova i fasadnih stijena trakama rezanim od ploča elastificiranog ekspandiranog polistirena deb. 1 cm, u visini estriha.
Nova AB ploča se izvodi u ravnini sa postojećom AB pločom poda bazena tako da je visina slojeva pretpostavljena te je potrebno po uvidu u postojeće stanje dobiti ovjeru od strane projektanta prije nastavka radova.</t>
  </si>
  <si>
    <t>izvedbu pripreme podloge prema uputama proizvođača i tehničkom listu.</t>
  </si>
  <si>
    <t>dobavu materijala i izradu cementnog estriha d = 8 cm, izveden u nagibu prema odvodnji.</t>
  </si>
  <si>
    <t>dobavu i ugradnju polipropilenskih mikrovlakana ili lagane armaturne mreže ovisno o tehnologiji izvođenja.</t>
  </si>
  <si>
    <t>Oplatu prekida estriha te oplatu za izvedbu padova.</t>
  </si>
  <si>
    <t>Izvedbu radnih reški dubine do 1/3 debljine podloge</t>
  </si>
  <si>
    <t>Izvedbu prodora kroz estrih različitih dimenzija</t>
  </si>
  <si>
    <t>dobavu i izvedbu dilatiranja estriha i bočnih zidova i fasade trakama rezanim od ploča elastificiranog ekspandiranog polistirena deb. 1 cm, u visini estriha.</t>
  </si>
  <si>
    <t>Zapunjavanje radnih reški trajno elastičnim kitom.</t>
  </si>
  <si>
    <t>Izvedbu konstruktivnih reški sa dilatacijskim profilima i pokrovnim odnosno prelaznim profilima po odabiru projektanta.</t>
  </si>
  <si>
    <t>Izvedbu zaštite od isušivanja estriha zaštitnim premazom (curing).</t>
  </si>
  <si>
    <t>Sav potreban horizontalni i vertikalni transport.</t>
  </si>
  <si>
    <t>dobava, transport i ugradnja lagane MAR Q armaturne mreže odnosno umjetnih vlakana. Preklopi mreže su uključeni u cijenu i ne obračunavaju se posebno.</t>
  </si>
  <si>
    <t>dobavu materijala i izvedbu eloja iz elastificiranog polistirena EPS-T d = 2 + 2x1 cm.</t>
  </si>
  <si>
    <t>dobavu materijala i izvedbu sloja iz PE folije</t>
  </si>
  <si>
    <t>ac estrih, d = 8 cm</t>
  </si>
  <si>
    <t>PE folija</t>
  </si>
  <si>
    <t>elastificirani polistiren EPS-T, d= 2cm + 2x1 cm</t>
  </si>
  <si>
    <t>c/</t>
  </si>
  <si>
    <t>b/</t>
  </si>
  <si>
    <r>
      <t xml:space="preserve">Dobava i postava hidroizolacije poda objekta na tlu i na postojećem AB krovu garderoba koja se izvodi  od polimerbitumenske trake s uloškom staklenog voala u 2 sloja d = 0,80 cm na hladnom bitumenskom premazu. Spojevi se obrađuju u skladu s propisanom tehnologijom od strane proizvođača membrane. Vanjski i unutarnji kutovi se trebaju dodatno ojačati sa gotovim tipskim elementima. Cijenom uključiti i vertikalno podizanje hidroizolacije na zidove odnosno temelje, u svemu prema detalju.
Na pozicijama dilatacija u cijenu uključiti izvedbu dilatacije u sistemu bitumenske hidroizolacije, prema detalju.
</t>
    </r>
    <r>
      <rPr>
        <sz val="10"/>
        <rFont val="Arial"/>
        <family val="2"/>
        <charset val="238"/>
      </rPr>
      <t>Ukupna dužina dilatacije cca 40 m</t>
    </r>
  </si>
  <si>
    <r>
      <t xml:space="preserve">Dobava i postava  toplinske izolacije krova objekta iznad grijanog prostora koja se izvodi sa toplinsko izolacijskim pločama od kamene vune debljine 20,0 cm, parne brane i sloja geotekstila između toplinske izolacije i hidroizolacije.
</t>
    </r>
    <r>
      <rPr>
        <b/>
        <sz val="10"/>
        <rFont val="Arial"/>
        <family val="2"/>
        <charset val="238"/>
      </rPr>
      <t>NAPOMENA:</t>
    </r>
    <r>
      <rPr>
        <sz val="10"/>
        <rFont val="Arial"/>
        <family val="2"/>
        <charset val="238"/>
      </rPr>
      <t xml:space="preserve"> Na starom dijelu krova (dvostrešni krov) naknadno se planira izvedba fotonaponske elektrane čija se potkonstrukcija fiksira na trapezni lim te je radove potrebno uskladiti sa izvođečem fotonaponske elektrane na način da se maksimalno izbjegnu prodori kroz parnu branu, a pozicije koje se moraju bušiti da se adekvatno saniraju i obrade kako vlaga iz dvorane ne bi prošla kroz parnu branu.</t>
    </r>
  </si>
  <si>
    <t>dobavu i postavu parne brane koja se postavlja na gornjoj zoni trapeznog lima s lijepljenim preklopima i bez upuštanja u uvale lima
Uključivo sanacija i obrada svih pozicija prodora za nosače fotonaponske elektrane, odvodnju i sl.</t>
  </si>
  <si>
    <t>Nabava i ugradnja nosive sekundarne konstrukcije za ovješavanje vertikalnih apsorbera koja se sastoji od Knauf UA profila širine 100 mm, debljine čelika 2 mm, s antikorozivnom zaštitom C5. Profili su učvršćeni u drvenu primarnu nosivu konstrukciju u smjeru okomitom na smjer baffela kao detalj samonosivog stropa bez ovjesnih elemenata, na osnom razmaku 400 – 1000 mm ili prema statičkom izračunu ovisno o rasponu profila i težini apsorbera.</t>
  </si>
  <si>
    <t>Dobava materijala i izvedba horizontalne i na dijelu vertikalne toplinske izolacije AB podne ploče i AB temelja sa pločama ekstrudiranog polistirena XPS debljine 10 cm i 5 cm.
Ploče sa rubnih preklopima, 30 kg/m3 s λ ≤ 0,037 W/mK.</t>
  </si>
  <si>
    <t>Toplinska izolacija poda nove AB ploče i novih AB temelja.</t>
  </si>
  <si>
    <t>dobavu i postavu ekstrudiranog polistirena XPS, ploče debljine 10,0 cm i 5,0 cm, sa rubnim preklopima (30 kg/m³) s λ ≤ 0,037 W/mK.</t>
  </si>
  <si>
    <t>dobavu i postavu tipskih elemenata za obradu vanjskih i unutarnjih kuteva, trokutaske elemente za prijelaz iz horizontalnih u vertikalne plohe, obradu prodora raznih vrsta i promjera cijevi i svega potrebnog za punu funkcionalnost.</t>
  </si>
  <si>
    <t>ekstrudirani polistiren XPS, d = 5 cm</t>
  </si>
  <si>
    <t>ekstrudirani polistiren XPS, d = 10 cm</t>
  </si>
  <si>
    <t>dobavu i postavu spojnog i pričvrsnog pribora i materijala, opšava, sistemskog rješenja odvoda krovne vode,horizontalne i vertikalne oluke, okapnice i druge fazonske elemente te sav ostali rad i materijal do postizanja pune funkcionalne gotovosti u svemu prema projektu, uputi proizvođača i tehničkom listu.</t>
  </si>
  <si>
    <t>Dobava i montaža folije za apsorpciju kondenzata sa donje plohe stropa iz trapeznog lima</t>
  </si>
  <si>
    <t>Dobavu i montažu apsorpcijske folije prema gornjem opisu.</t>
  </si>
  <si>
    <t>Dobava i aplikacija folije za apsorpciju kondenzata sa donje strane nosivog trapeznog lima unutar bazenske dvorane kako bi se sprječilo kapanje sa stropa.
Folija mora biti antibakterijska, min. B,s1,d0, pogodna za aplikaciju na plastificirani lim i pogodna za uvjete unutar bazenske dvorane sa visokom razinom vlažnosti.
Folija završno bijele boje.
Obračun po m2 tlocrtne projekcije trapeznog lima.</t>
  </si>
  <si>
    <t>Prijelazni profili i limovi za spajanje trapeznog lima na nosivu konstrukciju.</t>
  </si>
  <si>
    <t>dobavu i postavu čeličnih profila prema gornjem opisu</t>
  </si>
  <si>
    <t xml:space="preserve">Izradu statičkog proračuna i radioničke dokumentacije </t>
  </si>
  <si>
    <t>Obračun po m1.</t>
  </si>
  <si>
    <t>m1</t>
  </si>
  <si>
    <t>Obračun po m1</t>
  </si>
  <si>
    <t>Dobava i postava pokrova od  aluminijskog plastificiranog  lima t = 1,0 mm, na vanjske gornje plohe glavnih lameliranih nosača, prema projektu i detalju.
Uključivo pripadajući nosači lima i izvedba okapa.
Razvijena širina lima je do 65 cm.</t>
  </si>
  <si>
    <t>Opločenje poda bazenske dvorane 1KE205.</t>
  </si>
  <si>
    <t>Dobava i postava keramičkih gres pločica, I”A” kvalitete, veličina 120x60cm i 45x90 cm., debljine 9-10 mm., strukturirane završne obrade, protukliznosti  R11C, ravno rezanih rubova – ret., inspiracija pijeska/zemlje, iti tip kao I ostale pozicije relax, hodnici , bež  boje, sve prema grafičkom prikazu u specifikaciji 1KE205. NAPOMENA: Pločica, ljepilo i fuge odgovarajuće za bazen sa termalnom vodom.</t>
  </si>
  <si>
    <r>
      <t xml:space="preserve">Keramička gres pločica, I”A” kvalitete, veličina 120x60cm i 45x90 cm., debljine 9-10 mm., strukturirane završne obrade, protukliznosti  R11C, ravno rezanih rubova – ret., inspiracija pijeska/zemlje, iti tip kao I ostale pozicije relax, hodnici , bež boje, sve prema grafičkom prikazu u specifikaciji </t>
    </r>
    <r>
      <rPr>
        <b/>
        <sz val="10"/>
        <color rgb="FF222222"/>
        <rFont val="Arial"/>
        <family val="2"/>
      </rPr>
      <t xml:space="preserve">1KE205.
</t>
    </r>
    <r>
      <rPr>
        <sz val="10"/>
        <color rgb="FF222222"/>
        <rFont val="Arial"/>
        <family val="2"/>
        <charset val="238"/>
      </rPr>
      <t>Uključivo kompletno opločenje betonskih stopa stupova - svi spojevi na gerung.</t>
    </r>
  </si>
  <si>
    <r>
      <t xml:space="preserve">Dobava i postava keramičkih gres pločica, I”A” kvalitete, veličina 120x60cm i 45x90 cm., debljine 9-10 mm., strukturirane završne obrade, protukliznosti  R11C, ravno rezanih rubova – ret., inspiracija pijeska/zemlje, iti tip kao I ostale pozicije relax, hodnici , bež boje, sve prema grafičkom prikazu u specifikaciji </t>
    </r>
    <r>
      <rPr>
        <b/>
        <sz val="10"/>
        <color rgb="FF222222"/>
        <rFont val="Arial"/>
        <family val="2"/>
      </rPr>
      <t>1KE205</t>
    </r>
    <r>
      <rPr>
        <sz val="10"/>
        <color rgb="FF222222"/>
        <rFont val="Arial"/>
        <family val="2"/>
      </rPr>
      <t>.
Svi spojevi pločica na gerung.</t>
    </r>
  </si>
  <si>
    <t>Uklanjanje postojećih te izrada, dobava i montaža novih rešetki preljeva bazena s profilnim nosačima. Rešetke su od plastike otporne na klor, bijele boje.</t>
  </si>
  <si>
    <t>Uklanjanje postojećih te izrada, dobava i montaža novih aluminijskih rešetki konvektora bazena s profilnim nosačima. Rešetke su širine cca 34 cm bijele boje RAL 9010. Točne dimenzije uskladiti sa odabranim podnim ventilokonvektorima koji su predmet stavke strojarskog troškovnika.
Rešetke moraju biti otporne na klor.</t>
  </si>
  <si>
    <t>Demontaža i uklanjanje postojećih bazenskih rukohvata (ukupno 16x) u terapeutskom i rekreacijskom bazenu i ljestvi (ukupno 2x) u plivačkom bazenu iz nehrđajućeg čelika.
Izrada novih rukohvata i ljestvi su predmet zasebnih stavaka ali je potrebno koordinirati se s izvođačem tih stavaka kako bi napravio snimak postojećih rukohvata i ljestvi prije demontaže.
Sve mjere kontrolirati u naravi.</t>
  </si>
  <si>
    <t>Rušenje i demontaža startnih blokova plivačkog bazena</t>
  </si>
  <si>
    <t>Uklanjanje keramičke obloge, metalnog držača i izrezivanje betonske konstrukcije startnog bloka u plivačkom bazenu.
Uključivo uklanjanje demontiranog i odrezanog materijala. Sve prema nacrtima rušenja u sklopu izvedbenog projekta.</t>
  </si>
  <si>
    <t>uklanjanje keramičke obloge, metalnog držača i rušenje betonske konstrukcije startnog bloka u plivačkom bazenu.</t>
  </si>
  <si>
    <t>Demontaža manje opreme u zoni zahvata kao  klupe, preljevne rešetke, ogledala, fenovi, kante, razne table police, oznake, požarni aparati, stolice, ležaljke, tegle i slično.
Dio opreme se treba zaštititi, odgovarajuće skladištiti i predati investitoru, a dio opreme je potrebno deponirati na odgovarajuće odlagalište.
Prije izvedbe potrebno je s investitorom definirati koji dio opreme se čuva a koji deponira na odlagalište.</t>
  </si>
  <si>
    <t>demontaža manje opreme u zoni zahvata kao  klupe, preljevne rešetke, ogledala, fenovi, kante, razne table police, oznake, požarni aparati, stolice, ležaljke, tegle i slično.</t>
  </si>
  <si>
    <t>horizontalni i vertikalni transport materijala nastalog demontažom, zaštita i skladištenje dijela opreme koji se predaje investitoru te utovar u transportno vozilo, transport do odgovarajuće deponije te troškove deponiranja za dio opreme koji se baca.</t>
  </si>
  <si>
    <t>oprema koja se štiti i predaje investitoru</t>
  </si>
  <si>
    <t>oprema koja se deponira na odlagalište</t>
  </si>
  <si>
    <t>demontažu i rušenje postojećeg dijela objekta prema gornjem opisu.</t>
  </si>
  <si>
    <t>demontažu i uklanjanje postojeće opreme iz dijela objekta koji se ruši</t>
  </si>
  <si>
    <t>Rušenje i uklanjanje postojećeg dijela ulaznog objekta prema nacrtima rušenja u sklopu izvedbenog projekta. Uključivo AB konstrukciju, temelje, fasade, podove, pregradne zidove, instalacije i sve ostale dijelove objekta do potpunog uklanjanja. Ponuđena cijena uključuje i sve potrebne radove za blindiranje i zaštitu postojećih instalacija i dijelova građevine koji se zadržavaju, sva potrebna podupiranja, tehnološku dokumentaciju i sl.!  
Stavka uključuje i uklanjanje sve opreme u predmetnom prostoru, zaštitu i predaju investitoru na skladištenje ili po uputi investitora deponiranje na odgovarajuće odlagalište.
Kvadratura dijela objekta koji se ruši je cca 900 m2 BRP.
Ponuditelj je u obvezi upoznati se sa stvarnim stanjem te sve navedeno uključiti u svoju ponudu. Naknadni zahtjevi se neće priznavati.</t>
  </si>
  <si>
    <t>Požarni aparati, plan evakuacije, oznake ZOP i ZNR</t>
  </si>
  <si>
    <t>Dobava i postava tipskih zidnih nosača za požarne aparate te postava postojećih požarnih aparata koji su prethodno demontirani i skladišteni na te nosače (demontaža je predmet zasebne ranije stavke).
Uključivo dobava, izrada i montaža svih oznaka u predmetnom prostoru propisanih važećim zakonima i pravilnicima ZNR i ZOP. Uključivo dobava izrada i montaža plana evakuacije. 
Sve oznake u boji, format A4 ili A3 ovisno o poziciji, svaka oznaka zaštićena između dvije translucentne pleksiglas ploče istog formata kao oznaka, bez okvira, zidna montaža sa skrivenim elementima pričvršćenja.
Sve pozicije i detalje uskladiti s projektantom prije montaže.
Obračun po kompletu.</t>
  </si>
  <si>
    <r>
      <t xml:space="preserve">Dobava, izrezivanje i postava pokrova od visokovalnog trapeznog čeličnog lima, plastifikacija s donje strane u bijelu boju RAL 9010 - plastifikacija za bazenske uvjete,  tp 120/280: t = 1,0 mm, fyb = 320 Mpa; ym = 1.00 na postojeću potkonstrukciju, te izrada potrebnih opšava za međusobno spajanje i izradu prijelaza između ploča. 
Cijenom je potrebno obuhvatiti i pokrivanje svjetlika na krovu. Krovne površine su nepravilne i kose te je u cijenu potrebno uračunati sva potrebna otežanja i izrezivanja.
</t>
    </r>
    <r>
      <rPr>
        <b/>
        <sz val="10"/>
        <rFont val="Arial"/>
        <family val="2"/>
        <charset val="238"/>
      </rPr>
      <t>NAPOMENA:</t>
    </r>
    <r>
      <rPr>
        <sz val="10"/>
        <rFont val="Arial"/>
        <family val="2"/>
      </rPr>
      <t xml:space="preserve">
Na trapezni lim se naknadno fiksira potkonstrukcija fotonaponske elektrane iznad krova i potkonstrukcija nosača akustičnih panela, rasvjete i ozvučenja sa donje strane stropa.
Potrebno je predvidjeti pozicije (rupe) za fiksiranje prema projektu kako bi se maksimalno izbjeglo naknadno bušenje plastificiranog lima.</t>
    </r>
  </si>
  <si>
    <t>Dobava, izrada i postava čeličnih hladnooblikovanih prijelaznih profila za postavu trapeznog lima na nosivu konstrukciju glavnih lameliranih nosača. Profili omega i obrnuti omega, debljine min. 3mm, razvijene širine do 450 mm.
Svi profili vruće cinčani.
U cijenu uračunati izradu statičkog proračuna i radioničke dokumentacije koju je prije izrade i postave potrebno dostaviti projektantu na ovjeru.</t>
  </si>
  <si>
    <t>Izvedba zamjenskog estriha na pozicijama uz novo dizalo i u hodniku ispred garderoba</t>
  </si>
  <si>
    <r>
      <t xml:space="preserve">Dobava materijala i izrada nove čelične konstrukcije vanjskog vijenca na sjeveru. Dužina vijenca iznosi 64 m, izvodi se od pocinčanog profila 10 x 10 cm ukupne duljine cca 300 m, cca 55 m2 trapeznog čeličnog lima visine 10 cm (prema statičkom proračunu) te "L" lima za odizanje hidroizolacije cca 32 m2, debljine 2mm. U cijenu uračunati sva potrebna spojna sredstva i vijke.
Čelični nosači se fiksiraju u postojeću AB gredu odgovarajućim ankerima.
U svemu prema projektu i detalju. 
Na nosače se naknadno fiksira aluminijski vijenac na vlastitoj potkonstrukciji koji je predmet zasebne stavke u troškovniku Dio 2 - Restoran i recepcija.
</t>
    </r>
    <r>
      <rPr>
        <b/>
        <sz val="10"/>
        <color theme="1"/>
        <rFont val="Arial"/>
        <family val="2"/>
        <charset val="238"/>
      </rPr>
      <t>NAPOMENA:</t>
    </r>
    <r>
      <rPr>
        <sz val="10"/>
        <color theme="1"/>
        <rFont val="Arial"/>
        <family val="2"/>
      </rPr>
      <t xml:space="preserve">
Izvoditelj je u obvezi izvesti statički proračun i radioničke nacrte s razradom detalja te ih dostaviti projektantu na potpis prije izrade pozicije.</t>
    </r>
  </si>
  <si>
    <t>Puna jednokrilna zaokretna požarna vrata.</t>
  </si>
  <si>
    <t>Izrada, dobava i montaža jednokrilnih punih zaokretnih čeličnih vrata protupožarne izvedbe, kompletna vrata ugrađuju se u gipskartonski zid debljine 12.5 cm. Vrata opremljena svim potrebnim okovom, spojnim i brtvenim materijalom, odgovarajućim mehanizmom za otvaranje vrata. Sa strane vrata prema hodniku potrebno je predvidjeti elektronsku bravu za kontrolu pristupa, prema troškovniku Kontrole pristupa. Ugrađena vrata moraju imati dokazanu vatrootpornost na požar 90 minuta.  Vrata dimenzija svijetlog otvora širine 90 cm i visine 210 cm, boja bijela RAL 9010 mat, obostrano.
Vratno krilo u radnini s dovratnicima, spoj s podom standardne izvedbe, bez praga. Dovratnici s ugrađenom silikonsko-gumenom brtvom u razini sa zidom.
Visokokvalitetan okov za zaokretno otvaranje od 90 stupnjeva, sa svim pričvrsnim materijalom, vatrootporan, prvoklasne kvalitete, mat bijeli. Uključivo kvake obostrano i odbojnik montiran na podu prostorije. Vrata opremljena hidrauličkim uređajem za samozatvaranje.</t>
  </si>
  <si>
    <t>izradu, nabavu i montažu novih požarnih vrata za elektrosobu razvodnog ormara elektrane.</t>
  </si>
  <si>
    <t>Uređaji za ograničavanje prolaza.</t>
  </si>
  <si>
    <t>Dobava i ugradba uređaja za ograničavanje prolaza u vanity hodniku bazenske dvorane. U svemu prema specifikaciji broj 1BS404. Stavka se veže za stavku turnstyle prema troškovniku kontrole pristupa.</t>
  </si>
  <si>
    <t>dobavu i ugradnju uređaja prema specifikaciji.</t>
  </si>
  <si>
    <t>vrata lijeva ili desna prema poziciji u palirskom nacrtu</t>
  </si>
  <si>
    <t>Rukohvat stubišta u  bazenskoj dvorani.</t>
  </si>
  <si>
    <t>dobavu i ugradnju rukohvata u bazenskoj dvorani prema specifikaciji.</t>
  </si>
  <si>
    <t>dobavu materijala za fugiranje keramičkih pločica, te izvedba fuga, boja fuga usklađena s bojojm pločica.</t>
  </si>
  <si>
    <t>Dobava i ugradba rukohvata stubišta u bazenskoj dvorani, sve od čelika, bojano temeljnom bojom i antikorozivnom zaštitom poliuretanskim bojama, RAL 9010 mat.
Rukohvat se ugrađuje na GK parapetni zid stubišta, nadgradno 20 cm iznad parapetnog zida.
Rukohvat kontinuiran iz kružnih čeličnih profila promjera fi 4cm. Rukohvat se preko podložne pločice vari točkasto na čelični nosač rukohvata kružnog presjeka, fi cca 2 cm, količina i dimenzija prihvata prema statičkom proračunu. Čelični nosač rukohvata fiksira se u potkonstrukciju parapetnog zida d=12.5 cm koji nije predmet ove stavke.
Rukohvat ukupne duljine cca 9.5 m, sve dimenzije uskladiti prema postojećem i izvedenom stanju.
U ukupnu duljinu rukohvata uračunat je i segment na galeriji duljine cca 2.5 m.
U svemu prema grafičkom prilogu izvedbenog projekta.</t>
  </si>
  <si>
    <t>Jednostrana obloga zida i parapet ograde stubišta.</t>
  </si>
  <si>
    <t xml:space="preserve"> - dobavu, transport i postavu dvostrukih  gipskartonskih vlagootpornih ploča, spojevi bandažirani, gletani i pobrušeni d = 2 x 1,25 cm.Obavezno zapunjavanje spojeva prvog sloja ploča.  </t>
  </si>
  <si>
    <t>- dobava, transport i postava čelične potkonstrukcije antikorozivno štićene u kategoriji C3, profila d =7,5/5,0 cm. Potkonstrukcija je u zoni parapeta konzolna, u donjoj zoni se sidri u AB konstrukciju poda, bočno se pričvršćuje za zid.</t>
  </si>
  <si>
    <t xml:space="preserve"> - dobava materijala, transport i izrada ukrute i oblaganje špalete te dodatna potkonstrukcija za fiksiranje rukohvata u zoni parapeta, cijelom duljinom parapeta.</t>
  </si>
  <si>
    <t>Dobava i postava unutrašnje jednostrane obloge od GK vlagootpornih ploča i izvedba parapeta ograde u gornjoj zoni te obloge. Sve prema nacrtu koji je sastavni dio Izvedbenog projekta.
Parapet ograde prosječne visine 75 cm. Spaja se na novi vijenac galerije bazena.</t>
  </si>
  <si>
    <t>Vrata za elektroormar.</t>
  </si>
  <si>
    <t>Dobava i ugradba vrata elektrormara. U svemu prema specifikaciji broj 1BS122.</t>
  </si>
  <si>
    <t>dobavu i postavu krovne sintetske UV stabilne protukorijenske hidroizolacijske trake TPO/FPO d ≥ 1,5 mm (1000 kg/m³), slobodno položene na podlogu  bez mehaničkog učvršćenja. Preklopi se ne obračunavaju posebno. U cijeni uključeno dizanje hidroizolacijske trake uz zidove, detalj prelaza iz horizontale u vertikalu kao i izvedba dilatacija u sistemu TPO/FPO hidroizolacije.</t>
  </si>
  <si>
    <t>Horizontalna hidroizolacija polimerbitumenskom trakom poda na tlu. Oznaka sloja PT1-B</t>
  </si>
  <si>
    <t>Horizontalna protukorijenska hidroizolacija krova u blagom nagibu s polimerhdroizolacijskom trakom na bazi FPO/TPO a. 
Oznaka sloja K2-B</t>
  </si>
  <si>
    <t>Dobava i postava hidroizolacije krova objekta u blagom nagibu na betonu za pad koja se izvodi od krovne sintetske UV stabilne protukorijenske hidroizolacijske trake TPO/FPO d ≥ 1,5 mm (1000 kg/m³), slobodno položene bez mehaničkog učvršćenja folije za podlogu. Spojevi se obrađuju u skladu s propisanom tehnologijom od strane proizvođača membrane. Vanjski i unutarnji kutovi se trebaju dodatno ojačati sa gotovim tipskim elementima.
Na pozicijama dilatacija u cijenu uključiti izvedbu dilatacije u sistemu FPO/TPO hidroizolacije.</t>
  </si>
  <si>
    <t>Cijena stavke uključuje dobavu i postavu komponenti prema uputama proizvođača. Redoslijed izvođenja:</t>
  </si>
  <si>
    <t>Postojeću podlogu je potrebno pripremiti, matirati (lagano prebrusiti), skinuti sve eventualne nenosive dijelove postojećih premaza što ukljućuje sve tragove masnoća, ulja, nenosivih dijelova starih premaza i dijelova koji onemogućuju vezanje premaza. Prije izvođenja potrebno potvrditi nosivost i kompatibilnost stanja podloge sa predviđenim sustavom bojanja izvedbom testnog polja što je obračunato u stavci.</t>
  </si>
  <si>
    <r>
      <rPr>
        <sz val="10"/>
        <color indexed="8"/>
        <rFont val="Arial"/>
        <family val="2"/>
        <charset val="238"/>
      </rPr>
      <t xml:space="preserve">Potrebno provjeriti sposobnost pokrivnog premazivanja izradom testne površine. Podloga </t>
    </r>
    <r>
      <rPr>
        <sz val="10"/>
        <color indexed="8"/>
        <rFont val="Arial"/>
        <family val="2"/>
        <charset val="238"/>
      </rPr>
      <t>mora biti suha, nosiva, čista bez prašine, masnoća, tvari koje razdvajaju i neravnina. Nakom provjere ravnosti podloge, eventualne neravnine potrebno je pobrusiti i otpašiti površinu,</t>
    </r>
    <r>
      <rPr>
        <sz val="10"/>
        <color indexed="8"/>
        <rFont val="Arial"/>
        <family val="2"/>
        <charset val="238"/>
      </rPr>
      <t xml:space="preserve"> provjeriti stanje podloge i potvrditi  izvođenje odgovarajućeg temeljnog premaza.</t>
    </r>
  </si>
  <si>
    <t xml:space="preserve">U slučaju popravaka obaveza je upotrebiti materijale kompatibilne za predviđenim sustavom bojanja. </t>
  </si>
  <si>
    <t>Obračun po m2 razvijene površine .</t>
  </si>
  <si>
    <t xml:space="preserve">Priprema podloge, brušenje i uklanjanje svih trošnih, nenosivih materijala sa površine te dobava i ugradba potrebnih materijala za završno dvostruko bojanje drvenih ploha lameliranih greda i stupovau interijeru sa polusjajnim vodorazrjedivim poliuretansko-akrilnim lakom za visokovrijedne međupremaze i završne lak premaze u unutarnjim i vanjskim prostorima na grundiranim drvenim elementima.  U stavci je obračunata adekvatna priprema podloge, brušenje, uklanjanje svih nenosivih dijelova i starih slojeva premaza na koje se premaz ne može nanijeti (tragova ulja, masnoća, lazura, nenosivih dijelova starog laka i drugih premaza sve do nosive čiste podloge) te izvođenje odgovarajućeg temeljnog premaza. </t>
  </si>
  <si>
    <t>Boja se nanosi u bijeloj nijansi kao RAL 9010. Obaveza je izvođača prije izvođenja dobiti potvrdu projektanta.</t>
  </si>
  <si>
    <t xml:space="preserve">Sve radove izvesti prema tehničkim informacijama pojedinih proizvođača komponenti sustava. </t>
  </si>
  <si>
    <t>a) Pripremljenu, pobrušenu i očišćenu nosivu površinu je prvo potrebno premazati odgovarajućim temeljnim premazom s poboljšanim vezivanjem na starim premazima, lakiranim površinama,drvetu, cinku, tvrdom PVC, aluminiju, bakru i mnogim drugim kritičnim podlogama. Karekteristike temeljnog premaza:                                 - akrilna disperzija                                                                   - razrjeđuje se vodom
- neškodljiv za okoliš
- izvanredna moć vezanja
- brzo se suši
- difuzivan
- dobro se brusi                                                                   - gustoća: ca. 1,5 g/cm3 
Temeljni premaz nanijeti nerazrijeđen ili po potrebi razrjediti s najviše 5 % vode. Potrošnja: cca. 100–130 ml/m2/nanosu. U slučaju pojava obojenja podloge potrebno je prilagoditi izvedbu sa drugim temeljnim premazom što je obaveza izvođača i obračunato je u stavci (vodorazrjediva temeljna boja za drvo, za kationsko blokiranje i izoliranje vodotopivih sastojaka koji puštaju boju).</t>
  </si>
  <si>
    <r>
      <t xml:space="preserve">Podloga </t>
    </r>
    <r>
      <rPr>
        <sz val="10"/>
        <color indexed="8"/>
        <rFont val="Arial"/>
        <family val="2"/>
        <charset val="238"/>
      </rPr>
      <t>mora biti suha, nosiva, čista bez hrđe, prašine, masnoća, tvari koje razdvajaju i neravnina. Nakom provjere ravnosti podloge, eventualne neravnine potrebno je pobrusiti i otpašiti površinu,</t>
    </r>
    <r>
      <rPr>
        <sz val="10"/>
        <color indexed="8"/>
        <rFont val="Arial"/>
        <family val="2"/>
        <charset val="238"/>
      </rPr>
      <t xml:space="preserve"> provjeriti stanje podloge i potvrditi izvođenje odgovarajućeg temeljnog premaza.</t>
    </r>
  </si>
  <si>
    <t>Obračun po m2 razvijene površine.</t>
  </si>
  <si>
    <t>Bojanje metalnih konstrukcija i elemenata u interijeru.</t>
  </si>
  <si>
    <t xml:space="preserve">Priprema podloge, po potrebi brušenje i uklanjanje svih  nenosivih dijelova i hrđe sa površine te dobava i ugradba potrebnih materijala za završno minimalno dvostruko bojanje metalne konstrukcije i stupova u interijeru bazenskog prostora debeloslojnim lakom "3 u 1” za zaštitu i oblikovanje elemenata od čelika na bazi epoksidnog estera s otapalima bez aromata. U stavci je obračunata adekvatna priprema podloge, brušenje, po potrebi pjeskarenje, temeljito uklanjanje hrđe, svih nenosivih dijelova starih premaza ukoliko postoje na koje se premaz ne može nanijeti (hrđe, tragova ulja, masnoća, nenosivih dijelova starog laka i drugih premaza sve do nosive čiste podloge) te izvođenje odgovarajućeg temeljnog premaza. </t>
  </si>
  <si>
    <t>Bojanje postojeće glavne i sekundarne drvene konstrukcije krova i drvenih stupova u eksterijeru.</t>
  </si>
  <si>
    <t>Bojanje postojeće glavne i sekundarne drvene konstrukcije krova i drvenih stupova u interijeru.</t>
  </si>
  <si>
    <t xml:space="preserve">Priprema podloge, brušenje i uklanjanje svih trošnih, nenosivih materijala sa površine te dobava i ugradba potrebnih materijala za završno dvostruko bojanje drvenih ploha lameliranih greda, stupova, podgleda stropa u exterijeru sa završnom bojom sa osnovom alkidne smole, na bazi otapala 3u1 za renovirajuće premaze na drvetu.  U stavci je obračunata adekvatna priprema podloge, brušenje, uklanjanje svih nenosivih dijelova i starih slojeva premaza na koje se premaz ne može nanijeti (tragova ulja, masnoća, lazura, nenosivih dijelova starog laka i drugih premaza sve do nosive čiste podloge) te po potrebi izvođenje odgovarajuće impregnacije čistog drveta. </t>
  </si>
  <si>
    <r>
      <t>Bojanje se izvodi direktno na pripremljenu podlogu završnom lakom</t>
    </r>
    <r>
      <rPr>
        <sz val="10"/>
        <color indexed="8"/>
        <rFont val="Arial"/>
        <family val="2"/>
        <charset val="238"/>
      </rPr>
      <t xml:space="preserve">. Eventualno ukoliko se čišćenjem dođe do čistog drveta izvodi se prethodni impregnirajući premaz što je zasebno obračunato u stavci. Potrebno provjeriti sposobnost pokrivnog premazivanja izradom testne površine. Podloga </t>
    </r>
    <r>
      <rPr>
        <sz val="10"/>
        <color indexed="8"/>
        <rFont val="Arial"/>
        <family val="2"/>
        <charset val="238"/>
      </rPr>
      <t>mora biti suha, nosiva, čista bez prašine, masnoća, tvari koje razdvajaju i neravnina. Nakom provjere ravnosti podloge, eventualne neravnine potrebno je pobrusiti i otpašiti površinu te</t>
    </r>
    <r>
      <rPr>
        <sz val="10"/>
        <color indexed="8"/>
        <rFont val="Arial"/>
        <family val="2"/>
        <charset val="238"/>
      </rPr>
      <t xml:space="preserve"> provjeriti stanje podloge.</t>
    </r>
  </si>
  <si>
    <r>
      <t>a) Po potrebi ukoliko se čišćenjem dođe do čistog drveta na te plohe se izvodi impregnacija</t>
    </r>
    <r>
      <rPr>
        <b/>
        <sz val="10"/>
        <color indexed="8"/>
        <rFont val="Arial"/>
        <family val="2"/>
        <charset val="238"/>
      </rPr>
      <t>.</t>
    </r>
    <r>
      <rPr>
        <sz val="10"/>
        <color indexed="8"/>
        <rFont val="Arial"/>
        <family val="2"/>
        <charset val="238"/>
      </rPr>
      <t xml:space="preserve"> </t>
    </r>
  </si>
  <si>
    <r>
      <t>b) Nakon odgovarajućeg sušenja površinu premazati sa završnom bojom sa osnovom alkidne smole, na bazi otapala 3u1 za renovirajuće premaze na drvetu</t>
    </r>
    <r>
      <rPr>
        <sz val="10"/>
        <color indexed="8"/>
        <rFont val="Arial"/>
        <family val="2"/>
        <charset val="238"/>
      </rPr>
      <t xml:space="preserve">. Završna boja sadrži sredstva za zaštitu i štiti drvo od plijesni tvorenjem filma na površini. Stoga je dozvoljena primjena proizvoda samo na vanjskim površinama te na unutarnjim stranama prozora i vanjskih vrata.                                                                                   Karekteristike završnog premaza:                                                       
- 3u1 - temeljni, među i završni premaz
- visoki stupanj otpornosti na atmosferske utjecaje
- ventilirajući (paropropustan) premaz
- visoka sposobnost prodiranja
- tvori lagani film
- vrlo dobro prodiranje u površinu te prianjanje zahvaljujući niskomolekularnim uljima
- ekstremna zaštita od vlage
- izolirajuće djelovanje protiv izbijanja obojenja iz drva
- tiksotropan, ne kaplje
- jednostavan za renoviranje jer se u pravilu ne ljušti
- pogodan za upotrebu prilikom obnavljanja spomenika kulture
- privremena zaštita površine od napada gljivica 
Obrađene drvene površine: ca. 80 - 120 ml/m²
Grubo rezane drvene površine: ca. 120 - 150 ml/m²
</t>
    </r>
  </si>
  <si>
    <t>Vrijednosti potrošnje su orijentacione vrijednosti koje mogu odstupati ovisno o podlozi i njenom stanju i svojstvima. Točnu potrošnju odrediti prethodnim probnim premazivanjem. Boja se nanosi u dvije ruke.</t>
  </si>
  <si>
    <t>Boja se nanosi u svijetlo sivoj nijansi, prema probnom polju. Obaveza je izvođača prije izvođenja dobiti potvrdu projektanta, obavezna izrada minimalno 3 probna polja.</t>
  </si>
  <si>
    <t>Završno dvostruko bojanje</t>
  </si>
  <si>
    <t>Prema zahtjevima iz projekta prije izvedbe bojanja podloga se gleta i obrađuje u traženu kvalitetu obrade površine što je obračunato u driugoj stavci.</t>
  </si>
  <si>
    <r>
      <t xml:space="preserve">Podloga </t>
    </r>
    <r>
      <rPr>
        <sz val="10"/>
        <color indexed="8"/>
        <rFont val="Arial"/>
        <family val="2"/>
        <charset val="238"/>
      </rPr>
      <t>mora biti suha, nosiva, čista bez prašine, masnoća, tvari koje razdvajaju i neravnina. Prije izvedbe obaveza je izvođača provjeriti nosivost eventualnih postojećih premaza te ukloniti sve nenosive dijelove. Nakom provjere ravnosti podloge, eventualne neravnine potrebno je pobrusiti i otpašiti površinu</t>
    </r>
    <r>
      <rPr>
        <sz val="10"/>
        <color indexed="8"/>
        <rFont val="Arial"/>
        <family val="2"/>
        <charset val="238"/>
      </rPr>
      <t>.Prije izvođenja bojanja obaveza je izvođača provjeriti stanje podloge i potvrditi izvođenje odgovarajućeg temeljnog premaza.</t>
    </r>
  </si>
  <si>
    <t>U slučaju popravaka obaveza je upotrebiti materijale kompatibilne za predviđenim sustavom bojanja što se obračunava u drugoj stavci. Po adekvatnom sušenju prije bojanja površinu je potrebno pobrusiti.</t>
  </si>
  <si>
    <t>Obračun po m2 razvijene površine zida.</t>
  </si>
  <si>
    <t>Bojanje zidova i stropova latex unutarnjom bojom s dugotrajnom zaštitom od gljivica i plijesni.</t>
  </si>
  <si>
    <t>Dobava i ugradba potrebnih materijala te gletanje i završno dvostruko bojanje unutarnjih žbukanih i gletanih GK i AB zidova i stropova svilenkasto mat latex unutarnjom bojom, s dugotrajnom zaštitom od gljivica i plijesni.</t>
  </si>
  <si>
    <r>
      <t xml:space="preserve">a) Gletanu, pobrušenu i očišćenu nosivu površinu nanijeti odgovarajući temeljni premaz </t>
    </r>
    <r>
      <rPr>
        <b/>
        <sz val="10"/>
        <color indexed="8"/>
        <rFont val="Arial"/>
        <family val="2"/>
        <charset val="238"/>
      </rPr>
      <t xml:space="preserve"> </t>
    </r>
    <r>
      <rPr>
        <sz val="10"/>
        <color indexed="8"/>
        <rFont val="Arial"/>
        <family val="2"/>
        <charset val="238"/>
      </rPr>
      <t>razrijeđen s vodom ovisno o upojnosti podloge</t>
    </r>
    <r>
      <rPr>
        <b/>
        <sz val="10"/>
        <color indexed="8"/>
        <rFont val="Arial"/>
        <family val="2"/>
        <charset val="238"/>
      </rPr>
      <t>.</t>
    </r>
    <r>
      <rPr>
        <sz val="10"/>
        <color indexed="8"/>
        <rFont val="Arial"/>
        <family val="2"/>
        <charset val="238"/>
      </rPr>
      <t xml:space="preserve"> Vrstu i stupanj razrijeđenja temeljnog premaza uskladiti sa vrstom i stanjem podloge i njene upojnosti sukladno uputama u tehničkom listu završne boje što je obaveza izvođača i uključeno je u stavku.                         </t>
    </r>
  </si>
  <si>
    <t>U slučaju da se premaz nanosi na drugu vrstu podloge (npr postojeću nosivu boju ili čistu gk ploču) kao temeljni premaz potrebno je koristiti drugi odgovarajući.
Temeljni premaz je potrebno tonirati  u nijansi prema odabranom završnom tonu bijele boje, kao RAL 9010. Temeljni premaz nanijeti nerazrjeđen ili eventualno prema potrebi razrijeđen s vodom max 3%. U slučaju izmjena ili odstupanja od vrste i stanja podloge potrebno je provjeriti i prilagoditi izvedbu sa drugim temeljnim premazom što je obaveza izvođača i obračunato je u stavci.</t>
  </si>
  <si>
    <r>
      <rPr>
        <sz val="10"/>
        <color indexed="8"/>
        <rFont val="Arial"/>
        <family val="2"/>
        <charset val="238"/>
      </rPr>
      <t>Podloga na koju se nanosi boja mora biti nosiva, čista bez prašine, masnoća, tvari koje razdvajaju i neravnina. Prije izvedbe obaveza je izvođača provjeriti nosivost postojećih premaza te ukloniti sve nenosive dijelove, tvari koje razdvajaju. Nakom provjere ravnosti podloge, eventualne neravnine potrebno je pobrusiti i otpašiti površinu</t>
    </r>
    <r>
      <rPr>
        <sz val="10"/>
        <color indexed="8"/>
        <rFont val="Arial"/>
        <family val="2"/>
        <charset val="238"/>
      </rPr>
      <t>. Prije izvedbe bojanja obaveza je izvođača provjeriti vrste podloga koje se premazuju i potvrditi kompatibilnost sa predviđenim sustavom bojanja.</t>
    </r>
  </si>
  <si>
    <t>U slučaju popravaka površine obaveza je upotrebiti materijale kompatibilne za predviđenim sustavom bojanja što se obračunava u drugoj stavci. Po adekvatnom sušenju prije bojanja površinu je potrebno pobrusiti. Prije premazivanja obaveza je izvođača pripremiti površinu sukladno zahtjevima iz tehničke informacije proizvoda, izvesti probni premaz kojime se potvrđuje predviđeni sustav bojanja.</t>
  </si>
  <si>
    <t>Boja se nanosi u dvije ruke što je obračunato u stavci.</t>
  </si>
  <si>
    <t>Bojanje ventilacijskih kanala i ostalih instalacija.</t>
  </si>
  <si>
    <t>Dobava i ugradba potrebnih materijala te završno dvostruko bojanje metalnih instalacijskih kanala u podgledu stropa u bijelu nijansu univerzalnom akrilnom bojom. Boja se nanosi na metalne površine instalacija, te stare nosive premaze. U stavci uključena priprema podloge i nanošenje odgovarajućeg temeljnog premaza. U stavci uključena i potrebna zaštita ostalih dijelova konstrukcije (podgleda stropa) koji se ne bojaju i koje obavezno treba zaštititi od nanosa boje.</t>
  </si>
  <si>
    <r>
      <t>a) Pobrušenu i očišćenu nosivu prebojati brzosušećim univerzalnim temeljnim premazom za grundiranje bez aromata.</t>
    </r>
    <r>
      <rPr>
        <b/>
        <sz val="10"/>
        <color indexed="8"/>
        <rFont val="Arial"/>
        <family val="2"/>
        <charset val="238"/>
      </rPr>
      <t xml:space="preserve"> </t>
    </r>
    <r>
      <rPr>
        <sz val="10"/>
        <color indexed="8"/>
        <rFont val="Arial"/>
        <family val="2"/>
        <charset val="238"/>
      </rPr>
      <t>Premaz je pecijalna kombinacija umjetnih smola s pigmentima za zaštitu od korozije i otapalima bez aromata. U slučaju druge podloge potrebno je prilagoditi i ponuditi drugi odgovarajući temeljni premaz sukladno uputi proizvođača.</t>
    </r>
  </si>
  <si>
    <t>Ustavka uključuje i:</t>
  </si>
  <si>
    <t>čelični stupovi 30x30, visine 7-8m</t>
  </si>
  <si>
    <t>čelični stupovi 30x30, visine 5-6m</t>
  </si>
  <si>
    <t>čelične stope, zatege, kosnici, grede, spojnice</t>
  </si>
  <si>
    <t>Ukupna površina podgleda stropa na kojoj se nalaze kanali i instalacije koje se bojaju.</t>
  </si>
  <si>
    <t>Dobava, planiranje, rezanje i postavljanje ispune  žardinjera za umjetno bilje. Ispuna se izrađuje od XPS tvrdih ploča ili cvjećarske spužve na način da je gornja ploha žardinjere u potpunosti ispunjena. Visina žardinjere cca 40 cm. Gornja ploha žardinjere je ujedno i podloga za razastiranje malča koje je predmet stavke 2. Raznih građevinsko obrtničkih radova. Ostatak žardinjere ispod gornje plohe planirati potkonstrukciju od istog materijala. U ispunu se umeću umjetne biljke prema stavkama troškovnika opremanja.</t>
  </si>
  <si>
    <t>U količinu nisu obračunati dodaci za rezanje i otpad.</t>
  </si>
  <si>
    <t>Opločenje parapetnog zida i klupa animacijskog otoka specifikacija 1KE205.</t>
  </si>
  <si>
    <t>Dobava i postava keramičih gres pločica, I”A” kvalitete, veličina 120x60cm i 45x90 cm., debljine 9-10 mm., strukturirane završne obrade, protukliznosti  R10B, ravno rezanih rubova – ret., inspiracija pijeska/zemlje, iti tip kao I ostale pozicije relax, hodnici , bež  boje , sve prema grafičkom prikazu u specifikaciji 1KE205.
Spoj na gerung.</t>
  </si>
  <si>
    <t>materijal</t>
  </si>
  <si>
    <r>
      <t xml:space="preserve">Dobava i postava keramičkih gres pločica, I”A” kvalitete, veličina 120x60cm i 45x90 cm., debljine 9-10 mm., strukturirane završne obrade, protukliznosti  R10B, ravno rezanih rubova – ret., inspiracija pijeska/zemlje, iti tip kao I ostale pozicije relax, hodnici , bež boje, sve prema grafičkom prikazu u specifikaciji </t>
    </r>
    <r>
      <rPr>
        <b/>
        <sz val="10"/>
        <color rgb="FF222222"/>
        <rFont val="Arial"/>
        <family val="2"/>
      </rPr>
      <t>1KE205</t>
    </r>
    <r>
      <rPr>
        <sz val="10"/>
        <color rgb="FF222222"/>
        <rFont val="Arial"/>
        <family val="2"/>
      </rPr>
      <t>.
Spoj na gerung.</t>
    </r>
  </si>
  <si>
    <t>Opločenje zidova i parapeta bazenske dvorane 1KE205.</t>
  </si>
  <si>
    <r>
      <t xml:space="preserve">Dobava i postava keramičkih gres pločica, I”A” kvalitete, veličina 120x60cm i 45x90 cm., debljine 9-10 mm., strukturirane završne obrade, protukliznosti  R10B, ravno rezanih rubova – ret., inspiracija pijeska/zemlje, iti tip kao I ostale pozicije relax, hodnici , bež boje, sve prema grafičkom prikazu u specifikaciji </t>
    </r>
    <r>
      <rPr>
        <b/>
        <sz val="10"/>
        <color rgb="FF222222"/>
        <rFont val="Arial"/>
        <family val="2"/>
      </rPr>
      <t>1KE205</t>
    </r>
    <r>
      <rPr>
        <sz val="10"/>
        <color rgb="FF222222"/>
        <rFont val="Arial"/>
        <family val="2"/>
      </rPr>
      <t>.
Opločava se sokl visine 10 cm, na mjestima betonskih stopa čeličnih stupova u punoj visini stope. Spoj na gerung.</t>
    </r>
  </si>
  <si>
    <r>
      <t xml:space="preserve">Dobava i postava keramičkih gres zidnih pločica,
veličine 120x60 cm., debljine 6 mm., ravno rezanih rubova, mat završne obrade, opcija pločice u više boja, sve prema grafičkom prikazu u specifikaciji </t>
    </r>
    <r>
      <rPr>
        <b/>
        <sz val="10"/>
        <color rgb="FF222222"/>
        <rFont val="Arial"/>
        <family val="2"/>
      </rPr>
      <t>2KE210</t>
    </r>
    <r>
      <rPr>
        <sz val="10"/>
        <color rgb="FF222222"/>
        <rFont val="Arial"/>
        <family val="2"/>
      </rPr>
      <t>. Spoj na gerung.</t>
    </r>
  </si>
  <si>
    <t>Opločenje poda hodnika s propusnicima i sanitarija za osobe smanjene pokretljivosti.</t>
  </si>
  <si>
    <t>Opločenje zida sanitarija bazena i sanitarija za osobe smanjene pokretljivosti.</t>
  </si>
  <si>
    <t>dobavu materijala za fugiranje keramičkih pločica, te izvedba fuga. Boja fuga usklađena s bojom pločica.</t>
  </si>
  <si>
    <t>Obračun po m2 obloženog poda.
U količinu nisu obračunati dodaci na rezanje i otpad.</t>
  </si>
  <si>
    <t>Opločenje podova vanity-a 2KE201.</t>
  </si>
  <si>
    <t>Opločenje podova vanity hodnika na etaži -1 bazenske dvorane. Keramička gres pločica, I”A” kvalitete, veličina 120x60cm i 45x90 cm., debljine 9-10 mm., mat završne obrade, protukliznosti  R10B, ravno rezanih rubova – ret., inspiracija pijeska/zemlje, sivo smeđe boje, sve prema grafičkom prikazu u specifikaciji 2KE201.</t>
  </si>
  <si>
    <t>Dobava materijala i izvedba zamjenskog estriha na pozicijama uz novo dizalo i razvoda novih instalacija u hodniku ispred garderoba, identične debljine kao postojeći estrih koji se uklanja. Estrih se armira laganom MAR mrežom ili vlaknima u ovisnosti o tehnologiji izvođenja ponuditelja. Završna podna obloga - punoplošno ljepljena protuklizna keramika koja je predmet zasebne stavke. Gornja površina estriha mora biti izvedena u projektiranim nagibima prema pozicijama odvodnje ukoliko se isto traži projektom.  Izvodi se preko zvučne izolacije od elastificiranog polistirena EPS -T debljine 2 cm u plivajućoj izvedbi.
Estrih se dilatira od bočnih zidova trakama rezanim od ploča elastificiranog ekspandiranog polistirena deb. 1 cm, u visini ac estriha. 
U cijeni uključivo i elastificirani EPS-T i PE folija.</t>
  </si>
  <si>
    <t>Opločenje podova i soklova na pozicijama radova demontaža i uklanjanja.</t>
  </si>
  <si>
    <t>Opločenje podova i soklova keramičkim pločicama dimenzije cca 20 x 20 cm (tip, dimenzija i boja kao postojeća keramika u prostorima garderoba).</t>
  </si>
  <si>
    <t>Obračun po m2 obloženog poda i sokla.
U količinu nisu obračunati dodaci na rezanje i otpad.</t>
  </si>
  <si>
    <t>Bojanje zidova i stropova latex unutarnjom bojom.</t>
  </si>
  <si>
    <t>Dobava i ugradba potrebnih materijala te završno dvostruko bojanje unutarnjih zidova i stropova mat latex bojom za površine za koje se zahtijeva lakše održavanje, sa minimalnom emisijom štetnih sastojaka. U stavci je obračunato i izvođenje odgovarajućeg temeljnog premaza.</t>
  </si>
  <si>
    <t>U slučaju da se premaz nanosi na drugu vrstu podloge (npr postojeću nosivu boju ili čistu gk ploču) kao temeljni premaz potrebno je koristiti drugi odgovarajući.
Temeljni premaz je potrebno tonirati  u nijansi prema odabranom završnom tonu boje, boja u dva tona bijela i crna. Temeljni premaz nanijeti nerazrjeđen ili eventualno prema potrebi razrijeđen s vodom max 3%. U slučaju izmjena ili odstupanja od vrste i stanja podloge potrebno je provjeriti i prilagoditi izvedbu sa drugim temeljnim premazom što je obaveza izvođača i obračunato je u stavci.</t>
  </si>
  <si>
    <r>
      <t>a) Gletanu, pobrušenu i očišćenu nosivu površinu nanijeti odgovarajući temeljni premaz</t>
    </r>
    <r>
      <rPr>
        <b/>
        <sz val="10"/>
        <color indexed="8"/>
        <rFont val="Arial"/>
        <family val="2"/>
        <charset val="238"/>
      </rPr>
      <t xml:space="preserve"> </t>
    </r>
    <r>
      <rPr>
        <sz val="10"/>
        <color indexed="8"/>
        <rFont val="Arial"/>
        <family val="2"/>
        <charset val="238"/>
      </rPr>
      <t>razrijeđen s vodom ovisno o upojnosti podloge</t>
    </r>
    <r>
      <rPr>
        <b/>
        <sz val="10"/>
        <color indexed="8"/>
        <rFont val="Arial"/>
        <family val="2"/>
        <charset val="238"/>
      </rPr>
      <t>.</t>
    </r>
    <r>
      <rPr>
        <sz val="10"/>
        <color indexed="8"/>
        <rFont val="Arial"/>
        <family val="2"/>
        <charset val="238"/>
      </rPr>
      <t xml:space="preserve"> Vrstu i stupanj razrijeđenja temeljnog premaza uskladiti sa vrstom i stanjem podloge i njene upojnosti sukladno uputama u tehničkom listu završne boje što je obaveza izvođača i uključeno je u stavku.                         </t>
    </r>
  </si>
  <si>
    <t>Boja se nanosi u nijansi prema izboru projektanta, u dva tona, bijela kao RAL 9010 i crna kao RAL 9005. Obaveza je izvođača izraditi i dostaviti uzorak navedenog sistema bojanja i izvesti probno polje te na osnovu toga prije izvođenja dobiti potvrdu projektanta.</t>
  </si>
  <si>
    <t>bijela</t>
  </si>
  <si>
    <t>crna</t>
  </si>
  <si>
    <t>Obračun po m2 razvijene površine stropa i zida.</t>
  </si>
  <si>
    <r>
      <t xml:space="preserve">Podloga postojećeg zida </t>
    </r>
    <r>
      <rPr>
        <sz val="10"/>
        <color indexed="8"/>
        <rFont val="Arial"/>
        <family val="2"/>
        <charset val="238"/>
      </rPr>
      <t xml:space="preserve">mora biti nosiva, čista bez prašine, masnoća, tvari koje razdvajaju i neravnina. Prije izvedbe obaveza je izvođača provjeriti nosivost postojećih premaza te ukloniti sve nenosive dijelove. Nakom provjere ravnosti podloge, eventualne neravnine potrebno je pobrusiti i otpašiti površinu. Dužnost je izvođača i obračunato je u stavci i provjera upojnosti podloge te izvođenje adekvatnog temeljnjog premaza iz sustava proizvođača glet mase i završne boje. </t>
    </r>
  </si>
  <si>
    <t xml:space="preserve">Dobava i ugradba potrebnih materijala i dvostruko punoplošno gletanje pripremljenih nosivih ploha armiranobetonskih zidova glet masom na bazi disperzije umjetnih smola.  </t>
  </si>
  <si>
    <t>U slučaju izmjena ili odstupanja od vrste i stanja podloge potrebno je provjeriti i prilagoditi izvedbu sa drugim temeljnim premazom što je obaveza izvođača i obračunato je u stavci.</t>
  </si>
  <si>
    <t>- linijska odvodnja u slot izvedbi sa pripadajućim revizijsko izljevnim komadima.</t>
  </si>
  <si>
    <t>- stojeće senzorske armature sa baterijskim napajanjem za umivaonik, protuvandalska izvedba s prethodno podesivim mehaničkim miješanjem TV+HV, perlatorom s ograničenjem protoka vode, dva gibljiva crijeva R⅜" za priključak vode sa sitima protiv nečistoća i nepovratnim ventilima.</t>
  </si>
  <si>
    <t>-dimenzije pisoara 32x64 cm
-završna obrada bijelo sjaj
-vortex (kružno) ispiranje 
-brid pisoara je bez ruba (rimless) koje omogućuje viši stupanj higijene prilikom čišćenja
-higijenski premaz pisoara omogućuje veću otpornost na kamenac, lakše čišćenje i antibakterijsku zaštitu 
-skriveni vijci za montažu pisoara
-izljevni set sa senzorskim aktiviranjem ispiranja, baterijsko napajanje prema grafičkom prilogu u specifikaciji broj 1VO512</t>
  </si>
  <si>
    <t>- montažnog instalacijskog elementa za WC školjku s niskošumnim ugradbenim vodokotlićem  i štednom dvokoličinskom (6/3lit)  tipkom za aktiviranje ispiranja prema grafičkom prilogu u specifikaciji broj 1VO511. Instalacijski  element samonosiv za ugradnju u suhomontažnu zidnu ili predzidnu konstrukciju obloženu gipskartonskim pločama, komplet s integriranim kutnim ventilom priključka vode ½", niskošumnim uljevnim ventilom, odvodnim koljenom sa zvučno izoliranom ubujmicom, spojnim komadom za WC školjku s brtvenim manžetama i setom zvučne izolacije, vijcima za učvršćenje keramike i svim potrebnim priborom za ugradnju prema uputama proizvođača.</t>
  </si>
  <si>
    <t>U svim stavkama uračunata je adekvatna zaštita svih sanitarnih elemenata od mehaničkih oštećenja, od trenutka isporuke na gradilište do završetka svih radova na gradilištu, skladištenje opreme do trenutka ugradnje, te raznosi po gradilištu do mjesta ugradnje.</t>
  </si>
  <si>
    <t>D</t>
  </si>
  <si>
    <t>PODLATČNI SISTEM ODVODNJE
NAPOMENA: NUDITI KAO KOMPLET!</t>
  </si>
  <si>
    <t>Dobava materijala i izvedba radova na betoniranju prethodno izrezanog i razbijenog betona za potrebe izvedbe instalacija. Beton C25/30. Uključeno povezivanje na postojeću armaturu, dodatno armiranje novog sloja, te završno uređenje bojom za beton u skladu sa okolnim površinama.</t>
  </si>
  <si>
    <t>Zatrpavanje rova i montažne jame ispod prometnih i uređenih površina mješavinom šljunka i kamena granulacije 0-63 mm, sa nabijanjem ručnim i strojnim nabijačem. Ugradnja u slojevima od 30 cm i zbijanje na Ms=40 MN/m2. Posebnu pozornost potrebno je obratiti kod spojeva cijevi. U stavku je uključen potreban nasipni materijal, rad i pribor a dovršenje iste.
Obračun po m3.</t>
  </si>
  <si>
    <r>
      <t xml:space="preserve">Strojni i ručni iskop zemlje za potrebe izvedbe rovova i montažnih jama instalacija vodovoda i odvodnje u tlu </t>
    </r>
    <r>
      <rPr>
        <b/>
        <sz val="10"/>
        <rFont val="Arial"/>
        <family val="2"/>
      </rPr>
      <t>C kategorije</t>
    </r>
    <r>
      <rPr>
        <sz val="10"/>
        <rFont val="Arial"/>
        <family val="2"/>
      </rPr>
      <t>, potrebne dubine. Dno rovova i jama grubo i fino isplanirati za polaganje cijevi i elemenata i uređaja sustava (okna, sabirne jame, separatori i sl.). Dno rova mora biti isplanirano na točnost +/- 2 cm i zbijeno na Ms≥20 MN/m2. Iskopani materijal odbacivati na jednu stranu rova da se osigura nesmetana doprema i spuštanje cijevi i elemenata u rov. Radovi moraji teći u koordinaciji sa montažom istih. Odnos strojni-ručni: 90:10 %. U stavku uključeno eventualno potrebno razupiranje sa uključenom oplatom i crpljenje vode sa obračunom prema stvarnim količinama.
Obračun po m3 iskopa u sraslom stanju.</t>
    </r>
  </si>
  <si>
    <t>Demontaža linijske odvodnje uz staklene stijene bazenske dvorane, sa pripadajućim sifonima za spojeve na odvodnju. Demontirana oprema se deponira prema dogovoru s investitorom, odnosno zbrinjava u skladu s propisima na odgovarajućem deponiju. Stavka uključuje utovar, prijevoz i istovar te troškove zbrinjavanja na deponiju (takse i sl.) i ostale neposredno vezane troškove. Obračun po m1 demontirane linijske odvodnje.</t>
  </si>
  <si>
    <t>Demontaža elemenata unutarnje hidrantske mreže. Demontaža uključuje rastavljanje hidranatskuh ormarića sa vatrogasnom opremom, pripadajućih armatura, popratne opreme, te dijelova cjevovoda. Uključeno zatvaranje dovoda vode i pražnjenje hidrantske mreže za potrebe izvedbe navedenog zahvata, te ponovo otvaranje vode. Demontirana oprema se deponira prema dogovoru s investitorom, odnosno zbrinjava u skladu s propisima na odgovarajućem deponiju. Stavka uključuje utovar, prijevoz i istovar te troškove zbrinjavanja na deponiju (takse i sl.) i ostale neposredno vezane troškove.
Obračun po komadu demontirane opreme.</t>
  </si>
  <si>
    <t>- profili promjera do 200 mm</t>
  </si>
  <si>
    <t>- profili promjera do 100 mm</t>
  </si>
  <si>
    <r>
      <t>Strojno rezanje i razbijanje vanjske betonske podne ploče na trasi novih cjevovoda, bez obzira na debljinu te odvoz i zbrinjavanje uz plačanje potrebnih taksi. Kod razbijanja potrebno ostaviti postojeću armaturu kako bi se mogla izvesti kvalitetna sanacija i osigurati preklop sa novom armaturom. U jediničnu cijenu je uračunat sav potreban rad i transport. 
Obračun po m' rezanog i m</t>
    </r>
    <r>
      <rPr>
        <vertAlign val="superscript"/>
        <sz val="10"/>
        <rFont val="Arial"/>
        <family val="2"/>
      </rPr>
      <t>2</t>
    </r>
    <r>
      <rPr>
        <sz val="10"/>
        <rFont val="Arial"/>
        <family val="2"/>
      </rPr>
      <t xml:space="preserve"> razbijenog betona, širine prema zahtjevu iz projekta.</t>
    </r>
  </si>
  <si>
    <t>5.B.</t>
  </si>
  <si>
    <t>Dobava i montaža GK revizije u strop u skrivenoj izvedbi. Boja prema projektu interijera. Dimenzije 300x300 mm.</t>
  </si>
  <si>
    <t>Dobava, isporuka, polaganje i spajanje kabela NHXH FE180/E90 3x2.5mm² kompletno sa E90 nosačima na svakih 30 cm.</t>
  </si>
  <si>
    <t>Dobava i isporuka emitera ultraljubičaste i infracrvene zrake
- emiter UV i IR projecirane zrake standardne snage
- maksimalni domet 68m, 
- napajanje 23 -30 VDC, 
- potrošnja: max 800uA, 
- IP66 zaštita
- kompletno sa odgovarajućom podkonstrukcijom za montažu</t>
  </si>
  <si>
    <t>Dobava i isporuka prijamnika ultraljubičaste i infracrvene zrake
- visoka tolerancija na lažne alarme, prašinu i sl. objekte,
- automatsko puštanje u rad i treniranje, 
- maksimalni horizontalni kut vidnog polja od 80´, 
- maksimalni vertikalni kut vidnog polja od 48, 
- odabir između tri alarmna praga, niski, srednji i visoki, 
- kut podešavanja; 60 horizontalno; 15 vertikano,
- prepoznavanje do maksimalno 7 emitera, 
- podešavanje broja emitera za prepoznavanje putem DIP switcheva
- napajanje 20 to 30 VDC (24 VDC nominalno)
- potrošnja 8mA jedan emiter, 10mA sedam emitera (na 24V napajanju)
- domet 12-68m
- kompletno sa odgovarajućom podkonstrukcijom za montažu</t>
  </si>
  <si>
    <t>sklopka serijska 16A</t>
  </si>
  <si>
    <t>Tipkala otvori/zatvori za upravljanje otvaranjem i zatvaranjem prozora. Montaža na vrata ormara. Original proizvod proizvođača prozora.</t>
  </si>
  <si>
    <t>Modul PLC-a za priključak tipkala otvori/zatvori za upravljanje otvaranjem i zatvaranjem prozora. Original proizvod proizvođača prozora.</t>
  </si>
  <si>
    <t>PLC-a za kontrolu i upravljanje otvaranjem i zatvaranjem prozora. Original proizvod proizvođača prozora.</t>
  </si>
  <si>
    <t>Napojni modul 230VAC/24VDC, 50Hz za napajanje PLC-a za kontrolu i upravljanje otvaranjem i zatvaranjem prozora. Original proizvod proizvođača prozora.</t>
  </si>
  <si>
    <t>Ispravljač 230VAC/28VDC, 5A, 50Hz za napajanje motora nadsvjetala. Original proizvod proizvođača prozora.</t>
  </si>
  <si>
    <t>Dobava i ugradnja karbonske lamele. Lamele trebaju imati sljedeće karakteristike prema EN 2561 ili jednakovrijedno : karakterističnu vlačnu čvrstoću 3100 MPa, širine 50mm, karakteristični modul elastičnosti 165 GPa i izduženje pri slomu 1,8%. Lamele se ugrađuju koristeći specijalno epoksidno ljepilo u sustavu proizvođača materijala. Završna obrada lamela sa istovrsnim epoksidnim ljepilom i kvarcnim pijeskom kako bi se osigurala prionjivost za završnu obradu. 
Radove pripreme i ugradnje podloge izvesti prema uputama proizvođača materijala. Svi proizvodi trebaju biti kompatibilni.
Karbonske lamele su definirane prema statičkom proračunu. U cijenu uračunati izradu statičkog proračuna i radionički nacrt koje je potrebno dostaviti projektantu na ovjeru.
Dokaz kompatibilnosti materijala dostaviti projektantu.</t>
  </si>
  <si>
    <t>Gletanje armirano betonskih zidova šahta dizala.</t>
  </si>
  <si>
    <t>Dvostruko gletanje i brušenje zidova glet masom na bazi disperzija umjetnih smola minimalne emisije štetnih tvari, bez otapala prema DIN 55945 ili jednakovrijedno.                                                                            Tehničke karakteristike proizvoda:                                                           - teško zapaljiva (B1) prema DIN 4102 ili jednakovrijedno.</t>
  </si>
  <si>
    <t>Izrada, dobava i montaža ovješenih akustičkih stropnih vertikalnih apsorbera od ploča magnezitom povezanihdrvenih vlakana širine 1 mm, bijele boje kao RAL 9010. Boja vidljivih rubova jednaka je boji stranica. Apsorberi su dimenzija 1700 x 300 mm, debljine 30 mm, te imaju integriran eloksirani aluminijski profil na gornjoj strani. Apsorberi se montiraju na osnom razmaku od 1000 mm u 3 reda, razmak između redova iznosi 50 mm. Ovješavanje se izvodi pomoću sistemskih direktnih ovjesa (min. 3 kom. po elementu) kojima se baffeli ovješavaju na sistemske aluminijske vodilice. Aluminijske vodilice se ovješavaju na nosivu sekundarnu kontrukciju pomoću antikorozivne navojne šipke u 3 pričvsne točke. Visina spuštanja od primarne konstrukcije lameliranih nosača do 40 cm. Aposropcija zvuka iznosi αw = do 0.55.
Ploče su klase zapaljivosti B-s1,d0 prema EN 13501-1 ili jednakovrijedno. Pozicija ; Etaža -1, bazenska dvorana. Montaža stropa se vrši prema uputama proizvođača i prema shemi polaganja.
Obavezno korštenje ovjesnih elemenata, profila i ostalog dodatnog pribora prema uputama proizvođača sustava</t>
  </si>
  <si>
    <r>
      <t>b) Nakon odgovarajućeg sušenja površinu premazati završnim polusjajnim vodorazrjedivim poliuretansko-akrilnim lakom za visokovrijedne međupremaze i završne lak premaze u
unutarnjim i vanjskim prostorima na grundiranim drvenim elementima kao i na grundiranom metalu i tvrdom PVCu.</t>
    </r>
    <r>
      <rPr>
        <sz val="10"/>
        <color indexed="8"/>
        <rFont val="Arial"/>
        <family val="2"/>
        <charset val="238"/>
      </rPr>
      <t xml:space="preserve">                                                                                    Karekteristike završnog premaza:                                                       - razrjeđuje se vodom
- slabog mirisa
- laka i ugodna obrada
- velika otpornost na ogrebotine i udarce
- difuzivan
- otpornost na uobičajena sredstva za čišćenje u domaćinstvu
- mokro otiranje prema DIN EN 13300 ili jednakovrijedno: Klasa 1 (odgovara otpornosti na ribanje prema DIN53 778 ili jednakovrijedno)
- prikladno za dječje igračke prema normi DIN EN 71-3 ili jednakovrijedno.
- otpornost na dezinfekcijska sredstva
Potrošnja: cca. 100–120 ml/m2/sloju. Boja se nanosi u dvije ruke.</t>
    </r>
  </si>
  <si>
    <t>Postojeću podlogu je potrebno pripremiti, matirati (lagano prebrusiti), temeljito skinuti svu hrđu i eventualne nenosive dijelove postojećih premaza što ukljućuje sve tragove masnoća, ulja, nenosivih dijelova starih premaza i dijelova koji onemogućuju vezanje temeljnog premaza. Željezo i čelik po potrebi pripremiti na stupanj čistoće prema normi SA 2½ (pjeskarenje i sl.) ili ST 3 (strojno) sukladno DIN EN ISO 12944-4 ili jednakovrijedno. Prije izvođenja potrebno potvrditi nosivost i kompatibilnost stanja podloge sa predviđenim sustavom bojanja izvedbom testnog polja što je obračunato u stavci.</t>
  </si>
  <si>
    <r>
      <t>a) Pripremljenu, pobrušenu i očišćenu nosivu pocinčanu površinu je zatim potrebno premazati odgovarajućim temeljnim premazom za brzo sušeće temeljne premaze s potpunom i kvalitetnom zaštitom od korozije na željezu i čeliku, kao i univerzalno sredstvo za grundiranje aluminija, cinka, tvrdog PVC, drva i drvenih materijala</t>
    </r>
    <r>
      <rPr>
        <b/>
        <sz val="10"/>
        <color indexed="8"/>
        <rFont val="Arial"/>
        <family val="2"/>
        <charset val="238"/>
      </rPr>
      <t>.</t>
    </r>
    <r>
      <rPr>
        <sz val="10"/>
        <color indexed="8"/>
        <rFont val="Arial"/>
        <family val="2"/>
        <charset val="238"/>
      </rPr>
      <t xml:space="preserve"> Premaz je specijalna kombinacija umjetnih smola s pigmentima za zaštitu od korozije i otapalima bez aromata.                                                                                                                     Karekteristike temeljnog premaza:                                              - izvrsno prianjanje
- brzo sušenje
- dobra otpornost na atmosferilije
- potpuna i kvalitetna zaštita od korozije na željezu i čeliku (sukladno normi DIN 18363 ili jednakovrijedno)
- bez aromata                                                                     - gustoća: ca. 1,3 g/cm3 
U slučaju izmjena ili odstupanja od vrste i stanja podloge potrebno je provjeriti i prilagoditi izvedbu sa drugim temeljnim premazom što je obaveza izvođača i obračunato je u stavci.</t>
    </r>
  </si>
  <si>
    <r>
      <t>b) Nakon odgovarajućeg sušenja površinu premazati završnim debeloslojnim lakom "3 u 1” za zaštitu i oblikovanje elemenata od čelika na bazi epoksidnog estera s otapalima bez aromata</t>
    </r>
    <r>
      <rPr>
        <sz val="10"/>
        <color indexed="8"/>
        <rFont val="Arial"/>
        <family val="2"/>
        <charset val="238"/>
      </rPr>
      <t xml:space="preserve">.                                                                                    Karekteristike završnog premaza:                                                       - izvanredna svojstva vezivanja
- velika moć pokrivanja na površinama i rubovima elemenata
- dugotrajna zaštita zahvaljujući jako dobroj otpornosti na atmosferilije
- debeli slojevi mogući zbog velikog sadržaja krutih tvari
- temeljni, među i završni premaz u jednom
- potvrda o ispitivanju kategorije korozivnosti C4, trajanje zaštite dugo na čeliku i pocinčanom čeliku
prema DIN EN ISO 12944 dio 6 ili jednakovrijedno, u skladu s pravilnikom o gradnji
- dostupan kao lak i glimmer (svjetlucava) varijanta
- nijansira se u velikom broju nijansi, potrebna nijansa bijele boje kao RAL 9010
- ne sadrži aromate
Potrošnju i broj nanosa (minimalno 2) uskladiti sa traženim stupnjem antikorozivne zaštite iz projekta. </t>
    </r>
  </si>
  <si>
    <r>
      <t>b) Adekvatno osušenu površinu završno premazati vodorazrjedivom unutarnjom, difuzivnom (sd &lt; 0,3 m ili bolje), svilenkastom mat latex bojom, s dugotrajnom zaštitom od gljivica i plijesni, klase 1 otiranja na mokro prema EN 13 300 normama ili jednakovrijedno, pokrivne moći klase 2 u jednom premazu, HOS kategorije i granične vrijednosti A(a), 30 g/l; &lt; 1 g/l,</t>
    </r>
    <r>
      <rPr>
        <b/>
        <sz val="10"/>
        <color indexed="8"/>
        <rFont val="Arial"/>
        <family val="2"/>
        <charset val="238"/>
      </rPr>
      <t xml:space="preserve"> </t>
    </r>
    <r>
      <rPr>
        <sz val="10"/>
        <color indexed="8"/>
        <rFont val="Arial"/>
        <family val="2"/>
        <charset val="238"/>
      </rPr>
      <t>u dva sloja. Po adekvatnom sušenju prvog izvodi se i drugi sloj. Završna nijansa bijela boja, kao RAL 9010.</t>
    </r>
  </si>
  <si>
    <r>
      <t>b) Nakon odgovarajućeg sušenja površinu premazati sa svilenkastom mat latex boja, klasa otiranja na mokro 1, (odgovara otpornosti na ribanje prema DIN 53778 ili jednakovrijedno), na bazi latex disperzije umjetnih smola prema DIN 55945 ili jednakovrijedno, u dva premaza</t>
    </r>
    <r>
      <rPr>
        <b/>
        <sz val="10"/>
        <color indexed="8"/>
        <rFont val="Arial"/>
        <family val="2"/>
        <charset val="238"/>
      </rPr>
      <t>.</t>
    </r>
    <r>
      <rPr>
        <sz val="10"/>
        <color indexed="8"/>
        <rFont val="Arial"/>
        <family val="2"/>
        <charset val="238"/>
      </rPr>
      <t xml:space="preserve"> Boja se razrjeđuje se vodom, neškodljiva je za okoliš i slabog mirisa. Ne sadrži aktivne tvari koje izazivaju zamagljivanje, difuzivna, sd-vrijednost &lt; 0,2 m, minimalne emisija štetnih tvari, ne sadrži otapala, jako dobro se čisti i otporna je na dezinfekcijska sredstva i sredstva za čišćenje u kućanstvu na bazi vode.</t>
    </r>
  </si>
  <si>
    <r>
      <t>b) Po adekvatnom sušenju, površinu je zatim potrebno premazati sa akrilnom, vodorazrjedivom mat univerzalnom bojom, neškodljivom za okoliš,  karakteristike prema DIN EN 1062 ili jednakovrijedno: difuzivno ekvivalentna debljina zračnog sloja sd CO2 : &gt; 50 m, C1, otpornom na atmosferilije (w-vrijednost): 0,1 [kg/(m2·h0,5)] (niska) W3 - prema DIN EN 1062 ili jednakovrijedno, difuzivnom, dobre paropropusnosti (sd-vrijednost): 0,14 m ili bolje  (visoka) V1 - prema DIN EN 1062 ili jednakovrijedno, pokrivnosti klase 2,  otiranja na mokro klase 1 prema DIN EN 13 300 ili jednakovrijedno</t>
    </r>
    <r>
      <rPr>
        <sz val="10"/>
        <color indexed="8"/>
        <rFont val="Arial"/>
        <family val="2"/>
        <charset val="238"/>
      </rPr>
      <t>. Proizvod se nanosi tehnikom špricanja te iz tog razloga za pripremu boje i tehniku je potrebno slijediti upute iz tehničke informacije proizvoda. U stavci uključena i potrebna zaštita ostalih dijelova konstrukcije (podgleda stropa) koji se ne bojaju i koje treba obavezno zaštititi od nanosa boje.</t>
    </r>
  </si>
  <si>
    <r>
      <t>Dobava i montaža razvodnog ormara oznake -</t>
    </r>
    <r>
      <rPr>
        <b/>
        <sz val="10"/>
        <rFont val="Arial"/>
        <family val="2"/>
        <charset val="238"/>
      </rPr>
      <t>RAP</t>
    </r>
    <r>
      <rPr>
        <sz val="10"/>
        <rFont val="Arial"/>
        <family val="2"/>
        <charset val="238"/>
      </rPr>
      <t>, tipski testiran prema IEC 60439-1/IEC 61439-1-2 ili jednakovrijedno. Ormar je samostojeći plastični ormar, sa jednim vratima, sa tipskom bravicom, predviđen za vanjske montaže i sa stupnjem zaštite IP65. Potrebno predvidjeti 10% rezervnog prostora u svrhu budućih nadogradnji.
Stavka uključuje sav potreban montažni materijal za potpunu funkcionalnost kompletno sa izradom temelja i montažom na bazenski otok.</t>
    </r>
  </si>
  <si>
    <t>Dobava, ugradnja i spajanje sigurnosnog rasvjetnog tijela za označavanje smjera kretanja, sve prema HRN EN 1838 ili jednakovrijedno, HRN EN 50172 ili jednakovrijedno, HRN EN 60598-2-22 ili jednakovrijedno, HRN EN 61347-2-7 ili jednakovrijedno, HRN ISO 3864-1 ili jednakovrijedno, oznake P1c:</t>
  </si>
  <si>
    <t>Dobava, ugradnja i spajanje sigurnosnog rasvjetnog tijela za označavanje smjera kretanja, sve prema HRN EN 1838 ili jednakovrijedno, HRN EN 50172 ili jednakovrijedno, HRN EN 60598-2-22 ili jednakovrijedno, HRN EN 61347-2-7 ili jednakovrijedno, HRN ISO 3864-1 ili jednakovrijedno, oznake P1d:</t>
  </si>
  <si>
    <t>Dobava, ugradnja i spajanje sigurnosnog rasvjetnog tijela za označavanje smjera kretanja, sve prema HRN EN 1838 ili jednakovrijedno, HRN EN 50172 ili jednakovrijedno, HRN EN 60598-2-22 ili jednakovrijedno, HRN EN 61347-2-7 ili jednakovrijedno, HRN ISO 3864-1 ili jednakovrijedno, oznake P1e:</t>
  </si>
  <si>
    <t>Dobava, ugradnja i spajanje sigurnosnog rasvjetnog tijela za označavanje smjera kretanja, sve prema HRN EN 1838 ili jednakovrijedno, HRN EN 50172 ili jednakovrijedno, HRN EN 60598-2-22 ili jednakovrijedno, HRN EN 61347-2-7 ili jednakovrijedno, HRN ISO 3864-1 ili jednakovrijedno, oznake P3a:</t>
  </si>
  <si>
    <t>Dobava, ugradnja i spajanje sigurnosnog rasvjetnog tijela za označavanje smjera kretanja, sve prema HRN EN 1838 ili jednakovrijedno, HRN EN 50172 ili jednakovrijedno, HRN EN 60598-2-22 ili jednakovrijedno, HRN EN 61347-2-7 ili jednakovrijedno, HRN ISO 3864-1 ili jednakovrijedno, oznake P4a:</t>
  </si>
  <si>
    <t>Dobava, ugradnja i spajanje sigurnosnog rasvjetnog tijela za osvjetljenje evakuacijskih i protupaničnih zona, sve prema HRN EN 1838 ili jednakovrijedno, HRN EN 50172 ili jednakovrijedno, HRN EN 60598-2-22 ili jednakovrijedno, HRN EN 61347-2-7 ili jednakovrijedno, HRN ISO 3864-1 ili jednakovrijedno, oznake P6a:</t>
  </si>
  <si>
    <t>Dobava, ugradnja i spajanje sigurnosnog rasvjetnog tijela za osvjetljenje evakuacijskih i protupaničnih zona, sve prema HRN EN 1838 ili jednakovrijedno, HRN EN 50172 ili jednakovrijedno, HRN EN 60598-2-22 ili jednakovrijedno, HRN EN 61347-2-7 ili jednakovrijedno, HRN ISO 3864-1 ili jednakovrijedno, oznake P12a:</t>
  </si>
  <si>
    <t>Dobava, ugradnja i spajanje sigurnosnog rasvjetnog tijela za osvjetljenje evakuacijskih i protupaničnih zona, sve prema HRN EN 1838 ili jednakovrijedno, HRN EN 50172 ili jednakovrijedno, HRN EN 60598-2-22 ili jednakovrijedno, HRN EN 61347-2-7 ili jednakovrijedno, HRN ISO 3864-1 ili jednakovrijedno, oznake P13a:</t>
  </si>
  <si>
    <t>Dobava, ugradnja i spajanje sigurnosnog rasvjetnog tijela za osvjetljenje evakuacijskih i protupaničnih zona, sve prema HRN EN 1838 ili jednakovrijedno, HRN EN 50172 ili jednakovrijedno, HRN EN 60598-2-22 ili jednakovrijedno, HRN EN 61347-2-7 ili jednakovrijedno, HRN ISO 3864-1 ili jednakovrijedno, oznake P13b:</t>
  </si>
  <si>
    <t>Ispitivanje izvedene instalacije na razini svakog linka, te izdavanje potrebnih atesta i odobrenje za priključak na javnu  telefonsku mrežu. Mjerenje i izdavanje certifikata o izvršenom mjerenju kvalitete instaliranih U/FTP veza kalibriranim instrumentom, sukladnost izmjerenih vrijednosti s vrijednostima prema normi ISO/IEC11801:2002 2nd edition za ClassE ili jednakovrijedno ,odnosno TIA/EIA 568-B.1:2001, za Cat.6e "Permanent Link" ili jednakovrijedno.</t>
  </si>
  <si>
    <t>Ispitivanje izvedene instalacije na razini svakog linka, te izdavanje potrebnih atesta i odobrenje za priključak na javnu  telefonsku mrežu. Mjerenje i izdavanje certifikata o izvršenom mjerenju kvalitete instaliranih U/FTP veza kalibriranim instrumentom, sukladnost izmjerenih vrijednosti s vrijednostima prema normi ISO/IEC11801:2002 2nd edition za ClassE ili jednakovrijedno,odnosno TIA/EIA 568-B.1:2001, za Cat.6e "Permanent Link" ili jednakovrijedno.</t>
  </si>
  <si>
    <t>Dobava i isporuka adresabilne napajačke jedinice (zajedno sa akumulatorima) minimalnih sljedećih karakteristika:
- mogućnost priključka izravno na petlju ili kao samostalna jedinica
- ulazni napon: 230Vac ± 15%, 50Hz.
- potrošnja 0.9A
- izlazni napon: 27,6Vdc
- maksimalna struja: 12A
- stabilnost: bolje od 1%
- radna temperatura -5...+40 *C
- zaštita od preopterećenja
- zaštita od kratkog spoja
- integrirani i neovisni punjač akumulatora s regulacijom napona punjenja prema temperaturi
- metalno kućište dimenzija
- mogućnost ugradnje 2 akumulatora 17Ah
- mora biti sukladno normi HRN EN 54-4 ili jednakovrijedno</t>
  </si>
  <si>
    <t>Dobava i isporuka ulazno-izlaznog modula (4ulaza/4 izlaza) s integriranim izolatorom petlje za montažu u petlju postojeće vatrodojavne centrale sa sljedećim minimalnim tehničkim karakteristikama:
- radna temperatura -25...+60 °C
 - standard EN 54-17, EN54-18 ili jednakovrijedno
 - stupanj zaštite IP30
 - vlaga: ≤ 95 % rel.
 - napajanje DC 12...33 V
 - priključni terminal: 0,2 do 2,5mm2
 - komunikacijski protokol FDnet/C-NET
 - potrošnja struje u mirovanju max. 0.75 mA
 - relajni izlaz: AC 250 V, 4 A, max. 1000 VA
DC 30 V, 3 A, max. 120 W
 - dimenzije (WxHxD)  130 x 90 x 20 mm</t>
  </si>
  <si>
    <r>
      <t xml:space="preserve">Tropolna shema izvedenog stanja razdjelnika </t>
    </r>
    <r>
      <rPr>
        <b/>
        <sz val="10"/>
        <rFont val="Arial"/>
        <family val="2"/>
        <charset val="238"/>
      </rPr>
      <t xml:space="preserve">-RAP, </t>
    </r>
    <r>
      <rPr>
        <sz val="10"/>
        <rFont val="Arial"/>
        <family val="2"/>
        <charset val="238"/>
      </rPr>
      <t xml:space="preserve"> napravljena u AutoCAD Electrical, Eplan ili jednakovrijedno.</t>
    </r>
  </si>
  <si>
    <r>
      <t xml:space="preserve">Tropolna shema izvedenog stanja razdjelnika </t>
    </r>
    <r>
      <rPr>
        <b/>
        <sz val="10"/>
        <rFont val="Arial"/>
        <family val="2"/>
        <charset val="238"/>
      </rPr>
      <t xml:space="preserve">-RNAD, </t>
    </r>
    <r>
      <rPr>
        <sz val="10"/>
        <rFont val="Arial"/>
        <family val="2"/>
        <charset val="238"/>
      </rPr>
      <t xml:space="preserve"> napravljena u AutoCAD Electrical, Eplan ili jednakovrijedno.</t>
    </r>
  </si>
  <si>
    <r>
      <t xml:space="preserve">Dobava i ugradnja </t>
    </r>
    <r>
      <rPr>
        <b/>
        <sz val="10"/>
        <rFont val="Arial"/>
        <family val="2"/>
        <charset val="238"/>
      </rPr>
      <t>cijevi vanjske i temeljne</t>
    </r>
    <r>
      <rPr>
        <sz val="10"/>
        <rFont val="Arial"/>
        <family val="2"/>
        <charset val="238"/>
      </rPr>
      <t xml:space="preserve"> odvodnje od tvrdog polivinilklorida (PVC). Kanalizacione cijevi i pripadajući fazonski komadi za temeljnu horizontalnu odvodnju i odvodnju izvan objekta predviđen projektom vodovoda i odvodnje. Kod dubina nadsloja manjeg od 100 cm iznad tjemena cijevi u prometnim površinama obavezno koristiti cijevi klase krutosti SN8. Netlačna kanalizacijska cijev obodne čvrstoće prema HRN EN ISO 9969 ili jednakovrijedno. Stavka uključuje potrebne fazonske komade, brtve, priključke na reviziona okna sa brtvenim nastavcima RDS ili KGS sustava, proturne i zaštitne cijev na prolazima kroz konstrukciju i križanjima s ostalim instalacijama.
Obračun po m ugrađenog cjevovoda.</t>
    </r>
  </si>
  <si>
    <t>Dobava, prijenos i montaža tvrdih temperiranih polietilenskih (PE-HD) odvodnih cijevi izrađenih sukladno HRN EN 1519-1:2004 ili jednakovrijedno, s trajno vodotijesnim spajanjem sučeonim varenjem ili elektrovarnim spojnicama, za  vertikale i horizontalni razvod te priključke sanitarnih predmeta. Stavka uključuje pripadajući fazonske komade, spojni pribor, zaštitne proturne cijevi, ovjesni i pričvrsni pribor i sl.
Obračun po metru izvedenog cjevovoda.</t>
  </si>
  <si>
    <t>- PE-HD  prema HRN EN 1519-1:2004 ili jednakovrijedno cjevovod sa svim potrebnim fazonskim komadima i spojnim priborom; specifikacijom proizvođača obuhvaćeno tm trase u dimenzijama d40-d250</t>
  </si>
  <si>
    <t>Dobava i ugradnja dodatne toplinske izolacije protiv orošenja cjevovoda i fazonskih komada; λ≤ 0,036 (W/mK), d ≥9 mm, predviđeno ukupno m2 izoliranog cjevovoda; Klasa građevinskog materijala E prema EN 13501-1 ili jednakovrijedno
Obračun po komadu.</t>
  </si>
  <si>
    <r>
      <t xml:space="preserve">Dobava i ugradnja metalnih </t>
    </r>
    <r>
      <rPr>
        <b/>
        <sz val="10"/>
        <rFont val="Arial"/>
        <family val="2"/>
      </rPr>
      <t>cijevi iz pocinčanog čelika</t>
    </r>
    <r>
      <rPr>
        <sz val="10"/>
        <rFont val="Arial"/>
        <family val="2"/>
      </rPr>
      <t xml:space="preserve"> sukladno HRN EN 10305 ili jednakovrijedno, sa spojnim komadima, za glavni hidrantski razvod - mokri. Cijevi se isporučuju u palicama bez izolacije. Toplinsku izolaciju izvesti prema potrebi. Cijevi koje se nalaze u zidnim usjecima izoliraju se filcom, cijevi koje se nalaze u tlu ili betonu izoliraju se dvostrukim omatanjem dekorodal trakom. Stavka obuhvaća fazonske komade, obujmice, ovjesni i pričvrsni pribor i slično.
Obačun po m izvedenog cjevovoda.</t>
    </r>
  </si>
  <si>
    <r>
      <t xml:space="preserve">Dobava i ugradnja </t>
    </r>
    <r>
      <rPr>
        <b/>
        <sz val="10"/>
        <rFont val="Arial"/>
        <family val="2"/>
      </rPr>
      <t>cijevne izolacije</t>
    </r>
    <r>
      <rPr>
        <sz val="10"/>
        <rFont val="Arial"/>
        <family val="2"/>
      </rPr>
      <t xml:space="preserve"> cijevi hidrantske mreže iz pocinčanog čelika sa spojnim komadima. Izolacija od fleksibilnog spužvastog izolacijskog materijala, zatvorenih ćelija iz polietilena, topllinske vodljivosti ≤0,033 W/mK pri +/-0°C, temperaturnog područja primjene od -50 do +110°C, samogasiv, nekapajući, ne prenosi vatru, HRN DIN 4102 - klasa B1 ili jednakovrijedno, otporna na uobičajene građevne materijale kao što su beton, vapno, gips, cement. Stavka uključuje potrebne fazonske komade, brtve, potreban materijal i rad za montažu i dovršenje iste.
Obračun po m izoliranog cjevovoda.</t>
    </r>
  </si>
  <si>
    <t>- montažnog instalacijskog elementa za WC školjku visine ugradnje 112 cm s niskošumnim ugradbenim vodokotlićem za 6/3l ispiranje, izrađenim prema HRN EN 14055:2011 ili jednakovrijedno.  Instalacijski element je samonosiv za ugradnju u suhomontažnu zidnu ili predzidnu konstrukciju obloženu gipskartonskim pločama, komplet s integriranim kutnim ventilom priključka vode ½", niskošumnim uljevnim ventilom, odvodnim koljenom d90/110 mm sa zvučno izoliranom ubujmicom, spojnim komadom za WC školjku s brtvenim manžetama i setom zvučne izolacije, vijcima za učvršćenje keramike i svim potrebnim priborom za ugradnju prema uputama proizvođača. Element sadrži oslonce za montažu rukohvata s obje strane. Odgovarajuće tipkalo za ručno i senzorsko aktiviranje ispiranja, baterijsko napajanje.</t>
  </si>
  <si>
    <t>Vrata voznog okna - automatska teleskopska, širina 900 mm, visina 2100 mm, brušeni inox 220 vatrootpornost: EI30 prema HRN EN 81-58:2018 ili jednakovrijedno.</t>
  </si>
  <si>
    <t>napomena:</t>
  </si>
  <si>
    <t xml:space="preserve">Izvođač je dužan prije dobave i ugradnje dostaviti sve tipove vidljivih elemenata opreme glavnom projektantu i projektantu elektroinstalacija na uvid i ovjeru. Potrebno je dobaviti elemente jednostavnog, reduciranog oblika i ravnih linija. </t>
  </si>
  <si>
    <t>Izvođač je dužan prije dobave i ugradnje dostaviti sve tipove rasvjetnih tijela glavnom projektantu i projektantu elektro instalacija na uvid i ovjeru.</t>
  </si>
  <si>
    <t>Izvođač je dužan prije dobave i ugradnje dostaviti sve tipove vidljivih elemenata opreme i instalacije vodovoda i kanalizacije glavnom projektantu i projektantu vodovoda i kanalizacije na uvid i ovjeru. Potrebno je dobaviti elemente jednostavnog, reduciranog oblika i ravnih linija.</t>
  </si>
  <si>
    <r>
      <t xml:space="preserve">Dobava i montaža </t>
    </r>
    <r>
      <rPr>
        <b/>
        <sz val="10"/>
        <rFont val="Arial"/>
        <family val="2"/>
      </rPr>
      <t>p</t>
    </r>
    <r>
      <rPr>
        <b/>
        <sz val="10"/>
        <rFont val="Arial"/>
        <family val="2"/>
        <charset val="238"/>
      </rPr>
      <t>odnog higijenskog slivnika</t>
    </r>
    <r>
      <rPr>
        <sz val="10"/>
        <rFont val="Arial"/>
        <family val="2"/>
      </rPr>
      <t>, izrađenog prema HRN EN 1253 ili jednakovrijedno iz nehrđajućeg čelika AISI 316L ili jednakovrijedno sa izljevom DN70, protoka 1,6-2,0 l/sec, sa izvadivim zaporom za miris (sifonom), promjera tijela 142 mm sa prirubnicom za prihvat plitke hidroizlacije. Sve površine izvedene u padu prema izljevu, svi radijusi veći od 3 mm radi čišćenja, svi varovi izvedeni čeono bez preklopa prema najvišim EHEDG higijenskim standardima. Završna obrada materijala pikopasivizacija radi dugotrajnosti i veće otpornosti na koroziju. Rešetka dimenzija 200x200 mm prema odabiru projektanta interijera (mrežasta / tile za keramiku i sl.)
Stavka uključuje sav potreban pribor, alat, materijal i rad za spajanje slivnika na postojeći sustav odvodnje do potpune funkcionalnosti.
Obračun po komadu.</t>
    </r>
  </si>
  <si>
    <t>Dobava i montaža linijske odvodnje kanala u šlic izvedbi, upojni otvor 8 mm sa 3 mm zaštitnim rubom sa svake strane, iz nehrđajućeg čelika AISI 304 ili jednakovrijedno. Tijelo kanala sa plitkom prirubnicom za prihvat plitkog hidroizolacijskog premaza, sa integriranim padom prema izljevima, građevinske visine 60-100 mm. Svi elementi nakon obrade dodatno zaštićeni postupkom pikopasivizacije za dodatnu zaštitu od korozije i agresivnih medija. U segmentima do 6 m, spajanje prirubnicama, gumenim brtvama i vijcima. Sa ankerima za ugradnju u beton i nogicama za nivelaciju. Izljev se vrši preko revizionog otvora: preko inox ili jednakovrijedno slivnika sa prihvatom izolacije i horizontalnim ili vertikalnim izljevom DN70 / DN100.
Stavka uključuje sav potreban pribor, alat, materijal i rad za spajanje do potpune funkcionalnosti.
Obračun po m izvedene linijske odvodnje.</t>
  </si>
  <si>
    <t>Demontaža postojećih mlaznica nogopera i dobava i postava novih.
Materijal izvedbe : nehrđajući čelik AISI 316 L ili jednakovrijedno.</t>
  </si>
  <si>
    <t>Izrada, dobava i montaža novih mostova s ogradom i rukohvatima od nehrđajućeg čelika AISI 316 L ili jednakovrijedno uz animacijski otok. Svi materijali mosta moraju biti otporni na uvjete u bazenskoj dvorani punoj klora. Nagazne plohe i rukohvat su od drva egzote. 
Pozicija: etaža -1, Bazen hodna ploha Dimenzija: duljina cca 670 cm, širina cca 155 cm, ograda s rukohvatom visine cca 100 cm. Mostovi imaju stube i ravnu središnju plohu, sve identično postojećim mostovima.
Demontaža postojećih mostova je predmet zasebne stavke ali je prije demontaže potrebno napraviti snimak postojećih mostova što je predmet ove stavke.
Izvoditelj je u obvezi napraviti statički proračun i radioničke nacrte novih mostova.
Narudžba materijala i izrada je moguće tek nakon pismene ovjere statičkog proračuna i radionice od strane projektanta.</t>
  </si>
  <si>
    <t>Dobava, izrada i montaža rukohvata u terapeutskom i rekreacijskom bazenu iz nehrđajućeg čelika AISI 316 L ili jednakovrijedno.
Novi rukohvati iz savijenog kružnog profila promjera cca 5 cm, razvijene dužine jednog rukohvata cca 450 cm, sve identično postojećim rukohvatima.
Sve mjere kontrolirati u naravi.
U cijenu uračunati snimak postojećih rukohvata, te izradu radioničkih nacrta novih rukohvata koje je potrebno dostaviti projektantu na ovjeru.</t>
  </si>
  <si>
    <t>Dobavu, izradu i montažu novih rukohvata iz nehrđajućeg čelika AISI 316 L ili jednakovrijedno</t>
  </si>
  <si>
    <t>Protupožarna obloga kanala kabelskih polica GK pločama - EI90 ili jednakovrijedno.</t>
  </si>
  <si>
    <t>- dobavu i postavu protupožarnog obloge kanala  EI90 u atestiranom sustavu ili jednakovrijedno.</t>
  </si>
  <si>
    <t>Protupožarni GK zid 12,5 cm, EI90 ili jednakovrijedno.</t>
  </si>
  <si>
    <r>
      <t xml:space="preserve">REKONSTRUKCIJA TERMALNOG REKREACIJSKOG CENTRA TERME TUHELJ </t>
    </r>
    <r>
      <rPr>
        <sz val="9"/>
        <rFont val="Arial"/>
        <family val="2"/>
      </rPr>
      <t xml:space="preserve">na k.č.br. 3199/1, k.o. Črešnjevec
</t>
    </r>
    <r>
      <rPr>
        <b/>
        <sz val="9"/>
        <rFont val="Arial"/>
        <family val="2"/>
      </rPr>
      <t>DIO 2 -</t>
    </r>
    <r>
      <rPr>
        <sz val="9"/>
        <rFont val="Arial"/>
        <family val="2"/>
      </rPr>
      <t xml:space="preserve"> </t>
    </r>
    <r>
      <rPr>
        <b/>
        <sz val="9"/>
        <rFont val="Arial"/>
        <family val="2"/>
      </rPr>
      <t>ELEMENT</t>
    </r>
  </si>
  <si>
    <t xml:space="preserve">TROŠKOVNIK </t>
  </si>
  <si>
    <t>DIO 2 - RESTORAN I RECEPCIJA</t>
  </si>
  <si>
    <t>Tomislav Vreš, dipl.ing.arh.,arhitektura
Stanislava Odrljin, mag. ing. arch., krajobrazno uređenje
Krešimir Bolanča, dipl.ing.građ., zaštita građevinske jame
Antonio Maglov, dipl. Ing. građ., betonska konstrukcija
Branko Rod, struč. spec. ing. aedif., vodovod i kanalizacija
Goran Tomek, dipl. ing. stroj., termotehničke instalacije i plin
Lidija Pranjić, dipl. ing. stroj., vertikalni transport
Branimir Samac, dipl.ing.stroj., stabilni sustavi za gašenje požara
Tomislav Fistrić, dipl. ing. el., jaka i slaba struja, zaštita od munje, vatrodojava
Emil Balent, dipl.ing.stroj., fontanska tehnika - strojarske instalacije</t>
  </si>
  <si>
    <r>
      <t xml:space="preserve">REKONSTRUKCIJA TERMALNOG REKREACIJSKOG CENTRA TERME TUHELJ </t>
    </r>
    <r>
      <rPr>
        <sz val="9"/>
        <color theme="1"/>
        <rFont val="Arial"/>
        <family val="2"/>
      </rPr>
      <t>na k.č.br. 3199/1, k.o. Črešnjevec</t>
    </r>
    <r>
      <rPr>
        <b/>
        <sz val="9"/>
        <color theme="1"/>
        <rFont val="Arial"/>
        <family val="2"/>
      </rPr>
      <t xml:space="preserve">
DIO 2 - RESTORAN I RECEPCIJA</t>
    </r>
  </si>
  <si>
    <t>ZAŠTITA GRAĐEVINSKE JAME</t>
  </si>
  <si>
    <t>KREŠO GEO d.o.o.</t>
  </si>
  <si>
    <t>Krešimir Bolanča, dipl.ing.građ.</t>
  </si>
  <si>
    <t>KRAJOBRAZNO UREĐENJE</t>
  </si>
  <si>
    <t>STUDIO SOL LANDSCAPE &amp; ARCHITECTURE j.d.o.o.</t>
  </si>
  <si>
    <t>Stanislava Odrljin, mag.ing.arch.</t>
  </si>
  <si>
    <t>TROŠKOVNIK V</t>
  </si>
  <si>
    <t>TROŠKOVNIK VI</t>
  </si>
  <si>
    <t>STROJARSKE INSTALACIJE - FONTANSKA TEHNIKA</t>
  </si>
  <si>
    <t>AQUACHEM d.o.o.</t>
  </si>
  <si>
    <t>Emil Balent, dipl.ing.stroj.</t>
  </si>
  <si>
    <t>TROŠKOVNIK VII</t>
  </si>
  <si>
    <t>STROJARSKE INSTALACIJE - SPRINKLER</t>
  </si>
  <si>
    <t>SPRINKLER d.o.o.</t>
  </si>
  <si>
    <t>Branimir Samac, dipl.ing.stroj.</t>
  </si>
  <si>
    <t>TROŠKOVNIK VIII</t>
  </si>
  <si>
    <r>
      <t xml:space="preserve">ONDA ARHITEKTURA d.o.o.                                     
</t>
    </r>
    <r>
      <rPr>
        <sz val="9"/>
        <color theme="1"/>
        <rFont val="Arial"/>
        <family val="2"/>
        <charset val="238"/>
      </rPr>
      <t>Palinovečka 19i, HR-10000 Zagreb, OIB 21078598307</t>
    </r>
  </si>
  <si>
    <t>KRAJOBRAZ I NAVODNJAVANJE</t>
  </si>
  <si>
    <t>STROJARSKE INSTALACIJE FONTANA</t>
  </si>
  <si>
    <t>SPRINKLER INSTALACIJA</t>
  </si>
  <si>
    <r>
      <rPr>
        <b/>
        <sz val="10"/>
        <color theme="1"/>
        <rFont val="Arial"/>
        <family val="2"/>
        <charset val="238"/>
      </rPr>
      <t>Ovim troškovnikom propisano je i testiranje zrakopropusnosti zgrade kao zasebna stavka</t>
    </r>
    <r>
      <rPr>
        <sz val="10"/>
        <color theme="1"/>
        <rFont val="Arial"/>
        <family val="2"/>
      </rPr>
      <t>, a koje se izvodi prije zatvaranja unutrašnje obloge zidova, podova i stropova ili žbukanja ovakvih spojnica iznutra (u visokoj roh-bau fazi gradnje).
Sve eventualno potrebne naknadne radove i materijale za sanaciju previsoke zrakopropusnosti radi podbacivanja rezultata početnog ispitivanja, potrebna ispitivanja za detektiranje pozicija potrebne sanacije, potrebne radove na otvaranjima i zatvaranjima konstrukcija i obloga koji se eventualno moraju izvesti prije i nakon sanacije, posredne financijske štete radi produljenja rokova izvedbe zgrade te ponovna ispitivanja zrakopropusnosti su odgovornost i trošak glavnog izvođača radova i nadzorne službe, o čemu nadzor i glavni izvođač trebaju dati pisanu izjavu prije bilo kakvih ugovaranja izvođenja radova i nadzora na gradnji za sve struke.
Svi podizvođači građevinskih, završnih i svih vrsta instalaterskih radova koji mogu rezultirati povećanom zrakopropusnosti zgrade radi reški ili proboja kroz ovojnicu i njihovih potrebnih brtvljenja dužni su potpisati izjavu o upoznatosti s općim uvjetima iz troškovnika vezanima za sniženu zrakopropusnost i financijsku odgovornost i obavezu sanacije za sve eventualno potrebne radnje, neposredne i posredne štete uzrokovane podbacivanjem rezultata ispitivanja zrakopropusnosti uzrokovana kvalitetom izvedbe njihovih radova.</t>
    </r>
  </si>
  <si>
    <t>Prije primopredaje radova izvođač je dužan investitoru dostaviti svu dokumentaciju, građevinski dnevnik, ateste, rezultate ispitivanja itd., kao i drugu dokumentaciju potrebnu investitoru da zatraži i ishodi uporabnu dozvolu. Nacrti "IZVEDENOG STANJA". Izvoditelj će osigurati tri (3) kompleta nacrta "izvedenog stanja" tiskano i digitalno editabilno za sve ugrađene instalacije. Nacrt izvedenog stanja sadrži podatke o kompletnim instalacijama, uključujući dimenzije i trase cjevovoda, te podatak o lokaciji i identifikaciji instalacija koje su ugrađene u građevinu ili podzemno. Svaki nacrt mora biti izrađen na papiru standardizirane veličine od A0 do A4. Riječi "izvedeno stanje" uz naslov svakog nacrta, dok će format, uključujući i naziv gradilišta, objekta i instalacije, te broj ugovora i ime izvoditelja, dogovoriti prije početka izrade nacrta. Na svakom nacrtu će biti datum i broj nacrta.</t>
  </si>
  <si>
    <r>
      <t xml:space="preserve">REKONSTRUKCIJA TERMALNOG REKREACIJSKOG CENTRA TERME TUHELJ 
</t>
    </r>
    <r>
      <rPr>
        <sz val="9"/>
        <color theme="1"/>
        <rFont val="Arial"/>
        <family val="2"/>
      </rPr>
      <t xml:space="preserve">na k.č.br. 3199/1, k.o. Črešnjevec
</t>
    </r>
    <r>
      <rPr>
        <b/>
        <sz val="9"/>
        <color theme="1"/>
        <rFont val="Arial"/>
        <family val="2"/>
      </rPr>
      <t xml:space="preserve">DIO 2 - RESTORAN I RECEPCIJA
</t>
    </r>
  </si>
  <si>
    <t>Ovim troškovnikom propisano je i testiranje zrakopropusnosti zgrade kao zasebna stavka, a koje se izvodi prije zatvaranja unutrašnje obloge zidova, podova i stropova ili žbukanja ovakvih spojnica iznutra (u visokoj roh-bau fazi gradnje).
Sve eventualno potrebne naknadne radove i materijale za sanaciju previsoke zrakopropusnosti radi podbacivanja rezultata početnog ispitivanja, potrebna ispitivanja za detektiranje pozicija potrebne sanacije, potrebne radove na otvaranjima i zatvaranjima konstrukcija i obloga koji se eventualno moraju izvesti prije i nakon sanacije, posredne financijske štete radi produljenja rokova izvedbe zgrade te ponovna ispitivanja zrakopropusnosti su odgovornost i trošak glavnog izvođača radova i nadzorne službe, o čemu nadzor i glavni izvođač trebaju dati pisanu izjavu prije bilo kakvih ugovaranja izvođenja radova i nadzora na gradnji za sve struke.
Svi podizvođači građevinskih, završnih i svih vrsta instalaterskih radova koji mogu rezultirati povećanom zrakopropusnosti zgrade radi reški ili proboja kroz ovojnicu i njihovih potrebnih brtvljenja dužni su potpisati izjavu o upoznatosti s općim uvjetima iz troškovnika vezanima za sniženu zrakopropusnost i financijsku odgovornost i obavezu sanacije za sve eventualno potrebne radnje, neposredne i posredne štete uzrokovane podbacivanjem rezultata ispitivanja zrakopropusnosti uzrokovana kvalitetom izvedbe njihovih radova.</t>
  </si>
  <si>
    <t>DIO 2 - NOVA RECEPCIJA I RESTORAN</t>
  </si>
  <si>
    <t>I</t>
  </si>
  <si>
    <r>
      <rPr>
        <b/>
        <sz val="10"/>
        <color theme="1"/>
        <rFont val="Arial"/>
        <family val="2"/>
        <charset val="238"/>
      </rPr>
      <t>NAPOMENA:</t>
    </r>
    <r>
      <rPr>
        <sz val="10"/>
        <color theme="1"/>
        <rFont val="Arial"/>
        <family val="2"/>
        <charset val="238"/>
      </rPr>
      <t xml:space="preserve"> Prilikom rušenja i demontaža potrebno je obratiti pažnju da se dio postojećih stabala u obuhvatu čuva a što je obrađeno u sklopu troškovnika krajobraza te prikazano u projektu krajobraza i nacrtima rušenja u sklopu projekta arhitekture.</t>
    </r>
  </si>
  <si>
    <t>Uklanjanje prizemne građevine vanjskih spremišta i svlačionica.</t>
  </si>
  <si>
    <t>Osnovni podaci o građevini:</t>
  </si>
  <si>
    <t xml:space="preserve">širina i dužina:26,5,00 m x 31,30 m </t>
  </si>
  <si>
    <t>bruto površina građevine: 423,2,00 m2</t>
  </si>
  <si>
    <t>visina građevine: 5,0 m</t>
  </si>
  <si>
    <t>Prije početka radova, izvođač mora nadzornom inženjeru predati na odobrenje Projekt organizacije građenja (POG) s prijedlogom čišćenja gradilišta, pospremanja upotrebljivog materijala i zbrinjavanja otpada.</t>
  </si>
  <si>
    <t>Tijekom uklanjanja građevine ne smije se utjecati na stabilnost okolnog i drugog zemljišta ili ispunjavanje bitnih zahtjeva okolnih i drugih građevina, niti ugroziti javni interes na drugi način, a s građevnim otpadom nastalim uklanjanjem građevine mora se postupati sukladno odredbama posebnog zakona.</t>
  </si>
  <si>
    <t>Otpad od rušenja građevina pripada u građevinski otpad pa se s njime mora postupati u skladu s važećim Zakonom o otpadu kao i u skladu s važećim Pravilnicima: o gospodarenju otpadom; o vrstama otpada; o uvjetima postupanja s otpadom; o gospodarenju građevnim otpadom; o načinu i postupcima gospodarenja otpadom koji sadrži azbest; o načinima i uvjetima odlaganja otpada, kategorijama i uvjetima rada za odlagališta otpada.</t>
  </si>
  <si>
    <t>Građevine se moraju uklanjati, odnosno rušiti uz punu primjenu higijensko-tehničkih zaštitnih mjera i bez nanošenja štete drugim objektima i posjedima.</t>
  </si>
  <si>
    <t>Nakon rušenja gradilište mora biti očišćeno od ruševina, a otpadni materijal treba prevesti na mjesto gdje neće smetati građenju i kvaliteti radova i gdje neće narušavati estetski izgled okoliša, odnosno materijal treba prevesti u regionalne centre za gospodrenje otpadom.</t>
  </si>
  <si>
    <t>U cijenu uključivo sva otežanja prilikom demontaža i rušenja s obzirom da je potrebno okolna stabla sačuvati.</t>
  </si>
  <si>
    <t>Demontiraju se i ruše dijelovi zgrade označeni u Arhitektonskom projektu:</t>
  </si>
  <si>
    <t>odvoz sve unutarnje pokretne imovine na deponij prema dogovoru s investitorom</t>
  </si>
  <si>
    <t>kompletna demontaža elektroinstalacija i elektro uređaja, te zbrinjavanje prema posebnim propisima</t>
  </si>
  <si>
    <t>kompletna demontaža gromobranske instalacije</t>
  </si>
  <si>
    <t>kompletna demontaža strojarskih instalacija i opreme</t>
  </si>
  <si>
    <t>kompletna demontaža krovne odvodnje</t>
  </si>
  <si>
    <t>demontaža i odvoz sanitarija</t>
  </si>
  <si>
    <t>pažljiva demontaža krovnog limenog pokrova, pojedini dijelovi krovnog limenog pokrova se zadržavaju za buduće interijerske radove, pa dio limova prema odabiru projektanta treba deponirati na gradilišnu deponiju ili mjesto koje odredi investitor</t>
  </si>
  <si>
    <t>demontaža dijela čelične krovne konstrukcije</t>
  </si>
  <si>
    <t>demontaža svih metalnih i drvenih prozora i vrata</t>
  </si>
  <si>
    <t>demontaža limenih opšava i klupčica</t>
  </si>
  <si>
    <t>pažljiva demontaža fasadnog profiliranog lima, pojedini dijelovi limenog pročelja se zadržavaju za buduće interijerske radove, pa dio limova prema odabiru projektanta treba deponirati na gradilišnu deponiju</t>
  </si>
  <si>
    <t>demontaža vanjskog čeličnog stubišta s ogradom i drvenim gazištima</t>
  </si>
  <si>
    <t>demontaža raznih nespecificiranih elemenata</t>
  </si>
  <si>
    <t>rušenje svih unutarnjih zidova</t>
  </si>
  <si>
    <t>rušenje svih vanjskih zidova od opeke, debljine cca d=30 cm, sa horizontalnim i vertikalnim armirano betonskim serklažima</t>
  </si>
  <si>
    <t>rušenje slojeva poda d=cca 15 cm, uključivo šljunčani tampon</t>
  </si>
  <si>
    <t>uklanjanje gornjeg dijela temeljnih stopa i gornjeg dijela temeljnih greda</t>
  </si>
  <si>
    <t>Izvedba, kontrola kakvoće i obračun prema OTU 1-03.3. Ukoliko OTU-2001. svojom uputom propisuju korištenje, odnosno postupanje sukladno određenoj normi, naručitelj će prihvatiti jednakovrijednu zamjenjujuću normu ili propis, kako je opisano i u sadržaju OTU.</t>
  </si>
  <si>
    <t>Rušenje zgrada mjeri se u četvornim metrima (m2) stvarno porušene bruto razvijene površine zgrade, mjereno s vanjske strane zidova. Obračunata je bruto površina na razini prizemlja.</t>
  </si>
  <si>
    <t>Uklanjanje betonskih opločnika, asfalta i ostalih slojeva podnih obloga na dijelu zahvata rušenja (parter).</t>
  </si>
  <si>
    <t>Uklanjanje betonskih opločnika, asfalta i ostalih slojeva podnih obloga na dijelu zahvata rušenja garderobe i sanitarija vanjskih bazena sa pripadajućim rubnjacima, podnim profilima i slično.
U cijenu uključivo sva otežanja prilikom demontaža i rušenja s obzirom da je potrebno sačuvati okolna stabla. Stavka zaštite stabala je obračunata u sklopu troškovnika krajobraza.</t>
  </si>
  <si>
    <t>rušenje podnih obloga na području zahvata.</t>
  </si>
  <si>
    <t>utovar i transport na odgovarajuću deponiju uključujući troškove deponiranja.</t>
  </si>
  <si>
    <t>Rušenje i uklanjanje postojeće betonske cisterne za lož ulje.</t>
  </si>
  <si>
    <t>Rušenje i uklanjanje postojeće ukopane betonske cisterne za lož ulje sa pripadajućom instalacijom, otvorima, oknima, opremom i sl.
U cijenu uključiti sve potrebne iskope kako bi se cisterna uklonila.</t>
  </si>
  <si>
    <t>rušenje i uklanjanje postojeće betonske cisterne za lož ulje dim cca 9 x 7 x 3 m.</t>
  </si>
  <si>
    <t>utovar i transport dijelova betonske cisterne na odgovarajuću deponiju uključujući troškove deponiranja.</t>
  </si>
  <si>
    <t xml:space="preserve">Rušenje i uklanjanje raznih elemenata i opreme na prostoru zahvata. </t>
  </si>
  <si>
    <t>Rušenje i uklanjanje postojećih stupova rasvjete s pripadajućim temeljima, rukohvata, betonskih stuba, zidića, šahtova, jarbola, ograda, autobusne čekaonice, info panela i ostale opreme te pripadajućih podzemnih instalacija na prostoru zahvata. Ponuditelj je u obvezi izvršiti uvid na licu mjesta prije davanja ponude te sve elemente uključiti u ponudu.</t>
  </si>
  <si>
    <t>rušenje i uklanjanje svih elemenata i opreme na prostoru zahvata.</t>
  </si>
  <si>
    <t>utovar i transport dijelova srušene opreme i elemenata te odvoz na odgovarajuću deponiju uključujući troškove deponiranja.</t>
  </si>
  <si>
    <t>Rušenje i uklanjanje asfalta i rubnjaka na pristupnoj prometnici prema glavnoj recepciji i u kontaktnoj zoni prema parkiralištu.</t>
  </si>
  <si>
    <t>Rušenje i uklanjanje asfalta i rubnjaka na poziciji pristupne prometnice prema glavnoj recepciji i u kontaktnoj zoni prema parkiralištu uz očuvanje nosivog kamenog sloja.
Na isti nosivi sloj se nakon izvedbe svih radova izvode radovi popravka nosivog sloja i novog asfalta a što je obrađeno u sklopu zasebnih stavki.</t>
  </si>
  <si>
    <t>rušenje i uklanjanje asfalta i rubnjaka prema gornjem opisu.</t>
  </si>
  <si>
    <t>utovar i transport srušenog asfalta na odgovarajuću deponiju uključujući troškove deponiranja.</t>
  </si>
  <si>
    <t>Obračun po m2 i m1.</t>
  </si>
  <si>
    <t>asfalt</t>
  </si>
  <si>
    <t>rubnjaci</t>
  </si>
  <si>
    <t>Demontaža i uklanjanje postojeće panelne ograde.</t>
  </si>
  <si>
    <t>Demontaža i uklanjanje postojeće panelne ograde, uključivo ispuna ograde, čelični stupići, pripadajući temelji i jedna zaokretna dvokrilna vrata širine cca 4m.
Visina ograde do 3 m.</t>
  </si>
  <si>
    <t>demontažu i uklanjanje postojeće panelne ograde.</t>
  </si>
  <si>
    <t>utovar i transport demontirane panelne ograde na odgovarajuću deponiju uključujući troškove deponiranja.</t>
  </si>
  <si>
    <t>DIO 2</t>
  </si>
  <si>
    <t>Izvedba, kontrola kakvoće i obračun prema OTU 1-02.4, 1-02.5 i 1-02.6.Ukoliko OTU-2001. svojom uputom propisuju korištenje, odnosno postupanje sukladno određenoj normi, naručitelj će prihvatiti jednakovrijednu zamjenjujuću normu ili propis, kako je opisano i u sadržaju OTU.</t>
  </si>
  <si>
    <t>+</t>
  </si>
  <si>
    <t xml:space="preserve">• </t>
  </si>
  <si>
    <t>U jediničnu cijenu uključiti zaštitni zastor od jutenih ili plastičnih traka, koje se postavljaju s vanjske strane skele po cijeloj površini. Skelu je potrebno osigurati od prevrtanja sidrenjem u građevinu, a od udara groma uzemljenjem. Potrebno je izvesti pomoćne željezne ili drvene ljestve - penjalice za osiguranje vertikalne komunikacije po skeli, sve u skladu s važećim hrvatskim (ili jednakovrijednim) propisima i normama.
NAPOMENA: na dijelu objekta skela se izvodi na ravnom krovu nižeg dijela objekta te je potrebno osigurati da se postavom, demontažom i korištenjem skele ne oštete slojevi ravnog krova na koji se skela postavlja.</t>
  </si>
  <si>
    <t>Izvedba zamjenskog sloja šljunka ispod objekta, dječjeg igrališta,  vatrogasnog puta i relaxa atrija.</t>
  </si>
  <si>
    <t xml:space="preserve">Strojni i ručni iskop zemlje za dječje igralište i sprave. </t>
  </si>
  <si>
    <t>Odvoz viška iskopa dječjeg igrališta na gradsku deponiju.</t>
  </si>
  <si>
    <t>Travna rešetka za pristup vatrogasnih vozlia.</t>
  </si>
  <si>
    <t>Dobava i postava odgovarajuće travne rešetke za pristup vatrogasnih vozila. Rešetka se polaže na pripremljenu podlogu i ispunjava zemljom.</t>
  </si>
  <si>
    <t>- priprema podloge od šljunka 0 -32 u padu od 2 % za postavu rešetki (nije predmet nuđenja ove stavke).</t>
  </si>
  <si>
    <t xml:space="preserve"> - dobavu i postavu rubnjaka </t>
  </si>
  <si>
    <t xml:space="preserve"> - dobavu i postavu geotekstila 400 g/m2</t>
  </si>
  <si>
    <t xml:space="preserve"> - dobavu i postavu sloja za izravnavanje 4 cm kremenog pijeska</t>
  </si>
  <si>
    <t xml:space="preserve"> - strojno valjanje i nabijanje podloge.</t>
  </si>
  <si>
    <t>- dobavu i postavu rešetki prema gornjem opisu.</t>
  </si>
  <si>
    <t xml:space="preserve"> - punjenje rešetki smjesom rahle zemlje pjeskovite strukture bez korova, humusnog supstrata u vrećama za travnjake, mljevenog zeolita, perlita G i sporo-otpuštajućeg gnojiva u granulama. Smjesa se nabija da utone 1 cm u travnu rešetku. Sije se travno sjeme i zagrne slojem rahle mješavine od 1 cm visine radi lakšeg klijanja i da se poravna tlo sa rubom rešetke</t>
  </si>
  <si>
    <t>Obračun po m2 u sraslom stanju.</t>
  </si>
  <si>
    <t>travnata rešetka</t>
  </si>
  <si>
    <t>III</t>
  </si>
  <si>
    <t>Armiranje izvesti prema armaturnim nacrtima i statičkom proračunu. Prije betoniranja ugraditi nastavke, odnosno sidrenu armaturu za armiranobetonske zidove i stupove.</t>
  </si>
  <si>
    <t>Armatura je iskazana zasebno.</t>
  </si>
  <si>
    <r>
      <t xml:space="preserve">Prije betoniranja potrebno je proučiti sve projekte instalacija i </t>
    </r>
    <r>
      <rPr>
        <b/>
        <sz val="10"/>
        <rFont val="Arial"/>
        <family val="2"/>
        <charset val="238"/>
      </rPr>
      <t>postaviti kutije, bužire, proturne cijevi</t>
    </r>
    <r>
      <rPr>
        <sz val="10"/>
        <rFont val="Arial"/>
        <family val="2"/>
        <charset val="238"/>
      </rPr>
      <t xml:space="preserve"> za sve prodore. Naknadna probijanja se neće dodatno priznavati u trošak.</t>
    </r>
  </si>
  <si>
    <r>
      <t>Prije betoniranja u oplatu je potrebno postaviti</t>
    </r>
    <r>
      <rPr>
        <b/>
        <sz val="10"/>
        <rFont val="Arial"/>
        <family val="2"/>
        <charset val="238"/>
      </rPr>
      <t xml:space="preserve"> slijepe dovratnike i doprozornike</t>
    </r>
    <r>
      <rPr>
        <sz val="10"/>
        <rFont val="Arial"/>
        <family val="2"/>
        <charset val="238"/>
      </rPr>
      <t xml:space="preserve"> za montažu vrata i prozora u AB zidovima i stropovima. Sami slijepi elementi obračunati u pripadajućim stolarskim i bravarskim stavkama. Naknadna štemanja i ugradnje se neće dodatno priznavati u trošak.</t>
    </r>
  </si>
  <si>
    <r>
      <t xml:space="preserve">Betonske plohe koje po projektu ostaju vidljive, tj. ne obrađuju se drugim materijalima, moraju se izvoditi u oplati za </t>
    </r>
    <r>
      <rPr>
        <b/>
        <sz val="10"/>
        <rFont val="Arial"/>
        <family val="2"/>
        <charset val="238"/>
      </rPr>
      <t>'vidljivi beton'.</t>
    </r>
  </si>
  <si>
    <t>Smjernice za 'vidljivi beton' prema preuzetoj njemačkoj normi DIN 18217 ili jednakovrijedno:</t>
  </si>
  <si>
    <t>struktura vidljive površine glatka bez šupljih gnjezda i segregiranog agregata - klasa S2 prema DIN 18217 ili jednakovrijedno</t>
  </si>
  <si>
    <t>agregat fino ispunjen cementnim mortom, poroznost - P prema DIN 18217 ili jednakovrijedno</t>
  </si>
  <si>
    <t>površina betona ujednačene boje, bez mrlja od oplatnog ulja, bez mrlja (hrđe) od armature - F2 prema DIN 18217 ili jednakovrijedno</t>
  </si>
  <si>
    <t>vidljivi spoj na sudaru dviju ploča oplate manji od 3 mm, radne fuge - A2S prema DIN 18217 ili jednakovrijedno</t>
  </si>
  <si>
    <t>ravnoča ploha mora biti manja od 2 mm - E1 prema DIN 18217 ili jednakovrijedno</t>
  </si>
  <si>
    <t>klasa oplate SchK 2 prema DIN 18217 ili jednakovrijedno</t>
  </si>
  <si>
    <t>poroznost plohe mora biti manje od 0,3%</t>
  </si>
  <si>
    <t>u cijenu uključiti dobavu i ugradnju betonskih distancera (razdjelnih cijevi) za oplatu i konusnih betonskih čepova</t>
  </si>
  <si>
    <t>obavezna zidarska obrada reški, ogrebotina i prodora za sidra s agregatom i cementom istog podrijetla kao beton (bez mrlja od krpanja)</t>
  </si>
  <si>
    <t xml:space="preserve">vanjske bridove svih vidljivih armiranobetonskih elemenata izvoditi s kutnom PVC ili pocinčanom letvicom dimenzija  1,5x1,5cm do 2x 2cm, koja se ugrađuje u oplatu. </t>
  </si>
  <si>
    <t>u slučaju da vidljive plohe nakon skidanja oplate ne zadovoljavaju, u cijenu uključeno brušenje površina do tražene kvalitete obrade plohe.</t>
  </si>
  <si>
    <t>u cijenu uključiti izvedbu uzorka vidljivog betona. Minimalna veličina uzorka je 80x80 cm. Izvođač je dužan prije ugradnje dostaviti uzorke kutnih letvica i konusnih betonskih čepova na uvid i ovjeru projektantu.</t>
  </si>
  <si>
    <t>trokutne letvice za rubove 2 x 2 cm za vidljive rubove betona i na pregibima gdje se izvodi hidroizolacija.</t>
  </si>
  <si>
    <t>Dil 1</t>
  </si>
  <si>
    <t>Dil 2</t>
  </si>
  <si>
    <t>Dil 3</t>
  </si>
  <si>
    <t>Dil 4</t>
  </si>
  <si>
    <t>Betoniranje ab zidova objekta.</t>
  </si>
  <si>
    <t>podrum</t>
  </si>
  <si>
    <t>d = 20 cm</t>
  </si>
  <si>
    <t xml:space="preserve">oplata </t>
  </si>
  <si>
    <t>d = 25 cm</t>
  </si>
  <si>
    <t>d = 30-40 cm</t>
  </si>
  <si>
    <t>d = 20-25 cm</t>
  </si>
  <si>
    <t>d = 40 cm</t>
  </si>
  <si>
    <t>Betoniranje kosih ab stupova i kapitela stupova objekta. NAPOMENA : kosi stupovi bez kapitela se izvode kao vidljivi beton klase SB4.</t>
  </si>
  <si>
    <t>Betoniranje kosih pravokutnih ab stupova  i kapitela nepravilnih oblika objekta sa betonom C 30/37, razred izloženosti XC1, u glatkoj čeličnoj oplati visine do 6,0 m.</t>
  </si>
  <si>
    <r>
      <rPr>
        <b/>
        <sz val="10"/>
        <rFont val="Arial"/>
        <family val="2"/>
        <charset val="238"/>
      </rPr>
      <t>NAPOMENA:</t>
    </r>
    <r>
      <rPr>
        <sz val="10"/>
        <rFont val="Arial"/>
        <family val="2"/>
        <charset val="238"/>
      </rPr>
      <t xml:space="preserve"> prije izvedbe stupova potrebno napraviti probni uzorak stupa dimenzije 150 x 40 x 200 cm i dobiti ovjeru projektanta prije nastavka radova.</t>
    </r>
  </si>
  <si>
    <t>dobavu, transport i ugradnju betona C 30/37, XC1 u stupove razlićitih dimenzija.</t>
  </si>
  <si>
    <t>četverostranu sistemsku glatku oplatu stupova visine do 6,0 m.</t>
  </si>
  <si>
    <t>oplatu stupova bez kapitela izvesti kao vidljivi beton klase SB4.</t>
  </si>
  <si>
    <t>višestranu sistemsku glatku oplatu kapitela stupova visine do 6,0 m.</t>
  </si>
  <si>
    <t>oplatno sredstvo za razdvajanje prema uputama proizvođača oplatnih sistema</t>
  </si>
  <si>
    <t>stupovi</t>
  </si>
  <si>
    <t xml:space="preserve">beton </t>
  </si>
  <si>
    <t>kapiteli</t>
  </si>
  <si>
    <t>Betoniranje ravnih ab ploča etaža objekta.</t>
  </si>
  <si>
    <t xml:space="preserve">Betoniranje ravnih ab ploča debljine 25 cm betonom C30/37, XC1 u glatkoj oplati, visine podupiranja do 6,50 m. </t>
  </si>
  <si>
    <t>dobavu, transport i ugradnju betona C 30/37 XC1 u ploče etaže debljine 25 cm.</t>
  </si>
  <si>
    <t>oplatu ploče visine podupiranja do 6,5 m, bočnu oplatu i oplatu prekida betoniranja.</t>
  </si>
  <si>
    <t>izvedbu prodora kroz ploču različitih dimenzija.</t>
  </si>
  <si>
    <t>izvedbu kutija za otvore i niše.</t>
  </si>
  <si>
    <t>sva otežanja i potrebna prilagođenja rubne oplate odgovarajuće visine kod denivelacija visine prema pločama manje debljine.</t>
  </si>
  <si>
    <t>izvedbu radnih reški.</t>
  </si>
  <si>
    <t>zaglađivanje gornje površine ab ploče mehaničkim sredstvima - roto zaglađivačima a prema zahtjevu ravnine predviđene završne obloge.</t>
  </si>
  <si>
    <t>NAPOMENA: Obavezno pratiti projekt tehnologije izvođenja - podupiranje!</t>
  </si>
  <si>
    <t>Obračun oplate po m2 ploče sa odbitkom otvora.</t>
  </si>
  <si>
    <t xml:space="preserve">ab ploča d = 25 cm </t>
  </si>
  <si>
    <t>bočna oplata</t>
  </si>
  <si>
    <t>Betoniranje kose ab ploče krova objekta.</t>
  </si>
  <si>
    <t xml:space="preserve">Betoniranje kose ab ploča krova debljine 25 cm betonom C30/37, XC1 u glatkoj oplati, visine podupiranja do 6,50 m. </t>
  </si>
  <si>
    <t>oplatu ploče visine podupiranja do 6,50 m, bočnu oplatu i oplatu prekida betoniranja.</t>
  </si>
  <si>
    <t>Betoniranje ab greda objekta sa betonom C 30/37, razred izloženosti XC1.</t>
  </si>
  <si>
    <t xml:space="preserve">Betoniranje ab greda sa betonom C 30/37, XC1   u glatkoj oplati visine podupiranja do 6,0 m. Kod betoniranja obvezno pratiti projekte instalacija. Sa potrebnom izvedbom i obradom konstruktivnih i radnih reški prema detalju. </t>
  </si>
  <si>
    <t>dobavu, transport i ugradnju betona C 30/37, XC1  u ab grede različitih presjeka.</t>
  </si>
  <si>
    <t>glatku sistemsku oplatu greda različitih presjekla visine podupiranja do 6,0 m.</t>
  </si>
  <si>
    <t>izvedbu radnih reški</t>
  </si>
  <si>
    <t>trokutne letvice 2 x 2 cm za vidljive rubove betona.</t>
  </si>
  <si>
    <t xml:space="preserve">Betoniranje ab stubišta. </t>
  </si>
  <si>
    <t xml:space="preserve">Betoniranje ab stubišta sa betonom C25/30 razred izloženosti XC1 u glatkoj oplati visine podupiranja do 5 m. </t>
  </si>
  <si>
    <t>dobavu, transport i ugradnju betona C 25/30 XC1 u stubišne krakove i podeste.</t>
  </si>
  <si>
    <t>- oplatu stubišta visine podupiranja do 5,00 m, bočnu oplatu i oplatu prekida betoniranja.</t>
  </si>
  <si>
    <t>- izvedbu prodora kroz ploču podesta različitih dimenzija.</t>
  </si>
  <si>
    <t>- izvedbu kutija za otvore i niše.</t>
  </si>
  <si>
    <t>- ugradnju sidrenih elemenata ograda</t>
  </si>
  <si>
    <t>- izvedbu radnih reški.</t>
  </si>
  <si>
    <t>- izvedbu konstruktivnih reški sa dilatacijskim profilima i pokrovnim odnosno prelaznim profilima po odabiru projektanta.</t>
  </si>
  <si>
    <t>- dobava i postava elemenata zaštite od prenošenja zvuka na stubišne zidove i podeste.</t>
  </si>
  <si>
    <t>- spužvaste profile za sprečavanje curenja betona ispod oplate prilikom betoniranja.</t>
  </si>
  <si>
    <t>- zaglađivanje gornje površine ab ploče mehaničkim sredstvima - roto zaglađivačima a prema zahtjevu ravnine predviđene završne obloge.</t>
  </si>
  <si>
    <t>Obračun oplate po m2.</t>
  </si>
  <si>
    <t>Betoniranje ab parapetnog zida vijenca krova sa betonom C30/37 razred izloženosti XC1.</t>
  </si>
  <si>
    <t xml:space="preserve">Betoniranje ab parapeta sa betonom C30/37 razred izloženosti XC1 u dvostranoj glatkoj oplati. </t>
  </si>
  <si>
    <t xml:space="preserve"> - dobavu, transport i ugradnju betona C 30/37 XC1 u parapetne zidove.</t>
  </si>
  <si>
    <t xml:space="preserve"> - dvostranu oplatu parapetnog zida.</t>
  </si>
  <si>
    <t>- izvedbu prodora kroz parapetne zidove različitih dimenzija.</t>
  </si>
  <si>
    <t xml:space="preserve"> - sva otežanja i potrebna prilagođenja rubne oplate odgovarajuće visine kod denivelacija visine prema pločama manje debljine.</t>
  </si>
  <si>
    <t>parapet d = 20,0 cm</t>
  </si>
  <si>
    <t>Izvedba poliranog betonskog poda, d=12-20 cm.</t>
  </si>
  <si>
    <t>Dobava materijala i izrada kompletnog poliranog betonskog poda. Izrada se sastoji od (A) izrade betonskog sloja projektirane debljine i (B) završno bojanje i poliranje betonske površine.</t>
  </si>
  <si>
    <t>Stavka uključuje izradu 3 uzorka betona s uključenim brušenjem, veličine 100x100 cm s različitom primjenom veličine, oblika i boje agregata i veziva, a sve u dogovoru s glavnim projektantom. S izvođenjem započeti tek nakon pisane suglasnosti glavnog projektanta.</t>
  </si>
  <si>
    <t>(A) Izrada betonskog poda:</t>
  </si>
  <si>
    <t>Betoniranje sitnozrnatim betonom, klase betona C30/37 ili jednakovrijedno, konstrukcija malih presjeka &lt;0.12 m3/m2/m1, razred izloženosti X0 ili jednakovrijedno, granulacije maksimalne veličine Dmax=8 mm. U cijenu uračunati izradu proračuna i armaturnih nacrta koje je potrebno dostaviti projektantu konstrukcije na ovjeru.</t>
  </si>
  <si>
    <t>Tijekom ugradnje beton se mora vibrirati kako bi se uklonili mjehurići zraka. Gornja površina se zaglađuje strojevima za poravnanje glazura.</t>
  </si>
  <si>
    <t>Završni sloj se izvodi se suho na mokro, iz industrijski pripremljenog učvrščivaća za betonske podove od specijalnog kvarca, cementa i specijalnih aditiva. Boja učvrščivaća prema odabiru glavnog projektanta. Učvršćivać je sljedećih karakteristika:</t>
  </si>
  <si>
    <t>gustina miksa: 2.200 kg/m3</t>
  </si>
  <si>
    <t>čvrstoća na pritisak: 70 N/mm2 (28 dana)</t>
  </si>
  <si>
    <t>čvrstoća na savijanje: 9 N/mm2 (28 dana)</t>
  </si>
  <si>
    <t>adhezija na podlogu: 2 N/mm2 (28 dana)</t>
  </si>
  <si>
    <t>Gornju površinu poda impregnirati litij - silikatnom impregnacijom, pognodnom za vanjske površine.</t>
  </si>
  <si>
    <t>U cijenu izrade betonskog poda uključiti:  rezanje dilatacije u dubini od 1/3 debljine ploče i zapunjavanje dilatacija poliuretanskim kitom. 
U cijenu uračunati izradu plana dilatacija na temelju kojeg je potrebno dobiti ovjeru projektanta prije početka izvedbe dilatacija.</t>
  </si>
  <si>
    <t>(B) Zatim slijedi poliranje poda:</t>
  </si>
  <si>
    <t>Betonska podloga se priprema brušenjem površine, zatim se na betonsku površinu nanosi dvo komponentni prozirni ili obojeni PU završni premaz na bazi smole u vodenoj disperziji.</t>
  </si>
  <si>
    <t>Očvrsli pod mora biti otporan na habanje, otporan na klizanje (pod se nalazi u vanjskom prostoru) i idealno ravan.</t>
  </si>
  <si>
    <t>Beton se proizvodi prema zahtjevima iz norme HRN EN 206:2014; Specifikacije, svojstva, proizvodnja i sukladnosti, ili jednakovrijedne.</t>
  </si>
  <si>
    <t>Izvedba i njega betonskih konstrukcija prema zahtjevima iz norme HRN ENV 13670-1:2010 ili jednakovrijedne.</t>
  </si>
  <si>
    <t>HRN EN 13813:2003, Materijal za in situ podove (estrisi), ili jednakovrijedna.</t>
  </si>
  <si>
    <t>HRN EN 1097-1:2011, Određivanje otornosti na habanje,  ili jednakovrijedna .</t>
  </si>
  <si>
    <t>Kod izvođenja radova u svemu se pridržavati uputa iz tehničkih listova proizvođača.</t>
  </si>
  <si>
    <t>U cijenu uključiti sav potreban rad i materijal, izradu statičkog proračuna, plana armature i plana dilatacija.</t>
  </si>
  <si>
    <t>Obračun po m2 i kg.</t>
  </si>
  <si>
    <t>oplata - čelična, savijena u radijusu</t>
  </si>
  <si>
    <t xml:space="preserve">Betoniranje ab stubišta na tlu u vanjskom prostoru. </t>
  </si>
  <si>
    <t>Betoniranje ab stubišta sa betonom C30/37 razred izloženosti XC3 u glatkoj oplati.
Završna obrada i izgled betona mora biti isti kao beton na okolnim površinama trga (stavka III.11. polirani betonski pod).</t>
  </si>
  <si>
    <t>dobavu, transport i ugradnju betona C 30/37 XC3 u stubišne temelje, krakove i podeste.</t>
  </si>
  <si>
    <t>oplatu stubišta i temelja stubišta, bočnu oplatu i oplatu prekida betoniranja.</t>
  </si>
  <si>
    <t>Temeljne stope sprava za dječje igralište.</t>
  </si>
  <si>
    <t>Dobava i ugradnja betona u temeljne stope sprava za dječje igralište. Cijenom uključiti potrebnu oplatu i armaturu.</t>
  </si>
  <si>
    <t xml:space="preserve"> - dobavu, transport i ugradnju betona C 30/37 XC1 u temeljne stope sprava za dječje igralište.</t>
  </si>
  <si>
    <t xml:space="preserve"> - oplatu temeljnih stopa</t>
  </si>
  <si>
    <t>- ugradnju sidrenih elemenata sprava</t>
  </si>
  <si>
    <t>NAPOMENA: u cijenu uračunati izradu statičkog proračuna, armaturnih nacrta i dostavu projektantu na ovjeru.</t>
  </si>
  <si>
    <t>Obračun oplate po m2 .</t>
  </si>
  <si>
    <t>Obračun armature po kg.</t>
  </si>
  <si>
    <t>Temeljne stope kuhinjske opreme.</t>
  </si>
  <si>
    <t>Dobava i ugradnja betona u temeljne stope kuhinjske opreme visine 15 cm. Cijenom uključiti potrebnu oplatu i armaturu.</t>
  </si>
  <si>
    <t xml:space="preserve"> - dobavu, transport i ugradnju betona C 30/37 XC1 u temeljne stope kuhinjske opreme.</t>
  </si>
  <si>
    <t>- ugradnju sidrenih elemenata kuhinjske opreme</t>
  </si>
  <si>
    <t>Reparatura vidljivog betona.</t>
  </si>
  <si>
    <t>Reparatura vidljivog betona jednokomponentnom bojom na sol-silikatnoj bazi kao tanki premaz ili lazura.
Stavka uključuje izradu testnih probnih polja te je prije izvedbe reparacije potrebno dobiti ovjeru probnog uzorka od strane projektanta.
Lazurni premaz miješa se sa fiksativom u omjeru prema odobrenom probnom polju.
Nanošenje četkom, valjkom ili špricanjem. Beton mora zadržati izgled i površinsku strukturu vidljivog betona. 
Premaz se koristi za vanjske i unutarnje površine kao zaštita od vode i vremenskih utjeaja. Tonovi iz ton karte proizvođača, prema odobrenom probnom polju.
Procijenjena potrošnja lazurnog premaza cca 0,3 l/m2 za dva nanosa.
Omjer mješanja lazurnog premaza i fiksativa ovisno o željenom vizualnom efektu u skladu sa tehničkom specifikacijom proizvođača.</t>
  </si>
  <si>
    <t>Uključivo po potrebi prethodno čišćenje betonskih površina kako bi se uklonili tragovi oplate, ulje, hrđa i sl. Ovisno o intenzitetu ostataka tragova na površini betona, sredstvo se razrjeđuje s vodom u omjeru 1:3 do 1:5, sve prema uputi proizvođača. Sredstvo za čišćenje mora biti odgovarajuće s obzirom na sredstvo reparature.</t>
  </si>
  <si>
    <t>Uključivo na pozicijama manjih popravaka betona odgovarajući reparaturni mortovi na prethodno navlaženim površinama. Reparaturni mortovi moraju biti odgovarajući s obzirom na sredstvo reparature.</t>
  </si>
  <si>
    <t xml:space="preserve"> Vrši se nakon odobrenja projektanta predloženog načina i izvedenog uzorka. Reparatura ide na teret izvoditelja obzirom da se izvodi kao sanacija vidljivog betona koji je specificiran u zasebnoj stavci. </t>
  </si>
  <si>
    <t xml:space="preserve"> - izvedbu reparature vidljivog betona, prethodno čišćenje i manje popravke reparaturnim mortom prema gornjem opisu.</t>
  </si>
  <si>
    <t>reparatura vidljivog betona</t>
  </si>
  <si>
    <t>čišćenje površine vidljivog betona</t>
  </si>
  <si>
    <t>manji popravci reparaturnim mortom</t>
  </si>
  <si>
    <t>Temelji za vanjske elemente urbane opreme.</t>
  </si>
  <si>
    <t>Dobava i ugradnja betona za temelje vanjske elemente urbane opreme C30/37,XC1,XM1, XD3, XF 4, XM3 (Max zrno agregata 16 mm), - aerirani betona 4% po zahtjevima za otpornost na smrzavanje i odmrzavanje u rubnoj glatkoj oplati.</t>
  </si>
  <si>
    <t xml:space="preserve"> - dobavu i ugradnju betona prema gornjem opisu.</t>
  </si>
  <si>
    <t xml:space="preserve"> - oplatu temelja.</t>
  </si>
  <si>
    <t>stupovi rasvjete 50x50x80 cm, 10 kom</t>
  </si>
  <si>
    <t>jarbol 700x50x100 cm, 1 kom</t>
  </si>
  <si>
    <t>kante za smeće 80x40x80 cm, 3kom</t>
  </si>
  <si>
    <t>d/</t>
  </si>
  <si>
    <t>info pano 80x40x80 cm, 1 kom</t>
  </si>
  <si>
    <t>e/</t>
  </si>
  <si>
    <t>AB klupa 400x60x80 cm, 1 kom</t>
  </si>
  <si>
    <t>f/</t>
  </si>
  <si>
    <t>uređaj za naplatu 120x60x80, 1 kom</t>
  </si>
  <si>
    <t>g/</t>
  </si>
  <si>
    <t>hidrant 60x40x80, 2 kom</t>
  </si>
  <si>
    <t>h/</t>
  </si>
  <si>
    <t>vanjska ograda, temej stupova 50x50x80 cm, 15 kom</t>
  </si>
  <si>
    <t>i/</t>
  </si>
  <si>
    <t>AB vanjske klupe.</t>
  </si>
  <si>
    <t>Dobava i ugradnja betona za izvedbu vanjske AB klupe C30/37,XC1,XM1, XD3, XF 4, XM3 (Max zrno agregata 16 mm), - aerirani beton 4% po zahtjevima za otpornost na smrzavanje i odmrzavanje u rubnoj glatkoj oplati. Uključivo i obrada brušenjem. NAPOMENA: završni izgled betona klupe mora uskladiti sa završno odobrenim uzorkom vanjskog poda trga - vidljivi beton.</t>
  </si>
  <si>
    <t>- složenu oplatu vanjskih klupa.</t>
  </si>
  <si>
    <t>AB klupa 4 m x 0,2 m2 (presjek), 4 kom</t>
  </si>
  <si>
    <t>AB klupa 14,85 m x 0,2 m2, 1 kom</t>
  </si>
  <si>
    <t>AB montažne ploče za zatvaranje otvora za unos opreme u strojarnicu. Površina koja se zatvara iznosi 14,2 m2, debljina ploča do 20 cm. Ponuditelj je u obvezi izraditi statički proračun AB montažnih ploča te ih prilagoditi zahtjevima zatavaranja otvora.</t>
  </si>
  <si>
    <t>Demontažne AB podne ploče na vruće cinčanoj potkonstrukciji</t>
  </si>
  <si>
    <t>Dobava i postava AB demontažnih ploča na odgovarajućoj vruće cinčanoj potkonstrukciji na poziciji fontane. Završna obrada i izgled AB demontažnih ploča mora biti isti kao na ostataku poda trga (stavka III.11. poliranog betonskog poda).
Ploče se postavljaju u zonu vanjske fontane te je potrebno predvidjeti sva otežanja u izvedbi i sve potrebne otvore za pozicije mlaznica i podne rasvjete fontane.</t>
  </si>
  <si>
    <t xml:space="preserve"> - izradu i montažu AB demontažnih ploča prema gornjem opisu.</t>
  </si>
  <si>
    <t xml:space="preserve"> - odgovarajuću čeličnu vruće cinčanu potkonstrukciju.</t>
  </si>
  <si>
    <t>NAPOMENA: u cijenu uračunati izradu statičkog proračuna, armaturnih nacrta i dostavu projektantu na ovjeru.
Završna obrada i izgled betona moraju biti isti kao u stavci 11.izvedba poliranog betonskog poda.</t>
  </si>
  <si>
    <t>Obračun betona i oplate po m2 demontažnih betonskih ploča.</t>
  </si>
  <si>
    <t>IV</t>
  </si>
  <si>
    <t>ARMIRAČKI RADOVI</t>
  </si>
  <si>
    <t>Željezo za armiranje upotrebljava se sukladno sljedećim oznakama:</t>
  </si>
  <si>
    <t>B500A ili jednakovrijedno i B500B ili jednakovrijedno</t>
  </si>
  <si>
    <t>V</t>
  </si>
  <si>
    <t>A/</t>
  </si>
  <si>
    <t xml:space="preserve">Zidanje zidova ispune od blok opeke d = 25 cm i blok opeke d = 12 cm. </t>
  </si>
  <si>
    <t xml:space="preserve">Zidanje fasadnih zidova blok opekom debljine 25 cm i blok opekom debljine 12 cm. Slaganje zidnih elemenata u horizontalnim slojevima obavlja se prema pravilima vezova opeka. Po završetku zidanja sav se preostali materijal odvozi i čisti se gradilište za druge radove. Sve sljubnice (ležajnice i sudarnice) moraju biti dobro ispunjene mortom. Redovi moraju biti  potpuno  horizontalni,  a  ziđe  mora  na  rubovima  i  po  svim  plohama  biti  uspravno (vertikalno). Ležajnice i sudarnice se izvode u debljini od 6 do 15 mm. Mort iz sljubnica ne  smije  prelaziti  preko  debljine  ziđa. Ako  prelazi  treba  ga  odstraniti  prije  potpunog 
vezanja. Prilikom zidanja nije dozvoljeno preklapanje vertikalnih sljubnica. </t>
  </si>
  <si>
    <t xml:space="preserve">Mort za zidanje mora biti pripremljen točno prema projektiranim uvjetima, dobro izmiješan i očišćen od svih štetnih primjesa i organskih taloga, sve prema TPZK-u. </t>
  </si>
  <si>
    <t>Cement u mortu mora odgovarati Normama za mort i Normama za dodatke mortu.</t>
  </si>
  <si>
    <t>Obvezno je osigurati vezu ziđa i vertikalnih serklaža tako da zid završava na "šmorc" (istacima zidnih elemenata svakog drugog reda za najmanje 0,4 visine zidnog elementa, ali ne manje od 4 cm) ili mehaničkim spojnim sredstvima u skladu s projektom zidane konstrukcije.</t>
  </si>
  <si>
    <t>- čišćenje i pripremu podloge za zidanje</t>
  </si>
  <si>
    <t xml:space="preserve"> - postava horizontalne hidroizolacije na podnu ploču u obliku ljepenke ili polimernog premaza.</t>
  </si>
  <si>
    <t xml:space="preserve"> - dobava i postava idealno ravnog sloja prve horizontalne sljubnice d = 1,5 cm koja služi za izravnavanje podloge.</t>
  </si>
  <si>
    <t xml:space="preserve"> - dobavu materijala i zidanje blok opekom d = 25 cm. Opeka mora biti čista i neoštećena. Prije nego se opeka počne postavljati u mort mora imati potrebnu vlažnost da se postigne što bolja prionljivost sa mortom. Stoga se
preporuča kvašenje elemenata prije polaganja u mort. Duljinu kvašenja odrediti ovisno o konzistenciji morta,tipu opeke i preporukama pojedinih radova i propisa danih u ovom projektu.</t>
  </si>
  <si>
    <t xml:space="preserve"> - ispunjavanja horizontalnih i vertikalnih sljubnica mortom. Mort treba biti mješan u omjerima materijala kako je određeno projektom morta, a koji je dužan dostaviti
izvođač. Navedenim projektom se mora postići projektirana marka morta.Sav pribor koji se koristi pri mješanju i transportu treba održavati čistim. Nakon što se mort izmješai izvađen je iz mješalice ne smije mu se dodavati
nikakav materijal.</t>
  </si>
  <si>
    <t xml:space="preserve"> - sav rad i materijal prema uputama proizvođača do pune gotovosti. </t>
  </si>
  <si>
    <t xml:space="preserve"> - sve potrebne skele i radne platforme za izvedbu radova u sukladnosti sa propisima zaštite na radu.</t>
  </si>
  <si>
    <t>- čišćenje radnog mjesta nakon završetka radova.</t>
  </si>
  <si>
    <t>- zaštita okolnih ploha od onečišćenja.</t>
  </si>
  <si>
    <t>Obračun po m3. Otvori i grede iznad otvora se odbijaju.</t>
  </si>
  <si>
    <t>blok opeka d=25 cm</t>
  </si>
  <si>
    <t>blok opeka d=12 cm</t>
  </si>
  <si>
    <t>B/</t>
  </si>
  <si>
    <t>ŽBUKANJA</t>
  </si>
  <si>
    <t>Žbukanje unutrašnjih prostora sa gips vapnenom podložnom žbukom.</t>
  </si>
  <si>
    <t>Žbukanje unutarnjih ploha zidova i stropova suhih prostora a laganom gips-vapnenom žbukom. Sve podloge (zid od opeke, betona, porobetona, drvocementne ploþe)) moraju biti čiste, čvrste, suhe, nesmrznute, bez ostataka oplatnih ulja i soli od iscvjetavanja. 
Starost betona mora biti minimalno 3 mjeseca. Cementni špricevi i cementne žbuke moraju biti stare najmanje 21 dan. Građevinska vlaga u podlozi mora biti manja od 2,5%. Maksimalno odstupanje ravnine zida prema HRN DIN 18202 ili jednakovrijedno na 4 m ± 1 cm. 
Instalaterske otvore, spojeve različitih materijala kao i nestabilne podloge obavezno rabicirati staklenom mrežicom. 
Prije početka radova postaviti pocinčane kutne profile. Jako upojne podloge (porobeton) impregnirati  sistemskom impregnacijom prema uputi proizvođača neposredno prije nanošenja žbuke. Glatke i neupojne betonske podloge premazati odgovarajućom dan prije nanošenja gips vapnene žbuke.</t>
  </si>
  <si>
    <t xml:space="preserve"> -  žbukanje unutarnjih zidova i stropova gips vapnenom žbukom u ukupnoj debljini d = 20 mm. Uključen sav rad i materijal, u svemu prema uputstvu proizvođača i tehničkom listu. </t>
  </si>
  <si>
    <t xml:space="preserve">GV nanositi na pripremljenu podlogu najprije kao žitku masu (pred špric), a zatim gušće konzistencije, u debljini do 20 mm na zid, odnosno do 10 mm strop, izravnati aluminijskom H letvom i zagladiti trapezastom letvom. </t>
  </si>
  <si>
    <t xml:space="preserve">Nakon djelomičnog očvršćivanja, žbuku navlažiti vodom i zagletati metalnim gleterom. </t>
  </si>
  <si>
    <t xml:space="preserve"> - dobava i postava kutnih tipskih PVC profila na sve otvore i rubove u sistemu odabranog proizvođača. Rabiciranje staklenom mrežicom spojeva različitih materijala kao i nestabilne podloge.</t>
  </si>
  <si>
    <t xml:space="preserve">- sav rad i materijal prema uputama proizvođača do pune gotovosti. </t>
  </si>
  <si>
    <t>- zaštitu okolnih ploha od onečišćenja.</t>
  </si>
  <si>
    <t>Obračun po m2 izvedene žbuke. Otvori do 3,0 m2 se ne odbijaju a špalete se ne obračunavaju posebno.</t>
  </si>
  <si>
    <t>GV žbuka zid od opeke</t>
  </si>
  <si>
    <t>C/</t>
  </si>
  <si>
    <t>ESTRIH</t>
  </si>
  <si>
    <t>Izvedba ac estriha d = 10,0 cm. Oznaka sloja PT1, PT2.</t>
  </si>
  <si>
    <t xml:space="preserve">Izvedba ac estriha podova prostora na tlu debljine 10,0 cm. Estrih se armira laganom MAR mrežom ili umjetnim vlaknima u ovisnosti o tehnologiji izvođenja ponuditelja. Gornja površina estriha mora biti izvedena u projektiranim nagibima prema pozicijama odvodnje. Izvodi se preko zvučne izolacije u plivajućoj izvedbi. Estrih se dilatira od bočnih zidova trakama rezanim od ploča elastificiranog ekspandiranog polistirena deb. 1 cm, u visini ac estriha. </t>
  </si>
  <si>
    <t xml:space="preserve">izvedba pripreme podloge prema uputama proizvođača i tehničkom listu. </t>
  </si>
  <si>
    <t>dobavu, transport i ugradnju ac estriha d = 10,0 cm, fino zaglađenog u izvedbi a prema zahtjevu ravnine predviđene završne obloge. Uključivo postava elastificiranog polistirena EPS-T 2 cm i PE folije</t>
  </si>
  <si>
    <t>dobavu i postavu traka elastificiranog ekspandiranog polistirena deb. 1,0 cm u visini estriha.</t>
  </si>
  <si>
    <t xml:space="preserve">izvedba završne podne obloge nije predmet nuđenja ove stavke. </t>
  </si>
  <si>
    <t>na prijelazima između prostorija izvesti dilatacionu fugu, a također na površinama većim od 20 m2 izvesti dilatacione reške.</t>
  </si>
  <si>
    <t>zapunjavanje radnih reški trajno elastičnim kitom u boji po odabiru projektanta.</t>
  </si>
  <si>
    <t>estrih 10 cm</t>
  </si>
  <si>
    <t xml:space="preserve">Pe folija </t>
  </si>
  <si>
    <t>elastificirani polistiren EPS -T 2,0 cm</t>
  </si>
  <si>
    <t>Izvedba ac plivajućeg estriha d = 7,0 cm. Oznaka poda PT3.</t>
  </si>
  <si>
    <t>Izvedba plivajućeg ac estriha grijanih podova, armiran polipropilenskim mikrovlaknima ili laganom armaturnom mrežom. 
Estrih je s aditivom za podno grijanje, što treba uračunati u cijenu. 
Površina estriha mora biti ravna i završno fino zaglađena i obrađena te pripremljena za polaganje završnog poda.  Cijenom uključiti i izvedbu padova, i sl., a svemu prema projektu.  Izvodi se preko zvučne izolacije u plivajućoj izvedbi. Estrih treba dilatirati od bočnih zidova trakama rezanim od ploča elastificiranog ekspandiranog polistirena deb. 1 cm, u visini estriha. PEHD kalup / EPS ploča za razvod grijanja je u strojarskom troškovniku.</t>
  </si>
  <si>
    <t xml:space="preserve">- izvedba pripreme podloge prema uputama proizvođača i tehničkom listu. </t>
  </si>
  <si>
    <t>- dobavu materijala i izradu estriha d = 7,0 cm, izveden u nagibu prema odvodnji. Uključivo postava elastificiranog polistirena EPS-T 2 cm i PE folije</t>
  </si>
  <si>
    <t xml:space="preserve"> - dobavu i ugradnju polipropilenskih mikrovlakana ili lagane armaturne mreže ovisno o tehnologiji izvođenja.</t>
  </si>
  <si>
    <t>- strojno zaglađivanje i ravnanje površine estriha prema tolerancijama za predviđene vrste završne obloge.</t>
  </si>
  <si>
    <t>- oplatu prekida estriha te oplatu za izvedbu padova.</t>
  </si>
  <si>
    <t>- izvedbu radnih reški dubine do 1/3 debljine podloge.</t>
  </si>
  <si>
    <t>- izvedbu prodora kroz estrih različitih dimenzija.</t>
  </si>
  <si>
    <t>- dobavu i izvedbu dilatiranja estrih i bočnih zidova trakama rezanim od ploča elastificiranog ekspandiranog polistirena deb. 1 cm, u visini estriha .</t>
  </si>
  <si>
    <t xml:space="preserve"> - zapunjavanje radnih reški trajno elastičnim kitom</t>
  </si>
  <si>
    <t>- izvedbu zaštite od isušivanja estriha zaštitnim premazom (curing).</t>
  </si>
  <si>
    <t>estrih, d = 7,0 cm</t>
  </si>
  <si>
    <t>Izvedba ac plivajućeg estriha d = 6,0 cm. Oznaka poda PT4.</t>
  </si>
  <si>
    <t>Izvedba plivajućeg ac estriha grijanih podova, armiran polipropilenskim mikrovlaknima ili laganom armaturnom mrežom.
Estrih je s aditivom za podno grijanje, što treba uračunati u cijenu. 
Površina estriha mora biti ravna i završno fino zaglađena i obrađena te pripremljena za polaganje završnog poda.  Cijenom uključiti i izvedbu padova, i sl., a svemu prema projektu.  Izvodi se preko zvučne izolacije u plivajućoj izvedbi. Estrih treba dilatirati od bočnih zidova trakama rezanim od ploča elastificiranog ekspandiranog polistirena deb. 1 cm, u visini estriha. PEHD kalup / EPS ploče za razvod grijanja su u strojarskom troškovniku.</t>
  </si>
  <si>
    <t>- dobavu materijala i izradu estriha d = 6,0 cm, izveden u nagibu prema odvodnji. 
Uključivo postava elastificiranog polistirena EPS-T 2 cm i PE folije</t>
  </si>
  <si>
    <t>estrih, d = 6,0 cm</t>
  </si>
  <si>
    <t>Izvedba ac estriha d = 9,0 -13,0 cm. Oznaka sloja PT6</t>
  </si>
  <si>
    <t xml:space="preserve">Izvedba ac estriha podova prostora na tlu debljine 9,0 - 13,0 cm. Estrih se armira laganom MAR mrežom ili umjetnim vlaknima u ovisnosti o tehnologiji izvođenja ponuditelja. Gornja površina estriha mora biti izvedena u projektiranim nagibima prema pozicijama odvodnje. Izvodi se preko zvučne izolacije u plivajućoj izvedbi. Estrih se dilatira od bočnih zidova trakama rezanim od ploča elastificiranog ekspandiranog polistirena deb. 1 cm, u visini ac estriha. </t>
  </si>
  <si>
    <t>dobavu, transport i ugradnju ac estriha d = 9,0 - 13,0 cm, fino zaglađenog u izvedbi a prema zahtjevu ravnine predviđene završne obloge.
Uključivo postava elastificiranog polistirena EPS-T 2 cm i PE folije</t>
  </si>
  <si>
    <t>estrih 9,0 - 13,0 cm</t>
  </si>
  <si>
    <t>Izvedba ac estriha d = 9,0 cm. Oznaka sloja PT7</t>
  </si>
  <si>
    <t xml:space="preserve">Izvedba ac estriha podova prostora na tlu debljine 9,0 cm. Estrih se armira laganom MAR mrežom ili umjetnim vlaknima u ovisnosti o tehnologiji izvođenja ponuditelja. Gornja površina estriha mora biti izvedena u projektiranim nagibima prema pozicijama odvodnje. Izvodi se preko zvučne izolacije u plivajućoj izvedbi. Estrih se dilatira od bočnih zidova trakama rezanim od ploča elastificiranog ekspandiranog polistirena deb. 1 cm, u visini ac estriha. </t>
  </si>
  <si>
    <t>dobavu, transport i ugradnju ac estriha d = 9,0 cm, fino zaglađenog u izvedbi a prema zahtjevu ravnine predviđene završne obloge.
Uključivo postava elastificiranog polistirena EPS-T 2 cm i PE folije</t>
  </si>
  <si>
    <t>estrih 9,0 cm</t>
  </si>
  <si>
    <t>Izvedba ac estriha d = 10,0 cm. Oznaka sloja MK1</t>
  </si>
  <si>
    <t xml:space="preserve">Izvedba ac estriha podova prostora na međukatnoj ploči, debljine 10,0 cm. Estrih se armira laganom MAR mrežom ili umjetnim vlaknima u ovisnosti o tehnologiji izvođenja ponuditelja. Gornja površina estriha mora biti izvedena u projektiranim nagibima prema pozicijama odvodnje. Izvodi se preko zvučne izolacije u plivajućoj izvedbi. Estrih se dilatira od bočnih zidova trakama rezanim od ploča elastificiranog ekspandiranog polistirena deb. 1 cm, u visini ac estriha. </t>
  </si>
  <si>
    <t>dobavu, transport i ugradnju ac estriha d = 10,0 cm, fino zaglađenog u izvedbi a prema zahtjevu ravnine predviđene završne obloge.
Uključivo postava elastificiranog polistirena EPS-T 2 cm i PE folije</t>
  </si>
  <si>
    <t>estrih 10,0 cm</t>
  </si>
  <si>
    <t>Izvedba ac plivajućeg estriha d = 7,0 cm. Oznaka poda MK2 i MK6.</t>
  </si>
  <si>
    <t>Izvedba plivajućeg ac estriha grijanih podova, armiran polipropilenskim mikrovlaknima ili laganom armaturnom mrežom. 
Estrih je s aditivom za podno grijanje, što treba uračunati u cijenu. 
Površina estriha mora biti ravna i završno fino zaglađena i obrađena te pripremljena za polaganje završnog poda.  Cijenom uključiti i izvedbu padova, i sl., a svemu prema projektu.  Izvodi se preko zvučne izolacije u plivajućoj izvedbi. Estrih treba dilatirati od bočnih zidova trakama rezanim od ploča elastificiranog ekspandiranog polistirena deb. 1 cm, u visini estriha. PEHD kalup / EPS ploče su u strojarskom troškovniku.</t>
  </si>
  <si>
    <t>- dobavu materijala i izradu estriha d = 7,0 cm, izveden u nagibu prema odvodnji. 
Uključivo postava elastificiranog polistirena EPS-T 2 cm i PE folije</t>
  </si>
  <si>
    <t>Izvedba ac plivajućeg estriha d = 6,0 cm. Oznaka poda MK3.</t>
  </si>
  <si>
    <t>Izvedba plivajućeg ac estriha grijanih podova, armiran polipropilenskim mikrovlaknima ili laganom armaturnom mrežom. 
Estrih je s aditivom za podno grijanje, što treba uračunati u cijenu. 
Površina estriha mora biti ravna i završno fino zaglađena i obrađena te pripremljena za polaganje završnog poda.  Cijenom uključiti i izvedbu padova, i sl., a svemu prema projektu.  Izvodi se preko zvučne izolacije u plivajućoj izvedbi. Estrih treba dilatirati od bočnih zidova trakama rezanim od ploča elastificiranog ekspandiranog polistirena deb. 1 cm, u visini estriha. PEHD kalup / EPS ploče za razvod grijanja su u strojarskom troškovniku.</t>
  </si>
  <si>
    <t>Izvedba ac estriha d = 4,0 - 6,0 cm. Oznaka sloja MK4</t>
  </si>
  <si>
    <t xml:space="preserve">Izvedba ac estriha podova prostora na međukatnoj ploči, debljine 4,0 - 6,0 cm. Estrih se armira laganom MAR mrežom ili umjetnim vlaknima u ovisnosti o tehnologiji izvođenja ponuditelja. Gornja površina estriha mora biti izvedena u projektiranim nagibima prema pozicijama odvodnje. Izvodi se preko zvučne izolacije u plivajućoj izvedbi. Estrih se dilatira od bočnih zidova trakama rezanim od ploča elastificiranog ekspandiranog polistirena deb. 1 cm, u visini ac estriha. </t>
  </si>
  <si>
    <t>dobavu, transport i ugradnju ac estriha d = 4,0 - 6,0 cm, fino zaglađenog u izvedbi a prema zahtjevu ravnine predviđene završne obloge.
Uključivo postava elastificiranog polistirena EPS-T 2 cm i PE folije</t>
  </si>
  <si>
    <t>estrih 4,0 - 6,0 cm</t>
  </si>
  <si>
    <t>Izvedba ac estriha d = 6,0 cm. Oznaka sloja MK5</t>
  </si>
  <si>
    <t xml:space="preserve">Izvedba ac estriha podova prostora na međukatnoj ploči, debljine 6,0 cm. Estrih se armira laganom MAR mrežom ili umjetnim vlaknima u ovisnosti o tehnologiji izvođenja ponuditelja. Gornja površina estriha mora biti izvedena u projektiranim nagibima prema pozicijama odvodnje. Izvodi se preko zvučne izolacije u plivajućoj izvedbi. Estrih se dilatira od bočnih zidova trakama rezanim od ploča elastificiranog ekspandiranog polistirena deb. 1 cm, u visini ac estriha. </t>
  </si>
  <si>
    <t>dobavu, transport i ugradnju ac estriha d = 6,0 cm, fino zaglađenog u izvedbi a prema zahtjevu ravnine predviđene završne obloge.
Uključivo postava elastificiranog polistirena EPS-T 2 cm i PE folije</t>
  </si>
  <si>
    <t>estrih 6,0 cm</t>
  </si>
  <si>
    <t>Betonski rubnjak 8 x 20 cm.</t>
  </si>
  <si>
    <t>Dobava i postava rubnjaka 8 x 20 cm oko vanjskog dječjeg igrališta i vanjskih parkirališnih mjesta te kontaktnom rubu. Izvesti u svemu prema projektu i detalju.</t>
  </si>
  <si>
    <t>dobavu i postavu rubnjaka 8 x 20 cm.</t>
  </si>
  <si>
    <t>sav spojni i pomoćni rad i materijal.</t>
  </si>
  <si>
    <t>Betonsko opločenje.</t>
  </si>
  <si>
    <t>Dobava i postava betonskih opločnika vanjskih parkirališnih mjesta (betonska travna rešetka). Izvesti u svemu kao na ostatku parkinga.</t>
  </si>
  <si>
    <t>dobavu i postavu betonskih opločnika.</t>
  </si>
  <si>
    <t>Završno čišćenje i pranje objekta nakon dovršenja svih vrsta radova. U cijenu je uključeno kompletno čišćenje podova, vratiju, prozora, stakla, sanitarija, keramike, vodovodnih armatura i sl., kao i odvoz smeća na gradsku planirku. Uključivo svi prostori u kojima se izvode radovi.
Obračun po kompletu.</t>
  </si>
  <si>
    <t>Ispuna plinobetonskim blokovima</t>
  </si>
  <si>
    <t>Dobava materijala i izvedba ispune poda na poziciji rampi i stubišta iznad AB stropne ploče sa laganim plino ili pjenobetonskim blokovima širine 10-25 cm spajanim sistemskim građevinskim ljepilom. Slaganje zidnih elemenata u horizontalnim slojevima obavlja se prema pravilima vezova opeka. Po završetku zidanja sav se preostali materijal odvozi i čisti se gradilište. Redovi moraju biti  potpuno  horizontalni,  a  ziđe mora na rubovima i po svim plohama  biti  uspravno (vertikalno). Ležajnice i sudarnice se izvode u debljini od 6 do 15 mm. Mort iz sljubnica ne  smije  prelaziti  preko  debljine  ziđa. Ako  prelazi  treba  ga  odstraniti  prije  potpunog vezanja. Prilikom zidanja nije dozvoljeno preklapanje vertikalnih sljubnica. reške obrađene s upuštenom izvedbom morta. 
Uključivo rezanje u kosini u skladu s geometrijom rampi i stubišta. Cijenom je uključena i priprema zida (čišćenje te eventualno potreban primer). U svemu prema projektu i detaljima.</t>
  </si>
  <si>
    <t>dobavu materijala i izvedbu sloja ispune s rezanjem, prema gornjem opisu.</t>
  </si>
  <si>
    <t>Horizontalna hidroizolacija polimerbitumenskom trakom poda na tlu. Oznaka sloja PT1, PT2, PT3, PT4, PT5, PT6, PT7 i MK4.</t>
  </si>
  <si>
    <t>Dobava i postava hidroizolacije poda objekta na tlu koja se izvodi  od polimerbitumenske trake s uloškom staklenog voala u 2 sloja d = 0,80 cm na hladnom bitumenskom premazu. Spojevi se obrađuju u skladu s propisanom tehnologijom od strane proizvođača membrane. Vanjski i unutarnji kutovi se trebaju dodatno ojačati sa gotovim tipskim elementima. Cijenom uključiti i vertikalno podizanje hidroizolacije na zidove odnosno temelje, u svemu prema detalju. 
Na pozicijama dilatacija u cijenu uključiti izvedbu dilatacije u sistemu bitumenske hidroizolacije, prema detalju.</t>
  </si>
  <si>
    <t>dobavu i postavu polimerbitumenske trake za zavarivanje u dva sloja.  Preklopi i drugi sloj se ne obračunavaju posebno. U cijeni uključeno dizanje hidroizolacijske trake uz parapetne zidove, detalj prelaza iz horizontale u vertikalu kao i izvedba dilatacija u sistemu bitumenske hidroizolacije. U svemu prema uputstvu proizvođača i tehničkom listu.</t>
  </si>
  <si>
    <t>Horizontalna hidroizolacija polimerbitumenskom trakom poda na tlu - izolacija na gornjoj plohi AB ploče. Oznaka sloja PT5.</t>
  </si>
  <si>
    <t>Dobava i postava hidroizolacije poda objekta na tlu koja se izvodi  od polimerbitumenske trake s uloškom staklenog voala u dva sloja d = 1,0 cm na hladnom bitumenskom premazu. Spojevi se obrađuju u skladu s propisanom tehnologijom od strane proizvođača membrane. Vanjski i unutarnji kutovi se trebaju dodatno ojačati sa gotovim tipskim elementima. Cijenom uključiti i vertikalno podizanje hidroizolacije na zidove odnosno temelje, u svemu prema detalju. 
Na pozicijama dilatacija u cijenu uključiti izvedbu dilatacije u sistemu bitumenske hidroizolacije, prema detalju.</t>
  </si>
  <si>
    <t>dobavu i postavu polimerbitumenske trake za zavarivanje u dva sloja debljine 1,0 cm.  Preklopi i drugi sloj se ne obračunavaju posebno. U cijeni uključeno dizanje hidroizolacijske trake uz parapetne zidove, detalj prelaza iz horizontale u vertikalu kao i izvedba dilatacija u sistemu bitumenske hidroizolacije. U svemu prema uputstvu proizvođača i tehničkom listu.</t>
  </si>
  <si>
    <t>Vertikalna hidroizolacija zidova prema tlu sa polimerbitumenskom trakom. Oznaka sloja ZT1.</t>
  </si>
  <si>
    <t xml:space="preserve">Dobava i postava vertikalne hidroizolacije zida prema tlu objekta koja se izvodi od polimerbitumenske trake s uloškom staklenog voala u 2 sloja d = 0,80 cm na hladnom bitumnskom premazu. Spojevi se obrađuju u skladu s propisanom tehnologijom od strane proizvođača membrane. Vanjski i unutarnji kutovi se trebaju dodatno ojačati sa gotovim tipskim elementima. </t>
  </si>
  <si>
    <t>dobavu i postavu polimerbitumenske trake za zavarivanje u dva sloja. Preklopi i drugi sloj se ne obračunavaju posebno. U svemu prema uputstvu proizvođača i tehničkom listu.</t>
  </si>
  <si>
    <t>bitumenska traka s staklenim voalom u dva sloja.</t>
  </si>
  <si>
    <r>
      <t xml:space="preserve">Horizontalna protukorijenska hidroizolacija krova u  nagibu s polimerhdroizolacijskom trakom na bazi FPO/TPO a.Oznaka sloja K1, K1.1, K2, K2.1, K3, K3.1, K4, K4.1, </t>
    </r>
    <r>
      <rPr>
        <b/>
        <sz val="10"/>
        <rFont val="Arial"/>
        <family val="2"/>
        <charset val="238"/>
      </rPr>
      <t>K5, K6, K7 i K8</t>
    </r>
    <r>
      <rPr>
        <b/>
        <sz val="10"/>
        <color theme="1"/>
        <rFont val="Arial"/>
        <family val="2"/>
        <charset val="238"/>
      </rPr>
      <t>.</t>
    </r>
  </si>
  <si>
    <t>Dobava i postava hidroizolacije krova objekta u nagibu koja se izvodi od krovne sintetske UV stabilne protukorijenske hidroizolacijske trake TPO/FPO d ≥ 1,5 mm (1000 kg/m³), slobodno položene bez mehaničkog učvršćenja folije za podlogu. Spojevi se obrađuju u skladu s propisanom tehnologijom od strane proizvođača membrane. Vanjski i unutarnji kutovi se trebaju dodatno ojačati sa gotovim tipskim elementima.
Na pozicijama dilatacija u cijenu uključiti izvedbu dilatacije u sistemu FPO/TPO hidroizolacije.</t>
  </si>
  <si>
    <t>PEHD zaštitna čepasta folija.</t>
  </si>
  <si>
    <t>Dobava i postava mehaničke zaštite - polietilenska čepićasta traka, - paziti da su čepovi okrenuti prema zidu, d = 0,85 cm. Kvaliteta proizvoda prema normi HRN EN 13967:2012 plastične trake za zaštitu od vlage i vode iz tla ili jednakovrijednoj.</t>
  </si>
  <si>
    <t>dobavu i postavu polietilenske čepičaste trake folije d = 0,5 mm visina čepova 8,0 mm.</t>
  </si>
  <si>
    <t>zaštita poda</t>
  </si>
  <si>
    <t>zaštita zida</t>
  </si>
  <si>
    <t>Geotekstil 200 g/m2. Oznaka sloja K1 - K6, Kr1 i KR2.</t>
  </si>
  <si>
    <t>dobavu i postavugeotekstila 200 g/m2.</t>
  </si>
  <si>
    <t xml:space="preserve">Polimercementni premaz - hidroizolacija poda i zidova u mokrim prostorima. </t>
  </si>
  <si>
    <t xml:space="preserve">Dobava i izvedba elastičnog hidroizolacijskog polimercementnog premaza u dva sloja, debljine 0,2 - 0,3 cm na podove i zidove mokrih prostora. Spojevi se obrađuju u skladu s propisanom tehnologijom od strane proizvođača polimercementne hidroizolacije. Vanjski i unutarnji kutovi se trebaju dodatno ojačati sa gotovim tipskim elementima, u svemu prema detalju proizvođača. </t>
  </si>
  <si>
    <t>dobavu i postavu elastičnog vodonepropusnog premaza sa brtvenom trakom na spoju poda i zida</t>
  </si>
  <si>
    <t>dobava i postava svog pričvrsnog, spojnog i pomoćnog pribora te tipskih detalja a u svemu prema tehničkom listu i uputstvu proizvođača.</t>
  </si>
  <si>
    <t>dobava i postava tipskih elemenata za izvedbu spoja zida i poda, obradu vanjskih i unutarnjih kuteva, obradu prodora raznih vrsta i promjera cijevi i svega potrebnog za punu funkcionalnost.</t>
  </si>
  <si>
    <t>TOPLINSKE IZOLACIJE</t>
  </si>
  <si>
    <t>Toplinska izolacija poda na tlu objekta od XPS ploča d = 10 cm. Oznaka sloja PT1, PT2. PT3 i PT4.</t>
  </si>
  <si>
    <t>Dobava i postava  toplinske izolacije poda na tlu objekta koja se izvodi od ekstrudiranog polistirena XPS debljine 10,0 cm. Ploče sa rubnim preklopima, 30 kg/m3 s λ ≤ 0,037 W/mK.</t>
  </si>
  <si>
    <t>Toplinska izolacija poda na tlu objekta od XPS ploča d = 5,0 cm. Oznaka sloja PT6 i PT7.</t>
  </si>
  <si>
    <t>Dobava i postava  toplinske izolacije poda na tlu objekta koja se izvodi od ekstrudiranog polistirena XPS debljine 5,0 cm. Ploče sa rubnim preklopima, 30 kg/m3 s λ ≤ 0,037 W/mK.</t>
  </si>
  <si>
    <t>dobavu i postavu ekstrudiranog polistirena XPS, ploče debljine 5,0 cm sa rubnim preklopima (30 kg/m³) s λ ≤ 0,037 W/mK.</t>
  </si>
  <si>
    <t>Toplinska izolacija zidova u tlu objekta od XPS ploča d = 10 cm. Oznaka sloja ZT1.</t>
  </si>
  <si>
    <t>Dobava i postava  toplinske izolacije zidova u tlu objekta koja se izvodi od ekstrudiranog polistirena XPS debljine 10,0 cm. Ploče sa rubnim preklopima, 30 kg/m3 s λ ≤ 0,037 W/mK.</t>
  </si>
  <si>
    <t>Toplinska izolacija krova objekta iznad grijanog prostora sa pločama od XPS ploča d = 16,0 cm. Oznaka sloja K1, K3, K5 i K8.</t>
  </si>
  <si>
    <t>Dobava i postava  toplinske izolacije krova objekta iznad grijanog prostora koja se izvodi sa toplinsko izolacijskim pločama od ekstrudiranog polistirena XPS -a debljine 16,0 cm.</t>
  </si>
  <si>
    <t>dobavu i postavu ekstrudiranog polistirena XPS, ploče debljine 16,0 cm sa rubnim preklopima (30 kg/m³) s λ ≤ 0,037 W/mK.</t>
  </si>
  <si>
    <t>Toplinska izolacija krova objekta iznad grijanog prostora sa pločama od XPS ploča d = 10,0 cm. Oznaka sloja K4.</t>
  </si>
  <si>
    <t>Dobava i postava  toplinske izolacije krova objekta iznad grijanog prostora koja se izvodi sa toplinsko izolacijskim pločama od ekstrudiranog polistirena XPS -a debljine 10,0 cm.</t>
  </si>
  <si>
    <t>Toplinska izolacija krova objekta iznad grijanog prostora sa pločama od XPS rezanim u padu d = 2,0 - 7,0 cm. Oznaka sloja K4.</t>
  </si>
  <si>
    <t>Dobava i postava  toplinske izolacije krova objekta iznad grijanog prostora koja se izvodi sa rezanim toplinsko izolacijskim pločama od XPS -a debljine 2,0 - 7,0 cm.</t>
  </si>
  <si>
    <t>dobavu i postavu rezanog u padu ekstrudiranog polistirena XPS, ploče debljine 2,0 - 7,0 cm sa rubnim preklopima (30 kg/m³) s λ ≤ 0,037 W/mK.</t>
  </si>
  <si>
    <t>Toplinska izolacija krova objekta iznad grijanog prostora sa pločama od XPS ploča d = 8,0 cm. Oznaka sloja K6 i K7.</t>
  </si>
  <si>
    <t>Dobava i postava  toplinske izolacije krova objekta iznad grijanog prostora koja se izvodi sa rezanim toplinsko izolacijskim pločama od ekstrudiranog polistirena XPS -a debljine 8,0 cm.</t>
  </si>
  <si>
    <t>dobavu i postavu rezanog u padu ekstrudiranog polistirena XPS, ploče debljine 8,0 cm sa rubnim preklopima (30 kg/m³) s λ ≤ 0,037 W/mK.</t>
  </si>
  <si>
    <t>Zapunjavanje tegli XPS-om.</t>
  </si>
  <si>
    <t>Dobava i postava  zapunjavanja žardinjera koja se izvodi od ekstrudiranog polistirena XPS debljine 8,0 cm. Gornja ploha se postavlja na vertikalne komade XPS -a.</t>
  </si>
  <si>
    <t>dobavu i postavu ekstrudiranog polistirena XPS, ploče debljine 8 cm (30 kg/m³) s λ ≤ 0,037 W/mK.</t>
  </si>
  <si>
    <t>Toplinska izolacija - dilatacija između postojećih i novih zidova - UZ3c</t>
  </si>
  <si>
    <t>Dobava i postava vertikalne toplinske izolacije na mjestu dilatacije između zidova postojećeg i novog dijela objekta grijanog prostora koja se izvodi sa toplinsko izolacijskim pločama od ekstrudiranog polistirena XPS -a debljine 5,0 - 16,0 cm.</t>
  </si>
  <si>
    <t>dobavu i postavu ekstrudiranog polistirena XPS, ploče debljine 5,0 - 16,0 cm (30 kg/m³) s λ ≤ 0,037 W/mK.</t>
  </si>
  <si>
    <t>Toplinska izolacija - vertikalna izolacija temeljne ploče</t>
  </si>
  <si>
    <t>Dobava i postava vertikalne toplinske izolacije 
bočnih stranica temeljne ploče ispod ostakljenih stijena i u zonama produžetaka toplinskih mostova koja se izvodi sa toplinsko izolacijskim pločama od ekstrudiranog polistirena XPS -a debljine 5,0 cm.</t>
  </si>
  <si>
    <t>dobavu i postavu ekstrudiranog polistirena XPS, ploče debljine 5 cm (30 kg/m³) s λ ≤ 0,037 W/mK.</t>
  </si>
  <si>
    <t>ETICS FASADNI SUSTAV</t>
  </si>
  <si>
    <t>ETICS sustav vanjskog zida. Oznaka sloja VZ1, VZ2 i VZ5.</t>
  </si>
  <si>
    <r>
      <t>Dobava i postava  ETICS fasadnog sustava vanjskog zida, koji se izvodi od fasadne toplinsko izolacijske ploče od tvrde hidrofobne kamene vune debljine 5,0 cm za ETICS fasadne sustave, toplinske vodljivosti λ ≤ 0,037 W/m (~ 80 kg/m3), ploče lijepljene na podlogu i dodatno mehanički učvršćene prema uputama proizvođača odabranog sustava za vrlo vjetrovita područja i visoke zgrade, ploče u ETICS sustavu reakcije na požar A2  i polimercementna žbuka  armirana alkalno otpornom mrežicom ~ 0,5 cm - A1 (sve izvesti prema uputama proizvođača odabranog ETICS fasadnog sustava na pločama kamene vune). Spojevi se obrađuju u skladu s propisanom tehnologijom od strane proizvođača. Vanjski i unutarnji kutovi se trebaju dodatno ojačati sa gotovim tipskim elementima.</t>
    </r>
    <r>
      <rPr>
        <b/>
        <sz val="10"/>
        <rFont val="Arial"/>
        <family val="2"/>
        <charset val="238"/>
      </rPr>
      <t xml:space="preserve"> Boja crno RAL 9005.</t>
    </r>
  </si>
  <si>
    <t xml:space="preserve">dobavu i postavu fasadnih hidrofobiziranih ploča od kamene vune, debljine 5,0 cm  za ETICS sustave ploče s λ ≤ 0,036 W/mK, lijepljene i dodatno mehanički učvršćene na podlogu prema uputama proizvođača odabranog fasadnog sustava, ploče u ETICS sustavu reakcije na požar A2.  Vanjski i unutarnji kutovi se trebaju dodatno ojačati sa gotovim tipskim elementima. </t>
  </si>
  <si>
    <t>dobavu i postavu polimercementne žbuke armirane alkalno otpornom mrežicom, (sve izvesti prema uputama proizvođača odabranog ETICS fasadnog sustava na pločama kamene vune)</t>
  </si>
  <si>
    <t>dobavu i postavu svog pričvrsnog, spojnog i pomoćnog pribora te tipskih detalja a u svemu prema tehničkom listu i uputstvu proizvođača.</t>
  </si>
  <si>
    <t>dobavu i postavu tipskih elemenata za obradu vanjskih i unutarnjih kuteva, obradu prodora raznih vrsta i promjera cijevi i svega prema uputi odabranog proizvođača i potrebnog za punu funkcionalnost.</t>
  </si>
  <si>
    <t>Obračun po m2 obložene površine. Otvori do 3,0 m2 se ne odbijaju. Otvori iznad 3,0 m2 se odbijaju a špalete se ne obračunavaju zasebno.</t>
  </si>
  <si>
    <t>ETICS sustav podnožja vanjskog zida. Oznaka sloja VZ1a, VZ2a i VZ5a.</t>
  </si>
  <si>
    <t xml:space="preserve">Dobava i postava  ETICS fasadnog sustava vanjskog zida, koji se izvodi od fasadne toplinsko izolacijske ploče od XPS -a, debljine 4,0 cm za ETICS fasadne sustave, toplinske vodljivosti λ ≤ 0,037 W/m (~ 80 kg/m3), ploče lijepljene na podlogu i dodatno mehanički učvršćene prema uputama proizvođača odabranog sustava za vrlo vjetrovita područja i visoke zgrade, ploče u ETICS sustavu reakcije na požar A2  i polimercementna žbuka  armirana alkalno otpornom mrežicom ~ 0,5 cm - A1 (sve izvesti prema uputama proizvođača odabranog ETICS fasadnog sustava na pločama kamene vune). Spojevi se obrađuju u skladu s propisanom tehnologijom od strane proizvođača. Vanjski i unutarnji kutovi se trebaju dodatno ojačati sa gotovim tipskim elementima. </t>
  </si>
  <si>
    <t xml:space="preserve">dobavu i postavu fasadnih ploča od XPS -a  debljine 4,0 cm  za ETICS sustave ploče s λ ≤ 0,036 W/mK, lijepljene i dodatno mehanički učvršćene na podlogu prema uputama proizvođača odabranog fasadnog sustava, ploče u ETICS sustavu reakcije na požar A2.  Vanjski i unutarnji kutovi se trebaju dodatno ojačati sa gotovim tipskim elementima. </t>
  </si>
  <si>
    <t>ETICS sustav vanjskog zida. Oznaka sloja VZ3 i VZ4.</t>
  </si>
  <si>
    <r>
      <t>Dobava i postava  ETICS fasadnog sustava vanjskog zida, koji se izvodi od fasadne toplinsko izolacijske ploče od tvrde hidrofobne kamene vune debljine 15,0 cm sa ekspandirajućom linijskom barijerom na pozicijama kontakta požernih sektora, za ETICS fasadne sustave, toplinske vodljivosti λ ≤ 0,037 W/m (~ 80 kg/m3), ploče lijepljene na podlogu i dodatno mehanički učvršćene prema uputama proizvođača odabranog sustava za vrlo vjetrovita područja i visoke zgrade, ploče u ETICS sustavu reakcije na požar A2  i polimercementna žbuka  armirana alkalno otpornom mrežicom ~ 0,5 cm - A1 (sve izvesti prema uputama proizvođača odabranog ETICS fasadnog sustava na pločama kamene vune). Spojevi se obrađuju u skladu s propisanom tehnologijom od strane proizvođača. Vanjski i unutarnji kutovi se trebaju dodatno ojačati sa gotovim tipskim elementima.</t>
    </r>
    <r>
      <rPr>
        <b/>
        <sz val="10"/>
        <rFont val="Arial"/>
        <family val="2"/>
        <charset val="238"/>
      </rPr>
      <t xml:space="preserve"> Boja crno RAL 9005.</t>
    </r>
  </si>
  <si>
    <t xml:space="preserve">dobavu i postavu fasadnih hidrofobiziranih ploča od kamene vune sa ekspandirajućom linijskom barijerom na pozicijama kontakta požernih sektor, debljine 15,0 cm  za ETICS sustave ploče s λ ≤ 0,036 W/mK, lijepljene i dodatno mehanički učvršćene na podlogu prema uputama proizvođača odabranog fasadnog sustava, ploče u ETICS sustavu reakcije na požar A2.  Vanjski i unutarnji kutovi se trebaju dodatno ojačati sa gotovim tipskim elementima. </t>
  </si>
  <si>
    <t>ETICS sustav podnožja vanjskog zida. Oznaka sloja VZ3A i VZ4A.</t>
  </si>
  <si>
    <r>
      <t>Dobava i postava  ETICS fasadnog sustava vanjskog zida, koji se izvodi od fasadne toplinsko izolacijske ploče od XPS -a debljine 14,0 cm sa ekspandirajućom linijskom barijerom na pozicijama kontakta požernih sektora, za ETICS fasadne sustave, toplinske vodljivosti λ ≤ 0,037 W/m (~ 80 kg/m3), ploče lijepljene na podlogu i dodatno mehanički učvršćene prema uputama proizvođača odabranog sustava za vrlo vjetrovita područja i visoke zgrade, ploče u ETICS sustavu reakcije na požar A2  i polimercementna žbuka  armirana alkalno otpornom mrežicom ~ 0,5 cm - A1 (sve izvesti prema uputama proizvođača odabranog ETICS fasadnog sustava na pločama kamene vune). Spojevi se obrađuju u skladu s propisanom tehnologijom od strane proizvođača. Vanjski i unutarnji kutovi se trebaju dodatno ojačati sa gotovim tipskim elementima.</t>
    </r>
    <r>
      <rPr>
        <b/>
        <sz val="10"/>
        <rFont val="Arial"/>
        <family val="2"/>
        <charset val="238"/>
      </rPr>
      <t xml:space="preserve"> Boja crno RAL 9005.</t>
    </r>
  </si>
  <si>
    <t xml:space="preserve">dobavu i postavu fasadnih hidrofobiziranih ploča od XPS-a sa ekspandirajućom linijskom barijerom na pozicijama kontakta požernih sektor, debljine 14,0 cm  za ETICS sustave ploče s λ ≤ 0,036 W/mK, lijepljene i dodatno mehanički učvršćene na podlogu prema uputama proizvođača odabranog fasadnog sustava, ploče u ETICS sustavu reakcije na požar A2.  Vanjski i unutarnji kutovi se trebaju dodatno ojačati sa gotovim tipskim elementima. </t>
  </si>
  <si>
    <t>ETICS sustav - produžetak toplinskog mosta u krovu i nadvojima</t>
  </si>
  <si>
    <r>
      <t>Dobava i postava ETICS fasadnog sustava na podgled AB krovne ploče u zonama produžetaka toplinskih mostova. ETICS fasadni sustav se izvodi od fasadne toplinsko izolacijske ploče od tvrde hidrofobne kamene vune debljine 10,0 cm, za ETICS fasadne sustave, toplinske vodljivosti λ ≤ 0,037 W/m (~ 80 kg/m3), ploče lijepljene na podlogu i dodatno mehanički učvršćene prema uputama proizvođača odabranog sustava za vrlo vjetrovita područja i visoke zgrade, ploče u ETICS sustavu reakcije na požar A2  i polimercementna žbuka  armirana alkalno otpornom mrežicom ~ 0,5 cm - A1 (sve izvesti prema uputama proizvođača odabranog ETICS fasadnog sustava na pločama kamene vune). Spojevi se obrađuju u skladu s propisanom tehnologijom od strane proizvođača. Vanjski i unutarnji kutovi se trebaju dodatno ojačati sa gotovim tipskim elementima. Boja crno</t>
    </r>
    <r>
      <rPr>
        <b/>
        <sz val="10"/>
        <rFont val="Arial"/>
        <family val="2"/>
        <charset val="238"/>
      </rPr>
      <t xml:space="preserve"> RAL 9005.</t>
    </r>
  </si>
  <si>
    <t xml:space="preserve">dobavu i postavu fasadnih hidrofobiziranih ploča od kamene vune, debljine 10,0 cm za ETICS sustave ploče s λ ≤ 0,036 W/mK, lijepljene i dodatno mehanički učvršćene na podlogu prema uputama proizvođača odabranog fasadnog sustava, ploče u ETICS sustavu reakcije na požar A2.  Vanjski i unutarnji kutovi se trebaju dodatno ojačati sa gotovim tipskim elementima. </t>
  </si>
  <si>
    <t>ETICS 10 cm</t>
  </si>
  <si>
    <t xml:space="preserve">ETICS FASADNI SUSTAV UKUPNO: </t>
  </si>
  <si>
    <t>Opločenje podova 2KE201.</t>
  </si>
  <si>
    <t>Opločenje podova restorana, recepcije i podovi sanitarija. Keramička gres pločica, I”A” kvalitete, veličina 120x60cm i 45x90 cm., debljine 9-10 mm., mat završne obrade, protukliznosti  R10B, ravno rezanih rubova – ret., inspiracija pijeska/zemlje, sivo smeđe boje, sve prema grafičkom prikazu u specifikaciji 2KE201.</t>
  </si>
  <si>
    <t>Opločenje sokla 2KE201.</t>
  </si>
  <si>
    <t xml:space="preserve">Dobava i postava sokla zidova prema specifikaciji 2KE201. Izvodi se sa tipskim elementima istog tipa keramike kao u podovima. </t>
  </si>
  <si>
    <t xml:space="preserve"> Prije polaganja ponuditelj je u obvezi ishoditi pismenu suglasnost projektanta.</t>
  </si>
  <si>
    <t>U cijeni komplet oblaganje sa svim detaljima i elementima u sklopu, svim potrebnim obradama kod spojeva i rubnih detalja. Bez obzira na oblik i veličinu tlocrta i plohe za oblaganje.</t>
  </si>
  <si>
    <t>Rubove pločica uz bočne plohe rezati ovisno o stvarnom stanju. Bez obzira na oblik i veličinu prostora za oblaganje. Po m2 obloženog poda.</t>
  </si>
  <si>
    <t>Obračun po m postavljenog sokla.
U količinu nisu obračunati dodaci na rezanje i otpad.</t>
  </si>
  <si>
    <t>Opločenje podova relax elementa 2KE214.</t>
  </si>
  <si>
    <t>Opločenje poda relaxa elementa - unutarnji prostor. Keramička gres pločica, I”A” kvalitete, veličine 120x60cm i 45x90 cm., debljine 9-10 mm., mat završne obrade, protukliznosti  R11C, ravno rezanih rubova – ret., inspiracija kamena, blage prošaranosti, antracit – tamo sive boje, sve prema grafičkom prikazu u specifikaciji 2KE214.</t>
  </si>
  <si>
    <t>Prije polaganja ponuditelj je u obvezi ishoditi pismenu suglasnost projektanta.</t>
  </si>
  <si>
    <t>Opločenje zidova relax elementa 2KE214.</t>
  </si>
  <si>
    <t>Dobava i postava opločenja zidova s keramičkim zidnim pločicama. Keramička gres pločica, I”A” kvalitete, veličine 120x60cm i 45x90 cm., debljine 9-10 mm., mat završne obrade, protukliznosti  R10B, ravno rezanih rubova – ret., inspiracija kamena, blage prošaranosti, antracit – tamo sive boje, sve prema grafičkom prikazu u specifikaciji 2KE214.</t>
  </si>
  <si>
    <t>Fuge širine 2 mm, fuga na fugu sa podom, u polupropusnoj izvedbi. Spojeve svih ravnina umjesto fug mase izvesti silikonskom masom za brtvljenje u boji fuge. Konveksne rubove opločenja izvesti spojem na gerung (u cijeni m2 opločenja). Boja fuga usklađena s bojom pločica.</t>
  </si>
  <si>
    <t xml:space="preserve">Uključivo obradu rubova i lomova ploha, te spoj na susjedne plohe i elemente u sklopu zida. Detaljan način slaganja, veličina pločica, izbor materijala i boja po izboru projektanta. Sva potrebna  prilagođenja i podešavanja u cijeni. </t>
  </si>
  <si>
    <t>U cijeni komplet oblaganje sa svim detaljima i elementima sklopu, svim potrebnim obradama kod spojeva i rubnih detalja. Bez obzira na oblik i veličinu tlocrta i plohe za oblaganje. Po m2 razvijene plohe obloženog zida.
U količinu nisu obračunati dodaci na rezanje i otpad.</t>
  </si>
  <si>
    <t>Opločenje podova tehničkih prostora 2KE202.</t>
  </si>
  <si>
    <r>
      <t xml:space="preserve">Dobava i postava podnih gres keramičkih pločica </t>
    </r>
    <r>
      <rPr>
        <sz val="10"/>
        <color rgb="FF000000"/>
        <rFont val="Arial"/>
        <family val="2"/>
        <charset val="238"/>
      </rPr>
      <t xml:space="preserve">sve prema grafičkom prikazu u specifikaciji </t>
    </r>
    <r>
      <rPr>
        <b/>
        <sz val="10"/>
        <color rgb="FF000000"/>
        <rFont val="Arial"/>
        <family val="2"/>
        <charset val="238"/>
      </rPr>
      <t>2KE202</t>
    </r>
    <r>
      <rPr>
        <sz val="10"/>
        <color rgb="FF222222"/>
        <rFont val="Arial"/>
        <family val="2"/>
        <charset val="238"/>
      </rPr>
      <t>, ali minimalni odabir 4-6 različitih boja unutar iste serije keramičkih pločica. Keramičke pločice su protuklizne sa koeficijentom protukliznosti R10 i debljne 12 mm.</t>
    </r>
  </si>
  <si>
    <t>Pločice se postavljaju na prethodno pripremljenu podlogu cementnim fleksibilnim ljepilom, te se fugira poboljšanom fugir masom sa dodacima za vodoodbojnost i sprječavanje pojave plijesni u boji prema odabiru arhitekta. Na sve dilatacione fuge potrebno je postaviti tipski inox dilatacioni profil (silikonsko punilo) kompatibillan sa podnom keramikom. U jedinične cijene uključen je vezni i brtveni materijal, te čišćenje keramike nakon opločenja i fugiranja od ostataka ljepila i fugir mase.</t>
  </si>
  <si>
    <t>Opločenje sokla zidova tehničkih prostora 2KE202.</t>
  </si>
  <si>
    <t>Dobava i postava opločenja zidova s keramičkim zidnim pločicama. Dobava i postava keramičkog tipskog zaobljenog sokla-holkera za spoj podne keramike i zida dimenzija 10x20 cm u istoj boji kao i podne pločice. Sokl se postavlja na prethodno pripremljenu podlogu cementnim fleksibilnim ljepilom, te se fugira poboljšanom fugir masom sa dodacima za vodoodbojnost i sprječavanje pojave plijesni u boji prema odabiru arhitekta. Na sve vanjske i unutarnje kuteve potrebno je postaviti tipski keramički fazonski komad dim. 2,5x10 cm u boji sokla. U jedinične cijene uključen je vezni i brtveni materijal, te čišćenje keramike nakon opločenja i fugiranja od ostataka ljepila i fugir mase.
, sve prema grafičkom prikazu u specifikaciji 2KE202.</t>
  </si>
  <si>
    <t>Opločenje relaxa atrija 2KE204.</t>
  </si>
  <si>
    <t>Dobava i postava opločenja relaxa atrija keramičkim gres pločicama. Keramička gres pločica, I”A” kvalitete, veličine 120x60cm i 45x90 cm., debljine 20 mm – za polaganje na podloške na nabijeni sloj šljunka, mat završne obrade, protukliznosti  R11C, ravno rezanih rubova – ret., inspiracija kamena, blage prošaranosti, antracit – tamo sive boje, sve prema grafičkom prikazu u specifikaciji 2KE204.</t>
  </si>
  <si>
    <t>Postava na podmetače koje je potrebno uključiti u cijenu. Podmetače slobodno položiti na podlogu prema uputstvu proizvođača. Ispod pometača postaviti podloške od granulirane gume za smanjenje koncentriranog pritiska.</t>
  </si>
  <si>
    <t xml:space="preserve">Uključivo obradu rubova i lomova ploha, te spoj na susjedne plohe i elemente u sklopu zida. Sva potrebna  prilagođenja i podešavanja u cijeni. </t>
  </si>
  <si>
    <t>U cijeni komplet oblaganje sa svim detaljima i elementima u sklopu, svim potrebnim obradama kod spojeva i rubnih detalja. Bez obzira na oblik i veličinu tlocrta i plohe za oblaganje. Po m2 razvijene plohe obloženog poda.
U količinu nisu obračunati dodaci na rezanje i otpad.</t>
  </si>
  <si>
    <t>Opločenje zidova - sanitarije 2KE210.</t>
  </si>
  <si>
    <t xml:space="preserve">Dobava i postava opločenja zidova s keramičkim zidnim pločicama, veličine 120x60 cm., debljine 6 mm., ravno rezanih rubova, mat završne obrade, opcija pločice u više boja, sve prema grafičkom prikazu u specifikaciji 2KE210.  </t>
  </si>
  <si>
    <t>Opločenje zidova - sanitarije 2KE211.</t>
  </si>
  <si>
    <t xml:space="preserve">Dobava i postava opločenja zidova s keramičkim zidnim pločicama, veličine 120x60 cm., debljine 6 mm., ravno rezanih rubova, mat završne obrade, opcija pločice u više boja, sve prema grafičkom prikazu u specifikaciji 2KE211. Polagane ljepljenjem odgovarajućim ljepilom na pripremljenu podlogu točno po uputi proizvoditelja </t>
  </si>
  <si>
    <t>Opločenje zidova - sanitarije 2KE212.</t>
  </si>
  <si>
    <t xml:space="preserve">Dobava i postava opločenja zidova s keramičkim zidnim pločicama, veličine 120x60 cm., debljine 6 mm., ravno rezanih rubova, mat završne obrade, opcija pločice u više boja, sve prema grafičkom prikazu u specifikaciji 2KE212. Polagane ljepljenjem odgovarajućim ljepilom na pripremljenu podlogu točno po uputi proizvoditelja </t>
  </si>
  <si>
    <t>Opločenje leđa šankova 2KE213.</t>
  </si>
  <si>
    <t>Dobava i postava opločenja zidova leđa šankova keramičkim zidnim pločicama. Zidna glazirana kermička pločica, veličine 6x25 cm., sjajne završne obrade, debljine 9,5 mm., tip kao na slici, sve prema grafičkom prikazu u specifikaciji 2KE213.</t>
  </si>
  <si>
    <t>Kuhinja zidna keramika 2KE216.</t>
  </si>
  <si>
    <r>
      <t xml:space="preserve">Dobava i postava zidnih gres glaziranih keramičkih pločica sve prema grafičkom prikazu u specifikaciji </t>
    </r>
    <r>
      <rPr>
        <b/>
        <sz val="10"/>
        <rFont val="Arial"/>
        <family val="2"/>
        <charset val="238"/>
      </rPr>
      <t xml:space="preserve">2KE216. </t>
    </r>
    <r>
      <rPr>
        <sz val="10"/>
        <rFont val="Arial"/>
        <family val="2"/>
        <charset val="238"/>
      </rPr>
      <t>Keramičke pločice debljne 7 -8 mm, dimenzije 20 x 20 cm.</t>
    </r>
  </si>
  <si>
    <t>Pločice se postavljaju na prethodno pripremljenu podlogu cementnim fleksibilnim ljepilom, te se fugira poboljšanom fugir masom sa dodacima za vodoodbojnost i sprječavanje pojave plijesni u boji prema odabiru arhitekta. Na sve otvorene spojeve potrebno je postaviti tipski inox dilatacioni profil kompatibillan sa zidom keramikom. U jedinične cijene uključen je vezni i brtveni materijal, te čišćenje keramike nakon opločenja i fugiranja od ostataka ljepila i fugir mase. Boja fuga usklađena s bojom pločica.</t>
  </si>
  <si>
    <t>Opločenje stepenica BOH - 2KE202</t>
  </si>
  <si>
    <t>Dobava i postava podnih gres keramičkih pločica sve prema grafičkom prikazu u specifikaciji 2KE202, ali minimalni odabir 4-6 različitih boja unutar iste serije keramičkih pločica. Keramičke pločice su protuklizne sa koeficijentom protukliznosti R10 i debljne 12 mm.
Pločice se postavljaju na prethodno pripremljenu podlogu cementnim fleksibilnim ljepilom, te se fugira poboljšanom fugir masom sa dodacima za vodoodbojnost i sprječavanje pojave plijesni u boji prema odabiru arhitekta. Na sve dilatacione fuge potrebno je postaviti tipski inox dilatacioni profil (silikonsko punilo) kompatibillan sa podnom keramikom. U jedinične cijene uključen je vezni i brtveni materijal, te čišćenje keramike nakon opločenja i fugiranja od ostataka ljepila i fugir mase.</t>
  </si>
  <si>
    <t>Fuge širine 2 mm, u nepropusnoj izvedbi. Spojeve svih ravnina umjesto fug mase izvesti silikonskom masom za brtvljenje, u boji fuga.  Boja fuga usklađena s bojom pločica.</t>
  </si>
  <si>
    <t>Uključivo obradu rubova i lomova ploha, te spoj na susjedne plohe i elemente u sklopu zida. Sva potrebna  prilagođenja i podešavanja u cijeni. Uključivo oblaganje čela stuba i nagaznih ploha te podesta.</t>
  </si>
  <si>
    <t xml:space="preserve">U cijeni komplet oblaganje sa svim detaljima i elementima u sklopu, svim potrebnim obradama kod spojeva i rubnih detalja. Bez obzira na oblik i veličinu tlocrta i plohe za oblaganje. </t>
  </si>
  <si>
    <t>Obračun po m2.
U količinu nisu obračunati dodaci na rezanje i otpad.</t>
  </si>
  <si>
    <t>Opločenje sokla stepenica BOH - 2KE202</t>
  </si>
  <si>
    <t xml:space="preserve"> Fuge širine 2 mm, u nepropusnoj izvedbi. Spojeve svih ravnina umjesto fug mase izvesti silikonskom masom za brtvljenje, u boji fuga. Boja fuga usklađena s bojom pločica. </t>
  </si>
  <si>
    <t>Obračun po m.
U količinu nisu obračunati dodaci na rezanje i otpad.</t>
  </si>
  <si>
    <t>Opločenje stepenica restorana - 2KE201</t>
  </si>
  <si>
    <t>Opločenje podova stepenica restorana. Keramička gres pločica, I”A” kvalitete, veličina 120x60cm i 45x90 cm., debljine 9-10 mm., mat završne obrade, protukliznosti  R10B, ravno rezanih rubova – ret., inspiracija pijeska/zemlje, sivo smeđe boje, sve prema grafičkom prikazu u specifikaciji 2KE201.
Keramičke pločice se polažu na čela i na nagazne plohe te na podeste - svi spojevi izvedeni na gerung.
Stubište se sastoji od 3 kraka i 2 podesta.
1. krak 6x35 cm + 7x14 cm;
2. krak 10x35 cm + 11x14cm;
3. krak 11x35 cm + 12x14 cm.</t>
  </si>
  <si>
    <t>Tipski eloksirani aluminijski profil.</t>
  </si>
  <si>
    <t>Dobava i postava tipskog eloksiranog aluminijskog profila 20 x 10 x 1,5 mm na spoju dva tipa obloga.</t>
  </si>
  <si>
    <t xml:space="preserve"> - dobavu i postavu aluminijskog tipskog eloksiranog aluminijskog profila prema gornjem opisu.</t>
  </si>
  <si>
    <t xml:space="preserve"> - dobavu i postavu veznog i pričvrsnog materijala u svemu prema uputi prizvođača i tehničkom listu.</t>
  </si>
  <si>
    <t xml:space="preserve"> - izvedbu kutnih spojeva na gerung.</t>
  </si>
  <si>
    <t>Tipski aluminijski profil, plastificirano RAL9010 mat.</t>
  </si>
  <si>
    <t>Dobava i postava tipskog aluminijskog profila 20 x 10 x 1,5 mm, plastificiranog u RAL9010 mat, na otovorenom rubu keramike stubišta u restoranu.</t>
  </si>
  <si>
    <t xml:space="preserve"> - dobavu i postavu aluminijskog plastificiranog profila RAL9010 mat prema gornjem opisu.</t>
  </si>
  <si>
    <t>Inox zaobljeni sokl specifikacija 2PO904.</t>
  </si>
  <si>
    <t>Dobava i postava inox sokla prema specifikaciji 2PO904. Sokl seugrađuje na spoj metalnog panel zida rashladne komore i poda keramike te ga je potrebno odgovarajuće brtviti.</t>
  </si>
  <si>
    <t>dobavu i postavu inox sokla prema gornjem opisu.</t>
  </si>
  <si>
    <t>dobavu i postavu veznog i pričvrsnog materijala u svemu prema uputi prizvođača i tehničkom listu.</t>
  </si>
  <si>
    <t>Inox podni L profil.</t>
  </si>
  <si>
    <t xml:space="preserve">Dobava i postava brušenog inox L profila. L profil se postavlja na na spoju keramika / guma i keramika / beton i sl. </t>
  </si>
  <si>
    <t>dobavu i postavu inox L profila prema gornjem opisu.</t>
  </si>
  <si>
    <t>PREGRADNE STIJENE I OBLOGE ZIDOVA</t>
  </si>
  <si>
    <t>Unutarnji pregradni zid d = 10 cm. Oznaka zida UZ4a.</t>
  </si>
  <si>
    <t>Dobava i postava unutrašnjeg pregradnog zida od GK ploča.</t>
  </si>
  <si>
    <t xml:space="preserve"> - dobavu, transport i postavu dvostrukih  vlagotpornih gipskartonskih ploča spojevi bandažirani, gletani i pobrušeni d = 2 x 1,25 cm.Obavezno zapunjavanje spojeva prvog sloja ploča.  </t>
  </si>
  <si>
    <t>- dobava, transport i postava metalne potkonstrukcije od tipskih pocinčanih profila d = 5/5 cm. Potkonstrukcija se sidri u AB konstrukciju iznad ispod.</t>
  </si>
  <si>
    <t>- dobavu, transport i postavu mineralne vune, meke ploče za ispunu potkonstrukcija gipskartonskih pregrada (30-50 kg/m³) s λ ≤ 0,036 W/mK, debljine 5 cm, ispuna metalne potkonstrukcije.</t>
  </si>
  <si>
    <t xml:space="preserve"> - dobavu, transport i postavu dvostrukih vlagotpornih gipskartonskih ploča spojevi bandažirani, gletani i pobrušeni d = 2 x 1,25 cm.Obavezno zapunjavanje spojeva prvog sloja ploča.  </t>
  </si>
  <si>
    <t>- izrada niša u GK pregradi, različitih dimenzija.</t>
  </si>
  <si>
    <t xml:space="preserve"> - obrada spojeva i površina klase kvalitete Q4 ili jednakovrijedno (ne na dijelu koji se oblaže keramičkim pločicama).</t>
  </si>
  <si>
    <t>Unutarnji pregradni zid d = 10 cm. Oznaka zida UZ4b.</t>
  </si>
  <si>
    <t>Dobava i postava unutrašnjeg pregradnog zida od GK ploča. Na dijelu se izvodi kao konzolni zid i na dijelu se na njega fiskira rukohvat te  je potrebno izvesti dodatna potrebna čelična ojačanja.</t>
  </si>
  <si>
    <t xml:space="preserve"> - dobavu, transport i postavu dvostrukih  gipskartonskih ploča spojevi bandažirani, gletani i pobrušeni d = 2 x 1,25 cm.Obavezno zapunjavanje spojeva prvog sloja ploča.  </t>
  </si>
  <si>
    <t xml:space="preserve"> - dobavu, transport i postavu dvostrukih vatrootpornih gipskartonskih ploča spojevi bandažirani, gletani i pobrušeni d = 2 x 1,25 cm. Obavezno zapunjavanje spojeva prvog sloja ploča.  </t>
  </si>
  <si>
    <t xml:space="preserve"> - dobava materijala, transport i izrada ukrute i oblaganje špalete te dodatna potkonstrukcija za teža i veća vratna krila od odgovarajućih profila. Profil tipski, UA, izrađen od pocinčanog čeličnog lima. Dodatna potrebna čelična ojačanja za prihvat rukohvata.</t>
  </si>
  <si>
    <t xml:space="preserve"> -  dodatna potrebna čelična ojačanja za prihvat rukohvata.</t>
  </si>
  <si>
    <t>Unutarnji pregradni zid d = 12,5 cm. Oznaka zida UZ5a.</t>
  </si>
  <si>
    <t xml:space="preserve"> - dobavu, transport i postavu dvostrukih gipskartonskih ploča spojevi bandažirani, gletani i pobrušeni d = 2 x 1,25 cm. Obavezno zapunjavanje spojeva prvog sloja ploča.  </t>
  </si>
  <si>
    <t>Unutarnji pregradni zid d = 12,5 cm. Oznaka zida UZ5b.</t>
  </si>
  <si>
    <t xml:space="preserve"> - dobavu, transport i postavu dvostrukih  gipskartonskih ploča, spojevi bandažirani, gletani i pobrušeni d = 2 x 1,25 cm.Obavezno zapunjavanje spojeva prvog sloja ploča.  </t>
  </si>
  <si>
    <t xml:space="preserve"> - dobavu, transport i postavu dvostrukih vlagotpornih gipskartonskih ploča, spojevi bandažirani, gletani i pobrušeni d = 2 x 1,25 cm. Obavezno zapunjavanje spojeva prvog sloja ploča.  </t>
  </si>
  <si>
    <t>Unutarnji pregradni zid d = 12,5 cm. Oznaka zida UZ5c.</t>
  </si>
  <si>
    <t xml:space="preserve"> - dobavu, transport i postavu dvostrukih vlagootpornih gipskartonskih ploča, spojevi bandažirani, gletani i pobrušeni d = 2 x 1,25 cm.Obavezno zapunjavanje spojeva prvog sloja ploča.  </t>
  </si>
  <si>
    <t>Unutarnji pregradni zid d = 12,5 cm. Oznaka zida UZ5d.</t>
  </si>
  <si>
    <t xml:space="preserve"> - dobavu, transport i postavu dvostrukih gipskartonskih ploča, spojevi bandažirani, gletani i pobrušeni d = 2 x 1,25 cm.Obavezno zapunjavanje spojeva prvog sloja ploča.  </t>
  </si>
  <si>
    <t xml:space="preserve"> - dobavu, transport i postavu dvostrukih vatrotpornih gipskartonskih ploča, spojevi bandažirani, gletani i pobrušeni d = 2 x 1,25 cm. Obavezno zapunjavanje spojeva prvog sloja ploča.  </t>
  </si>
  <si>
    <t>Unutarnji pregradni zid d = 15 cm. Oznaka zida UZ7a.</t>
  </si>
  <si>
    <t xml:space="preserve"> - dobavu, transport i postavu dvostrukih vlagotpornih gipskartonskih ploča, spojevi bandažirani, gletani i pobrušeni d = 2 x 1,25 cm.Obavezno zapunjavanje spojeva prvog sloja ploča.  </t>
  </si>
  <si>
    <t>- dobava, transport i postava metalne potkonstrukcije od tipskih pocinčanih profila d =10/5,0 cm. Potkonstrukcija se sidri u AB konstrukciju iznad ispod.</t>
  </si>
  <si>
    <t>- dobavu, transport i postavu mineralne vune, meke ploče za ispunu potkonstrukcija gipskartonskih pregrada (30-50 kg/m³) s λ ≤ 0,036 W/mK, debljine 10 cm, ispuna metalne potkonstrukcije.</t>
  </si>
  <si>
    <t xml:space="preserve"> - dobavu, transport i postavu dvostrukih gipskartonskih ploča, spojevi bandažirani, gletani i pobrušeni d = 2 x 1,25 cm. Obavezno zapunjavanje spojeva prvog sloja ploča.  </t>
  </si>
  <si>
    <t>Unutarnji pregradni zid d = 15 cm. Oznaka zida UZ7b.</t>
  </si>
  <si>
    <t>Unutarnji pregradni zid d = 20 cm. Oznaka zida UZ8a.</t>
  </si>
  <si>
    <t>- dobava, transport i postava dvostruke metalne potkonstrukcije od tipskih pocinčanih profila d =2 x 7,5/5,0 cm. Potkonstrukcija se sidri u AB konstrukciju iznad ispod.</t>
  </si>
  <si>
    <t>- dobavu, transport i postavu mineralne vune, meke ploče za ispunu potkonstrukcija gipskartonskih pregrada (30-50 kg/m³) s λ ≤ 0,036 W/mK, debljine 2 x 7,5 cm, ispuna metalne potkonstrukcije.</t>
  </si>
  <si>
    <t>Unutarnji pregradni zid d = 25 cm. Oznaka zida UZ9a.</t>
  </si>
  <si>
    <t>- dobava, transport i postava dvostruke metalne potkonstrukcije od tipskih pocinčanih profila d =2 x 10/5,0 cm. Potkonstrukcija se sidri u AB konstrukciju iznad ispod.</t>
  </si>
  <si>
    <t>- dobavu, transport i postavu mineralne vune, meke ploče za ispunu potkonstrukcija gipskartonskih pregrada (30-50 kg/m³) s λ ≤ 0,036 W/mK, debljine 2 x 10 cm, ispuna metalne potkonstrukcije.</t>
  </si>
  <si>
    <t>Unutarnji pregradni zid d = 25 cm. Oznaka zida UZ9b.</t>
  </si>
  <si>
    <t>Jednostrana obloga zida d = 7,5 cm. Oznaka zida UZ6a i UZ2b.</t>
  </si>
  <si>
    <t>Dobava i postava unutrašnje obloge zida od GK ploča.</t>
  </si>
  <si>
    <t>- dobava, transport i postava metalne potkonstrukcije od tipskih pocinčanih profila d =5/5,0 cm. Potkonstrukcija se sidri u AB konstrukciju iznad ispod.</t>
  </si>
  <si>
    <t>- izrada niša u GK oblozi, različitih dimenzija.</t>
  </si>
  <si>
    <t>Jednostrana obloga zida d = 7,5 cm. Oznaka zida UZ6b i UZ2d.</t>
  </si>
  <si>
    <t>Jednostrana obloga zida d = 7,5 cm. Oznaka zida UZ6c.</t>
  </si>
  <si>
    <t xml:space="preserve"> - dobavu, transport i postavu dvostrukih vatrotpornih gipskartonskih ploča, spojevi bandažirani, gletani i pobrušeni d = 2 x 15 mm. Obavezno zapunjavanje spojeva prvog sloja ploča.  </t>
  </si>
  <si>
    <t>- dobavu, transport i postavu mineralne vune, meke ploče za ispunu potkonstrukcija gipskartonskih pregrada (30-50 kg/m³) s λ ≤ 0,036 W/mK, debljine 5 cm, ispuna metalne potkonstrukcije, osigurana od ispadanja.</t>
  </si>
  <si>
    <t>Jednostrana obloga zida d = 7,5 cm. Oznaka zida UZ1a.</t>
  </si>
  <si>
    <t xml:space="preserve"> - dobavu, transport i postavu dvostrukih gipskartonskih ploča, spojevi bandažirani, gletani i pobrušeni d = 2 x 12,5 mm. Obavezno zapunjavanje spojeva prvog sloja ploča.  </t>
  </si>
  <si>
    <t>Jednostrana obloga zida d = 7,5 cm. Oznaka zida UZ2c.</t>
  </si>
  <si>
    <t xml:space="preserve"> - dobavu, transport i postavu dvostrukih vlagootpornih gipskartonskih ploča, spojevi bandažirani, gletani i pobrušeni d = 2 x 12,5 mm. Obavezno zapunjavanje spojeva prvog sloja ploča.  </t>
  </si>
  <si>
    <t>Jednostrana obloga zida d = 12,5 cm. Oznaka zida UZ2e.</t>
  </si>
  <si>
    <t>- dobava, transport i postava metalne potkonstrukcije od tipskih pocinčanih profila d =10,0 cm. Potkonstrukcija se sidri u AB konstrukciju iznad ispod.</t>
  </si>
  <si>
    <t>Vanjski pregradni zid d = 13 cm. Oznaka zida VZ6.</t>
  </si>
  <si>
    <t xml:space="preserve"> - dobavu, transport i postavu dvostrukih vlagootpornih gipskartonskih ploča, spojevi bandažirani, gletani i pobrušeni d = 2 x 12,5 mm. Obavezno zapunjavanje spojeva prvog sloja ploča.  
Uključivo u donjoj zoni (30 cm od gotovog poda) izvedba u vodootpornim vlaknastocementnim pločama, ukupno iste debljine sloja.</t>
  </si>
  <si>
    <t>- dobava, transport i postava metalne potkonstrukcije od tipskih pocinčanih profila d =7,5 cm, AK zaštita u kategoriji C3. Potkonstrukcija se sidri u AB konstrukciju iznad ispod.</t>
  </si>
  <si>
    <t xml:space="preserve"> - dobavu, transport i postavu dvostrukih vodootpornih vlaknastocementih ploča, spojevi bandažirani, gletani i pobrušeni d = 2 x 15 mm. Obavezno zapunjavanje spojeva prvog sloja ploča.  </t>
  </si>
  <si>
    <t>Vanjski pregradni zid d = 17,5 cm. Oznaka zida VZ8.</t>
  </si>
  <si>
    <t>- dobava, transport i postava dvostruke metalne potkonstrukcije od tipskih pocinčanih profila d =5 cm, AK zaštita u kategoriji C3 (potkonstrukcija u dva reda sa zračnom šupljinom). Potkonstrukcija se sidri u AB konstrukciju iznad ispod.</t>
  </si>
  <si>
    <t>Jednostrana obloga nadvoja.</t>
  </si>
  <si>
    <t>Dobava i postava unutrašnje obloge nadvoja zida od GK ploča.</t>
  </si>
  <si>
    <t xml:space="preserve"> - dobavu, transport i postavu jednostrukih vlagotpornih  gipskartonskih ploča, spojevi bandažirani, gletani i pobrušeni d =  x 12,5 mm. </t>
  </si>
  <si>
    <t>Revizioni otvori u pregradnim zidovima i oblogama.</t>
  </si>
  <si>
    <t>Dobava i postava metalnih tipskih revizionih vrata sa nevidljivim rubom  u pregradnim zidovima i oblogama. Ugradnja u ravnini sa plohom prema uputi proizvođača. Revizioni otvor mora biti nepropusan za zrak i prašinu. Revizioni otvor mora zadovoljiti tražene uvjete površine na koju se postavlja. Nabavka i ugradnja moguća nakon odobrenog i potpisanog uzorka sa strane glavnog projektanta.</t>
  </si>
  <si>
    <t xml:space="preserve"> - dobavu i postavu revizionih vrata prema gornjem opisu i uputi proizvođača i tehničkom listu.</t>
  </si>
  <si>
    <t xml:space="preserve"> - sav potreban spojni pribor, materijal i rad za postavu tipskog revizionog otvora uključujući potrebnu potkonstrukciju.</t>
  </si>
  <si>
    <t>600x 1800 mm</t>
  </si>
  <si>
    <t>600 x 600 mm</t>
  </si>
  <si>
    <t>500 x 500 mm</t>
  </si>
  <si>
    <t>400 x 400 mm</t>
  </si>
  <si>
    <t>300 x 300 mm</t>
  </si>
  <si>
    <t>200 x 200 mm</t>
  </si>
  <si>
    <t>Revizioni otvori u pregradnim zidovima i oblogama protupožarna izvedba.</t>
  </si>
  <si>
    <t>Dobava i postava metalnih tipskih revizionih protupožarnih vrata  u pregradnim zidovima i oblogama. Ugradnja u ravnini sa plohom prema uputi proizvođača. Revizioni otvor mora biti nepropusan za zrak i prašinu. Revizioni otvor mora zadovoljiti tražene uvjete površine na koju se postavlja. Nabavka i ugradnja moguća nakon odobrenog i potpisanog uzorka sa strane glavnog projektanta.</t>
  </si>
  <si>
    <t>600 x 600 mm F90 ili jednakovrijedno</t>
  </si>
  <si>
    <t>500 x 500 mm F90 ili jednakovrijedno</t>
  </si>
  <si>
    <t>400 x 400 mm F90 ili jednakovrijedno</t>
  </si>
  <si>
    <t>300 x 300 mm F90 ili jednakovrijedno</t>
  </si>
  <si>
    <t>200 x 200 mm F90 ili jednakovrijedno</t>
  </si>
  <si>
    <t>Nosiva konstrukcija za cijelu visinu prostorije za ovjes kuhinjskih elemenata, televizora i sl.</t>
  </si>
  <si>
    <t>Dobava i postava nosive konstrukcije za cijelu visinu prostorije od UA profila sa univerzalnom traverzom  - postava gornjih kuhinjskih elemenata i sličnih opterećenja. Sistemsko riješenje. Pristupiti izvedbi predloženog rješenja nakon pismenog odobrenja projektanta.</t>
  </si>
  <si>
    <t xml:space="preserve"> - dobavu i postavu nosive konstrukcije prema gornjem opisu i uputi proizvođača i tehničkom listu.</t>
  </si>
  <si>
    <t xml:space="preserve"> - sav potreban spojni pribor, materijal i rad za postavu nosive konstrukcije prema uputi proizvođača i tehničkom listu.</t>
  </si>
  <si>
    <t>OSB ploče.</t>
  </si>
  <si>
    <t>Dobava i postava OSB ploča 18 mm koje se postavljaju između UA prifila i služe za pričvršćenje raznih elemenata (umivaonik, televizija i sl.)</t>
  </si>
  <si>
    <t xml:space="preserve"> - dobavu i postavu OSB pločano d = 18 mm  prema gornjem opisu.</t>
  </si>
  <si>
    <t>Protupožarno brtvljenje.</t>
  </si>
  <si>
    <t>Dobava materijala i izvedba protupožarnog brtvljenja obujmicama prema atestiranom  sustavu. Zahtjevi koje PP obujmice moraju zadovoljavati (E30,60,90 ili jednakovrijedno) su prema PP elaboratu odnosno zahtjevima iz projekta.</t>
  </si>
  <si>
    <t>- dobavu i postavu protupožarnog brtvljenja prodora prema gornjem opisu.</t>
  </si>
  <si>
    <t xml:space="preserve"> - sav potreban spojni pribor, materijal i rad za postavu PP obujmica odnosno PP brtvljenja, u svemu prema uputi proizvođača i tehničkom listu te zahtjevim is PP elaborata. U cijeni komplet funkcionalna, završno ugrađena i obrađena stavka.</t>
  </si>
  <si>
    <t>- izdavanje certifikata i postave oznaka brtvljenja u skladu s propisima</t>
  </si>
  <si>
    <t>DN 50 - 56</t>
  </si>
  <si>
    <t>DN 110</t>
  </si>
  <si>
    <t>DN 160</t>
  </si>
  <si>
    <t>PREGRADNE STIJENE I OBLOGE ZIDOVA UKUPNO:</t>
  </si>
  <si>
    <t xml:space="preserve">OVJEŠENI STROPOVI </t>
  </si>
  <si>
    <t>Ovješeni strop od gipskartonskih ploča d = 12,5 mm.</t>
  </si>
  <si>
    <t>Izvedba spuštenog stropa od gips kartonskih ploča  na tipskoj pocinčanoj potkonstrukciji, prema izvedbenom projektu interijera (obloga na podgledu stambenih prostorija). Potkonstrukcija iz pocinčanog čeličnog profila HRN EN 14195 ili jednakovrijedno (nonius ovjes - direktni ovjes razred nosivosti 0,40 kN, razmak ovjesnih elemenata prema tehničkom uputstvu) se sidri u AB konstrukciju stropa iznad odgovarajućim pričvrsnim priborom.</t>
  </si>
  <si>
    <t>- dobavu, transport i ugradnju gips kartonskih ploča (~ 700 kg/m3) d = 12,5 mm. U svemu prema tehničkom listu i uputi proizvođača.</t>
  </si>
  <si>
    <t>Gipskartonske ploče</t>
  </si>
  <si>
    <t>visina ovjesa; do 100 cm</t>
  </si>
  <si>
    <t>Impregnirane gipskartonske ploče</t>
  </si>
  <si>
    <t>Demontažni metalni strop u kuhinji.</t>
  </si>
  <si>
    <t>Dobava i ugradnja modularnog spuštenog stropa metalnog spuštenog stropa. Pocinčane i plastificirane čelične ploče su dimenzija 600x600x33 mm i 1200x600x33 mm sa zakošenim rubom 3 mm, bez perforacija, bijele boje ral 9010. Ugradnja ploča je u skrivenom sustavu konstrukcije te se sastoji od tipske mrežne potkonstrukcije u dva ortoganalna pravca koja sadrži primarnu nosivu potkonstrukciju U profila, sekundarnu A profila i F rubni profili. Ploče imaju funkciju „prozora“ te se 25% stropa može otvarati bez skidanja ploča. Ploče su prema reakciji na požar u razredu A1 i koeficijenta upijanja zvuka αw = 0,10. Spušteni stop zadovoljava klasu čistoće ISO 3 prema ISO 14644-1 te je otpornosti na relativnu zračnu vlagu do 95%. Refleksija svjetlosti 85%. Visina spuštanja stropa je do 1000 mm. Montaža stropa se vrši prema uputama proizvođača sa svim pripadajučim priborom u sistemu i prema shemi polaganja.</t>
  </si>
  <si>
    <r>
      <rPr>
        <b/>
        <sz val="10"/>
        <rFont val="Arial"/>
        <family val="2"/>
        <charset val="238"/>
      </rPr>
      <t>NAPOMENA:</t>
    </r>
    <r>
      <rPr>
        <sz val="10"/>
        <rFont val="Arial"/>
        <family val="2"/>
        <charset val="238"/>
      </rPr>
      <t xml:space="preserve"> Strop se ugrađuje u kuhinju sa velikim brojem napa, stropnih distributera, javljača, sprinklera i sl. te je u cijenu potrebno uključiti sva potrebna izrezivanja i prilagodbe.</t>
    </r>
  </si>
  <si>
    <t>- dobavu, transport i ugradnju modularnog spuštenog stropa prema gornjem opisu.</t>
  </si>
  <si>
    <t xml:space="preserve"> - izvedbu otvora u stropu (nape, stropni distributeri, javljača, sprinklera,rasvjete, zvučnika i sl.) sa potrebnim prilagodbama nosive potkonstrukcije.</t>
  </si>
  <si>
    <t>Ovješeni strop iznad otvorenog prostora.</t>
  </si>
  <si>
    <t>Izvedba ovješenog stropa iznad otvorenog prostora od vodootpornih vlaknocementnih ploča, montiran na metalnoj tipskoj potkonstrukciji. Ovjesna konstrukcija učvršćena u ab konstrukciju iznad. Rad uskladiti s radom na izvedbi izolacija u sklopu plohe (vidi izolaterske radove). Spojevi ploča bandažirani i gletani. Toplinska izolacija stropa izvodi se od kamene vune, hidrofobizirane ploče za ventilirane sustave za oblogu podgleda stropa debljine 8,0 cm. Završna obrada - polimercementna žbuka armiranom staklenom mrežicom i fasadna boja za beton na prednamazu</t>
  </si>
  <si>
    <t xml:space="preserve">Materijali i izvedba moraju biti otporni i postojani na atmosferilije i smrzavanje. Uključivo izvedbu revizionih okna i drugih potrebnih elemenata oko instalacija i slično u sklopu stropa te prikladnu obradu rubova, lomova i krajeva ploha stropa a po detaljima odabranog proizvođača. </t>
  </si>
  <si>
    <t xml:space="preserve"> - dobavu, transport i ugradnju vlaknocementnih  ploča d = 12,5 mm. U svemu prema tehničkom listu i uputi proizvođača.</t>
  </si>
  <si>
    <t xml:space="preserve"> - tipska pocinčana potkonstrukcija i ovjes, pričvršćena u ab konstrukciju iznad, visina spuštanja cca 70 cm, štićena u kategoriji C3.</t>
  </si>
  <si>
    <r>
      <t>- zapunjavanja svih utora vijaka i spojeva ploča zapuniti odgovarajućom glet masom i premostiti mrežicom. Armaturnu mrežicu otpornu na lužine i visoke isporučive prekidne čvrstoće kao</t>
    </r>
    <r>
      <rPr>
        <sz val="10"/>
        <color theme="1"/>
        <rFont val="Arial"/>
        <family val="2"/>
        <charset val="238"/>
      </rPr>
      <t xml:space="preserve"> postaviti u temeljnu žbuku kao tako da je potpuno prekrivena njome. Preklapanje armaturne mrežice minimalno 10 cm. Temeljnu žbuku nanijeti u debljini od min. 3 mm. </t>
    </r>
  </si>
  <si>
    <t>- izvedbu obaveznog dodatnog ojačanje uglova otvora dijagonalno postavljenim mrežicama dimenzija 20x40 cm ili 30x50 cm.</t>
  </si>
  <si>
    <r>
      <t>- nanošenje međupremaza otpornog na alkalije koji poboljšava prionjivost završnog sloja. Koristiti međupremaz na bazi disperzije s punilom i pigmentom</t>
    </r>
    <r>
      <rPr>
        <sz val="10"/>
        <color theme="1"/>
        <rFont val="Arial"/>
        <family val="2"/>
        <charset val="238"/>
      </rPr>
      <t>, u tonu završnog sloja.</t>
    </r>
  </si>
  <si>
    <r>
      <t>- nanošenje i struktuiranje organske vodootporne završne žbuke grebane strukture</t>
    </r>
    <r>
      <rPr>
        <sz val="10"/>
        <color theme="1"/>
        <rFont val="Arial"/>
        <family val="2"/>
        <charset val="238"/>
      </rPr>
      <t>. Završna organska žbuka se odlikuje velikom propusnosti vodene pare te sadrži zaštitni konzervirajući film  koji usporava razvoj algi i gljivica. Nakon dostatnog sušenja nanijeti žbuku za modeliranje</t>
    </r>
    <r>
      <rPr>
        <b/>
        <sz val="10"/>
        <color theme="1"/>
        <rFont val="Arial"/>
        <family val="2"/>
        <charset val="238"/>
      </rPr>
      <t xml:space="preserve">. </t>
    </r>
    <r>
      <rPr>
        <sz val="10"/>
        <color theme="1"/>
        <rFont val="Arial"/>
        <family val="2"/>
        <charset val="238"/>
      </rPr>
      <t>Žbuku filcati do postizanja željenog izgleda. Ton prema izboru projektanta.</t>
    </r>
  </si>
  <si>
    <r>
      <t xml:space="preserve"> - nanošenje fasadne boje kao </t>
    </r>
    <r>
      <rPr>
        <sz val="10"/>
        <color theme="1"/>
        <rFont val="Arial"/>
        <family val="2"/>
        <charset val="238"/>
      </rPr>
      <t>koja sadrži konzervirajući zaštitni film, koji usporava razvoj algi i gljivica na fasadnoj površini. Površinska struktura boje je imitacija lotusovog lista, koja omogućava da se prljavština s površine odvodi kišom (efekt samočišćenja), propusna za vodenu paru i CO2. Nanijeti u 2 sloja. Crna boja, ton prema izboru projektanta.</t>
    </r>
  </si>
  <si>
    <t xml:space="preserve"> - izvedbu otvora i prodora u stropu (rasvjeta i sl.).</t>
  </si>
  <si>
    <t>Istegnuti aluminjski strop crne boje.</t>
  </si>
  <si>
    <t>Dobava i montaža metalnog spuštenog stropa sa nevidljivom podkonstrukcijom. Strop je od zadanog tipa ploče istegnutog lima cca RB 25 sa 50% otvorene površine, dimenzija 600x1200 mm. Ploče se montiraju na nosače koji moraju biti crne boje kao i svi elementi podkonstrukcije. Boja ploče je crna RAL 9005. Reakcija na požar A2 – s1, d0. Montažu stropa izvesti prema uputama proizvođača. U jediničnoj cijeni je cijena stropa do potpune funkcionalnosti uključujući sav potreban dodatni materijal. Strop izvesti u cijelosti prema nacrtu spuštenog stropa u sklopu projekta arhitekture, uključno sva potrebna krojenja, izrezivanja, pripasavanja i bušenja na licu mjesta radi izvedbe mikrolokacija. Visina spuštanja stropa je od  100 mm do 900 mm. Izvođač je prije izrade dužan dostaviti sve razrađene detalje ugradnje stropova na odobrenje gl. projektantu, a sve sukladno konačno odabranom sustavu. Sve mjere kontrolirati u naravi. obračun po m2 izvedenog stropa.</t>
  </si>
  <si>
    <t>- dobavu, transport i ugradnju metalnog spuštenog stropa prema gornjem opisu.</t>
  </si>
  <si>
    <t xml:space="preserve"> - izvedbu otvora u stropu sa potrebnim prilagodbama nosive potkonstrukcije.</t>
  </si>
  <si>
    <t>Ovješeni strop od akustičnih ploča.</t>
  </si>
  <si>
    <r>
      <t xml:space="preserve">Dobava i ugradnja stropne akustične obloge od ploča magnezitom povezanih drvenih vlakana u crnoj boji, točan RAL po odabiru projektanta.
Skrivenu potkonstrukciju u montažnom sistemu čine pocinčani CD profili cca 27x60x27x0,6 mm u dva nivoa koji su ovjesnim elementima pričvršćeni na primarnu stropnu AB konstrukciju.
Ploče su na pozadini tvornički kaširane akustičnim filcom, dimenzije cca 600x1200 mm i debljine cca 25 mm sa zakošenjem rubova do 5mm, širine drvenih vlakana cca 1mm. 
Odgovarajućim vijcima sa ravnom glavnom, u crnoj boji dimenzije cca 4,5 x 50 mm se pričvršćuju na CD profile.
Ploče pripadaju u klasu apsorbera "A" do </t>
    </r>
    <r>
      <rPr>
        <sz val="10"/>
        <rFont val="Calibri"/>
        <family val="2"/>
        <charset val="238"/>
      </rPr>
      <t>α</t>
    </r>
    <r>
      <rPr>
        <sz val="10"/>
        <rFont val="Arial"/>
        <family val="2"/>
        <charset val="238"/>
      </rPr>
      <t>w = 0.90, klase zapaljivosti min B1-s1,d0, prema EN 13501-1 ili jednakovrijedno, te su postojane na relativnu vlažnost zraka do 90%.
Montaža stropa se vrši prema uputama proizvođača sa svim pripadajućim priborom u sistemu i prema shemi polaganja.
NAPOMENA:
Uključivo po potrebi svi manji popravci boje na mjestima oštećenja i rezanja ploča na način da se vlakna stropa ne zapune.
Obračun po m2 kompletno postavljenog stropa.</t>
    </r>
  </si>
  <si>
    <t>Revizioni otvori u spuštenom stropu.</t>
  </si>
  <si>
    <t>Dobava i postava tipskih revizionih vrata  u spuštenim stropovima - vrata bez opšava u nevidljivoj izvedbi, završno sa ispunom istim tipom ploča stropa kao što je i okolni strop - uključivo GK ploče, GK vlagootporne ploče i akustične ploče magnezitom povezanih vlakana u crnoj boji. Ugradnja u ravnini sa plohom prema uputi proizvođača. Revizioni otvor mora biti nepropusan za zrak i prašinu. Revizioni otvor mora zadovoljiti tražene uvjete površine na koju se postavlja. Nabavka i ugradnja moguća nakon odobrenog i potpisanog uzorka sa strane glavnog projektanta.</t>
  </si>
  <si>
    <t>600 x 600 mm - GK / GK vlagootporni</t>
  </si>
  <si>
    <t>600 x 600 mm - akustične ploče</t>
  </si>
  <si>
    <t>500 x 500 mm - GK / GK vlagootporni</t>
  </si>
  <si>
    <t>500 x 500 mm - akustične ploče</t>
  </si>
  <si>
    <t>400 x 400 mm - GK / GK vlagootporni</t>
  </si>
  <si>
    <t>400 x 400 mm - akustične ploče</t>
  </si>
  <si>
    <t>300 x 300 mm - GK / GK vlagootporni</t>
  </si>
  <si>
    <t>300 x 300 mm - akustične ploče</t>
  </si>
  <si>
    <t>200 x 200 mm - GK / GK vlagootporni</t>
  </si>
  <si>
    <t>Revizioni otvori u spuštenom stropu protupožarna izvedba.</t>
  </si>
  <si>
    <t>Dobava i postava tipskih revizionih vrata  u spuštenim stropovima Ugradnja u ravnini sa plohom prema uputi proizvođača. Revizioni otvor mora biti nepropusan za zrak i prašinu. Revizioni otvor mora zadovoljiti tražene uvjete površine na koju se postavlja. Nabavka i ugradnja moguća nakon odobrenog i potpisanog uzorka sa strane glavnog projektanta.</t>
  </si>
  <si>
    <t>600 x 600 mm F90</t>
  </si>
  <si>
    <t>500 x 500 mm F90</t>
  </si>
  <si>
    <t>400 x 400 mm F90</t>
  </si>
  <si>
    <t>300 x 300 mm F90</t>
  </si>
  <si>
    <t>200 x 200 mm F90</t>
  </si>
  <si>
    <t>Ovješeni strop od točkasto varene čelične mreže</t>
  </si>
  <si>
    <t>Dobava, izrada i montaža ovješenog stropa od točkasto varene ravne čelične mreže, plastificirane u crnu boju RAL 9005 mat.
Dimenzija oka 25 x 25 mm, debljina 3mm. 
Mreža se fiksira u zoni vanjskog stropa na poziciji vanjskih jedinica klima.</t>
  </si>
  <si>
    <t>Stavka uključuje sav potreban materijal i rad, uključivo i pocinčanu potkonstrukciju.
Segmenti stropa ispod vanjskih jedinica klima moraju se demontirati - svi spojevi bez opšava (nevidljivi rub).
Strop se izvodi u kosini, u istoj ravnini kao ostatak vanjskog punog stropa koji je predmet zasebne stavke.</t>
  </si>
  <si>
    <t>U cijenu stavke uračunati izradu radioničkih nacrta koje je potrebno prije izvedbe dostaviti projektantu na ovjeru.</t>
  </si>
  <si>
    <t>VII</t>
  </si>
  <si>
    <t>Unutarnja staklena stijena igraonice prema restoranu.</t>
  </si>
  <si>
    <t>Dobava i ugradba unutarnje staklene stijene igraonice prema restoranu. U svemu prema specifikaciji broj 2BS101.</t>
  </si>
  <si>
    <t>Unutarnja staklena stijena suvenirnice.</t>
  </si>
  <si>
    <t>Dobava i ugradba unutarnje staklene stijene suvenirnice. U svemu prema specifikaciji broj 2BS102.</t>
  </si>
  <si>
    <t>Stijena izdavanja hrane.</t>
  </si>
  <si>
    <t>Dobava i ugradba unutarnje stijene izdavanja hrane. U svemu prema specifikaciji broj 2BS103.</t>
  </si>
  <si>
    <t xml:space="preserve">Vrata kompenzacije. </t>
  </si>
  <si>
    <t>Dobava i ugradba jednokrilnih zaokretnih vrata kompenzacije. U svemu prema specifikaciji broj 2BS104.</t>
  </si>
  <si>
    <t>dobavu i ugradnju jednokrilnih zaokretnih vrata prema specifikaciji.</t>
  </si>
  <si>
    <t xml:space="preserve">Unutarnja dupla klizna vrata. </t>
  </si>
  <si>
    <t>Dobava i ugradba unutarnjih duplih kliznih vrata. U svemu prema specifikaciji broj 2BS105.</t>
  </si>
  <si>
    <t>dobavu i ugradnju unutarnjih duplih kliznih vrata prema specifikaciji.</t>
  </si>
  <si>
    <t xml:space="preserve">Unutarnja staklena stijena s fiksnim i zaokretnim dijelom. </t>
  </si>
  <si>
    <t>Dobava i ugradba unutarnje staklene stijene s fiksnim i zaokretnim dijelom. U svemu prema specifikaciji broj 2BS106.</t>
  </si>
  <si>
    <t>dobavu i ugradnju unutarnje staklene stijene s fiksnim i zaokretnim dijelom prema specifikaciji.</t>
  </si>
  <si>
    <t xml:space="preserve">Unutarnja klizna vrata. </t>
  </si>
  <si>
    <t>Dobava i ugradba unutarnjih kliznih vrata. U svemu prema specifikaciji broj 2BS107.</t>
  </si>
  <si>
    <t>dobavu i ugradnju unutarnjih kliznih vrata prema specifikaciji.</t>
  </si>
  <si>
    <t>Dobava i ugradba unutarnjih kliznih vrata. U svemu prema specifikaciji broj 2BS108.</t>
  </si>
  <si>
    <t>vrata lijeva ili desna prema poziciji u palirskom nacrtu.</t>
  </si>
  <si>
    <t>Dobava i ugradba unutarnjih kliznih vrata. U svemu prema specifikaciji broj 2BS109.</t>
  </si>
  <si>
    <t>Unutarnja vrata s prekidom toplinskog mosta.</t>
  </si>
  <si>
    <t>Dobava i ugradba unutarnjih vrata s prekidom toplinskog mosta. U svemu prema specifikaciji broj 2BS110.</t>
  </si>
  <si>
    <t>dobavu i ugradnju unutarnjih vrata prema specifikaciji.</t>
  </si>
  <si>
    <t>Unutarnja klizna vrata uz evakuacijski put.</t>
  </si>
  <si>
    <t>Dobava i ugradba unutarnjih kliznih vrata uz evakuacijski put. U svemu prema specifikaciji broj 2BS111.</t>
  </si>
  <si>
    <t>Višedjelna ostakljena vanjska stijena od čeličnih profila.</t>
  </si>
  <si>
    <t>Dobava i ugradba višedjelne vanjske ostakljene stijene od čeličnih profila. U svemu prema specifikaciji broj 2BS201.</t>
  </si>
  <si>
    <t>dobavu i ugradnju višedjelne ostakljene stijene od čeličnih profila prema specifikaciji.</t>
  </si>
  <si>
    <t>Dobava i ugradba višedjelne vanjske ostakljene stijene od čeličnih profila. U svemu prema specifikaciji broj 2BS202.</t>
  </si>
  <si>
    <t>Dobava i ugradba višedjelne vanjske ostakljene stijene od čeličnih profila. U svemu prema specifikaciji broj 2BS203.</t>
  </si>
  <si>
    <t>Aluminijska fasada sjevernog pročelja.</t>
  </si>
  <si>
    <t>Dobava i ugradba aluminijske fasade sjevernog pročelja. U svemu prema specifikaciji broj 2BS204.</t>
  </si>
  <si>
    <t>dobavu i ugradnju aluminijske fasade sjevernog pročelja prema specifikaciji.</t>
  </si>
  <si>
    <t>Fasada spremišta.</t>
  </si>
  <si>
    <t>Dobava i ugradba fasade spremišta. U svemu prema specifikaciji broj 2BS205.</t>
  </si>
  <si>
    <t>dobavu i ugradnju fasade spremišta prema specifikaciji.</t>
  </si>
  <si>
    <t>Fasada ljetnih sanitarija.</t>
  </si>
  <si>
    <t>Dobava i ugradba fasade ljetnih sanitarija. U svemu prema specifikaciji broj 2BS206.</t>
  </si>
  <si>
    <t>dobavu i ugradnju fasade ljetnih sanitarija prema specifikaciji.</t>
  </si>
  <si>
    <t>Prozor.</t>
  </si>
  <si>
    <t>Dobava i ugradba prozora. U svemu prema specifikaciji broj 2BS207.</t>
  </si>
  <si>
    <t>dobavu i ugradnju prozora prema specifikaciji.</t>
  </si>
  <si>
    <t>Vanjska vrata - ulaz zaposlenika</t>
  </si>
  <si>
    <t>Dobava i ugradba vanjskih vrata. U svemu prema specifikaciji broj 2BS208.</t>
  </si>
  <si>
    <t>dobavu i ugradnju vanjskih vrata prema specifikaciji.</t>
  </si>
  <si>
    <t>Garažna sekcijska vrata.</t>
  </si>
  <si>
    <t>Dobava i ugradba garažnih sekcijskih vrata. U svemu prema specifikaciji broj 2BS209.</t>
  </si>
  <si>
    <t>dobavu i ugradnju garažnih sekcijskih vrata prema specifikaciji.</t>
  </si>
  <si>
    <t>Jednokrilna puna zaokretna vrata spremišta.</t>
  </si>
  <si>
    <t>Dobava i ugradba jednokrilnih punih zaokretnih vrata spremišta. U svemu prema specifikaciji broj 2BS210.</t>
  </si>
  <si>
    <t>dobavu i ugradnju  jednokrilnih punih zaokretnih vrata spremišta 90x215 cm prema specifikaciji.</t>
  </si>
  <si>
    <t>Dvokrilna puna zaokretna vrata spremišta.</t>
  </si>
  <si>
    <t>Dobava i ugradba dvookrilnih punih zaokretnih vrata spremišta. U svemu prema specifikaciji broj 2BS211.</t>
  </si>
  <si>
    <t>Pokrovna kapa ventilacije.</t>
  </si>
  <si>
    <t>Dobava i ugradba pokrovne kape ventilacije. U svemu prema specifikaciji broj 2BS212.</t>
  </si>
  <si>
    <t>dobavu i ugradnju pokrovne kape ventilacije prema specifikaciji.</t>
  </si>
  <si>
    <t>Rešetka vanjskog spremišta strojarske opreme.</t>
  </si>
  <si>
    <t>Dobava i ugradba rešetke vanjskog spremišta strojarske opreme. U svemu prema specifikaciji broj 2BS213.</t>
  </si>
  <si>
    <t>dobavu i ugradnju rešetke vanjskog spremišta strojarske opreme prema specifikaciji.</t>
  </si>
  <si>
    <t>Poklopci podnih razdjelnika.</t>
  </si>
  <si>
    <t>Dobava i ugradba podnih razdjelnika. U svemu prema specifikaciji broj 2BS301.</t>
  </si>
  <si>
    <t>dobavu i ugradnjupodnih razdjelnika prema specifikaciji.</t>
  </si>
  <si>
    <t>za šaht 6-8 krugova</t>
  </si>
  <si>
    <t>za šaht 10-12 krugova</t>
  </si>
  <si>
    <t>Dobava i ugradba bravarske stavke ograda i vrata uz uređaje za ograničavanje prolaza. U svemu prema specifikaciji broj 2BS401.</t>
  </si>
  <si>
    <t>dobavu i ugradnju poklopaca podnih razdjelnika prema specifikaciji.</t>
  </si>
  <si>
    <t>Ograda i rukohvat u restoranu za vanjske korisnike.</t>
  </si>
  <si>
    <t>Dobava i ugradba ograde i rukohvata u restoranu za vanjske korisnike. U svemu prema specifikaciji broj 2BS601.</t>
  </si>
  <si>
    <t>Ograda i rampa stubišta.</t>
  </si>
  <si>
    <t>Dobava i ugradba ograde i rampe stubišta. U svemu prema specifikaciji broj 2BS602.</t>
  </si>
  <si>
    <t>dobavu i ugradnju ograde i rampe stubišta prema specifikaciji.</t>
  </si>
  <si>
    <t>Ograda i rukohvat stubišta.</t>
  </si>
  <si>
    <t>Dobava i ugradba ograde i rukohvata stubišta. U svemu prema specifikaciji broj 2BS603.</t>
  </si>
  <si>
    <t>dobavu i ugradnju ograde i rukohvata stubišta prema specifikaciji.</t>
  </si>
  <si>
    <t>Rukohvat rampe u ulaznom prostoru.</t>
  </si>
  <si>
    <t>Dobava i ugradba rukohvata rampe u ulaznom prostoru. U svemu prema specifikaciji broj 2BS604.</t>
  </si>
  <si>
    <t>dobavu i ugradnju ograde i rukohvata rampe u ulaznom prostoru prema specifikaciji.</t>
  </si>
  <si>
    <t>Rukohvat vanjskog ulaznog stubišta.</t>
  </si>
  <si>
    <t>Dobava i ugradba rukohvata vanjskog ulaznog stubišta. U svemu prema specifikaciji broj 2BS605.</t>
  </si>
  <si>
    <t>dobavu i ugradnju rukohvata  vanjskog ulaznog stubišta prema specifikaciji.</t>
  </si>
  <si>
    <t>Ograda krova.</t>
  </si>
  <si>
    <t>Dobava i ugradba ograde krova. U svemu prema specifikaciji broj 2BS606.</t>
  </si>
  <si>
    <t>dobavu i ugradnju ograde krova prema specifikaciji.</t>
  </si>
  <si>
    <t>Ograda krova elementa.</t>
  </si>
  <si>
    <t>Dobava i ugradba ograde krova elementa. U svemu prema specifikaciji broj 2BS607.</t>
  </si>
  <si>
    <t>dobavu i ugradnju ograde krova elementa prema specifikaciji.</t>
  </si>
  <si>
    <t>32.</t>
  </si>
  <si>
    <t>Ograda sa vratima kod spremišta.</t>
  </si>
  <si>
    <t>Dobava i ugradba ograde sa vratima kod spremišta. U svemu prema specifikaciji broj 2BS608.</t>
  </si>
  <si>
    <t>dobavu i ugradnju ograde sa vratima kod spremišta prema specifikaciji.</t>
  </si>
  <si>
    <t>33.</t>
  </si>
  <si>
    <t>Ograda ispod rampe.</t>
  </si>
  <si>
    <t>Dobava i ugradba ograde ispod rampe. U svemu prema specifikaciji broj 2BS609.</t>
  </si>
  <si>
    <t>PROTUPOŽARNA BRAVARIJA</t>
  </si>
  <si>
    <t>34.</t>
  </si>
  <si>
    <t>Dvokrilna puna zaokretna protupožarna vrata.</t>
  </si>
  <si>
    <t>Dobava i ugradba dvokrilnih punih zaokretnih protupožarnih vrata . U svemu prema specifikaciji broj 2BS801.</t>
  </si>
  <si>
    <t>dobavu i ugradnju dvokrilnih punih zaokretnih protupožarnih vrata prema specifikaciji.</t>
  </si>
  <si>
    <t>35.</t>
  </si>
  <si>
    <t>Jednokrilna puna zaokretna protupožarna vrata.</t>
  </si>
  <si>
    <t>Dobava i ugradba jednokrilnih punih zaokretnih protupožarnih vrata . U svemu prema specifikaciji broj 2BS802.</t>
  </si>
  <si>
    <t>dobavu i ugradnju jednokrilnih punih zaokretnih protupožarnih vrata prema specifikaciji.</t>
  </si>
  <si>
    <t>36.</t>
  </si>
  <si>
    <t>Protupožarna staklena stijena sa zaokretnim vratima.</t>
  </si>
  <si>
    <t>Dobava i ugradba protupožarne staklene stijene sa zaokretnim vratima . U svemu prema specifikaciji broj 2BS803.</t>
  </si>
  <si>
    <t>dobavu i ugradnju protupožarne staklene stijene sa zaokretnim vratima prema specifikaciji.</t>
  </si>
  <si>
    <t>37.</t>
  </si>
  <si>
    <t>Dobava i ugradba jednokrilnih punih zaokretnih protupožarnih vrata . U svemu prema specifikaciji broj 2BS804.</t>
  </si>
  <si>
    <t>38.</t>
  </si>
  <si>
    <t>Dobava i ugradba jednokrilnih punih zaokretnih protupožarnih vrata . U svemu prema specifikaciji broj 2BS805.</t>
  </si>
  <si>
    <t>39.</t>
  </si>
  <si>
    <t>Dobava i ugradba jednokrilnih punih zaokretnih protupožarnih vrata . U svemu prema specifikaciji broj 2BS806.</t>
  </si>
  <si>
    <t>40.</t>
  </si>
  <si>
    <t>Dvokrilna ostakljena zaokretna protupožarna vrata.</t>
  </si>
  <si>
    <t>Dobava i ugradba dvokrilnih ostakljenih zaokretnih protupožarnih vrata . U svemu prema specifikaciji broj 2BS807.</t>
  </si>
  <si>
    <t>dobavu i ugradnju dvokrilnih ostakljenih zaokretnih protupožarnih vrata prema specifikaciji.</t>
  </si>
  <si>
    <t>41.</t>
  </si>
  <si>
    <t>Dobava i ugradba jednokrilnih punih zaokretnih protupožarnih vrata . U svemu prema specifikaciji broj 2BS808.</t>
  </si>
  <si>
    <t>42.</t>
  </si>
  <si>
    <t>Dobava i ugradba dvokrilnih punih zaokretnih protupožarnih vrata . U svemu prema specifikaciji broj 2BS809.</t>
  </si>
  <si>
    <t>43.</t>
  </si>
  <si>
    <t>Dobava i ugradba jednokrilnih punih zaokretnih protupožarnih vrata . U svemu prema specifikaciji broj 2BS810.</t>
  </si>
  <si>
    <t>44.</t>
  </si>
  <si>
    <t>Dobava i ugradba jednokrilnih punih zaokretnih protupožarnih vrata . U svemu prema specifikaciji broj 2BS811.</t>
  </si>
  <si>
    <t>45.</t>
  </si>
  <si>
    <t>Čelična konstrukcija galerije u strojarnici.</t>
  </si>
  <si>
    <t>Dobava materijala, izrada čelične konstrukcije galerije za postavu klima komore te montaža u strojarnicu. Konstrukcija iz čelika S235, profila HEA 160, IPE 160 i čelične prešane hodne rešetke. Sve pocinčano.
Uključivo sva spojna sredstva i elementi te fiksiranje u AB konstrukciju strojarnice.
Ukupna tlocrtna dimenzija galerije 730 x 240 cm, visina hodne plohe gornje razine na 2.52 cm od gotovog poda strojarnice.
Stavka uključuje čelično stubište s rukohvatima koje povezuje razinu strojarnice s razinom čelične galerije. Sve pocinčano, gazišta protuklizna.
Stavka uključuje izradu statičkog proračuna i radioničke dokumentacije koju je potrebno dostaviti projektantu na ovjeru.</t>
  </si>
  <si>
    <t>46.</t>
  </si>
  <si>
    <t>Otirači na ulazu.</t>
  </si>
  <si>
    <t>Dobava, dostava i ugradnja otirača raznih dimenzija sa pripadajućim inox okvirom u pod na pozicijama ulaza. Okvir je od inox kutnika 20x20x3 mm ugrađen u podnu betonsku podlogu a otirač je izrađen od aluminijskih lamela ispunjenih bukle tepihom naizmjence sa krutim četkicama.
U vanjskom prostoru ispuna lamela gumenim umetkom i PVC četkicama. 
Visna lamela za ugradnju u inox okvir je do 20 mm. Sve kompletno ugrađeno i montirano. Obračun po komadu ugrađenih otirača. Boja četkica, gume i tepiha crna.</t>
  </si>
  <si>
    <t>dobavu i ugradnju otirača prema gornjoj specifikaciji.</t>
  </si>
  <si>
    <t>otirač vanjski 400 x 120 cm</t>
  </si>
  <si>
    <t>otirač unutarnji 400 x 120 cm</t>
  </si>
  <si>
    <t>otirač vanjski 186 x 120 cm</t>
  </si>
  <si>
    <t>otirač unutarnji 186 x 120 cm</t>
  </si>
  <si>
    <t>otirač unutarnji 182 x 120 cm</t>
  </si>
  <si>
    <t>otirač unutarnji 189 x 120 cm</t>
  </si>
  <si>
    <t>47.</t>
  </si>
  <si>
    <t>Vanjska ograda.</t>
  </si>
  <si>
    <t xml:space="preserve">Dobava i postava panelne ograde na mjestu ranije demontirane ograde, od pocinčane čelične plastificirane žice zelene boje (istovjetne postojećoj ogradi na koju se nadovezuje) visine do 300 cm (uskladiti visinu s postojećom ogradom na koju se nadovezuje) uključujući AB prefabricirane temelje (ili monolitni armirani beton) i dvokrilna sistemska vrata odabranog proizvođača s mogućnošću zaključavanja i fiksiranja u otvorenom položaju, ukupne širine svijetlog otvora 400 cm za prolaz vatrogasnog i dostavnog vozila. Nova ograda mora se uskladiti sa postojećom ogradom koja okružuje parcelu.
</t>
  </si>
  <si>
    <t>dobavu i postavu ograde prema gornjem opisu.</t>
  </si>
  <si>
    <t>dobavu i postavu sistemskih dvokrilnih zaokretnih vrata za ulaz protupožarnog vozila.</t>
  </si>
  <si>
    <t>Stavka uključuje izradu statičkog proračuna i radioničke dokumentacije koju je prije izvedbe potrebno dostaviti projektantu na overu.</t>
  </si>
  <si>
    <t>48.</t>
  </si>
  <si>
    <t>Interijerske podne rešetke ventilokonvektora</t>
  </si>
  <si>
    <t>Dobava izrezivanje i montaža interijerske podne rolo rešetke za ventilokonvektore. Rešetka širine cca 34 cm, prilagoditi prema tipu venitlokonvektora koji su obračunati u troškovniku strojarskih instalacija.
Aluminijska rešetka crne boje RAL 9005.</t>
  </si>
  <si>
    <t>49.</t>
  </si>
  <si>
    <t>Podni poklopci s ispunom betonom na poziciji ulaza u strojarnicu fontane</t>
  </si>
  <si>
    <t>Dobava, izrada i montaža kvadratnih poklopaca iz nehrđajućeg čelika sa ispunom betona , na pozicijama ulaska u strojarnicu fontane.</t>
  </si>
  <si>
    <t>Završno je poklopac u razini s ostatkom poda trga i ispuna betonom je istovjetna i završno iste obrade kao i beton hodne plohe trga.</t>
  </si>
  <si>
    <t>Stavka uključuje izradu statičkog proračuna i radioničke dokumentacije koju je potrebno dostaviti projektantu na ovjeru.</t>
  </si>
  <si>
    <t>poklopac dimenzije 84 x 84 cm</t>
  </si>
  <si>
    <t>poklopac dimenzije 104 x 104 cm</t>
  </si>
  <si>
    <t>50.</t>
  </si>
  <si>
    <t>Krovne kućice za odzrake dizala</t>
  </si>
  <si>
    <t>Dobava, izrada i montaža krovne kućice za odzraku dizala. Konstrukcija kućice iz pocinčanog čelika, obloga iz prašno plastificiranog aluminijskog lima (RAL 9005 mat). Sve spojeve čelika i aluminija izvesti sa odgovarajućim razdijelnim slojem.</t>
  </si>
  <si>
    <t xml:space="preserve">U stavku uračunati potrebnu koordinaciju sa izvođačima izolaterskih radova kako bi se hirdoizolacija zadigla na bočne stranice kućice. </t>
  </si>
  <si>
    <t>Bočne aluminijske stranice iz horizontalnih lamela širine 5 cm, RAL 9005 mat, položenih da sprječavaju ulazak kiše a omogućuju odzračivanje. U stavku uključiti i pocinčanu mrežicu protiv kukaca.</t>
  </si>
  <si>
    <t>Krov kućice ravan, iz ravnog prašno plastificiranog lima (RAL 9005 mat), sa potrebnim opšavima.</t>
  </si>
  <si>
    <t>U cijenu uračunati izradu statičkog proračuna i radioničke dokumentacije koju je potrebno dostaviti projektantu na ovjeru.</t>
  </si>
  <si>
    <t>krovna kućica 60 x 80 x 60 cm</t>
  </si>
  <si>
    <t>krovna kućica 60 x 60 x 60 cm</t>
  </si>
  <si>
    <t>51.</t>
  </si>
  <si>
    <t>Krovni profili i limovi za izvedbu barijera prema vodolovnim grlima.</t>
  </si>
  <si>
    <t>Dobava, izrada i montaža krovnih čeličnih profila i limova za izvedbu barijera prema vodolovnim grlima. Barijere se izvode iz točkasto postavljenih i fiksiranih profila u AB konstrukciju krova na koju se fiksira linijski savijeni lim za odizanje hidroizolacije kako bi se voda s krova usmjerila prema vodolovnim grlima.
Profili i limovi iz čelika debljine 4 mm, odnosno prema statičkom proračunu, savijeni kako bi se lakše položila hidroizolacija, sve u skladu sa projetom i detaljima. Visina barijere cca 
35 cm, razvijena širina lima do 30 cm.
Svi elemeni vruće cinčani.
Uključivo koordinacija sa izvođačima izolaterskih radova.
Uključivo izrada statičkog proračuna i radioničkih nacrta koje je prije izvedbe potrebno dostaviti projektantu na ovjeru.
Obračun po m1 krovne barijere.</t>
  </si>
  <si>
    <t>BRAVARSKI RADOVI UKUPNO:</t>
  </si>
  <si>
    <t>Opšav krovnog vijenca - ventilirana fasada 2OB301.</t>
  </si>
  <si>
    <r>
      <t>Izvedba doprema i montaža ventilirane fasade od zupčastih panela ekstrudiranog aluminija dim. cca 22/40/2,0 mm koja se postavlja na novu čeličnu potkonstrukciju vijenca u svemu prema specifikaciji 2OB301 .</t>
    </r>
    <r>
      <rPr>
        <sz val="10"/>
        <color theme="4" tint="-0.249977111117893"/>
        <rFont val="Arial"/>
        <family val="2"/>
        <charset val="238"/>
      </rPr>
      <t xml:space="preserve"> </t>
    </r>
    <r>
      <rPr>
        <sz val="10"/>
        <rFont val="Arial"/>
        <family val="2"/>
        <charset val="238"/>
      </rPr>
      <t>Uključujući sva potrebna izrezivanja (okomita i pod kutem) kao i sav materijal za pričvršćivanje (skriveno pričvršćivanje kliznim stezaljkama na postojećoj podkonstrukciji). Moraju se poštovati smjernice za montažu. Ugradnja : horizontalno
Širina konstrukcije: 200 mm
Visina profila: 22 mm
Razmak profila: 40 mm
Duljina: 1400 mm (prema nacrtu) (praškasto lakirano max 3000 mm)  (maksimalna 6200mm)
Debljina materijala: 2,00 mm
Težina: 7,5 kg/m²
Materijal: aluminij (u potpunosti se može reciklirati)
Legura: EN AW 6060 T66
Obrada: prednja praškasti premazom 
Boja: svijetlo siva / siva / tamno siva, prema odobrenom mockup uzorku od strane projektanta.</t>
    </r>
  </si>
  <si>
    <t>Klasa reakcije na požar: A1 prema EN 13501-1 ili jednakovrijedno.
Ploče moraju biti otporne na atmosferilije. U cijeni kompletna izvedba i sav momtažni materijal za izvedbu fasade, uključujući i izvedba dijela špaleta oko fasadnih otvora. Sve izvesti prema detaljnom nacrtu izvođača fasade.</t>
  </si>
  <si>
    <t>Detaljan način slaganja, veličina ploča, obrada i izbor materijala po izboru projektanta. Potrebno predvidjeti dobavu i ugradnja perforirane mrežice od aluminijskog lima, koja se ugrađuje na donjoj koti fasadne obloge, u širini jednakoj ukupnoj debljini fasadnog sustava kao i ekstrudirani donji početni profil za zupčasti profil.</t>
  </si>
  <si>
    <t>Izvoditelj je u obvezi izraditi statički proračun i radioničku dokumentaciju koju ovjerava projektant prije izrade pozicije.
Uključivo dostava 5 testnih uzoraka različitih tonova na pregled i potvrdu projektantu te izrada mock-upa odabranih uzoraka i postavu na fasadu zgrade u širini vijenca po 3 m na temelju kojih će se finalno definirati odabrani uzorak.</t>
  </si>
  <si>
    <t>Na dijelu vijenca na poziciji sjevernog pročelja bazenskih garderoba fasada se postavlja na čeličnu konstrukciju koja je predmet zasebne stavke ali je potrebno prilagoditi potkonstrukciju fasade na odgovarajući način. Dodatno na navedenoj poziciji potrebno je u stavku uračunati izvedbu šire zone gornjeg "L" aluminijskog opšava uključivo sa podlogom za opšav iz vodootpornih vlaknocementnih ploča.
Sve prema detaljima u sklopu izvedbenog projekta arhitekture.</t>
  </si>
  <si>
    <t>svu potrebnu pripremu podloge</t>
  </si>
  <si>
    <t xml:space="preserve">dobavu i postavu toplinske izolacije - fasadne ploče mineralne vune  za ventilirane fasade,   kaširane staklenim voalom. Ploče mehanički pričvršćene plastičnim pričvrsnicama sa širokom glavom za podlogu, sve karakteristike ploča i način pričvršćenja prema uputama proizvođača. Debljina izolacije 10 cm.
</t>
  </si>
  <si>
    <t>dobavu i postavu zupčastih panela prema gornjem opisu.</t>
  </si>
  <si>
    <t>dobavu i postavu spojnog i pričvrsnog pribora i materijala, opšava, perforirane blende, završne, početne, kutne profile, okapnice i druge fazonske elemente te sav ostali rad i materijal do postizanja pune funkcionalne gotovosti u svemu prema projektu, uputi proizvođača i tehničkom listu.</t>
  </si>
  <si>
    <t>statički proračun, radioničku dokumentaciju, dostavu uzoraka, izradu i postavu mock-up uzoraka.</t>
  </si>
  <si>
    <t>sve potrebne opšave, profile i podložne elemente.</t>
  </si>
  <si>
    <t xml:space="preserve">dobava i postava spojnog i pričvrsnog pribora potrebnog za kvalitetno pričvršćenje opšava prema pravilima struke. </t>
  </si>
  <si>
    <t>eventualno potrebno galvansko odvajanje na spoju sa metalima druge kvalitete.</t>
  </si>
  <si>
    <t>Sve mjere kontrolirati u naravi.</t>
  </si>
  <si>
    <t>ventilirana fasada - zupčasti profil sa potkonstrukcijom</t>
  </si>
  <si>
    <t>gornji opšavni aluminijski plastificirani lim RŠ do 20 cm sa nosivim limom rš do 35 cm fiksiranim na AB vijenac.</t>
  </si>
  <si>
    <t>donji opšavni aluminijski plastificirani lim RŠ do 20 cm</t>
  </si>
  <si>
    <t>gornji opšavni aluminijski plastificirani lim RŠ do 65 cm sa podlogom od vodootpornih vlaknastocementnih ploča d=15mm na potkonstruckiji</t>
  </si>
  <si>
    <t>Opšav ETICS fasade.</t>
  </si>
  <si>
    <t>Dobrava, izrada i ugradnja limenog opšava na promjenama debljine ETICS fasade. Opšav se izvodi od AL plastificiranog lima, d = 1.0 mm, razvijene širine 40 cm.  Sve spojeve brtviti trajnoelastičnim kitom. Boja prema odabiru projektanta.U svemu prema projektu i detaljima.</t>
  </si>
  <si>
    <t xml:space="preserve"> - dobava i postava aluminijskog limenog plastificiranog opšava d = 1,0 mm u svemu prema gornjem opisu.</t>
  </si>
  <si>
    <t xml:space="preserve"> - dobavu i postavu čeličnog pocinčanog L profila 23 x 15 x 0,4  cm.</t>
  </si>
  <si>
    <t xml:space="preserve"> - dobava i postava spojnog i pričvrsnog pribora potrebnog za kvalitetno pričvršćenje opšava prema pravilima struke. </t>
  </si>
  <si>
    <t xml:space="preserve"> - eventualno potrebno galvansko odvajanje na spoju sa metalima druge kvalitete.</t>
  </si>
  <si>
    <t>Prije dobave materijala obavezno provjeriti dimenzije građevinskih elemenata na građevini.</t>
  </si>
  <si>
    <t>U slučaju odstupanja dimenzija građevinskih elemenata od projektiranih obavezno o istome izvijestiti projektanta.</t>
  </si>
  <si>
    <t>LIMARSKI RADOVI UKUPNO:</t>
  </si>
  <si>
    <t>IX</t>
  </si>
  <si>
    <t>Unutarnja jednokrilna zaokretna vrata prema sanitarijama.</t>
  </si>
  <si>
    <t>Dobava i ugradba unutarnjih jednokrilnih zaokretnih vrata prema sanitarijama. U svemu prema specifikaciji broj 2SS101.</t>
  </si>
  <si>
    <t>dobavu i ugradnju unutarnjih jednokrilnih zaokretnih vrata prema specifikaciji.</t>
  </si>
  <si>
    <t>komplet funkcionalna, završno ugrađena i obrađena stavka, sav okov po izboru projektanta. Izvesti prema izvedbenom projektu, detalju i specifikaciji stolarije.</t>
  </si>
  <si>
    <t>vrata s kontraotvaranjem</t>
  </si>
  <si>
    <t>Unutarnja jednokrilna zaokretna vrata.</t>
  </si>
  <si>
    <t>Dobava i ugradba unutarnjih jednokrilnih zaokretnih vrata. U svemu prema specifikaciji broj 2SS102.</t>
  </si>
  <si>
    <t>Unutarnja jednokrilna zaokretna vrata uz evakuacijski put.</t>
  </si>
  <si>
    <t>Dobava i ugradba unutarnjih jednokrilnih zaokretnih vrata uz evakuacijski put. U svemu prema specifikaciji broj 2SS103.</t>
  </si>
  <si>
    <t>dobavu i ugradnju unutarnjih jednokrilnih zaokretnih vrata uz evakuacijsku put prema specifikaciji.</t>
  </si>
  <si>
    <t>Dobava i ugradba unutarnjih jednokrilnih zaokretnih vrata. U svemu prema specifikaciji broj 2SS105.</t>
  </si>
  <si>
    <t>Dobava i ugradba unutarnjih jednokrilnih zaokretnih vrata. U svemu prema specifikaciji broj 2SS106.</t>
  </si>
  <si>
    <t>Unutarnja klizna vrata.</t>
  </si>
  <si>
    <t>Dobava i ugradba unutarnjih kliznih vrata. U svemu prema specifikaciji broj 2SS107.</t>
  </si>
  <si>
    <t>Dobava i ugradba unutarnjih jednokrilnih zaokretnih vrata. U svemu prema specifikaciji broj 2SS108.</t>
  </si>
  <si>
    <t>Dobava i ugradba unutarnjih jednokrilnih zaokretnih vrata prema sanitarijama. U svemu prema specifikaciji broj 2SS109.</t>
  </si>
  <si>
    <t>Unutarnja klizna vrata prema sanitarijama.</t>
  </si>
  <si>
    <t>Dobava i ugradba unutarnjih kliznih vrata prema sanitarijama. U svemu prema specifikaciji broj 2SS110.</t>
  </si>
  <si>
    <t>Dobava i ugradba unutarnjih jednokrilnih zaokretnih vrata prema sanitarijama. U svemu prema specifikaciji broj 2SS111.</t>
  </si>
  <si>
    <t>Unutarnja klizna vrata kod recepcije.</t>
  </si>
  <si>
    <t>Dobava i ugradba unutarnjih kliznih vrata kod recepcije. U svemu prema specifikaciji broj 2SS112.</t>
  </si>
  <si>
    <t>Dobava i ugradba unutarnjih jednokrilnih zaokretnih vrata. U svemu prema specifikaciji broj 2SS113.</t>
  </si>
  <si>
    <t>Dobava i ugradba unutarnjih jednokrilnih zaokretnih vrata. U svemu prema specifikaciji broj 2SS114.</t>
  </si>
  <si>
    <t>Dobava i ugradba unutarnjih jednokrilnih zaokretnih vrata. U svemu prema specifikaciji broj 2SS115.</t>
  </si>
  <si>
    <t>Unutarnja harmo klizna vrata prema bankomatima.</t>
  </si>
  <si>
    <t>Dobava i ugradba unutarnjih harmo kliznih vrata i obloge zida prema bankomatima. U svemu prema specifikaciji broj 2SS117.</t>
  </si>
  <si>
    <t>dobavu i ugradnju unutarnjih kliznih vrata i obloge zida prema specifikaciji.</t>
  </si>
  <si>
    <t>Dobava i ugradba unutarnjih jednokrilnih zaokretnih vrata uz evakuacijski put. U svemu prema specifikaciji broj 2SS118.</t>
  </si>
  <si>
    <t>Dobava i ugradba unutarnjih jednokrilnih zaokretnih vrata uz evakuacijski put. U svemu prema specifikaciji broj 2SS119.</t>
  </si>
  <si>
    <t>Dobava i ugradba unutarnjih jednokrilnih zaokretnih vrata uz evakuacijski put. U svemu prema specifikaciji broj 2SS120.</t>
  </si>
  <si>
    <t>Unutarnja jednokrilna mimokretna vrata uz evakuacijski put.</t>
  </si>
  <si>
    <t>Dobava i ugradba unutarnjih jednokrilnih mimokretnih vrata uz evakuacijski put. U svemu prema specifikaciji broj 2SS121.</t>
  </si>
  <si>
    <t>dobavu i ugradnju unutarnjih jednokrilnih mimokretnih vrata prema specifikaciji.</t>
  </si>
  <si>
    <t>Dobava i ugradba unutarnjih jednokrilnih zaokretnih vrata. U svemu prema specifikaciji broj 2SS123.</t>
  </si>
  <si>
    <t>Dobava i ugradba unutarnjih jednokrilnih zaokretnih vrata uz evakuacijski put. U svemu prema specifikaciji broj 2SS124.</t>
  </si>
  <si>
    <t>Dobava i ugradba unutarnjih kliznih vrata. U svemu prema specifikaciji broj 2SS125.</t>
  </si>
  <si>
    <t>Dobava i ugradba unutarnjih jednokrilnih zaokretnih vrata. U svemu prema specifikaciji broj 2SS126.</t>
  </si>
  <si>
    <t>Dobava i ugradba unutarnjih jednokrilnih zaokretnih vrata. U svemu prema specifikaciji broj 2SS127.</t>
  </si>
  <si>
    <t>Dobava i ugradba unutarnjih jednokrilnih zaokretnih vrata. U svemu prema specifikaciji broj 2SS128.</t>
  </si>
  <si>
    <t>Dobava i ugradba unutarnjih jednokrilnih zaokretnih vrata. U svemu prema specifikaciji broj 2SS129.</t>
  </si>
  <si>
    <t>Dobava i ugradba unutarnjih jednokrilnih zaokretnih vrata. U svemu prema specifikaciji broj 2SS130.</t>
  </si>
  <si>
    <t>Sanitarni pregradnici.</t>
  </si>
  <si>
    <t>Dobava i ugradba sanitarnih pregradnika. U svemu prema specifikaciji broj 2SS401.</t>
  </si>
  <si>
    <t>pregradnici lijevi ili desni prema poziciji u palirskom nacrtu</t>
  </si>
  <si>
    <t>Dobava i ugradba sanitarnih pregradnika. U svemu prema specifikaciji broj 2SS402.</t>
  </si>
  <si>
    <t>Dobava i ugradba sanitarnih pregradnika. U svemu prema specifikaciji broj 2SS403.</t>
  </si>
  <si>
    <t>Dobava i ugradba sanitarnih pregradnika. U svemu prema specifikaciji broj 2SS404.</t>
  </si>
  <si>
    <t>Dobava i ugradba sanitarnih pregradnika. U svemu prema specifikaciji broj 2SS405.</t>
  </si>
  <si>
    <t>Dobava i ugradba sanitarnih pregradnika. U svemu prema specifikaciji broj 2SS406.</t>
  </si>
  <si>
    <t>Sanitarni pult.</t>
  </si>
  <si>
    <t>Dobava i ugradba sanitarnog pulta. U svemu prema specifikaciji broj 2SS407.</t>
  </si>
  <si>
    <t>dobavu i ugradnju sanitarnnog pulta prema specifikaciji.</t>
  </si>
  <si>
    <t>Dobava i ugradba sanitarnog pulta. U svemu prema specifikaciji broj 2SS408.</t>
  </si>
  <si>
    <t>Dobava i ugradba sanitarnog pulta. U svemu prema specifikaciji broj 2SS409.</t>
  </si>
  <si>
    <t>Dobava i ugradba sanitarnog pulta. U svemu prema specifikaciji broj 2SS410.</t>
  </si>
  <si>
    <t>Dobava i ugradba snitarne pregrade pisoara. U svemu prema specifikaciji broj 2SS411.</t>
  </si>
  <si>
    <t>dobavu i ugradnju sanitarnne pregrade pisoara prema specifikaciji.</t>
  </si>
  <si>
    <t>Sanitarna pregrada tuša.</t>
  </si>
  <si>
    <t>Dobava i ugradba snitarne pregrade tuša. U svemu prema specifikaciji broj 2SS412.</t>
  </si>
  <si>
    <t>dobavu i ugradnju sanitarnne pregrade tuša prema specifikaciji.</t>
  </si>
  <si>
    <t>Dobava i ugradba snitarne pregrade tuša. U svemu prema specifikaciji broj 2SS413.</t>
  </si>
  <si>
    <t>Vanity pult.</t>
  </si>
  <si>
    <t>Dobava i ugradba vanity pulta. U svemu prema specifikaciji broj 2SS427.</t>
  </si>
  <si>
    <t>dobavu i ugradnju vanity pulta prema specifikaciji.</t>
  </si>
  <si>
    <t>Zidna staklena obloga u relax zoni.</t>
  </si>
  <si>
    <t>Dobava i ugradba zidne staklene obloge u relax zoni. U svemu prema specifikaciji broj 2ST201.</t>
  </si>
  <si>
    <t>dobavu i ugradnju zidne staklene obloge u relax zoni prema specifikaciji.</t>
  </si>
  <si>
    <t>Zidna staklena obloga u hodniku.</t>
  </si>
  <si>
    <t>Dobava i ugradba zidne staklene obloge u hodniku. U svemu prema specifikaciji broj 2ST202.</t>
  </si>
  <si>
    <t>dobavu i ugradnju zidne staklene obloge u hodniku prema specifikaciji.</t>
  </si>
  <si>
    <t>Eksterijerska zavjesa s vodilicom.</t>
  </si>
  <si>
    <t>Dobava i ugradba eksterijerske zavjese s vodilicom. U svemu prema specifikaciji broj 2IN705.</t>
  </si>
  <si>
    <t>X</t>
  </si>
  <si>
    <t>Brušenje i gletanje AB zidova.</t>
  </si>
  <si>
    <t>Priprema AB zidova za bojanje koja se izvodi brušenjem nanošenjem primera i gletanjem. Zidovi se prvo bruse mehaničkim sredstvima te otprašuju nakon čega se nanosi odgovarajući primer. Nakon toga se zaglađuju u dva sloja sa odgovarajućom glet masom. Obavezna upotreba materijala istog proizvođača odnosno sistemsko riješenje. U svemu prema uputi proizvođača i tehničkom listu. Na gletanim površinama zahtjevani stupanj ravnosti je Q4 i uključuje svjetlosne probe.</t>
  </si>
  <si>
    <t xml:space="preserve"> - pripremu AB zidova za bojanje prema gornjem opisu.</t>
  </si>
  <si>
    <t xml:space="preserve"> - sva potrebna kitanja (kitovi u boji i nijansi prema izboru projektanta) trajnoelastičnim kitovima (razni spojevi različitih materijala, uglovi, fuge, dilatacije i sl.). </t>
  </si>
  <si>
    <t xml:space="preserve"> - zaštitu okolnih površina od onečišćenja.</t>
  </si>
  <si>
    <t>Bojanje armiranobetonskih zidova.</t>
  </si>
  <si>
    <t>Dobava i ugradba potrebnih materijala te završno dvostruko bojanje armiranobetonskih zidova. U stavci je obračunato izvođenje odgovarajućeg temeljnog premaza.</t>
  </si>
  <si>
    <r>
      <t>Pobrušenu i očišćenu nosivu površinu je potrebno premazati pigmentiranom specijalnom temeljnom bojom za pokrivne temeljne premaze u unutarnjim prostorima, prije završnih premaza disperzivnim bojama ili disperzivno-silikatnim bojama, difuzivnosti sd vrijednost 0,03 m</t>
    </r>
    <r>
      <rPr>
        <b/>
        <sz val="10"/>
        <color indexed="8"/>
        <rFont val="Arial"/>
        <family val="2"/>
        <charset val="238"/>
      </rPr>
      <t>.</t>
    </r>
    <r>
      <rPr>
        <sz val="10"/>
        <color indexed="8"/>
        <rFont val="Arial"/>
        <family val="2"/>
        <charset val="238"/>
      </rPr>
      <t xml:space="preserve"> Temeljni premaz nanijeti nerazrjeđen ili eventualno prema potrebi razrijeđen s vodom max 5%. Projektom je predviđena ugradnja tri nijanse završne boje. U slučaju izmjena ili odstupanja od vrste i stanja podloge potrebno je provjeriti i prilagoditi izvedbu sa drugim temeljnim premazom što je obaveza izvođača i obračunato je u stavci.</t>
    </r>
  </si>
  <si>
    <r>
      <t>Nakon odgovarajućeg sušenja površinu zidova premazati sa vodorazrjedivom unutarnjom, difuzivnom (sd &lt; 0,1 m ili bolje), mat bojom, neškodljivom za okoliš, klase 1 otiranja na mokro  prema DIN EN 13 300 normama ili jednakovrijedno, pokrivne moći klase 1</t>
    </r>
    <r>
      <rPr>
        <sz val="10"/>
        <color indexed="8"/>
        <rFont val="Arial"/>
        <family val="2"/>
        <charset val="238"/>
      </rPr>
      <t xml:space="preserve">. Boja se nanosi nerazrijeđena u nijansi po izboru projektanta što je obračunato u stavci. </t>
    </r>
  </si>
  <si>
    <t>Boja se nanosi u dvije ruke u nijansama prema što je obračunato u stavci. U stavku uračunata izvedbe probnih polja 50x50 cm u tri nijanse za svaku boju.</t>
  </si>
  <si>
    <t>bijela boja RAL9010</t>
  </si>
  <si>
    <t>crna boja RAL 9005</t>
  </si>
  <si>
    <t>bordo boja (uzorak probnih polja prema ugrađenoj keramičkoj oblozi te nijanse)</t>
  </si>
  <si>
    <t>Bojanje gipskartonskih zidova.</t>
  </si>
  <si>
    <t>Dobava i ugradba potrebnih materijala te završno dvostruko bojanje gipskartonskih zidova. U stavci je obračunato izvođenje odgovarajućeg temeljnog premaza.</t>
  </si>
  <si>
    <t>Bojanje žbukanih zidova.</t>
  </si>
  <si>
    <t>Dobava i ugradba potrebnih materijala te završno dvostruko bojanje žbukanih zidova. U stavci je obračunato izvođenje odgovarajućeg temeljnog premaza.</t>
  </si>
  <si>
    <r>
      <t>Pobrušenu i očišćenu nosivu površinu je potrebno premazati pigmentiranom specijalnom temeljnom bojom za pokrivne temeljne premaze u unutarnjim prostorima, prije završnih premaza disperzivnim bojama ili disperzivno-silikatnim bojama, difuzivnosti sd vrijednost 0,03 m</t>
    </r>
    <r>
      <rPr>
        <b/>
        <sz val="10"/>
        <color indexed="8"/>
        <rFont val="Arial"/>
        <family val="2"/>
        <charset val="238"/>
      </rPr>
      <t>.</t>
    </r>
    <r>
      <rPr>
        <sz val="10"/>
        <color indexed="8"/>
        <rFont val="Arial"/>
        <family val="2"/>
        <charset val="238"/>
      </rPr>
      <t xml:space="preserve"> Temeljni premaz nanijeti nerazrjeđen ili eventualno prema potrebi razrijeđen s vodom max 5%. Projektom je predviđena ugradnja bijele nijanse završne boje. U slučaju izmjena ili odstupanja od vrste i stanja podloge potrebno je provjeriti i prilagoditi izvedbu sa drugim temeljnim premazom što je obaveza izvođača i obračunato je u stavci.</t>
    </r>
  </si>
  <si>
    <t>Boja se nanosi u dvije ruke u nijansi bijele boje  što je obračunato u stavci. U stavku uračunata izvedbe probnih polja 50x50 cm u tri nijanse.</t>
  </si>
  <si>
    <t>Bojanje armiranobetonskih stropova.</t>
  </si>
  <si>
    <t>Dobava i ugradba potrebnih materijala te završno dvostruko bojanje armiranobetonskih stropova. U stavci je obračunato izvođenje odgovarajućeg temeljnog premaza.</t>
  </si>
  <si>
    <r>
      <t>Pobrušenu i očišćenu nosivu površinu je potrebno premazati pigmentiranom specijalnom temeljnom bojom za pokrivne temeljne premaze u unutarnjim prostorima, prije završnih premaza disperzivnim bojama ili disperzivno-silikatnim bojama, difuzivnosti sd vrijednost 0,03 m</t>
    </r>
    <r>
      <rPr>
        <b/>
        <sz val="10"/>
        <color indexed="8"/>
        <rFont val="Arial"/>
        <family val="2"/>
        <charset val="238"/>
      </rPr>
      <t>.</t>
    </r>
    <r>
      <rPr>
        <sz val="10"/>
        <color indexed="8"/>
        <rFont val="Arial"/>
        <family val="2"/>
        <charset val="238"/>
      </rPr>
      <t xml:space="preserve"> Temeljni premaz nanijeti nerazrjeđen ili eventualno prema potrebi razrijeđen s vodom max 5%. Projektom je predviđena ugradnja crne nijanse završne boje. U slučaju izmjena ili odstupanja od vrste i stanja podloge potrebno je provjeriti i prilagoditi izvedbu sa drugim temeljnim premazom što je obaveza izvođača i obračunato je u stavci.</t>
    </r>
  </si>
  <si>
    <r>
      <t>Nakon odgovarajućeg sušenja površinu stropova premazati sa vodorazrjedivom unutarnjom, difuzivnom (sd &lt; 0,1 m ili bolje), mat bojom, neškodljivom za okoliš, klase 1 otiranja na mokro  prema DIN EN 13 300 normama ili jednakovrijedno, pokrivne moći klase 1</t>
    </r>
    <r>
      <rPr>
        <sz val="10"/>
        <color indexed="8"/>
        <rFont val="Arial"/>
        <family val="2"/>
        <charset val="238"/>
      </rPr>
      <t xml:space="preserve">. Boja se nanosi nerazrijeđena u nijansi po izboru projektanta što je obračunato u stavci. </t>
    </r>
  </si>
  <si>
    <t>Boja se nanosi u dvije ruke u nijansi crne boje  što je obračunato u stavci. U stavku uračunata izvedbe probnih polja 50x50 cm u tri nijanse.</t>
  </si>
  <si>
    <t>crna boja RAL9005</t>
  </si>
  <si>
    <t>Bojanje gipskartonskih stropova.</t>
  </si>
  <si>
    <t>Dobava i ugradba potrebnih materijala te završno dvostruko bojanje gipskartonskih stropova. U stavci je obračunato izvođenje odgovarajućeg temeljnog premaza.</t>
  </si>
  <si>
    <r>
      <t>Pobrušenu i očišćenu nosivu površinu je potrebno premazati pigmentiranom specijalnom temeljnom bojom za pokrivne temeljne premaze u unutarnjim prostorima, prije završnih premaza disperzivnim bojama ili disperzivno-silikatnim bojama, difuzivnosti sd vrijednost 0,03 m</t>
    </r>
    <r>
      <rPr>
        <b/>
        <sz val="10"/>
        <color indexed="8"/>
        <rFont val="Arial"/>
        <family val="2"/>
        <charset val="238"/>
      </rPr>
      <t>.</t>
    </r>
    <r>
      <rPr>
        <sz val="10"/>
        <color indexed="8"/>
        <rFont val="Arial"/>
        <family val="2"/>
        <charset val="238"/>
      </rPr>
      <t xml:space="preserve"> Temeljni premaz nanijeti nerazrjeđen ili eventualno prema potrebi razrijeđen s vodom max 5%. Projektom je predviđena ugradnja dvije nijanse završne boje. U slučaju izmjena ili odstupanja od vrste i stanja podloge potrebno je provjeriti i prilagoditi izvedbu sa drugim temeljnim premazom što je obaveza izvođača i obračunato je u stavci.</t>
    </r>
  </si>
  <si>
    <r>
      <t>Boja se nanosi u dvije ruke u nijansama prema što je obračunato u stavci. U stavku uračunata izvedbe probnih polja 50x50 cm u tri nijanse za svaku boju.</t>
    </r>
    <r>
      <rPr>
        <b/>
        <sz val="10"/>
        <color indexed="8"/>
        <rFont val="Arial"/>
        <family val="2"/>
        <charset val="238"/>
      </rPr>
      <t/>
    </r>
  </si>
  <si>
    <t>puni strop - bijela boja RAL9010</t>
  </si>
  <si>
    <t>puni stop - crna boja RAL 9005</t>
  </si>
  <si>
    <t>Bojanje vlaknocementnih stropova u eksterijeru latex bojom s dugotrajnom zaštitom od gljivica i plijesni.</t>
  </si>
  <si>
    <t>Dobava i ugradba potrebnih materijala završno dvostruko bojanje vlaknocementnih stropova svilenkasto mat latex bojom u eksterijeru, s dugotrajnom zaštitom od gljivica i plijesni.</t>
  </si>
  <si>
    <t>U slučaju da se premaz nanosi na drugu vrstu podloge (npr postojeću nosivu boju ili čistu gk ploču) kao temeljni premaz potrebno je koristiti drugi odgovarajući.
Temeljni premaz je potrebno tonirati  u nijansi prema odabranom završnom tonu crne boje, kao RAL 9005. Temeljni premaz nanijeti nerazrjeđen ili eventualno prema potrebi razrijeđen s vodom max 3%. U slučaju izmjena ili odstupanja od vrste i stanja podloge potrebno je provjeriti i prilagoditi izvedbu sa drugim temeljnim premazom što je obaveza izvođača i obračunato je u stavci.</t>
  </si>
  <si>
    <r>
      <t>b) Adekvatno osušenu površinu završno premazati vodorazrjedivom, difuzivnom (sd &lt; 0,3 m ili bolje), svilenkastom mat latex bojom, s dugotrajnom zaštitom od gljivica i plijesni, klase 1 otiranja na mokro prema EN 13 300 normama, pokrivne moći klase 2 u jednom premazu, HOS kategorije i granične vrijednosti A(a), 30 g/l; &lt; 1 g/l,</t>
    </r>
    <r>
      <rPr>
        <b/>
        <sz val="10"/>
        <color indexed="8"/>
        <rFont val="Arial"/>
        <family val="2"/>
        <charset val="238"/>
      </rPr>
      <t xml:space="preserve"> </t>
    </r>
    <r>
      <rPr>
        <sz val="10"/>
        <color indexed="8"/>
        <rFont val="Arial"/>
        <family val="2"/>
        <charset val="238"/>
      </rPr>
      <t>u dva sloja. Po adekvatnom sušenju prvog izvodi se i drugi sloj. Završna nijansa crna boja, kao RAL 9005.</t>
    </r>
  </si>
  <si>
    <t>Bojanje instalacijskih kanala u prostoru bez spuštenog stropa.</t>
  </si>
  <si>
    <t>Dobava materijala te bojanje instalacijskih kanala, kabelskih polica, cijevi i kablova svih instalacija visokokvalitetnom termootpornom lak bojom prskanjem u crnu boju, približno RAL 9005. Boja mora biti otporna na temperature do 120°C.
Posebnu pažnju obratiti na uvjet bojanja prskanjem (ne premazivanjem) kako bi se očuvala odgovarajuća zvučna apsorpcija okolne obloge. Potrebno je koristiti boju odgovarajuće konzistencije kako se nebi zapunila vlaknasta struktura okolnih ploča.
U cijenu je uračunato i bojanje donjih i bočnih stranica instalacija te su one pridodane površini.
Radna skela, bez obzira na visinu, te zaštita okolnih elemenata koji se ne bojaju uračunati su u jediničnu cijenu.</t>
  </si>
  <si>
    <t>Bojanje u crnu boju, približno RAL 9005, mat.</t>
  </si>
  <si>
    <t>Kompletan materijal i postupak izvedbe iz sustava odabranog proizvođača i prema njegovim tehničkim uputama i pravilima struke.</t>
  </si>
  <si>
    <t>Obračun po m2 površine koja se liči.</t>
  </si>
  <si>
    <t>XI</t>
  </si>
  <si>
    <t>DJEČJE IGRALIŠTE</t>
  </si>
  <si>
    <t>Vanjski gumeni pod dječjeg igrališta specifikacija 2PO302.</t>
  </si>
  <si>
    <t>Dobava i ugradnja antitraumatske lijevane podloge izrađene od gumenog granulata I poliuretanskog veziva. Podložni sloj od minimalno 10% PU veziva i reciklirane gume SBR granulacije 12 mm +/-5% minimalne debljine 25 mm nakon razastiranja i laganog valjanja, konačna debljina osnovnog sloja zavisi od visina slobodnog pada sa svake pojedine sprave ugrađene na igralištu. Završni sloj od minimalno 20% PU veziva i sjeckane gume EPDM granulacije 1-3,5 mm, minimalne debljine 15 mm nakon sabijanja, valjanja i zaglađivanja. Završni sloj mora biti UV stabilan, protuklizan, vodopropusan, otporan na abraziju i požar. Prelazi između boja moraju biti izvedeni tijekom jednog radnog dana bez naknadnih obrezivanja i vidljivih dilatacija. Boje završnog sloja sastoje se od mješavine EPDM granula i raznobojne ekološke komponente od mljevenih gumenih potplata sportke obuće u svrhu lakšeg održavanja i razvijanja ekološke svijesti djece.</t>
  </si>
  <si>
    <t xml:space="preserve"> - dobavu i ugradnju gumenog poda prema gornjem opisu.</t>
  </si>
  <si>
    <t xml:space="preserve"> - dobavu i postavu veznog i pričvrwsnog materijala u svemu prema uputi prizvođača i tehničkom listu.</t>
  </si>
  <si>
    <t>- zaštitu okolnih površina od onečišćenja.</t>
  </si>
  <si>
    <t>Vanjski gumeni pod igraonice nasuprot recepcije specifikacija 2PO301.</t>
  </si>
  <si>
    <t>Na očišćenu betonsku podlogu nanosi se poliuretanski primer.</t>
  </si>
  <si>
    <t>Nakon sušenja primera nanosi se sloj od minimalno 17,5 % PU veziva i sjeckane gume EPDM granulacije 1-3,5 mm, minimalne debljine 40 mm nakon sabijanja, valjanja i zaglađivanja. Sloj mora biti UV stabilan, protuklizan, vodopropusan, otporan na abraziju i požar. Nakon sušenja nanosi se dvokomponentni završni PU sloj koji osigurava protukliznost i zatvara pore radi lakšeg održavanja. Završni sloj se nanosi Airless postupkom u 2 nasuprotna sloja ili tekstilnim valjkom. NAPOMENA: Uključivo izvedba završnog sloja preko gornje plohe obodnog betonskog rubnjaka koji je predmet zasebne stavke</t>
  </si>
  <si>
    <t>Boje po izboru projektanta.</t>
  </si>
  <si>
    <t>Proizvod treba biti sukladan sljedećim tehničkim karakteristikama i posjedovati sljedeće međunarodne certifikate:</t>
  </si>
  <si>
    <t>- Sigurnosni certfikat za gotov proizvod za ukupnu debljinu gume od 20 do 140 mm, certifikat EN1177:2018 ili jednakovrijedno.</t>
  </si>
  <si>
    <t>- Otpornost na klizanje u suhim uvijetima veća od 80, a u mokrim veća od 52. Certifikat po normi BS7188:1998 metoda 5 ili EN13036-4 ili jednakovrijedno.</t>
  </si>
  <si>
    <t>- Propusnost vode jednaka ili manja od 5.000 ml / sat po m2. Certifikat po normi EN12616:2013 ili jednakovrijedno.</t>
  </si>
  <si>
    <t>- Otpornost na trošenje maksimalno 1,3. Certifikat po normi BS7188:1988 metoda 4 ili jednakovrijedno.</t>
  </si>
  <si>
    <t>- Zapaljivost klasificirana kao niska. Certifikat po normi BS7188-1988 metoda 7 ili jednakovrijedno.</t>
  </si>
  <si>
    <t>- Vlačna čvrstoća veća ili jednaka 0,68 Mpa, produljenje pri pucanju ne manje od 83%. Certifikat po normi BS7188:1988 metoda 8 ili EN13817 ili jednakovrijedno.</t>
  </si>
  <si>
    <t>- Certifikat toksičnosti po normi REACH 1272/2013 anex XVII Entry 50 ili jednakovrijedno.</t>
  </si>
  <si>
    <t>- Certifikat dječje sigurnosti po normi EN71-3 ili jednakovrijedno</t>
  </si>
  <si>
    <t>- Izvještaj od sadržaju mikroplastičnih elemenata ili jednakovrijedno.</t>
  </si>
  <si>
    <t>- FEPI certfikat ili jednakovrijedno</t>
  </si>
  <si>
    <t>Podloga mora biti serijski tvornički sustav atestiran kao gotov proizvod sa komercijalnim nazivom. Proizvod se mora nalaziti u katalogiziranom asortimanu proizvođača I biti isporučen I montiran kod minimalno 5 kupaca. Na zahtjev investitora za svaki pojedini proizvod ponuditelj je dužan popuniti izjavu sa podacima o kupcima I njihovim eventualnim primjedbama u osnovnom I produženom garantnom roku.</t>
  </si>
  <si>
    <t>Jamstvo: minimalno 3 godine.</t>
  </si>
  <si>
    <t>- pripremu podloge PU primerom prema gornjem opisu.</t>
  </si>
  <si>
    <t xml:space="preserve"> - dobavu i ugradnju betonskih rubnjaka.</t>
  </si>
  <si>
    <t>XI.</t>
  </si>
  <si>
    <t>DJEČJE IGRALIŠTEI UKUPNO:</t>
  </si>
  <si>
    <t>Reparacija i niveliranje postojećeg nosivog sloja prometnice od zrnatog kamenog materijala bez veziva</t>
  </si>
  <si>
    <t>Dobava materijala, reparacija i fino niveliranje postojećeg nosivog sloja od zrnatog kamenog materijala.
Za izradu ovog sloja treba upotrijebiti novi zrnati kameni materijal za koji je pribavljen atest o njegovoj podobnosti za izradu nosivog sloja.
Kameni materijal se mora navoziti (navlačiti) tako da se ne ošteti postojeći nosivi sloj.
Zahtjevana zbijenost za kolnik sa asfaltnim zastorom Ms = 100 MN/m2, za betonski kolnik Ms = 100 MN/m2, a za pješačku stazu Ms = 60 MN/m2.
Sve nepravilnosti utvrđene za vrijeme zbijanja mora izvođač o svom trošku ukloniti.
Sva tekuća i kontrolna ispitivanja treba vršiti prema važećim standardima i propisima u toku građenja.</t>
  </si>
  <si>
    <t>Ova stavka obuhvaća:
a) pribavljanje atesta za kameni materijal prije početka radova
Za prometnice i pješačke staze materijal 0/32.
b) dopremu, razgrtanje, planiranje i profiliranje tamponskog sloja debljine do 10 cm, a na pozicijama uz rubnjake do 35 cm, ovisno o stanju postojećeg nosivog sloja.
c) kontrola ravnine i visine izvedenog sloja
d) sve radove na ispitivanju koji su potrebni za pravilno izveden sloj prema HRN U9.020.
Izrada radova, obračun radova I kontrola kvalitete prema OTU 5-01.</t>
  </si>
  <si>
    <t>Obračunato  po m3 ugrađenog sloja u zbijenom stanju, prema poprečnim profilima do potpune pogonske gotovosti.</t>
  </si>
  <si>
    <t>kameni materijal 0/32</t>
  </si>
  <si>
    <t>Izvedba betonskog rubnjaka 18/24 i 8/20</t>
  </si>
  <si>
    <t>Dobava i ugradnja betonskih rubnjaka pristupne prometnice prema glavnoj recepciji i kontaktne zone prema parkiralištu.</t>
  </si>
  <si>
    <t>Stavka obuhvaća:</t>
  </si>
  <si>
    <t>dobavu gotovih betonskih rubnjaka C 40/50, te razvoz rubnjaka po gradilištu,</t>
  </si>
  <si>
    <t>pripremu podloge, čišćenje, otkop ili nasipavanje sa nabijanjem kod podloge od kamena,</t>
  </si>
  <si>
    <t xml:space="preserve"> izrada i ugradbnja betona C 12/15 podloge i zaloge,</t>
  </si>
  <si>
    <t>polaganje rubnjaka u beton po pravcu i niveleti sa razmakom (spojnicom) do 1 cm,</t>
  </si>
  <si>
    <t>svi prijevozi i prijenosti betona i pomoćnog materijala,</t>
  </si>
  <si>
    <t>zalijevanje spojnica cementnim mortom omjera 1:4,</t>
  </si>
  <si>
    <t>njega betona,</t>
  </si>
  <si>
    <t>ispitivanje kvalitete rubnjaka sa pribavljanjem atesta.
Izvedba radova, obračun radova i kontrola kvalitete prema OTU 3-04.7.1.</t>
  </si>
  <si>
    <t>Obračunato  po m ugrađenog rubnjaka uzdignuto i upušteno do potpune pogonske gotovosti.</t>
  </si>
  <si>
    <t>rubnjak 18/24, uzdignuto i upušteno</t>
  </si>
  <si>
    <t>rubnjak 8/20, upušteno - pj staza, prilaz dostave</t>
  </si>
  <si>
    <t>Izvedba AC 22 Base, Bit 50/70 AG6 M2-E debljine 7 cm</t>
  </si>
  <si>
    <t>Nabava, priprema, izvedba i ugradnja asfaltne mješavine nosivog sloja.</t>
  </si>
  <si>
    <t>dobavu i dopremu asfaltne mješavine, d=7cm</t>
  </si>
  <si>
    <t>čišćenje i prskanje podloge za AC 22 base</t>
  </si>
  <si>
    <t>razastiranje, valjanje i njega AC 22 base</t>
  </si>
  <si>
    <t>Obuhvaćen je sav materijal, rad i alat na izradi sloja kao i sva potrebna tekuća i kontrolna ispitivanja s izradom atesta za dokaz kvalitete ugrađenog sloja.
Izrada radova, obračun radova i kontrola kvalitete prema Tehničkim uvjetima za asfaltne kolnike, Hrvatske ceste od lipnja 2015. i prilozima ovog projekta.
Obračunato  po m2 ugrađenog sloja, debljine d=7cm, sve do potpune pogonske gotovosti.</t>
  </si>
  <si>
    <t>Izvedba završnog sloja kolnika od asfaltbetona AC 11 Surf, Bit 50/70 AG3 M 3E debljine 4 cm</t>
  </si>
  <si>
    <t>Nabava, priprema, izvedba i ugradnja asfaltne mješavine završnog sloja.</t>
  </si>
  <si>
    <t>dobavu i dopremu asfaltne mješavine, d=4cm</t>
  </si>
  <si>
    <t>čišćenje i prskanje podloge za asfaltbeton</t>
  </si>
  <si>
    <t>razastiranje, valjanje i njega asfaltbetona.</t>
  </si>
  <si>
    <t>Obuhvaćen je sav materijal, rad i alat na izradi sloja kao i sva potrebna tekuća i kontrolna ispitivanja s izradom atesta za dokaz kvalitete ugrađenog sloja.
Izrada radova, obračun radova i kontrola kvalitete prema Tehničkim uvjetima za asfaltne kolnike, Hrvatske ceste od lipnja 2015. i prilozima ovog projekta.
Obračunato  po m2 ugrađenog sloja, debljine d=4cm,  sve do potpune pogonske gotovosti.</t>
  </si>
  <si>
    <t>Izvedba prometnih linija i potrebnih oznaka</t>
  </si>
  <si>
    <t>Izrada horizontalne signalizacije specijalnom bijelom bojom za asfalt. Ovaj rad obuhvaća postavljanje oznaka za regulaciju prometa na kolniku, a izvodi se prema projektu prometne opreme, Pravilniku o prometnim znakovima, opremi i signalizaciji na cestama i OTU.</t>
  </si>
  <si>
    <t>Izvođač je dužan prije početka radov na izradi horizontalne signalizacije dostaviti nadzornom inženjeru na uvid prethodna ispitivanja (ateste) o pogodnosti materijala za ove radove.</t>
  </si>
  <si>
    <t>Na osnovi atesta nadzorni inženjer odobrava početak radova.</t>
  </si>
  <si>
    <t>Izrada radova, obračun radova i kontrola kvalitete prema OTU t. 9-02.</t>
  </si>
  <si>
    <t>H01, H02 i H03 H04 puna i isprekidana razdjelna crta,</t>
  </si>
  <si>
    <t>H11 zaustavna crta,</t>
  </si>
  <si>
    <t>H20 strelica za označavanje smjera, l=3,0m</t>
  </si>
  <si>
    <t>H18 pješački prijelaz</t>
  </si>
  <si>
    <t>Prometni znakovi</t>
  </si>
  <si>
    <t>Dobava i postava prometnih znakova 60x60 cm ili promjera 60 cm, te drugih prometnih tabli u reflektirajućoj tehnici za postavu na terenu.</t>
  </si>
  <si>
    <t>Ovaj rad obuhvaća nabavu i postavljanje prometnih znakova u svemu prema projeku prometne opreme i Pravilniku o prometnim znakovima, opremi i signalizaciji na cestama.</t>
  </si>
  <si>
    <t>Prometni znakovi trebaju udovoljiti u svemu zahtjevima HRN Z.S2.301, 302, 304, ili jednakovrijedno ________________ a kvaliteta boje za prometne znakove prema HRN Z.S2.330 ili jednakovrijedno ________________.
Kod postavljanja prometni znak treba zaokrenuti 3-5 stupnjeva u odnosu na os prometnice da se izbjegne intenzivna refleksija i smanji kontrast simbola i pozadine koja je osvijetljena.
Stupovi prometnih znakova postavljaju se u betonske temelje kvalitete C 25/30, vel. 40x40x60 cm.
Za sav upotrijebljeni materijala za izradu znakova izvođač je dužan pribaviti dokaze o kvaliteti i predati ih nadzornom inženjeru.
Kontrola kvalitete zaštite od korozije čeličnih elemenata provodi se prema OTU.
Izvedba radova, obračun radova i kontrola kvalitete prema OTU 9-01.
Obračunato  po komadu potpuno završenog prometnog znaka do potpune pogonske gotovosti.</t>
  </si>
  <si>
    <t>Visina stupa do donjeg ruba znaka je 2,10 m.
znakovi trokutastog oblika duljine stranice 40 cm
znakovi okruglog oblika promjera 40 cm
znakovi četvrtastog oblika minimalnih dimenzija 40/40 cm
sve prema pravilniku o prometnim znakovima, opremi i signalizaciji na cestama.</t>
  </si>
  <si>
    <t>prometni znakovi</t>
  </si>
  <si>
    <t>Ispitivanje zrakopropusnosti građevine.</t>
  </si>
  <si>
    <t>Ispitivanje kvalitete ugradnje otvora (prozora, vrata, ostakljenih stijena), brtvljenja cjevnih prodora, prodora elektroinstalacije itd. te ostalih konstruktivnih elemenata koji nisu izvedeni monolitno nego naknadnom ugradnjom, montažno ili zidanjem kao građevni dijelovi u ovojnici grijanog dijela zgrade i izrada izvješća o provedenom ispitivanju prema normi HRN EN ISO 9972:2015: Toplinske značajke zgrada - Određivanje propusnosti zraka kod zgrada - Metoda razlike tlakova ili jednakovrijedna _____________________.</t>
  </si>
  <si>
    <t>METODA 2 (ovojnica građevine - u izgradnji) - PRETHODNO ISPITIVANJE
Za provjeru kvalitete izgradnje, potrebno je po završetku vanjske ovojnice građevine a prije zatvaranja zidova i stropova završnim oblogama (u visokoj roh-bau fazi gradnje) izvesti provjeru postignute razine zrakopropusnosti "Blower door" testom.
Ukoliko se ispitivanjem ne zadovolji projektni zahtjev potrebno je provesti postupak lociranja mjesta propuštanja (podstavka b/)  te na odgovarajući način (specijaliziranim proizvodima) provesti brtvljenje.
Nakon brtvljenja potrebno je ponoviti ispitivanje zrakopropusnosti prema normi HRN EN ISO 9972:2015: Toplinske značajke zgrada - Određivanje propusnosti zraka kod zgrada - Metoda razlike tlakova ili jednakovrijedna ______________________ (postupak se ponavlja dok vanjska ovojnica ne postigne odgovarajuću zrakonepropusnost).
Tražena razina zrakopropusnosti n50&lt;1,50 h-1 (zgrade sa mehaničkom ventilacijom).</t>
  </si>
  <si>
    <t>Ukoliko se ispitivanjem zrakopropusnosti (Blower door test) ne zadovolji projektni zahtjev potrebno je provesti postupak lociranja mjesta propuštanja korištenjem IC termografije, anemometrom ili hladnim dimom. Pronađeni nedostaci se foto-dokumentiraju i sastavni su dio  Izvještaji o ispitivanju zrakopropusnosti omotača zgrade prema normi HRN EN ISO 9972:2015: Toplinske značajke zgrada - Određivanje propusnosti zraka kod zgrada - Metoda razlike tlakova ili jednakovrijedna _____________________.</t>
  </si>
  <si>
    <t>Ispitivanje zrakopropusnosti i izrada izvješća o provedenom ispitivanju prema normi HRN EN ISO 9972:2015: Toplinske značajke zgrada - Određivanje propusnosti zraka kod zgrada - Metoda razlike tlakova ili jednakovrijedna _____________________.
METODA 1 (ovojnica izgrađene građevina - građevina u uporabi) - ZAVRŠNO ISPITIVANJE
Za definiranje stvarne završne zrakopropusnosti građevine nakon kompletno završenih radova i neposredno prije tehničkog pregleda.
Priprema zgrade za ispitnu metodu 1:
Ventilacijski otvori za prirodnu ventilaciju: ZATVORITI
Ventilacijski otvori za stalnu mehaničku ventilaciju/klimatizaciju: BRTVITI
Ventilacijski otvori za povremenu mehaničku ventilaciju/klimatizaciju: ZATVORITI
Vrata, prozori, ostakljene stijene itd: ZATVORITI
Sifoni: ZABRTVITI
Svi ostali otvori (npr. otvor dimnjaka): ZATVORITI
Tražena razina zrakopropusnosti n50&lt;1,50 h-1 (zgrade sa mehaničkom ventilacijom).</t>
  </si>
  <si>
    <t>NAPOMENA : Sve eventualno potrebne naknadne radove i materijale za sanaciju previsoke zrakopropusnosti radi podbacivanja rezultata početnog ispitivanja, potrebna ispitivanja za detektiranje pozicija potrebne sanacije, potrebne radove na otvaranjima i zatvaranjima konstrukcija i obloga koji se eventualno moraju izvesti prije i nakon sanacije, posredne financijske štete radi produljenja rokova izvedbe zgrade te ponovno ispitivanja zrakopropusnosti su odgovornost i trošak glavnog izvođača radova i nadzorne službe, o čemu nadzor i glavni izvođač trebaju dati pisanu izjavu prije bilo kakvih ugovaranja izvođenja radova i nadzora na gradnji za sve struke.</t>
  </si>
  <si>
    <t xml:space="preserve">Uvjeti osiguranja snižene zrakopropusnosti ovojnice zgrade su navedeni u svim općim uvjetima građevinskih, završnih i svih vrsta instalaterskih radova koji mogu rezultirati povećanom zrakopropusnosti zgrade radi reški ili proboja kroz ovojnicu i njihovih potrebnih brtvljenja. Svi podizvođači dužni su potpisati izjavu o upoznatosti s općim uvjetima iz troškovnika vezanima za sniženu zrakopropusnost i financijsku odgovornost i obavezu sanacije za sve eventualno potrebne radnje, neposredne i posredne štete uzrokovane podbacivanjem rezultata ispitivanja zrakopropusnosti uzrokovana kvalitetom izvedbe njihovih radova. </t>
  </si>
  <si>
    <t>Testiranje zrakopropusnosti se izvršava u segmentima po požarnim sektorima, etažama ili cjelovito za zgradu ovisno o korištenoj opremi i metodama ispitivača. Ovisno o korištenoj opremi, moguće je predvidjeti i testiranje u manjim segmentima, pri čemu je potrebno osigurati privremenu pregradnu konstrukciju i to uključiti u cijenu.</t>
  </si>
  <si>
    <t>Stavka obuhvaća ispitivanje za zgradu Elementa - dio 2. Potrebno obratiti pažnju na projektnu dokumentaciju (glavni i izvedbeni projekt).</t>
  </si>
  <si>
    <t>Energetski pregled i energetski certifikat.</t>
  </si>
  <si>
    <t>Provedba energetskog pregleda i izdavanje energetskog certifikata za složeni termotehnički sustav.
Stavka se odnosi na zgradu Elementa - dio 2.
Ploština korisne površine grijanog dijela zgrade je 1447,43 m2, a obujam grijanog dijela je 8564 m3.</t>
  </si>
  <si>
    <t>Požarni aparati i zidni nosači požarnih aparata</t>
  </si>
  <si>
    <t>Dobava i postava tipskih čeličnih zidnih nosača za požarne aparate te dobava i postava požarnih aparata 12JG.
Nosači se fiksiraju na GK, zidane ili AB zidove te je potrebno predvidjeti odgovarajuće pričvršćenje.
Sve pozicije prema projektu arhitekture.
Obračun po komadu.</t>
  </si>
  <si>
    <t>zidni nosač za požarni aparat</t>
  </si>
  <si>
    <t>požarni aparat 12 JG</t>
  </si>
  <si>
    <t>Oznake u prostoru ZNR i ZOP</t>
  </si>
  <si>
    <t>Izrada, dobava i montaža naljepnica obaveznih oznaka zaštite na radu i zaštite od požara propisanih važećim zakonima i propisima. Naljepnice su tiskane u boji na vodootporni ljepljivi papir. Montaža naljepnica vrši se po gradnji na pozicije u dogovoru s projektantom.
Obračun po kompletu.</t>
  </si>
  <si>
    <t>Oznake plana evakuacije</t>
  </si>
  <si>
    <t>Dobava materijala, izrada, dostava i montaža oznaka planova evakuacije, uputa za korištenje i sigurnosnih uputa prema različitim grafičkim pripremama od strane dizajnera. Oznake dimenzija do 42 x 29.7 cm se izrezuju iz prozirne 5mm akrilne ploče na koju je kaširani print prema pripremi dizajnera sa stražnje strane. 
Obradom potrebno smanjiti oštrinu rubova materijala. 
Postavljanje se izvodi po gradnji na pozicije u dogovoru s projektantom. Fiksiranje na zid ljepljenjem, bez vidljivih tragova ljepila. 
Stavka uključuje izradu radioničkog nacrta i dostavu projektantu na ovjeru te izradu uzorka i probu postavljanja na zidnu oblogu. 
Obračun po komadu izvedene stavke.</t>
  </si>
  <si>
    <t>UKLANJANJE GRAĐEVINA</t>
  </si>
  <si>
    <t>OVJEŠENI STROPOVI I UZDIGNUTI PODOVI</t>
  </si>
  <si>
    <t>X.</t>
  </si>
  <si>
    <r>
      <t xml:space="preserve">KREŠO GEO d.o.o.
</t>
    </r>
    <r>
      <rPr>
        <sz val="9"/>
        <color theme="1"/>
        <rFont val="Arial"/>
        <family val="2"/>
      </rPr>
      <t>Jablanska ulica 54, HR-10000 Zagreb, OIB: 79873237024</t>
    </r>
  </si>
  <si>
    <t>789/2023</t>
  </si>
  <si>
    <t>TROŠKOVNIK RADOVA ZAŠTITE
GRAĐEVINSKE JAME</t>
  </si>
  <si>
    <t>OBJEKT: TERME TUHELJ</t>
  </si>
  <si>
    <t>PREDMET: TROŠKOVNIK RADOVA ZAŠTITE GRAĐEVINSKE JAME</t>
  </si>
  <si>
    <t xml:space="preserve">                </t>
  </si>
  <si>
    <t xml:space="preserve">1. </t>
  </si>
  <si>
    <t>Pripremni radovi</t>
  </si>
  <si>
    <t>Mobilizacija i demobilizacija opreme, radne snage te strojeva za izvedbu minipilota.</t>
  </si>
  <si>
    <t>eur</t>
  </si>
  <si>
    <t>1.2.</t>
  </si>
  <si>
    <r>
      <t xml:space="preserve">Iskolčenje osi minipilota s točnošću </t>
    </r>
    <r>
      <rPr>
        <sz val="11"/>
        <rFont val="Arial"/>
        <family val="2"/>
        <charset val="238"/>
      </rPr>
      <t>±</t>
    </r>
    <r>
      <rPr>
        <sz val="11"/>
        <rFont val="Trebuchet MS"/>
        <family val="2"/>
        <charset val="238"/>
      </rPr>
      <t xml:space="preserve">1 cm. </t>
    </r>
  </si>
  <si>
    <t>1.3.</t>
  </si>
  <si>
    <t xml:space="preserve">Izvedba radnih ploha sa kojih se izvode minipiloti </t>
  </si>
  <si>
    <t>UKUPNO PRIPREMNI RADOVI:</t>
  </si>
  <si>
    <t xml:space="preserve">2. </t>
  </si>
  <si>
    <t xml:space="preserve">Minipiloti i armiranobetonska naglavnica </t>
  </si>
  <si>
    <r>
      <t xml:space="preserve">Bušenje za minipilote promjera 40 cm. Duljina bušenja je 8,0 m. Bušenje se izvodi kroz </t>
    </r>
    <r>
      <rPr>
        <sz val="11"/>
        <rFont val="Trebuchet MS"/>
        <family val="2"/>
      </rPr>
      <t xml:space="preserve">slojeve laporovite gline i glinovitog lapora.  </t>
    </r>
  </si>
  <si>
    <t>Obračun po m' bušenja.</t>
  </si>
  <si>
    <t>a</t>
  </si>
  <si>
    <t>2.2.</t>
  </si>
  <si>
    <t xml:space="preserve">Utovar, odvoz i deponiranje izbušenog materijala na odlagalište (predvidivo na udaljenosti do 10 km). Prekop 10%.                                                                          </t>
  </si>
  <si>
    <r>
      <t>Obračun po m</t>
    </r>
    <r>
      <rPr>
        <vertAlign val="superscript"/>
        <sz val="11"/>
        <rFont val="Trebuchet MS"/>
        <family val="2"/>
        <charset val="238"/>
      </rPr>
      <t>3</t>
    </r>
    <r>
      <rPr>
        <sz val="11"/>
        <rFont val="Trebuchet MS"/>
        <family val="2"/>
        <charset val="238"/>
      </rPr>
      <t xml:space="preserve"> u sraslom stanju.</t>
    </r>
  </si>
  <si>
    <r>
      <t>m</t>
    </r>
    <r>
      <rPr>
        <vertAlign val="superscript"/>
        <sz val="11"/>
        <rFont val="Trebuchet MS"/>
        <family val="2"/>
        <charset val="238"/>
      </rPr>
      <t>3</t>
    </r>
    <r>
      <rPr>
        <sz val="11"/>
        <rFont val="Trebuchet MS"/>
        <family val="2"/>
        <charset val="238"/>
      </rPr>
      <t xml:space="preserve"> </t>
    </r>
  </si>
  <si>
    <t>2.3.</t>
  </si>
  <si>
    <t xml:space="preserve">Nabava, doprema i ugradnja armaturnih koševa za armiranje minipilota promjera 40 cm.                                                                                            </t>
  </si>
  <si>
    <t>Obračun po kg ugrađenog čelika</t>
  </si>
  <si>
    <t>2.4.</t>
  </si>
  <si>
    <r>
      <t>Beton klase C 30/37 izrađen sa min. 400 kg cementa na m</t>
    </r>
    <r>
      <rPr>
        <vertAlign val="superscript"/>
        <sz val="11"/>
        <rFont val="Trebuchet MS"/>
        <family val="2"/>
        <charset val="238"/>
      </rPr>
      <t>3</t>
    </r>
    <r>
      <rPr>
        <sz val="11"/>
        <rFont val="Trebuchet MS"/>
        <family val="2"/>
        <charset val="238"/>
      </rPr>
      <t xml:space="preserve"> gotovog betona za izvedbu pilota. Razred konzistencije S4+20 mm, maksimalno zrno dmax = 8-16 mm. U cijenu radova uključena je nabava gotovog betona, doprema do mjesta ugradnje (ušća kontraktora), ugradnja, uzimanje i ispitivanje kontrolnih uzoraka betona. Predviđa se povećani utrošak betona za oko 10% u odnosu na projektiranu geometriju pilota. U cijeni radova uključeno je uzimanje uzoraka betona i odgovarajuća ispitivanja prema TPGK.                                                                                                                                                                                                                           </t>
    </r>
  </si>
  <si>
    <r>
      <t>Obračun po m</t>
    </r>
    <r>
      <rPr>
        <vertAlign val="superscript"/>
        <sz val="11"/>
        <rFont val="Trebuchet MS"/>
        <family val="2"/>
        <charset val="238"/>
      </rPr>
      <t>3</t>
    </r>
    <r>
      <rPr>
        <sz val="11"/>
        <rFont val="Trebuchet MS"/>
        <family val="2"/>
        <charset val="238"/>
      </rPr>
      <t xml:space="preserve"> ugrađenog betona.</t>
    </r>
  </si>
  <si>
    <r>
      <t>m</t>
    </r>
    <r>
      <rPr>
        <vertAlign val="superscript"/>
        <sz val="11"/>
        <rFont val="Trebuchet MS"/>
        <family val="2"/>
        <charset val="238"/>
      </rPr>
      <t>3</t>
    </r>
    <r>
      <rPr>
        <sz val="11"/>
        <rFont val="Trebuchet MS"/>
        <family val="2"/>
        <charset val="238"/>
      </rPr>
      <t xml:space="preserve">  </t>
    </r>
  </si>
  <si>
    <t>2.5.</t>
  </si>
  <si>
    <t xml:space="preserve">Odbijanje betona slabe kvalitete na glavi pilota, pneumatskim čekićem na projektnu kotu. Prosječno je predviđeno odbijanja betona visine oko 20 cm. </t>
  </si>
  <si>
    <t>Obračun po broju pilota.</t>
  </si>
  <si>
    <t xml:space="preserve">kom  </t>
  </si>
  <si>
    <t>2.6.</t>
  </si>
  <si>
    <r>
      <t>Postavljanje dvostrane oplate za betoniranje naglavne grede pilota. U jediničnu cijenu uračunata je nabava, doprema na gradilište, montaža, razupiranje, podupiranje i demontaža oplate. 
Obračun po m</t>
    </r>
    <r>
      <rPr>
        <vertAlign val="superscript"/>
        <sz val="10"/>
        <rFont val="Arial"/>
        <family val="2"/>
      </rPr>
      <t xml:space="preserve">2 </t>
    </r>
    <r>
      <rPr>
        <sz val="11"/>
        <rFont val="Trebuchet MS"/>
        <family val="2"/>
      </rPr>
      <t>gotove oplate</t>
    </r>
    <r>
      <rPr>
        <sz val="10"/>
        <rFont val="Arial"/>
        <family val="2"/>
      </rPr>
      <t xml:space="preserve"> .</t>
    </r>
  </si>
  <si>
    <r>
      <t>m</t>
    </r>
    <r>
      <rPr>
        <vertAlign val="superscript"/>
        <sz val="11"/>
        <rFont val="Trebuchet MS"/>
        <family val="2"/>
      </rPr>
      <t>2</t>
    </r>
  </si>
  <si>
    <t>2.7.</t>
  </si>
  <si>
    <t>Armatura B500B naglavne grede pilota. U jediničnu cijenu uračunata je dobava, doprema na gradilište, postavljanje, vezanje armature I ugradnja.
Obračun po kg ugrađene armature.</t>
  </si>
  <si>
    <t>2.8.</t>
  </si>
  <si>
    <r>
      <t>Beton C25/30 za izvedbu naglavne grede pilota. U jediničnu cijenu je uključena nabava kompozitnih materijala, izrada, doprema na gradilište i ugradnja betona. 
Obračun po m</t>
    </r>
    <r>
      <rPr>
        <vertAlign val="superscript"/>
        <sz val="10"/>
        <rFont val="Arial"/>
        <family val="2"/>
      </rPr>
      <t>3</t>
    </r>
    <r>
      <rPr>
        <sz val="10"/>
        <rFont val="Arial"/>
        <family val="2"/>
      </rPr>
      <t xml:space="preserve"> </t>
    </r>
    <r>
      <rPr>
        <sz val="11"/>
        <rFont val="Trebuchet MS"/>
        <family val="2"/>
      </rPr>
      <t>ugrađenog betona</t>
    </r>
    <r>
      <rPr>
        <sz val="10"/>
        <rFont val="Arial"/>
        <family val="2"/>
      </rPr>
      <t>.</t>
    </r>
  </si>
  <si>
    <t>UKUPNO PILOTI, NAGLAVNA GREDA:</t>
  </si>
  <si>
    <t xml:space="preserve">3. </t>
  </si>
  <si>
    <t>Opažanje pomaka</t>
  </si>
  <si>
    <t>Ugradnja repera i geodetsko praćenje horizontalnih i vertikalnih pomaka s točnošću ±1 mm. U cijenu je uključeno 4 opažanja, obrada podataka, dostavljanje podataka o svakom mjerenju i izrada završnog izvještaja.</t>
  </si>
  <si>
    <t>Obračun po komadu ugrađenog repera.</t>
  </si>
  <si>
    <t>UKUPNO OPAŽANJE POMAKA:</t>
  </si>
  <si>
    <t>Piloti i naglavnica</t>
  </si>
  <si>
    <t>SVEUKUPNO NETTO (eur):</t>
  </si>
  <si>
    <t>PDV 25% (eur):</t>
  </si>
  <si>
    <t>SVEUKUPNO BRUTTO (eur):</t>
  </si>
  <si>
    <r>
      <t xml:space="preserve">STUDIO SOL LANDSCAPE &amp; ARCHITECTURE j.d.o.o.
</t>
    </r>
    <r>
      <rPr>
        <sz val="9"/>
        <color theme="1"/>
        <rFont val="Arial"/>
        <family val="2"/>
      </rPr>
      <t>Goljak 48, HR-10000 Zagreb, OIB: 69702906688</t>
    </r>
  </si>
  <si>
    <t>1/23</t>
  </si>
  <si>
    <t>TROŠKOVNIK KRAJOBRAZ I NAVODNJAVANJE</t>
  </si>
  <si>
    <t>Studio SOL j.d.o.o.</t>
  </si>
  <si>
    <t>GRMLJE:</t>
  </si>
  <si>
    <t>Sadnice grmlja: Grmlje koje se sadi mora imati certifikat o specifikaciji proizvoda s čime se potvrđuju karakteristike svake biljke kao ime vrste i varijeteta, veličina biljke,  podrijetlo. Grmlje mora  biti zdravo, školovano, uzgojeno na širokom razmaku u loncima, snažna rasta, dobro ukorijenjeno, normalno razvijeno, staro prosječno 3 godine. Sadnice trebaju biti isključivo kontejnirane. Penjačice moraju biti dobro razvijene, primarni izbojak dugačak  minimalno 100 cm.  U cijenu je uračunata sadnica s ukrcavanjem, dopremom do gradilište te iskrcavanjem.</t>
  </si>
  <si>
    <t>TRAJNICE:</t>
  </si>
  <si>
    <t>Trajnice moraju imati certifikat s oznakom roda, vrste, varijeteta te podrijetla, moraju biti školovane i zdrave, u kontejnerima. U cijenu je uračunata sadnica s ukrcavanjem, dopremom do gradilišta te iskrcavanjem.</t>
  </si>
  <si>
    <t>STABLA:</t>
  </si>
  <si>
    <t>Stablašice moraju imati certifikat s oznakom roda, vrste, varijeteta, naznačenu veličinu, podrijetlo (rasadnik). Sadnice moraju biti  zdrave, nezaražene i neoštećene, školovane u rasadniku. Sadnice drveća moraju imati jasno definirano, uspravno deblo i dobro razvijenu krošnju s ninimalno 3 primarne grane, minimalne visine 3 m. Sve sadnice trebaju imati dobro razvijen korijenov sustav te pravilno oblikovanu i dobro prorašćenu krošnju, osobito s očuvanim donjim granama i neoštećenim vršnim izbojkom. U cijeni sadnice uračunato je i vađenje, te pakiranje/zaštita busena pletenom žicom i jutom ili u kontejnerima. Stavka uključuje ukrcaj i transport do mjesta sadnje te iskrcaj sadnica.</t>
  </si>
  <si>
    <r>
      <rPr>
        <sz val="8"/>
        <color theme="1"/>
        <rFont val="Arial"/>
        <family val="2"/>
      </rPr>
      <t>INVESTITOR:</t>
    </r>
    <r>
      <rPr>
        <b/>
        <sz val="8"/>
        <color theme="1"/>
        <rFont val="Arial"/>
        <family val="2"/>
      </rPr>
      <t xml:space="preserve">     Terme Tuhelj    </t>
    </r>
    <r>
      <rPr>
        <sz val="8"/>
        <color theme="1"/>
        <rFont val="Arial"/>
        <family val="2"/>
      </rPr>
      <t xml:space="preserve"> OBJEKT:</t>
    </r>
    <r>
      <rPr>
        <b/>
        <sz val="8"/>
        <color theme="1"/>
        <rFont val="Arial"/>
        <family val="2"/>
      </rPr>
      <t xml:space="preserve">  TERME TUHELJ ZAPAD - ELEMENT</t>
    </r>
  </si>
  <si>
    <t>ukupno</t>
  </si>
  <si>
    <t>napomena</t>
  </si>
  <si>
    <t>KRAJOBRAZ - TERME TUHELJ ZAPAD ELEMENT</t>
  </si>
  <si>
    <t>KRAJOBRAZ</t>
  </si>
  <si>
    <t xml:space="preserve">Napmena: Zemljani radovi koji se odnose na iskope i nasipavanja do kote -30 cm nisu dio ovog troškovnika. </t>
  </si>
  <si>
    <t>TROŠKOVNIK KRAJOBRAZ TEREME TUHELJ ZAPAD - ELELEMT</t>
  </si>
  <si>
    <t>I PRIPREMNI RADOVI</t>
  </si>
  <si>
    <t>II ZEMLJANI RADOVI</t>
  </si>
  <si>
    <t>III GRAĐEVINSKI RADOVI</t>
  </si>
  <si>
    <t>IV RADOVI S BILJNIM MATERIJALOM</t>
  </si>
  <si>
    <t>V BILJNI MATERIJAL</t>
  </si>
  <si>
    <t>VI NAVODNJAVANJE</t>
  </si>
  <si>
    <t>VII ZAVRŠNI RADOVI</t>
  </si>
  <si>
    <t>RUŠENJE STABALA S VAĐENJEM PANJA I KORIJENJA</t>
  </si>
  <si>
    <t xml:space="preserve">Rušenje stabala uz svu zaštitu s osiguranjem ljudi i dobara. Rad obuhvaća piljenje grana i debla, spuštanje na tlo, strojno vađenje korijenja te utovar i odvoz na deponj koji osigurava izvođač. Stvka se odnosi na drveće koje je fiziološki u lošem stanju te na drveće  koje je na mjestu planirane gradnje. Obračunava se po komadu. </t>
  </si>
  <si>
    <t>GEODETSKI RADOVI PRIJENOSA PODATAKA</t>
  </si>
  <si>
    <t xml:space="preserve">Geodetski radovi na iskolčenju svih elemenata krajobraznog uređenja, uključuju sva mjerenja u vezi prijenosa podataka iz projekta na teren. Postavljanje i održavanje dobro uočljivih iskolčenih oznaka na terenu od početka radova do predaje  radova investitoru te izrada snimke izvedenog stanja. Iskolčavanje bilja prema projektu i to drveće pojedinačno, a grmlje i živice po grupacijama. Kolčići za označavanje trebaju biti obojeni bijelom bojom, visine 30 do 40 cm, kako bi bili uočljivi. Obračunava  se paušalno. </t>
  </si>
  <si>
    <t>A. OKOLNI TEREN, 2.904 m2</t>
  </si>
  <si>
    <t>paušal</t>
  </si>
  <si>
    <t>B. OTOCI KROVNOG VRTA 850 m2</t>
  </si>
  <si>
    <t>C. ATRIJ 59 m2</t>
  </si>
  <si>
    <t>ZAŠTITA POSTOJEĆEG DRVEĆA - GRUPE</t>
  </si>
  <si>
    <t>Zelene površine s prirodnim grupacijama drveća treba ograditi zaštitnom PVC građevinskom mrežom na cjevnoj skeli kako bi se spriječilo ulaženje u zeleni prostor i odlaganje alata i materijala po zelenim površinama i oko debala stabala. Štiti cijelu zonu u širini krošnje (korijena)!</t>
  </si>
  <si>
    <t>Obračun po mt sa svim radovima i materijalima.</t>
  </si>
  <si>
    <t>mt</t>
  </si>
  <si>
    <t>PRIPREMNI RADOVI UKUPNO:</t>
  </si>
  <si>
    <t>II</t>
  </si>
  <si>
    <t xml:space="preserve">IZVEDBA ZEMLJANE POSTELJICE </t>
  </si>
  <si>
    <t>Stavka uključuje uređenje zemljane posteljice u kontaktnoj zoni objekta i prirodnog terena gdje će biti izveden  drenažni sloj dekorativnog kamena i rubnjak u trakastom temelju.  Stavka uključuje: iskop viška materijala da bi dubina  uređene posteljice bila 30 - 50 cm niže od završne kote u zoni polaganja kamena i izvedbe  trakastog temelja,  utovar i odvoz stvarne količine iskopanog materijala na deponij koji osigurava izvođač, planiranje i nabijanje posteljice  do zbijenosti Ms=30 MN/m2, na točnost +/-3cm. Obračunava se sa svim radovima i transportom, po m2 gotove posteljice.</t>
  </si>
  <si>
    <t>MODELIRANI RELJEF</t>
  </si>
  <si>
    <t>Iz pročišćenog deponiranog zemljanog materijala  iz iskopa posteljica za parkovne staze ili drugog materijala deponiranog na gradilištu, oblikovat će se reljef u formi brdašaca. Prosijani materijal mora imati minimalno 80% učešća zemlje, a kamene strukture ne smiju biti u prosjeku  veće od 10 cm. Modelirat će se nanačin da se  naizmjeničnim nasipavanjem, sabijanjem i  vlaženjem formira osnova, jezgra brdašca. Završna kota jezgre brdašaca treba biti 30 cm niža od planirane završne kote zato što će se dodavati humus. Nagibi modeliranog volumena  ne smiju biti strmiji od 20%. Obračunava se po m3 ugrađenog materijala.</t>
  </si>
  <si>
    <r>
      <rPr>
        <b/>
        <sz val="8"/>
        <rFont val="Arial"/>
        <family val="2"/>
      </rPr>
      <t>NA POVRŠINAMA KOJE BILE ZELENE I NA KOJIMA SE PLANIRA GRADITI</t>
    </r>
    <r>
      <rPr>
        <sz val="8"/>
        <rFont val="Arial"/>
        <family val="2"/>
      </rPr>
      <t xml:space="preserve"> - ČUVANJE I RAZASTIRANJE POVRŠINSKIH 30CM ZEMLJE  Iskopavanje, premještanje iskopane zemlje (prvih 30cm) na travnatu površinu na terenu. Zemlja se oblikuje prema uputama na LISTU 4 u grafičkim prilozima i na gradilištu deponira za kasnije razastiranje.</t>
    </r>
  </si>
  <si>
    <t>ZA POVRŠINE KOJE SU PRETHODNO BILE ZELENE I NA KOJIMA SE PLANIRA SADNJA</t>
  </si>
  <si>
    <r>
      <t xml:space="preserve">A) FREZANJE TERENA                                                                         Frezanje na 25cm dubine sa ćišćenjem  od korova, kamenja, itd. i odvoz na deponij (ostataka korova, kamenja...). Ravnanje i grabanje (fino planiranje) prekopane zemlje sa usitnjavanjem tla II kategorije. Obračun prema stvarno iskrčenim površinama. </t>
    </r>
    <r>
      <rPr>
        <b/>
        <sz val="8"/>
        <rFont val="Arial"/>
        <family val="2"/>
      </rPr>
      <t>Napomena</t>
    </r>
    <r>
      <rPr>
        <sz val="8"/>
        <rFont val="Arial"/>
        <family val="2"/>
      </rPr>
      <t>: u širini krošnje svih zatečenih stabala, ružno frezanje na dubini od maksimalno 10 cm, bez oštečenja korijena</t>
    </r>
  </si>
  <si>
    <t>ZA POVRŠINE KOJE SU PRETHODNO BILE POPLOČENE</t>
  </si>
  <si>
    <t xml:space="preserve">A) RAZASTIRANJE ZEMLJE Nabava, dovoz, razastiranje i planiranje dobre vrtne zemlje.  </t>
  </si>
  <si>
    <t xml:space="preserve">1) od zemlje u sloju od 30cm koja je deponirana na gradilištu od prijašnjih zelenih površina (iz stavke 3). Obračun po stvarno dopremljenim količinama. </t>
  </si>
  <si>
    <t xml:space="preserve">2) od nove vrtne zemlje u sloju od 30cm bez korova te drugih otpadaka, s ugradnjom lave 10/18 mm, 25 lit/m2 na mjesta sadnje grmlja. Obračun po stvarno dopremljenim količinama. </t>
  </si>
  <si>
    <r>
      <t xml:space="preserve">FINO PLANIRANJE TERENA                                                        </t>
    </r>
    <r>
      <rPr>
        <sz val="8"/>
        <rFont val="Arial"/>
        <family val="2"/>
      </rPr>
      <t xml:space="preserve">  Fino planiranje terena nakon grubog razastiranja plodne vrtne zemlje                                 </t>
    </r>
  </si>
  <si>
    <t>ZEMLJANI RADOVI UKUPNO:</t>
  </si>
  <si>
    <t>STAZE  U OKOLIŠU</t>
  </si>
  <si>
    <t>Stavka se odnosi na izvedbu staza u okolišu i na krovu sa svim radovima i materijalima.</t>
  </si>
  <si>
    <t>a) Rubnjak - Nabava, dovoz i postavljanje rubnjaka od pocinčanog čelika (profil debljine 4MM, dubline 5cm).Oblikovani (po potrebi savijani) prema nacrtu. Učvršćivanje betonom točkasto na način da beton završno bude prekriven ostalim završnim slojevima krova (sipina).</t>
  </si>
  <si>
    <t xml:space="preserve">b) Sipina na prirodnom terenu (stabilizer)- Postavljanje stabilizirane sipine na krovu bez podnožnog sloja - stabilizer u sivoj / smeđoj boji, frakcija agregata 0-8mm, u debljini sloja 6cm (predvidjeti izvedbu uzorka u dogovoru s odgovornim projektantom) 
Uključivo izrada testna 3 uzorka boja koje se dostavljaju projektantu na ovjeru prije početka izvedbe. </t>
  </si>
  <si>
    <t xml:space="preserve">c) Sipina na krovu (stabilizer)- Postavljanje stabilizirane sipine na krovu s podnožnim slojem. Podložni sloj: Dobava, doprema i postava temeljnog sloja na bazi tucanika granualcije 0/16 mm, ukupne debljine d = 11cm - 16cm. Postavlja se na filterski geotekstil drenažnog sustava. Na njemu:  - stabilizer u sivoj / smeđoj boji, frakcija agregata 0-8mm, u debljini sloja 6cm (predvidjeti izvedbu uzorka u dogovoru s odgovornim projektantom).
Uključivo izrada testna 3 uzorka boja koje se dostavljaju projektantu na ovjeru prije početka izvedbe. </t>
  </si>
  <si>
    <t>RUBNA TRAKA POVRŠINA S TRAJNICAMA (SUSRET TRAJNICA I TRAVNJAKA)</t>
  </si>
  <si>
    <t xml:space="preserve">Nabava, doprema i postava rubne trake od PE-PP  materijala, uz zonu rasta grmlja prema travnjaku (voćnjak) uključujući sidrene klinove. </t>
  </si>
  <si>
    <t>a) rubna traka visine 175, debljine 20 mm</t>
  </si>
  <si>
    <t>b) Sidreni klinovi 250 mm (3 kom na 1500 mm)</t>
  </si>
  <si>
    <t>UKRASNI KAMEN U KONTAKTNOJ ZONI ZGRADE I PRIRODNOG TERENA</t>
  </si>
  <si>
    <t xml:space="preserve">Nabava, doprema i postava sloja drobljenog kamena granulacije 0/32 u debljini 45cm, filc PES (geotekstil) 0,2cm s odizanjem na rubove u visini završnog sloja, te završnog sloja - ukrasnog kamena u boji po izboru projektanta, granulacija 16-32mm u deljbini sloja 5cm </t>
  </si>
  <si>
    <t>UKRASNI KAMEN U ZONI KROVA, IZMEĐU BAZENSKE DVORANE I SPORTSKE DVORANE</t>
  </si>
  <si>
    <t xml:space="preserve">Nabava, doprema i postava sloja drobljenog kamena granulacije 0/32 u debljini 5cm, te završnog sloja - ukrasnog kamena u boji po izboru projektanta, granulacija 16-32mm u deljbini sloja 5cm </t>
  </si>
  <si>
    <t>UKRASNI KAMEN U ZONI ATRIJSKOG VRTA (RELAX ZONE)</t>
  </si>
  <si>
    <t xml:space="preserve">Nabava, doprema i postava završnog sloja - ukrasnog kamena u boji po izboru projektanta, granulacija 16-32mm u deljbini sloja 5cm. Polaže se na humus. </t>
  </si>
  <si>
    <t xml:space="preserve">PO 02 STUPOVI ZA SIGNALIZACIJU
DIMENZIJE:  56x21xH190cm                                                          Stavka uključuje nabavu, izradu i montažu stupova za signalizaciju. Konstrukcija stupova izrađuje se od vodootporne šperploče debljine 18mm, obložene ili zrcalom (lijepljeno) s vanjske strane ili mylar aluminijskom oblogom/folijom. Stijenke se međusobno spajaju na kant. Drvena potkonstrukcija se sastoji od pravokutnih profila presjeka 5cm x 5cm. 
Konstrukcija je spojena na betonski temelj putem cinčanih čeličnih L profila na donjoj strani (2 x L profil 14 x 5 x 0,4cm, 2 x L profila 9 x 9 x 0,4cm).
U sredini stupa je ostavljen prozor / prodor kroz koji se promatra okoliš. Točan kut pod kojim se izvodi prodor će se odrediti na terenu u dogovoru s projektantom, kako bi se pogled usmjerio prema okolnim prirodnim točkama (npr. vrh brijega). Prozor se sastoji od drvenog okvira koji nije obložen zrcalom, već u kojem je drvo ostavljeno vidljivo. Okvir prozora je izveden od drvene šperploče koja je obojana u crnu RAL boju 9005 ili je ostavljena u natur boji drva (dogovor s projektantom). 
Na prednjoj stranici stupa se digitalno tiska naptis i grafika u dogovoru s projektantom.   Obračun po komadu                                                                                       </t>
  </si>
  <si>
    <t>NAPOMENE:
- sheme projektirane opreme podložne su promjenama i dopunama u ovisnosti o primjenjenim tehničko-tehnološkim rješenjima 
- ovaj nacrt uz ostale sastavni je dio izvedbenog projekta i vrijedi samo kao dio te cjeline
- izvođač je dužan prije izvođenja napraviti radioničke nacrte prema shemi projektirane opreme koje odobrava projektant
- izvođač je dužan prije izvođenja dostaviti uzorak materijala, završne obrade, uzorak elementa ili detalj elementa u MJ 1:1 na ovjeru projektantu
- izvođač je dužan osigurati transport i ugradnju elemenata bez oštećenja do njihove potpune gotovosti i uporabljivosti
- promjene nisu dozvoljene bez odobrenja ovlaštenog projektanta
- sve mjere ugradbe kontrolirati u naravi</t>
  </si>
  <si>
    <t xml:space="preserve">POZICIJA PO 01 KUĆICA ZA KUKCE
DIMENZIJE:  50x57xH120cm
Stavka uključuje nabavu, izradu i montažu kućice za kukce. Konstrukcija kućice izrađuje se od vodootporne šperploče, obojene u vodootpornu crnu boju za drvo RAL 9005. Konstrukcija je spojena na betonski temelj putem cinčanih čeličnih L profila na donjoj strani (2 x L profil 14 x 5 x 0,4cm, 2 x L profila 9 x 9 x 0,4cm).
Stijenke kućice izrađuju se od vodootporne šperploče debljine 18 mm i cinčanih čeličnih kutnika. Stijenke se međusobno spajaju na kant. Radi stabilnosti, po sredini ormarića nalaze se dijagonalni drveni kutnici.
Drveni okvir ispunjen je drvenim balvanima prosječnog promjera 15 cm koji se buše kako bi se stvorile niše za kukce.
Na bočnoj stranici okvira urezuje se natpis prema dogovoru s projektantom. Obračun po komadu.
NAPOMENE:
- sheme projektirane opreme podložne su promjenama i dopunama u ovisnosti o primjenjenim tehničko-tehnološkim rješenjima 
- ovaj nacrt uz ostale sastavni je dio izvedbenog projekta i vrijedi samo kao dio te cjeline
- izvođač je dužan prije izvođenja napraviti radioničke nacrte prema shemi projektirane opreme koje odobrava projektant
- izvođač je dužan prije izvođenja dostaviti uzorak materijala, završne obrade, uzorak elementa ili detalj elementa u MJ 1:1 na ovjeru projektantu
- izvođač je dužan osigurati transport i ugradnju elemenata bez oštećenja do njihove potpune gotovosti i uporabljivosti
- promjene nisu dozvoljene bez odobrenja ovlaštenog projektanta
- sve mjere ugradbe kontrolirati u naravi
</t>
  </si>
  <si>
    <t>KORIJENOVA ZAVJESA (ROOT BARRIER) OKO INSTALACIJSKIH CIJEVI</t>
  </si>
  <si>
    <t>Nabava, doprema i postava korijenove zavjesa, barijera za rast korijena i zaštitu podzemnih instalacija. Visina barijere 1000 mm debljina 1 mm. Rebra na barijri služe za usmjeravanje korijena od volumena tla u kojem je podzemna infrastruktura. U rolama 30 m' i segmentima do 10 m'. Potrebno je omotati zavijesu i oko gornjeg dijela cijevi, kako se korijeni mogu pojaviti i odozgo. Vijek trajanja treba biti min 30 godina.</t>
  </si>
  <si>
    <t>Nabava, doprema i postava posebne trake za spajanje. Spajanje segmenata zavjese pomoču posebne trake za spajanje uz preklop od 100 mm. Orijentirati spojeve od smjera stabla. Vijek trajanja treba biti min 30 godina.</t>
  </si>
  <si>
    <t>GRAĐEVINSKI RADOVI UKUPNO:</t>
  </si>
  <si>
    <t>RADOVI S BILJNIM MATERIJALOM</t>
  </si>
  <si>
    <t>SADNJA STABLAŠICA I VOĆAKA</t>
  </si>
  <si>
    <t xml:space="preserve">1.1. Kopanje jame za stablašice u zoni koja je prethodno bila popločenje ili cesta: Kopanje jama u zemljištu A-B ktg., dimenzija  (2,0 x 2,0 x 1,0 m) s izmjenom 50% materijala iz dna jame te odvozom iskopanog materijala na deponij koji osigurava izvođač.   Obračun količine po kom. stablašice. </t>
  </si>
  <si>
    <t xml:space="preserve">1.2. Kopanje jame za stablašice: Kopanje jama u zemljištu A-B ktg., dimenzija  (1,0 x 1,0 x 1,0 m) s izmjenom 50% materijala iz dna jame te odvozom iskopanog materijala na deponij koji osigurava izvođač.   Obračun količine po kom. stablašice. </t>
  </si>
  <si>
    <t>1.3. Mješavina plodnog vrtnog supstrata (0.5m3 – 30 % busen stablašice = 0,35m3), kojim se zapunjava jama sačinjen je od humusne vrtne zemlje u količini od  0,5 m3 vrtna zemlja + 0,1 m3  mješavine plodnog zemljišnog supstrata. Stavka uključuje nabavu  i isporuku materijala na gradilište.</t>
  </si>
  <si>
    <t xml:space="preserve">a) Humusna vrtna zemlja </t>
  </si>
  <si>
    <t>b) Plodni zemljišni supstrat</t>
  </si>
  <si>
    <t>1.4. Hranjivo za stablašice: u količini od 2 kg / m3 mješavine plodne zemlje (1 jama ) s funkcijom dugotrajnog djelovanja do 6 mj. Sve s nabavom i ugradbom materijala.</t>
  </si>
  <si>
    <t>1.5. Sadnja stablašica: Prije postavljanja sadnice stabla u jamu  orezuje se oštećeno korijenje. Stablo se postavlja u jamu vertikalno (na sloj od 10 do 20 cm mješavine vrtne zemlje i komposta, ovisno o visini korjenovog vrata). Nakon toga se  busen zasipava i zemlja nabija prema busenu. Zatrpavanje – sadnja, te oblikovanje zemljane zdijelice oko stabla (r=0,60 x 0,04m.dubine) radi zadržavanja vode. Formiranje krošnje stablašice uz odstranjivanje njenih oštećenjh dijelova ( 5-10 % volumena krošnje). Obilno zalijevanje. Obračunava se po komadu.</t>
  </si>
  <si>
    <t>1.5. Sidrenje stablašica. Kolci za koljenje drveća dužine 2,5 m i promjera 6 cm, po 3 kolca za stablo. Vezanhe elastičnom trakom (1m po stablu). Obračunava se po kompletu.</t>
  </si>
  <si>
    <t>UKUPNO SADNJA STABLAŠICA</t>
  </si>
  <si>
    <t xml:space="preserve">SADNJA GRMLJA </t>
  </si>
  <si>
    <t xml:space="preserve"> Iskop jama za grmlje i penjačice s radovima kopanja jame u zemljištu  A-B ktg, veličine (0,4x 0,4 x 0,4 ), s odvozom iskopanog materijala s dna jame  na deponij koji osigurava izvođač radova. </t>
  </si>
  <si>
    <t xml:space="preserve">Dodatna plodna zemlja za jame grmlja i penjačica: Osnovni supstrat himisna vrtna zemlje u količini od  0.059 m3/ jamica (umanjeno za cca 5 l – količina zelje u loncu) vrtna zemlja. Sve s nabavom vrtne zemlje. </t>
  </si>
  <si>
    <t>Dodatno hranjivo za grmlje i penjačice:  u količini od 0,25 kg / 1 jama s funkcijom dugotrajnog djelovanja do 6 mj. Stavka uključuje nabavu gnojiva i miješanje sa osnovnim supstratom.  Obračun po kom. grmlja.</t>
  </si>
  <si>
    <t>Sadnja grmlja i penjačica s radovima sadnje, obrezivanja oštećenog korijenja i grana, zatrpavanje - sadnja s ugradbom zemlje oko sadnice. Okopavanje tla oko svih grupacija grmlja te oko svake sadnice živice i penjačice s finim ručnim planiranjem na relativnu kotu - 4cm, radi malča. Obilno zalijevanje. Obračun po kom. posađenog grmlja.</t>
  </si>
  <si>
    <t>2.5. Malčiranje grmlja sječikom kore I klase u sloju od 7-10 cm. Stavka uključuje navabu malča i razastiranje u zoni nasada grmlja.</t>
  </si>
  <si>
    <t>UKUPNO SADNJA GRMLJA</t>
  </si>
  <si>
    <t>SADNJA PERENA</t>
  </si>
  <si>
    <t xml:space="preserve">Složena vrtna zemlja za perene; vrtna zemlja 70% /  kremeni pijesak 30 % sve u sloju od 30 cm.   Nabava, doprema i ugradba. Takvoj mješavini dodati mineralno gnojivo (6mj djelvanja) u količini od. 2.5 kg/m3. Sve s nabavom zemlje, dopremom, ugradbom i finim razastiranjem na točnost +/- 2 cm. stavka uključuje sve radove na sadnji trajnica s iskopom jamica, sadnjom i zatrpavanjem jamica. </t>
  </si>
  <si>
    <t>Sadnja  perena 9 kom/m2 u prosjeku: kopanje jamica za sadnju veličine 25 x 25 x 25 cm. i sadnja biljaka. Nakon sadnje površina mora biti izravnata na +/-2-5cm.</t>
  </si>
  <si>
    <t>3a</t>
  </si>
  <si>
    <t>Dobava, doprema i postavljanje 1x1m rastera od konopa ili sl. S kratkim (do 10cm)  klinovima  za prijenos plana sadnje zona koje nisu travnjaci, s nacrta na teren i krov.</t>
  </si>
  <si>
    <t>kompl</t>
  </si>
  <si>
    <t>UKUPNO SADNJA PERENA</t>
  </si>
  <si>
    <t>4a.</t>
  </si>
  <si>
    <t>TRAVNJACI - travnjaci u parteru</t>
  </si>
  <si>
    <t>4.1. Fino planiranje osnovnog tijela terena nivelatorom - na osnovne projektirane kote  točnosti +/- 5 ispod svih planiranih travnih površina (-30 cm. ). s odstranjivanjem stršećih stjena koje imaju promjer veći od 10 cm.</t>
  </si>
  <si>
    <t xml:space="preserve">4.2. Jalovina prosijana - probrani zemljani materijal – 15 cm:  Nasipavanje jalovine i fino planiranje  nivelatorom ispod svih novoformiranih travnih površina. Prosijana jalovina je granulacije 0 - 30 mm.  - zemlja : kamen omjera 1:1 u sloju od 15 cm.  nasipava se na planirane kote (-15 cm) sve na točnost +/- 2 cm.,  računano s ugradbom i stabilizacijom materijala. Sve s dobavom, dopremom te grubim i finim mašinskim planiranjem. </t>
  </si>
  <si>
    <t xml:space="preserve">4.3. Mješavina plodne vrtne zemlje  i riječnog pijesak u omjeru 2:1. sve u sloju od 15 cm. S grubim i finim razastiranjem - niveliranjem na +/- 1 cm. Ova se dva supstrata miješaju frezom.  Obvezno mrvljenje - sitnjenje gruda, fino poravnavanje (grablje) i odstranjivanje krupnijih dijelova glinenog materijala i sitnih kamenčića.  Sve s nabavom i ugradnjom. </t>
  </si>
  <si>
    <t xml:space="preserve">4.4. Prihranjivanje vrtne zemlje sa sporo djelujućim gnojivom (8 mj.) u koncentraciji od 2 kg/m3 plodne zemlje ( u gornjem sloju zemlje od 10 cm.) te frezanje običnom frezom do 10 cm dubine. </t>
  </si>
  <si>
    <t xml:space="preserve">4.5. Nabava i sjetva mješavine sjemena trave. Sjetva se vrši sijačicom  i ručno, u količini od 35gr/m2, fino pokrivanje frezom na dubinu od 2-4mm te valjanje valjkom uz obilno zalijevanje.  Sve s nabavom dopremom i ugradbom materijala. Nabava i postavljanje travnatog tepiha sa sastavom festuca arundinacea i Poa pratensis u omjeru 80%-20%. </t>
  </si>
  <si>
    <t>4b.</t>
  </si>
  <si>
    <t>TRAVNATI TEPIH - travnati tepih krov</t>
  </si>
  <si>
    <t xml:space="preserve">Nabava i postavljanje travnatog tepiha sa sastavom festuca arundinacea i Poa pratensis u omjeru 80%-20%. </t>
  </si>
  <si>
    <t xml:space="preserve">Gnojivo </t>
  </si>
  <si>
    <t>UKUPNO TRAVNJACI</t>
  </si>
  <si>
    <t>ZELENI KROV</t>
  </si>
  <si>
    <t>5a</t>
  </si>
  <si>
    <t>Dobava, doprema i postava zaštitne i klizajuće folije
na bazi HDPE (polietilen visoke gustoće)
debljina d= 1 mm, težine 946 g/m2. Zaštitna i klizajuća folija postavlja se s preklopom od barem 100 mm na hidroizolacijsku membranu nakon provjere vodonepropusnosti krova. Zaštita u skladu s DIN 18195 - dio 10 ili jednakovrijedna. Obračun po m² ugrađenog materijala.</t>
  </si>
  <si>
    <t>5b</t>
  </si>
  <si>
    <r>
      <rPr>
        <b/>
        <sz val="8"/>
        <rFont val="Arial"/>
        <family val="2"/>
      </rPr>
      <t>Za dio krova točno ispod staze, gdje je potrebna veća nosivost.</t>
    </r>
    <r>
      <rPr>
        <sz val="8"/>
        <rFont val="Arial"/>
        <family val="2"/>
      </rPr>
      <t xml:space="preserve"> Dobava, doprema i postava drenažnog sustava (uključuje filterski geotekstil, drenažno akumulacijske kadice i zaštitno klizajuća folija). Sirovina čepaste ploče - Reciklirani polistiren  (HIPS - polistiren visoke udarne žilavosti), sirovina filterskog geotekstila - PP (polipropilen), sirovina zaštitne i klizajuće folije - PP (polipropilen) Ukupna debljina  d= 12.5 mm, kapacitet odvodnje ((pri nagibu od 2 %  (20 kPa))= 0.72 l/s/m,  tlačna čvrstoća= 900 kPa.
Uključena dobava, sav rad do potpune gotovosti i funkcionalnosti a u svemu prema smjernicama odabranog proizvođača materijala. Drenažno akumulacijski sustav postavlja se na hidroizolacijsku membranu sa protukorjenskim svojstvima a nakon provjere vodonepropusnosti krova. Obračun po m2 ugrađenog materijala.</t>
    </r>
  </si>
  <si>
    <t>5c</t>
  </si>
  <si>
    <t>Dobava, doprema i postava drenažnog sustava (uključuje filterski geotekstil, drenažno akumulacijske kadice i paropropusni geotekstil). Sirovina čepaste ploče - Reciklirani polistiren  (HIPS - polistiren visoke udarne žilavosti), sirovina filterskog geotekstila - PP (polipropilen), sirovina paropropusnog geotekstila - PP (polipropilen). Ukupna debljina  cca 30 mm, kapacitet odvodnje ((pri nagibu od 2 %  (20 kPa))= 2.14 l/s/m,  tlačna čvrstoća= 500 kPa.
Uključena dobava, sav rad do potpune gotovosti i funkcionalnosti a u svemu prema smjernicama odabranog proizvođača materijala. Drenažno akumulacijski sustav postavlja se na XPS. Obračun po m2 ugrađenog materijala.</t>
  </si>
  <si>
    <t>5d</t>
  </si>
  <si>
    <t>Dobava, doprema i razastiranje supstrata za tip intenzivnih zelenih krovova. Materijal - mješavina mineralnog i organskog supstrata, pH vrijednost 5 - 7.5. Supstrat se polaže na filterski sloj drenažnog sustava ili na ploče za skladištenje vode. MAKSIMALNA TEŽINA: 960kg/m3 (suha), 1.700kg/m3 (saturirana).</t>
  </si>
  <si>
    <t>5e</t>
  </si>
  <si>
    <t>Dobava, doprema i postava pokrivača od razgradivog kokos vlakna i potrebnih elemenata za pričvršćavanje, za stabilizaciju substrata u nagiba u zonama u kojim je nagib &gt;5%</t>
  </si>
  <si>
    <t>5f</t>
  </si>
  <si>
    <t>Planiranje modelirnaih brežuljka po nacrtu visine do 0,35cm. Stavka uključuje sve slojeve bez biljnog materijala.</t>
  </si>
  <si>
    <t>5g</t>
  </si>
  <si>
    <t>Nabava, doprema i postava sloja drobljenog kamena granulacije 0/32 u debljini 10cm -15cm, te završnog sloja - ukrasnog kamena u boji po izboru projektanta, granulacija 16-32mm u deljbini sloja 5cm.  Postavlja se na rub krova u prema detalju krovnog vijenca te ostalih drenažnih kanala na krovu i kontrolnih okna, u širini od cca od 30cm.</t>
  </si>
  <si>
    <t>5h</t>
  </si>
  <si>
    <t>Dobava, doprema i postava aluminijskog profila, 200mm/100mm/3mm s perforacijama za protok vode.Profil čini granicu travnjaka i šljunčanih slojeva krova.</t>
  </si>
  <si>
    <t>UKUPNO ZELENI KROV</t>
  </si>
  <si>
    <t>UKUPNO RADOVI S BILJNIM MATERIJALOM</t>
  </si>
  <si>
    <t>BILJNI MATERIJAL</t>
  </si>
  <si>
    <t>STABLAŠICE</t>
  </si>
  <si>
    <t>Stablašice moraju imati certifikat s oznakom roda, vrste, varijeteta, naznačenu veličinu, podrijetlo (rasadnik). Sadnice moraju biti  zdrave, nezaražene i neoštećene, školovane u rasadniku. Sadnice drveća moraju imati jasno definirano, uspravno deblo i dobro razvijenu krošnju s ninimalno 3 primarne grane, minimalne visine 3 m. Sve sadnice trebaju imati dobro razvijen korijenov sustav te pravilno oblikovanu i dobro prorašćenu krošnju, osobito s očuvanim donjim granama i neoštećenim vršnim izbojkom. U cijeni sadnice uračunato je i vađenje, te pakiranje/zaštita busena pletenom žicom i jutom ili u kontejnerima. Stavka uključuje ukrcaj i transport do mjesta sadnje te iskrcaj sadnica.</t>
  </si>
  <si>
    <t>Carpinus betulus  op. 18-20 cm, vis. 2,5-3,0 m</t>
  </si>
  <si>
    <t>Liquidambar spp. op. 18-20 cm, vis. 2,5-3,0 m</t>
  </si>
  <si>
    <t xml:space="preserve">Alnus glutinosa  h. 2,50-3,00, ob. 18-20cm </t>
  </si>
  <si>
    <t xml:space="preserve">Tilia cordata h 2,5-3,0m ob.18-20cm </t>
  </si>
  <si>
    <t>Acer campestre h 2,5-3,0 m, ob. 18-20cm</t>
  </si>
  <si>
    <t xml:space="preserve">VOĆKE </t>
  </si>
  <si>
    <t>Voćne sadnice moraju imati certifikat s oznakom roda, vrste, varijeteta, naznačenu veličinu, podrijetlo (rasadnik). Sadnice moraju biti  zdrave, nezaražene i neoštećene, školovane u rasadniku. Moraju imati jasno definirano, uspravno deblo i dobro razvijenu krošnju (visina cijepa na 150 cm)  s minimalno 3 primarne grane, starosti 5 god.  Sve sadnice trebaju imati dobro razvijen korijenov sustavte. U cijeni sadnice uračunato je i vađenje, te pakiranje/zaštita busena pletenom žicom i jutom ili u kontejnerima. Stavka uključuje ukrcaj i transport do mjesta sadnje te iskrcaj sadnica.</t>
  </si>
  <si>
    <t>PRUNUS DULCIS op. 5 god., ob. 12-14 cm</t>
  </si>
  <si>
    <t>PYRUS CALLERIANA CHANTICLEER op. 5 god., ob. 12-14 cm</t>
  </si>
  <si>
    <t>MALUS PRAIRIEFIRE op. 5 god., ob. 12-14 cm</t>
  </si>
  <si>
    <t>CORYLUS AVELLANA op. 5 god., ob. 12-14 cm</t>
  </si>
  <si>
    <t>GRMLJE - srhubs</t>
  </si>
  <si>
    <t>Sadnice grmlja: Grmlje koje se sadi mora imati certifikat o specifikaciji proizvoda s čime se potvrđuju karakteristike svake biljke kao ime vrste i varijeteta, veličina biljke,  podrijetlo. Grmlje mora  biti zdravo, školovano, uzgojeno na širokom razmaku u loncima, snažna rasta, dobro ukorijenjeno, normalno razvijeno, staro prosječno 3 godine. Sadnice trebaju biti isključivo kontejnirane. U cijenu je uračunata sadnica s ukrcavanjem, dopremom do gradilište te iskrcavanjem.</t>
  </si>
  <si>
    <t>Daphne bholua ‘jacqueline postill’
  CLT 3, vis. 0,3-0,4m</t>
  </si>
  <si>
    <t>Crateagus monogyna CLT 5, vis. 0,6-1 m</t>
  </si>
  <si>
    <t>Ilex glabra  CLT 3, vis. 0,3-0,4 m</t>
  </si>
  <si>
    <t>Buxus sinica nana CLT 5, vis.0,3-0,4 m</t>
  </si>
  <si>
    <t>Cornus sanguinea CLT 5, vis. 0,4-0,6 m</t>
  </si>
  <si>
    <t>TRAJNICE - perennials</t>
  </si>
  <si>
    <t>Trajnice moraju imati certifikat s oznakom roda, vrste, varijeteta te podrijetla, moraju biti školovane i zdrave, u kontejnerima. U cijenu je uračunata sadnica s ukrcavanjem, dopremom do gradilišta te iskrcavanjem. Oznaka P9 označava dubinu posude sa sadnicom - mora biti 9 - 11 cm dubine.</t>
  </si>
  <si>
    <t>Calamintha nepeta P9</t>
  </si>
  <si>
    <t>Euphorbia ceratocarpa P9</t>
  </si>
  <si>
    <t>Vinca minor P9</t>
  </si>
  <si>
    <t xml:space="preserve">Anemone nemorosa </t>
  </si>
  <si>
    <t>Narcissus tazzeta CLT 1</t>
  </si>
  <si>
    <t>Allium angulosum P9</t>
  </si>
  <si>
    <t>Iris reticulata 'Alida' P9</t>
  </si>
  <si>
    <t>Crocus chrysanthus 'Snow Bunting' P9</t>
  </si>
  <si>
    <t>Sporobolus heterolepis P9</t>
  </si>
  <si>
    <t>Achillea filipendulina P9</t>
  </si>
  <si>
    <t>Agastache mexicana P9</t>
  </si>
  <si>
    <t>Anemone Canadiensis</t>
  </si>
  <si>
    <t>Anemone 'Praecox'</t>
  </si>
  <si>
    <t>Anemone Whirlwind</t>
  </si>
  <si>
    <t>Amorpha canescens P9</t>
  </si>
  <si>
    <t>Andropogon gerardii P9</t>
  </si>
  <si>
    <t>Artemisia ludoviciana var. albula  P9</t>
  </si>
  <si>
    <t>Asclepias tuberosa P9</t>
  </si>
  <si>
    <t>Aster oblongifolius 'October Skies' P9</t>
  </si>
  <si>
    <t>Aster ptarmicoides P9</t>
  </si>
  <si>
    <t>Baptisia alba var. alba P9</t>
  </si>
  <si>
    <t>Briza media P9</t>
  </si>
  <si>
    <t>Campanula glomerata P9</t>
  </si>
  <si>
    <t>Carex muskingumensis P9</t>
  </si>
  <si>
    <t>Dalea purpurea P9</t>
  </si>
  <si>
    <t>Digitalis purpurea P9</t>
  </si>
  <si>
    <t>Echinacea purpurea P9</t>
  </si>
  <si>
    <t>Echinops ‘Veitch’s Blue P9</t>
  </si>
  <si>
    <t>Euphorbia cyparissias P9</t>
  </si>
  <si>
    <t>Gallium verum P9</t>
  </si>
  <si>
    <t>Hedera Helix P9</t>
  </si>
  <si>
    <t>Liatris spicata</t>
  </si>
  <si>
    <t>Lysimachia ephemerum</t>
  </si>
  <si>
    <t>Lysimachia nummularia</t>
  </si>
  <si>
    <t>Melica ciliata P9</t>
  </si>
  <si>
    <t>Monarda fistulosa 'punctata' P9</t>
  </si>
  <si>
    <t>Muhlenbergia capillaris P9</t>
  </si>
  <si>
    <t>Osmunda regalis P9</t>
  </si>
  <si>
    <t>Penstemon digitalis P9</t>
  </si>
  <si>
    <t>Pennisetum alopecuroides</t>
  </si>
  <si>
    <t>Perovskia atriplicifolia P9</t>
  </si>
  <si>
    <t>Rosmarinus officinalis P9</t>
  </si>
  <si>
    <t>Rudbeckia hirta P9</t>
  </si>
  <si>
    <t>Ruellia humilis P9</t>
  </si>
  <si>
    <t>Salvia azurea var. grandiflora P9</t>
  </si>
  <si>
    <t>Thalictrum delavayi</t>
  </si>
  <si>
    <t>Tricyrtis hirta</t>
  </si>
  <si>
    <t>Verbena bonariensis P9</t>
  </si>
  <si>
    <t>BILJNI  MATERIJAL UKUPNO :</t>
  </si>
  <si>
    <t>NAVODNJAVANJE</t>
  </si>
  <si>
    <t>Napomene:</t>
  </si>
  <si>
    <t>Instalacije sustava navodnjavanja obuhvaćene ovim troškovnikom spajaju se na temeljni razvod vode za navodnjavanje i komunikacijski kabel upravljanja koji su položeni u okviru Faze 1 instalacije navodnjavanja.</t>
  </si>
  <si>
    <t xml:space="preserve">Mjesta priključaka na cjevovod i komunikacijski kabel prikazana su u grafičkim prilozima projekta vodovodnih instalacija i odvodnje. U fazi 1 (temeljni razvod) izvedeni su i prodori ispod prometnica i pješačkih staza koji će se koristiti za prolaz instalacija obuhvaćenih ovim troškovnikom. </t>
  </si>
  <si>
    <t xml:space="preserve">Stavke za koje se odvojeno nudi materijal i rad obuhvaćaju slijedeće: </t>
  </si>
  <si>
    <t>Materijal: 
dobava i doprema specificiranog materijala na gradilište.</t>
  </si>
  <si>
    <t>Rad: 
dobava svega ostalog potrebnog sitnog i potrošnog materijala za ispunjenje opisa stavke, sav potreban rad za ispunjenje opisa stavke, te istovar, skladištenje, čuvanje, transport do objekta i po objektu, prijenos do mjesta ugradbe, ugradba i sl. za sve navedeno u opisu stavke.</t>
  </si>
  <si>
    <t>Strojni iskop rova u tlu IV kategorije sa zatrpavanjem, širine rova 30cm, na dubinu  40cm.  
Stavka iskopa uključuje proširenja rovova za ugradnju sklopova s elektroventilima i rasprskivača te mjestimično spuštanje nivelete rova za prolaze ispod prometnica i staza.
U stavku uključiti utovar i odvoz krupnijeg kamenog materijala iz iskopa na deponij unutar gradilišta.
 Obračun po dužnom metru rova.</t>
  </si>
  <si>
    <t>Ručni iskop rova u nasutom materijalu I-II kategorije sa zatrpavanjem, širine rova 30cm, na dubinu  30cm.  
Stavka iskopa uključuje proširenja rovova za ugradnju sklopova s elektroventilima i rasprskivača te mjestimično spuštanje nivelete rova za prolaze ispod prometnica i staza.
U stavku uključiti utovar i odvoz krupnijeg kamenog materijala iz iskopa na deponij unutar gradilišta.
 Obračun po dužnom metru rova.</t>
  </si>
  <si>
    <t>Obijanje svježe betonske posteljice rubnjaka prometnica i staza za ugradnju rasprskivača. Posteljica se obija u širini 9 - 11 cm na način da se uz rubnjak ostavlja slobodan prostor visine 19 - 21 cm za ugradnju rasprskivača neposredno uz rubnjak.</t>
  </si>
  <si>
    <t>ZEMLJANI RADOVI _ UKUPNO:</t>
  </si>
  <si>
    <t>INSTALATERSKI  I  MONTAŽERSKI  RADOVI</t>
  </si>
  <si>
    <t>Položajno iskolčenje za rasprskivače razmjeravanjem projektirane međusobne udaljenosti na terenu, uz označavanje položaja zabodenim kolcem, zastavicom, šipkom iz armaturnog željeza ili sl.</t>
  </si>
  <si>
    <t>Položaji uređaja ne određuju se geodetskim prenošenjem točaka na terenu već zadržavanjem projektom predviđenih međusobnih udaljenosti uređaja radi postizanja predviđene uniformnosti i efikasnosti navodnjavanja.</t>
  </si>
  <si>
    <t>Pri određivanju položaja uređaja voditi računa o svim eventualnim izmjenama u planu sadnje ili obliku površina, te broj i raspored uređaja prilagoditi prema potrebi. Obračun po ugrađenom rasprskivaču.</t>
  </si>
  <si>
    <t>Dobava, doprema i polaganje cijevi iz polietilena PE100, 63x3,8mm, SDR17, 10 bara za izvedbu opskrbnih i lateralnih vodova. Stavka uključuje dobavu i ugradnju kvalitetnih spojnica iz polipropilena PN10 za izvedbu kompletnog cjevovoda s ograncima i spojevima na razdjelne i elektromagnetske ventile. Obračun po dužnom metru cjevovoda. Količina uključuje 8% tehnološkog dodatka.</t>
  </si>
  <si>
    <t>Dobava, doprema i polaganje cijevi iz polietilena PE100, 40x2,4mm, SDR17, 10 bara za izvedbu lateralnih vodova. Stavka uključuje dobavu i ugradnju kvalitetnih spojnica iz polipropilena PN10 za izvedbu kompletnog cjevovoda s ograncima. Obračun po dužnom metru cjevovoda. Količina uključuje 10% tehnološkog dodatka.</t>
  </si>
  <si>
    <t>Dobava, doprema i polaganje cijevi iz polietilena PE100, 32x1,9mm, SDR17, 10 bara za izvedbu lateralnih vodova. Stavka uključuje dobavu i ugradnju kvalitetnih spojnica iz polipropilena PN10 za izvedbu kompletnog cjevovoda s ograncima. Obračun po dužnom metru cjevovoda. Količina uključuje 10% tehnološkog dodatka.</t>
  </si>
  <si>
    <t>Ispiranje instalacije po sekcijama. Ispiranje se vrši čistom vodom nakom bušenja otvora u lateralnim cijevima, prije ugradnje rasprskivača i spajanja cijevi kap po kap. Ukoliko se cijev ispire nakon ugradnje rasprskivača ispiranje se vrši kroz otvoreni kraj cjevovoda. Ispiranje se vrši s količinom minimalno dva volumena segmenta cijevi koji se ispire.</t>
  </si>
  <si>
    <t>Dobava i ugradnja ventilske kutije iz ojačanog polipropilena, za ugradnju elektromagnetskih ventila, dim. do 850x560x310mm. Udaljenost između poklopca okna i drenažne podloge ne smije biti manja od 40cm. Prije ugradnje kutije na dno jame položiti geotekstil da se spriječi ulazak zemlje ispod kutije.</t>
  </si>
  <si>
    <t>Dobava i ugradnja kuglastog ventila promjera R1"1/2 (DN40) za razdjelne ventile sklopova s elektromagnetskim ventilima. Stavka uključuje jedno koljeno 90° i dvije niple dimenzija 1"1/2 i jedan adapter PE 63x1"1/2, te pripadajući brtveni materijjal.</t>
  </si>
  <si>
    <t>kpl.</t>
  </si>
  <si>
    <t>Dobava i ugradnja elektromagnetskog ventila R1"1/2 s regulatorom  protoka i 24V špulom. Stavka uključuje dobavu i ugradnju odgovarajućeg navojnog komada (T-komad ili koljeno 1"1/2) i dvije niple 1"1/2 "za izradu ventilskog sklopa, sa svim potrebnim brtvenim materijalom te dvije vodotijesne spojnice po ventilu za spajanje na kabel automatike.</t>
  </si>
  <si>
    <t>Dobava i ugradnja elektromagnetskog ventila R1" s  s regulatorom  protoka i 24V špulom. Stavka uključuje dobavu i ugradnju odgovarajućeg navojnog komada (T-komad ili koljeno 1") i dvije niple za izradu ventilskog sklopa, sa svim potrebnim brtvenim materijalom, te dvije vodotijesne spojnice po ventilu za spajanje na kabel automatike.</t>
  </si>
  <si>
    <t>Dobava i ugradnja podesivog regulatora pritiska, za ugradnju na elektromagnetske ventile serije PGA, R 1"1/2, tip. Regulator se ugrađuje ispod špule elektroventila za podešavanje izlaznog pritiska na svakom pojedinačnom elektroventilu.</t>
  </si>
  <si>
    <t>Dobava i ugradnja predsetiranog regulatora pritiska, za ugradnju na izlaznu stranu elektromagnetskog ventila serije PGA, R 1". Regulator se ugrađuje iza elektroventila. Stavka uključuje niplu i kolčak R1" za izvedbu spoja te potreban brtveni materijal. Ovaj tip regulatora ugrađuje se na lateralne linije s rasprskivačima. Ugrađuje se jedan regulator po elektromagnetskom ventilu.</t>
  </si>
  <si>
    <t>Dobava i ugradnja filtera s predsetiranim regulatorom pritiska, za ugradnju na izlaznu stranu elektromagnetskog ventila serije PGA, R 1". Filter se ugrađuje iza elektroventila. Stavka uključuje niplu i kolčak R1" za izvedbu spoja te potreban brtveni materijal. Ovaj tiip regulatora ugrađuje se na linije s cijevi kap-po-kap. Ugrađuje se jedan regulator po elektromagnetskom ventilu.</t>
  </si>
  <si>
    <t xml:space="preserve">Dobava i ugradnja dekodera u vodotijesnoj izvedbi, za komunikaciju između glavne upravljačke jedinice i elektromagnetskih ventila. Dekoder se ugrađuje u okno s elektroventilom.  Stavka uključuje dvije vodotijesne spojnice za spoj na komunikacijski kabel i vijčani materijal za povezivanje s trakom za uzemljenje. </t>
  </si>
  <si>
    <t xml:space="preserve">Dobava i ugradnja dekodera, s ugrađenom prenaponskom zaštitom, u vodotijesnoj izvedbi, za komunikaciju između glavne upravljačke jedinice i elektromagnetskih ventila. Dekoder se ugrađuje u okno s elektroventilima i služi za povezivanje do 4 elektroventila.  Stavka uključuje dvije vodotijesne spojnice i vijčani materijal za spoj na komunikacijski kabel i vijčani materijal za povezivanje s trakom za uzemljenje. uzemljenje. </t>
  </si>
  <si>
    <t>Dobava i polaganje pocinčane trake za uzemljenje FeZn 25x4mm. Traka se polaže u isti rov s ostalim instalacijama sustava za navodnjavanje, u duljini 10m, uz svaki dekoder i 50m za izvedbu uzemljenja upravljačkog sustava.</t>
  </si>
  <si>
    <t>Dobava i ugradnja spojnog kompleta za ugradnju rasprskivača na lateralni cjevovod. Komplet se sastoji od obujmice odgovarajućeg promjera, komada fleksibilne spojne cijevi Ø16mm prosječne duljine 1m, te dva prijelazna komada 16mm x (1/2" ili 3/4"), s pripadajućim brtvenim materijalom.</t>
  </si>
  <si>
    <t>Dobava i ugradnja statičkog pop-up rasprskivača priključka 1/2", visine dizanja 10cm, za radni pritisak 1,0 - 2,1 bar. Stavka uključuje spajanje rasprskivača na pripremljene spojne cijevi, visinsko podešavanje i ručno zbijanje zemlje oko rasprskivača za sprječavanje naginjanja uređaja u radu.</t>
  </si>
  <si>
    <t>Dobava i ugradnja statičkog pop-up rasprskivača priključka 1/2", visine dizanja 10cm, za radni pritisak 2,1 - 3,1 bar, s rotacijskom diznom. Stavka uključuje spajanje rasprskivača na pripremljene spojne cijevi, visinsko podešavanje i ručno zbijanje zemlje oko rasprskivača za sprječavanje naginjanja uređaja u radu.</t>
  </si>
  <si>
    <t>Dobava i ugradnja sektorskog dinamičkog pop-up rasprskivača priključka 3/4", visine dizanja 10cm, za radni pritisak 1,7 - 4,5 bar. Stavka uključuje spajanje rasprskivača na pripremljene spojne cijevi, visinsko podešavanje i ručno zbijanje zemlje oko rasprskivača za sprječavanje naginjanja uređaja u radu.</t>
  </si>
  <si>
    <t>Dobava i ugradnja kišnog senzora</t>
  </si>
  <si>
    <t>Dobava i ugradnja dekoderskog programatora</t>
  </si>
  <si>
    <t>Dobava i ugradnja kompleta za spajanje cijevi kap po kap na lateralni cjevovod. Komplet se sastoji od obujmice odgovarajućeg promjera, komada fleksibilne spojne cijevi Ø16mmprosječne duljine 1m, te dva prijelaznog komada 16mmx3/4", s pripadajućim brtvenim materijalom.</t>
  </si>
  <si>
    <t>Dobava i polaganje cijevi kap-po-kap za površinsku ugradnju sa samoregulirajućim kapaljkama, za pritisak 0,6 do 4 bara, razmak kapaljki 35 cm, 2,3 l/h po kapaljki, dvoslojna, smeđa. Stavka uključuje dobavu i ugradnju kuka za za vertikalnu stabilizaciju cijevi protiv izdizanja pod pritiskom. Kuke se ugrađuju se na svakih 1,5 m' cijevi. Stavka uključuje sav potreban ubodni spojni materijal promjera 17mm. Obračun po dužnom metru ugrađene cijevi.</t>
  </si>
  <si>
    <t>Dobava i polaganje cijevi kabuplast s podzemnim dvožilnim kablom za podzemnu ugradnju.  Obračun po dužnom metru ugrađene cijevi i kabla.</t>
  </si>
  <si>
    <t>INSTALATERSKI I MONTAŽERSKI RADOVI _ UKUPNO:</t>
  </si>
  <si>
    <t>CENTRALNO UPRAVLJANJE</t>
  </si>
  <si>
    <t xml:space="preserve">Izrada izvedenog stanja instalacije u .dwg formatu i unos podataka u bazu postojećeg sustava za centralno upravljanje uklljučivo ažuriranje grafičkog sučelja upravljačkog sustava. </t>
  </si>
  <si>
    <t>CENTRALNO UPRAVLJANJE _ UKUPNO:</t>
  </si>
  <si>
    <t>NAVODNJAVANJE _  REKAPITULACIJA</t>
  </si>
  <si>
    <t>INSTALATERSKI I MONTAŽERSKI RADOVI</t>
  </si>
  <si>
    <t>NAVODNJAVANJE _  UKUPNO:</t>
  </si>
  <si>
    <t>ČIŠĆENJE</t>
  </si>
  <si>
    <t>Stavka se odnosi na metenje cestovnih i pješačkih površina od zemlje prosute prigodom punjenja zelenih površina  te sakupljanje raznovrsnog smeća i otpada nakon obavljenih radova te utovar i odvoz na deponij koje osigurava izvođač. Nakon završetka mehaničkog čišćenja gradilišta cjelokupnu površinu pješačkih hodnika, parkirališta i ceste oprati mlazom vode. Obračunava se paušalno.</t>
  </si>
  <si>
    <t>pausal</t>
  </si>
  <si>
    <t>VII ČIŠĆENJE</t>
  </si>
  <si>
    <t>KRAJOBRAZ UKUPNO:</t>
  </si>
  <si>
    <t>ELEKTRO RAZDJELNICI</t>
  </si>
  <si>
    <t>Razdjelnik +GRO2(M)</t>
  </si>
  <si>
    <r>
      <t xml:space="preserve">Dobava, montaža i spajanje glavnog razvodnog ormara oznake </t>
    </r>
    <r>
      <rPr>
        <b/>
        <sz val="10"/>
        <rFont val="Arial"/>
        <family val="2"/>
        <charset val="238"/>
      </rPr>
      <t>+GRO2(M)</t>
    </r>
    <r>
      <rPr>
        <sz val="10"/>
        <rFont val="Arial"/>
        <family val="2"/>
        <charset val="238"/>
      </rPr>
      <t xml:space="preserve">, min. dimenzija [Š(1000+1000)xV(2000+100)xD(400)mm]. Ormar je slobodnostojeći, metalni, s punim metalnim vratima, sa stupnjem zaštite IP65.
Potrebno predvidjeti 10% rezervnog prostora u svrhu budućih nadogradnji.
Stavka uključuje sav potreban montažni materijal za potpunu funkcionalnost. </t>
    </r>
  </si>
  <si>
    <t>Tropolni kompaktni prekidač snage 400A, sa termomagnetskom zaštitnom jedinicom podesivim od 0.7-1xIn, prekidne moći 36kA kompletno sa daljinskim isklopnikom IO230</t>
  </si>
  <si>
    <t>Strujni mjerni transformator 400/5A</t>
  </si>
  <si>
    <t>Digitalni multimetar za ugradnju na vrata ormara, 230V, 50Hz sa ModBUS komunikacijom</t>
  </si>
  <si>
    <t>Tipkalo gljiva za isključenje u slučaju nužde, 1NO+1NC, 230VAC otpuštanje zakretom, sa zaštitom od slučajnog isklopa</t>
  </si>
  <si>
    <t xml:space="preserve">Natpis ''Isklop u nuždi'' </t>
  </si>
  <si>
    <t>Tropolni+N katodni odvodnik prenapona klase C, 275V, 50kA</t>
  </si>
  <si>
    <t>Tropolni kompaktni prekidač snage 250A, sa termomagnetskom zaštitnom jedinicom podesivim od 0.7-1xIn, prekidne moći 50kA kompletno sa daljinskim isklopnikom IO230</t>
  </si>
  <si>
    <t>Rastalni osigurač Neozed D02 35A, 3P, kompletno sa podnožjem, prstenima, kapama i uloškom 3x35A.</t>
  </si>
  <si>
    <t>Rastalni osigurač Neozed D02 35A, 3P, kompletno sa podnožjem, prstenima, kapama i uloškom 3x20A.</t>
  </si>
  <si>
    <t>Rastalni osigurač Neozed D02 35A, 3P, kompletno sa podnožjem, prstenima, kapama i uloškom 3x16A.</t>
  </si>
  <si>
    <t>Tropolna NV2 rastavna pruga 400A, razmak 185mm</t>
  </si>
  <si>
    <t>Poklopac priključaka 185mm</t>
  </si>
  <si>
    <t>Rastalni umetak NV2, 315A, sa indikacijom prorade</t>
  </si>
  <si>
    <t>Rastalni umetak NV2, 300A, tromi, sa indikacijom prorade</t>
  </si>
  <si>
    <t>Rastalni umetak NV2, 250A, tromi, sa indikacijom prorade</t>
  </si>
  <si>
    <t>Tropolna NV00 rastavna pruga 160A, razmak 185mm</t>
  </si>
  <si>
    <t>Rastalni umetak NV00, 100A, sa indikacijom prorade</t>
  </si>
  <si>
    <t>Rastalni umetak NV00, 63A, sa indikacijom prorade</t>
  </si>
  <si>
    <t>Rastalni umetak NV00, 50A, sa indikacijom prorade</t>
  </si>
  <si>
    <t>Rastalni umetak NV00, 35A, sa indikacijom prorade</t>
  </si>
  <si>
    <t>Kombinirana strujna zaštitna sklopka (KZS) LS-FI C/16/2p/0.03A</t>
  </si>
  <si>
    <t>Jednopolni minijaturni automatski prekidač B10A, 10kA</t>
  </si>
  <si>
    <t>Jednopolni minijaturni automatski prekidač C6A, 10kA</t>
  </si>
  <si>
    <t>Grebenasta sklopka, 20A, R-0-A, 2P za ugradnju na vrata ormara</t>
  </si>
  <si>
    <t>Instalacijski sklopnik 1NO, 1NC, 20A, 23VAC, 50Hz.</t>
  </si>
  <si>
    <t>Signalna LED lampica 230VAC, ZELENA, za ugradnju na vrata</t>
  </si>
  <si>
    <t>Elektronički regulator za upravljanje radom uklopa/isklopa napajanja grijača linijskih rešetki, slivnika 3NO, 1NC, 23VAC, 50Hz. Kompletno sa senzorima vlage i temperature.</t>
  </si>
  <si>
    <t>Ostaviti mjesto za kontrolere rasvjete dimenzija 81U. Montaža na DIN šinu.</t>
  </si>
  <si>
    <t>Industrijski ispravljač 230VAC/12VDC, 25A, montaža na DIN šinu.</t>
  </si>
  <si>
    <t>Industrijski ispravljač 230VAC/24VDC, 10A, montaža na DIN šinu.</t>
  </si>
  <si>
    <t>Utičnica 230VAC, 16A, 50Hz, montaža na DIN šinu.</t>
  </si>
  <si>
    <r>
      <t xml:space="preserve">Tropolna shema izvedenog stanja razdjelnika </t>
    </r>
    <r>
      <rPr>
        <b/>
        <sz val="10"/>
        <rFont val="Arial"/>
        <family val="2"/>
        <charset val="238"/>
      </rPr>
      <t xml:space="preserve">+GRO2(M), </t>
    </r>
    <r>
      <rPr>
        <sz val="10"/>
        <rFont val="Arial"/>
        <family val="2"/>
        <charset val="238"/>
      </rPr>
      <t xml:space="preserve"> napravljena u AutoCAD Electrical, Eplan ili sl.</t>
    </r>
  </si>
  <si>
    <t>Bakrene sabirnice, izolatori, vodiči, stopice, kanali i ostali pomoćni materijal</t>
  </si>
  <si>
    <t>Razdjelnik +GRO2(A)</t>
  </si>
  <si>
    <r>
      <t xml:space="preserve">Dobava, montaža i spajanje glavnog razvodnog ormara oznake </t>
    </r>
    <r>
      <rPr>
        <b/>
        <sz val="10"/>
        <rFont val="Arial"/>
        <family val="2"/>
        <charset val="238"/>
      </rPr>
      <t>+GRO2(A)</t>
    </r>
    <r>
      <rPr>
        <sz val="10"/>
        <rFont val="Arial"/>
        <family val="2"/>
        <charset val="238"/>
      </rPr>
      <t xml:space="preserve">, min. dimenzija [Š(800)xV(2000+100)xD(400)mm]. Ormar je slobodnostojeći, metalni, s punim metalnim vratima, sa stupnjem zaštite IP65.
Potrebno predvidjeti 10% rezervnog prostora u svrhu budućih nadogradnji.
Stavka uključuje sav potreban montažni materijal za potpunu funkcionalnost. </t>
    </r>
  </si>
  <si>
    <t>Četveropolni kompaktni prekidač snage 100A, sa termomagnetskom zaštitnom jedinicom podesivim od 0.7-1xIn, prekidne moći 36kA kompletno sa daljinskim isklopnikom IO230</t>
  </si>
  <si>
    <t>Rastalni osigurač Neozed D02 35A, 3P, kompletno sa podnožjem, prstenima, kapama i uloškom 3x35A (TROMI).</t>
  </si>
  <si>
    <t>Rastalni osigurač Neozed D02 50A, 3P, kompletno sa podnožjem, prstenima, kapama i uloškom 3x50A.</t>
  </si>
  <si>
    <t>Tropolna NV00 rastavna pruga 160A, razmak 60mm</t>
  </si>
  <si>
    <t>Poklopac priključaka 60mm</t>
  </si>
  <si>
    <t>Rastalni umetak NV00, 25A, sa indikacijom prorade</t>
  </si>
  <si>
    <t>Rastalni umetak NV00, 20A, sa indikacijom prorade</t>
  </si>
  <si>
    <t>Tropolni minijaturni automatski prekidač C20A, 10kA</t>
  </si>
  <si>
    <t>Ostaviti mjesto za kontroler rasvjete dimenzija 26M. Montaža na DIN šinu.</t>
  </si>
  <si>
    <r>
      <t xml:space="preserve">Tropolna shema izvedenog stanja razdjelnika </t>
    </r>
    <r>
      <rPr>
        <b/>
        <sz val="10"/>
        <rFont val="Arial"/>
        <family val="2"/>
        <charset val="238"/>
      </rPr>
      <t xml:space="preserve">+GRO2(A), </t>
    </r>
    <r>
      <rPr>
        <sz val="10"/>
        <rFont val="Arial"/>
        <family val="2"/>
        <charset val="238"/>
      </rPr>
      <t xml:space="preserve"> napravljena u AutoCAD Electrical, Eplan ili sl.</t>
    </r>
  </si>
  <si>
    <t>Razdjelnik -R1(M)</t>
  </si>
  <si>
    <r>
      <t>Dobava, montaža i spajanje razvodnog ormara oznake -</t>
    </r>
    <r>
      <rPr>
        <b/>
        <sz val="10"/>
        <rFont val="Arial"/>
        <family val="2"/>
        <charset val="238"/>
      </rPr>
      <t>R1(M)</t>
    </r>
    <r>
      <rPr>
        <sz val="10"/>
        <rFont val="Arial"/>
        <family val="2"/>
        <charset val="238"/>
      </rPr>
      <t xml:space="preserve">, min. dimenzija [Š(1000+1000)xV(2000+100)xD(400)mm]. Ormar je slobodnostojeći, metalni, s punim metalnim vratima, sa stupnjem zaštite IP65.
Potrebno predvidjeti 10% rezervnog prostora u svrhu budućih nadogradnji.
Stavka uključuje sav potreban montažni materijal za potpunu funkcionalnost. </t>
    </r>
  </si>
  <si>
    <t>Tropolni kompaktni prekidač snage 300A, sa termomagnetskom zaštitnom jedinicom podesivim od 0.7-1xIn, prekidne moći 25kA kompletno sa daljinskim isklopnikom IO230</t>
  </si>
  <si>
    <t>Kombinirana strujna zaštitna sklopka (KZS) LS-FI C/63/4p/0.03A</t>
  </si>
  <si>
    <t>Strujna zaštitna sklopka FID 63/4p/0.03A</t>
  </si>
  <si>
    <t>Strujna zaštitna sklopka FID 40/4p/0.03A</t>
  </si>
  <si>
    <t>Strujna zaštitna sklopka FID 32/4p/0.03A</t>
  </si>
  <si>
    <t>Strujna zaštitna sklopka FID 80/2p/0.03A</t>
  </si>
  <si>
    <t>Strujna zaštitna sklopka FID 63/2p/0.03A</t>
  </si>
  <si>
    <t>Tropolni minijaturni automatski prekidač C50A, 10kA</t>
  </si>
  <si>
    <t>Tropolni minijaturni automatski prekidač C35A, 10kA</t>
  </si>
  <si>
    <t>Tropolni minijaturni automatski prekidač C25A, 10kA</t>
  </si>
  <si>
    <t>Jednopolni minijaturni automatski prekidač C63A, 10kA</t>
  </si>
  <si>
    <t>Jednopolni minijaturni automatski prekidač C50A, 10kA</t>
  </si>
  <si>
    <t>Grebenasta sklopka, 32A, 0-1, 3P za ugradnju na vrata ormara</t>
  </si>
  <si>
    <t>Ostaviti mjesto za kontroler rasvjete dimenzija 35U. Montaža na DIN šinu.</t>
  </si>
  <si>
    <r>
      <t xml:space="preserve">Tropolna shema izvedenog stanja razdjelnika </t>
    </r>
    <r>
      <rPr>
        <b/>
        <sz val="10"/>
        <rFont val="Arial"/>
        <family val="2"/>
        <charset val="238"/>
      </rPr>
      <t xml:space="preserve">-R1(M), </t>
    </r>
    <r>
      <rPr>
        <sz val="10"/>
        <rFont val="Arial"/>
        <family val="2"/>
        <charset val="238"/>
      </rPr>
      <t xml:space="preserve"> napravljena u AutoCAD Electrical, Eplan ili sl.</t>
    </r>
  </si>
  <si>
    <t>Razdjelnik -R1(A)</t>
  </si>
  <si>
    <r>
      <t>Dobava, montaža i spajanje razvodnog ormara oznake -</t>
    </r>
    <r>
      <rPr>
        <b/>
        <sz val="10"/>
        <rFont val="Arial"/>
        <family val="2"/>
        <charset val="238"/>
      </rPr>
      <t>R1(A)</t>
    </r>
    <r>
      <rPr>
        <sz val="10"/>
        <rFont val="Arial"/>
        <family val="2"/>
        <charset val="238"/>
      </rPr>
      <t xml:space="preserve">, min. dimenzija [Š(800)xV(2000+100)xD(400)mm]. Ormar je slobodnostojeći, metalni, s punim metalnim vratima, sa stupnjem zaštite IP65.
Potrebno predvidjeti 10% rezervnog prostora u svrhu budućih nadogradnji.
Stavka uključuje sav potreban montažni materijal za potpunu funkcionalnost. </t>
    </r>
  </si>
  <si>
    <t>Četveropolni kompaktni prekidač snage 80A, sa termomagnetskom zaštitnom jedinicom podesivim od 0.7-1xIn, prekidne moći 25kA kompletno sa daljinskim isklopnikom IO230</t>
  </si>
  <si>
    <t>Kombinirana strujna zaštitna sklopka (KZS) LS-FI C/25/4p/0.03A</t>
  </si>
  <si>
    <t>Grebenasta sklopka, 20A, 0-1, 2P za ugradnju na vrata ormara</t>
  </si>
  <si>
    <r>
      <t xml:space="preserve">Tropolna shema izvedenog stanja razdjelnika </t>
    </r>
    <r>
      <rPr>
        <b/>
        <sz val="10"/>
        <rFont val="Arial"/>
        <family val="2"/>
        <charset val="238"/>
      </rPr>
      <t xml:space="preserve">-R1(A), </t>
    </r>
    <r>
      <rPr>
        <sz val="10"/>
        <rFont val="Arial"/>
        <family val="2"/>
        <charset val="238"/>
      </rPr>
      <t xml:space="preserve"> napravljena u AutoCAD Electrical, Eplan ili sl.</t>
    </r>
  </si>
  <si>
    <t>Razdjelnik -R2(M)</t>
  </si>
  <si>
    <r>
      <t>Dobava, montaža i spajanje razvodnog ormara oznake -</t>
    </r>
    <r>
      <rPr>
        <b/>
        <sz val="10"/>
        <rFont val="Arial"/>
        <family val="2"/>
        <charset val="238"/>
      </rPr>
      <t>R2(M)</t>
    </r>
    <r>
      <rPr>
        <sz val="10"/>
        <rFont val="Arial"/>
        <family val="2"/>
        <charset val="238"/>
      </rPr>
      <t xml:space="preserve">, min. dimenzija [Š(800)xV(2000+100)xD(400)mm]. Ormar je slobodnostojeći, metalni, s punim metalnim vratima, sa stupnjem zaštite IP65.
Potrebno predvidjeti 10% rezervnog prostora u svrhu budućih nadogradnji.
Stavka uključuje sav potreban montažni materijal za potpunu funkcionalnost. </t>
    </r>
  </si>
  <si>
    <t>Tropolni kompaktni prekidač snage 125A, sa termomagnetskom zaštitnom jedinicom podesivim od 0.7-1xIn, prekidne moći 25kA kompletno sa daljinskim isklopnikom IO230</t>
  </si>
  <si>
    <t>Tropolni+N katodni odvodnik prenapona klase C, 275V, 25kA</t>
  </si>
  <si>
    <t>Kombinirana strujna zaštitna sklopka (KZS) LS-FI C/40/4p/0.3A</t>
  </si>
  <si>
    <t>Kombinirana strujna zaštitna sklopka (KZS) LS-FI C/32/4p/0.3A</t>
  </si>
  <si>
    <t>Strujna zaštitna sklopka FID 25/2p/0.03A tip A</t>
  </si>
  <si>
    <t>Stubišni automat, 16A, 230V, 50Hz</t>
  </si>
  <si>
    <t>Instalacijski sklopnik 3NO, 1NC, 10A, 23VAC, 50Hz.</t>
  </si>
  <si>
    <t>Jednopolni minijaturni automatski prekidač C20A, 10kA</t>
  </si>
  <si>
    <t>Digitalni tjedni uklopni sat za upravljanje, 1NO, 230VAC</t>
  </si>
  <si>
    <t>Minijaturni relej 4NO,10A, 230VAC, 50Hz</t>
  </si>
  <si>
    <t>Podnožje minijaturnog releja 230VAC</t>
  </si>
  <si>
    <t>Grebenasta sklopka, 12A, R-0-A, 2P za ugradnju na vrata ormara</t>
  </si>
  <si>
    <t>Instalacijski sklopnik 1NO, 1NC, 25A, 23VAC, 50Hz.</t>
  </si>
  <si>
    <t>Ostaviti mjesto za kontroler rasvjete dimenzija 23U. Montaža na DIN šinu.</t>
  </si>
  <si>
    <r>
      <t xml:space="preserve">Tropolna shema izvedenog stanja razdjelnika </t>
    </r>
    <r>
      <rPr>
        <b/>
        <sz val="10"/>
        <rFont val="Arial"/>
        <family val="2"/>
        <charset val="238"/>
      </rPr>
      <t xml:space="preserve">-R2(M), </t>
    </r>
    <r>
      <rPr>
        <sz val="10"/>
        <rFont val="Arial"/>
        <family val="2"/>
        <charset val="238"/>
      </rPr>
      <t xml:space="preserve"> napravljena u AutoCAD Electrical, Eplan ili sl.</t>
    </r>
  </si>
  <si>
    <t>Razdjelnik -R2(A)</t>
  </si>
  <si>
    <r>
      <t>Dobava, montaža i spajanje razvodnog ormara oznake -</t>
    </r>
    <r>
      <rPr>
        <b/>
        <sz val="10"/>
        <rFont val="Arial"/>
        <family val="2"/>
        <charset val="238"/>
      </rPr>
      <t>R2(A)</t>
    </r>
    <r>
      <rPr>
        <sz val="10"/>
        <rFont val="Arial"/>
        <family val="2"/>
        <charset val="238"/>
      </rPr>
      <t xml:space="preserve">, min. dimenzija [Š(600)xV(2000+100)xD(400)mm]. Ormar je slobodnostojeći, metalni, s punim metalnim vratima, sa stupnjem zaštite IP65.
Potrebno predvidjeti 10% rezervnog prostora u svrhu budućih nadogradnji.
Stavka uključuje sav potreban montažni materijal za potpunu funkcionalnost. </t>
    </r>
  </si>
  <si>
    <t>Četveropolni kompaktni prekidač snage 63A, sa termomagnetskom zaštitnom jedinicom podesivim od 0.7-1xIn, prekidne moći 25kA kompletno sa daljinskim isklopnikom IO230</t>
  </si>
  <si>
    <t>Kombinirana strujna zaštitna sklopka (KZS) LS-FI C/20/2p/0.03A</t>
  </si>
  <si>
    <r>
      <t xml:space="preserve">Tropolna shema izvedenog stanja razdjelnika </t>
    </r>
    <r>
      <rPr>
        <b/>
        <sz val="10"/>
        <rFont val="Arial"/>
        <family val="2"/>
        <charset val="238"/>
      </rPr>
      <t xml:space="preserve">-R2(A), </t>
    </r>
    <r>
      <rPr>
        <sz val="10"/>
        <rFont val="Arial"/>
        <family val="2"/>
        <charset val="238"/>
      </rPr>
      <t xml:space="preserve"> napravljena u AutoCAD Electrical, Eplan ili sl.</t>
    </r>
  </si>
  <si>
    <t>Razdjelnik -RSIG2</t>
  </si>
  <si>
    <r>
      <t xml:space="preserve">Dobava, montaža i spajanje razvodnog ormara oznake </t>
    </r>
    <r>
      <rPr>
        <b/>
        <sz val="10"/>
        <rFont val="Arial"/>
        <family val="2"/>
        <charset val="238"/>
      </rPr>
      <t>-RSIG2</t>
    </r>
    <r>
      <rPr>
        <sz val="10"/>
        <rFont val="Arial"/>
        <family val="2"/>
        <charset val="238"/>
      </rPr>
      <t xml:space="preserve">, min. dimenzija [Š(600)xV(800)xD(210)mm]. Ormar je zidni, metalni, s punim metalnim vratima, sa stupnjem zaštite IP65.
Potrebno predvidjeti 10% rezervnog prostora u svrhu budućih nadogradnji.
Stavka uključuje sav potreban montažni materijal za potpunu funkcionalnost. </t>
    </r>
  </si>
  <si>
    <t xml:space="preserve">Četveropolni kompaktni prekidač snage 40A, sa termomagnetskom zaštitnom jedinicom podesivim od 0.7-1xIn, prekidne moći 25kA </t>
  </si>
  <si>
    <t xml:space="preserve">Natpis ''Isklop u nuždi - isključuje samo odgovorna osoba u slučaju požara'' </t>
  </si>
  <si>
    <r>
      <t xml:space="preserve">Tropolna shema izvedenog stanja razdjelnika </t>
    </r>
    <r>
      <rPr>
        <b/>
        <sz val="10"/>
        <rFont val="Arial"/>
        <family val="2"/>
        <charset val="238"/>
      </rPr>
      <t xml:space="preserve">-RSIG2, </t>
    </r>
    <r>
      <rPr>
        <sz val="10"/>
        <rFont val="Arial"/>
        <family val="2"/>
        <charset val="238"/>
      </rPr>
      <t xml:space="preserve"> napravljena u AutoCAD Electrical, Eplan ili sl.</t>
    </r>
  </si>
  <si>
    <t>Priključak kabela agregata</t>
  </si>
  <si>
    <t>Dobava i montaža u NN elektro ormaru unutar agregatnice visokoučunskog osigurača za prihvat novog kabela agregata za napajanje element bara:</t>
  </si>
  <si>
    <t>Tropolna NV00  rastavna sklopka 160A, montaža na ploču.</t>
  </si>
  <si>
    <r>
      <t>Tropolna shema izvedenog stanja razdjelnika</t>
    </r>
    <r>
      <rPr>
        <b/>
        <sz val="10"/>
        <rFont val="Arial"/>
        <family val="2"/>
        <charset val="238"/>
      </rPr>
      <t xml:space="preserve">, </t>
    </r>
    <r>
      <rPr>
        <sz val="10"/>
        <rFont val="Arial"/>
        <family val="2"/>
        <charset val="238"/>
      </rPr>
      <t xml:space="preserve"> napravljena u AutoCAD Electrical, Eplan ili sl.</t>
    </r>
  </si>
  <si>
    <t>Povezivanje ormara s kabelom na objektu, sa ispitivanjem i izdavanjem atesta:</t>
  </si>
  <si>
    <t>Termovizijsko snimanje svih elektro ormara nakon puštanja u rad, pod opterećenjem, sa izdavanjem zapisnika.</t>
  </si>
  <si>
    <t>ELEKTRO RAZDJELNICI UKUPNO:</t>
  </si>
  <si>
    <t>Trasiranje rova za polaganje vanjskih kabela. Obračun po metru obilježene trase.</t>
  </si>
  <si>
    <t>Iskop zemlje III kategorije za rov širine 50cm i dubine 90cm za polaganje vanjskih kabela. Iskop se predviđa 90% strojno i 10% ručno.</t>
  </si>
  <si>
    <t>Dobava pijeska i izrada podloge za polaganje kabela i cijevi u dnu rova, debljine 5cm.</t>
  </si>
  <si>
    <t>Dobava i polaganje plastičnih štitnika za kabele.</t>
  </si>
  <si>
    <t>Dobava i polaganje trake upozorenja "ELEKTROENERGETSKI KABEL".</t>
  </si>
  <si>
    <t>Dobava pijeska i zasipanje kabela i cijevi u rovu, debljine 5cm.</t>
  </si>
  <si>
    <r>
      <t>Odvoz preostalog materijala od iskopa nakon zatrpavanja rova na deponiju određenu od nadležne službe. U cijenu je uračunat utovar, istovar, grubo razastiranje, te čekanje radnika i kamiona. Obračun po m</t>
    </r>
    <r>
      <rPr>
        <vertAlign val="superscript"/>
        <sz val="10"/>
        <rFont val="Arial"/>
        <family val="2"/>
      </rPr>
      <t>3</t>
    </r>
    <r>
      <rPr>
        <sz val="10"/>
        <rFont val="Arial"/>
        <family val="2"/>
      </rPr>
      <t xml:space="preserve"> zemlje u rastresitom stanju.</t>
    </r>
  </si>
  <si>
    <r>
      <t>Dobava i postava cijevi Ø50mm za polaganje kabela, sve komplet s dobavom i uvlačenjem žice P 4mm</t>
    </r>
    <r>
      <rPr>
        <vertAlign val="superscript"/>
        <sz val="10"/>
        <rFont val="Arial"/>
        <family val="2"/>
      </rPr>
      <t>2</t>
    </r>
    <r>
      <rPr>
        <sz val="10"/>
        <rFont val="Arial"/>
        <family val="2"/>
      </rPr>
      <t xml:space="preserve"> za lakše uvlačenje kabela, te s potrebnim žljebljenjem, sve komplet.</t>
    </r>
  </si>
  <si>
    <t>Dobava i montaža perforirane kabelske police komplet sa konzolama, spojnicama i ostalim zavjesnim priborom:</t>
  </si>
  <si>
    <t>PK300/100</t>
  </si>
  <si>
    <t>PK100/100</t>
  </si>
  <si>
    <t>PK50/60</t>
  </si>
  <si>
    <t>NAPOMENA:</t>
  </si>
  <si>
    <t>KOSI STUPOVI U RESTORANU SU PREDVIĐENI KAO ZAVRŠNA OBRADA PREFABRICIRANI GOLI BETON. CSS CIJEVI POTREBNO POLOŽITI U STUPOVE PRILIKOM IZRADE ISTIH U TVORNICI.</t>
  </si>
  <si>
    <r>
      <t>NAYY-O 4x(1x300mm</t>
    </r>
    <r>
      <rPr>
        <sz val="10"/>
        <rFont val="Calibri"/>
        <family val="2"/>
        <charset val="238"/>
      </rPr>
      <t>²</t>
    </r>
    <r>
      <rPr>
        <sz val="10"/>
        <rFont val="Arial"/>
        <family val="2"/>
        <charset val="238"/>
      </rPr>
      <t>)</t>
    </r>
  </si>
  <si>
    <r>
      <t>NAYY-O 1x300mm</t>
    </r>
    <r>
      <rPr>
        <sz val="10"/>
        <rFont val="Calibri"/>
        <family val="2"/>
        <charset val="238"/>
      </rPr>
      <t>²</t>
    </r>
  </si>
  <si>
    <t>FG16R16 5x(1x185mm²)</t>
  </si>
  <si>
    <t>FG16R16 5x(1x150mm²)</t>
  </si>
  <si>
    <r>
      <t>FG16OR16 5x50mm</t>
    </r>
    <r>
      <rPr>
        <vertAlign val="superscript"/>
        <sz val="10"/>
        <rFont val="Arial"/>
        <family val="2"/>
      </rPr>
      <t>2</t>
    </r>
  </si>
  <si>
    <r>
      <t>FG16OR16 5x35mm</t>
    </r>
    <r>
      <rPr>
        <vertAlign val="superscript"/>
        <sz val="10"/>
        <rFont val="Arial"/>
        <family val="2"/>
      </rPr>
      <t>2</t>
    </r>
  </si>
  <si>
    <r>
      <t>FG16OR16 5x10mm</t>
    </r>
    <r>
      <rPr>
        <vertAlign val="superscript"/>
        <sz val="10"/>
        <rFont val="Arial"/>
        <family val="2"/>
      </rPr>
      <t>2</t>
    </r>
  </si>
  <si>
    <r>
      <t>FG16OR16 5x16mm</t>
    </r>
    <r>
      <rPr>
        <vertAlign val="superscript"/>
        <sz val="10"/>
        <rFont val="Arial"/>
        <family val="2"/>
      </rPr>
      <t>2</t>
    </r>
  </si>
  <si>
    <r>
      <t>FG16OR16 5x25mm</t>
    </r>
    <r>
      <rPr>
        <vertAlign val="superscript"/>
        <sz val="10"/>
        <rFont val="Arial"/>
        <family val="2"/>
      </rPr>
      <t>2</t>
    </r>
  </si>
  <si>
    <r>
      <t>NHXMH-J 3x6mm</t>
    </r>
    <r>
      <rPr>
        <vertAlign val="superscript"/>
        <sz val="10"/>
        <rFont val="Arial"/>
        <family val="2"/>
      </rPr>
      <t>2</t>
    </r>
  </si>
  <si>
    <r>
      <t>NHXMH-J 3x4mm</t>
    </r>
    <r>
      <rPr>
        <vertAlign val="superscript"/>
        <sz val="10"/>
        <rFont val="Arial"/>
        <family val="2"/>
      </rPr>
      <t>2</t>
    </r>
  </si>
  <si>
    <r>
      <t>NYY-J 3x4mm</t>
    </r>
    <r>
      <rPr>
        <vertAlign val="superscript"/>
        <sz val="10"/>
        <rFont val="Arial"/>
        <family val="2"/>
      </rPr>
      <t>2</t>
    </r>
  </si>
  <si>
    <r>
      <t>NYY-J 2x1,5mm</t>
    </r>
    <r>
      <rPr>
        <vertAlign val="superscript"/>
        <sz val="10"/>
        <rFont val="Arial"/>
        <family val="2"/>
      </rPr>
      <t>2</t>
    </r>
  </si>
  <si>
    <t>Dobava, postava na E90 obujmice-nosače, kompletno sa obujmicama-nosačima na svakih 20cm u posebno odvojenoj kabelskoj trasi (cijeli sustav mora biti atestiran) te OBOSTRANO spajanje kabela sljedećih tipova:</t>
  </si>
  <si>
    <r>
      <t>NHXHX-J FE180/E90 3×1,5mm</t>
    </r>
    <r>
      <rPr>
        <vertAlign val="superscript"/>
        <sz val="10"/>
        <rFont val="Arial"/>
        <family val="2"/>
        <charset val="238"/>
      </rPr>
      <t>2</t>
    </r>
  </si>
  <si>
    <r>
      <t>NHXHX-J FE180/E90 3×2,5mm</t>
    </r>
    <r>
      <rPr>
        <vertAlign val="superscript"/>
        <sz val="10"/>
        <rFont val="Arial"/>
        <family val="2"/>
        <charset val="238"/>
      </rPr>
      <t>2</t>
    </r>
  </si>
  <si>
    <r>
      <t>NHXHX-J FE180/E90 5×10mm</t>
    </r>
    <r>
      <rPr>
        <vertAlign val="superscript"/>
        <sz val="10"/>
        <rFont val="Arial"/>
        <family val="2"/>
        <charset val="238"/>
      </rPr>
      <t>2</t>
    </r>
  </si>
  <si>
    <r>
      <t>NHXHX-J FE180/E90 5×50mm</t>
    </r>
    <r>
      <rPr>
        <vertAlign val="superscript"/>
        <sz val="10"/>
        <rFont val="Arial"/>
        <family val="2"/>
        <charset val="238"/>
      </rPr>
      <t>2</t>
    </r>
  </si>
  <si>
    <t>Dobava i montaža razvodne kutije, plastične, 100x100mm, IP54 za vanjsku rasvjetu kompletno sa zaljevanjem dvokomponentne smole.</t>
  </si>
  <si>
    <t>Dobava i montaža n/žb vatrootporne priključne kutije E90.</t>
  </si>
  <si>
    <t>Dobava i postava parapetnog aluminijskog kanala sa odvojenom sekcijom za kabele jake i slabe struje, komplet s potrebnim sitnim spojnim i montažnim materijalom i priborom.</t>
  </si>
  <si>
    <t>Izrada betonskih temelja za svjetiljke vanjske rasvjete dimenzija ŠxDxV 50x50x80cm kompletno sa ugradnjom cijevi 32mm za ulaz/izlaz kabela.</t>
  </si>
  <si>
    <t>Dobava i postava sustava za ulaz i brtvljenje kabela jake struje u suteren strojarnice:</t>
  </si>
  <si>
    <t>HSI 150-1x4-K2/200</t>
  </si>
  <si>
    <t>HSI brtvene uvodnice za kabel NAYY-O 4x(1x300mm2) + NAYY-J 1x300mm2</t>
  </si>
  <si>
    <t>HSI brtvene uvodnice za kabel NHXHX-J FE180/E90 5×50mm2</t>
  </si>
  <si>
    <t>Dobava i postava sustava za ulaz i brtvljenje kabela slabe struje u suteren strojarnice:</t>
  </si>
  <si>
    <t>HSI brtvene uvodnice za cijev fi 110mm</t>
  </si>
  <si>
    <t>HSI brtvene uvodnice za cijev fi 50mm</t>
  </si>
  <si>
    <t>Dobava i postava sustava kabelskih spojnica:</t>
  </si>
  <si>
    <t>za kabel NYY-J 5x10mm2</t>
  </si>
  <si>
    <t>za kabel NYY-J 5x16mm2</t>
  </si>
  <si>
    <t>za kabel NYY-J 5x25mm2</t>
  </si>
  <si>
    <t>Demontaža kompletne postojeće elektroinstalacije na području zahvata i radova, kompletno sa zbrinjavanjem na lokalni otpad. Površina zahvata cca. 3.400m².</t>
  </si>
  <si>
    <t>Pregled gradilišta, izrada napajanja gradilišnih kontejnera kompletno sa uzemljenjem.</t>
  </si>
  <si>
    <t>Dobava, montaža i spajanje kompletne stropne ovjesne svjetiljke S1 koja se sastoji od:</t>
  </si>
  <si>
    <t>- opalni difuzor od polikarbonata
- kućište svjetiljke od aluminija u crnoj boji
- dimenzije svjetiljke fi2015 x v47mm x š19mm
- težina svjetiljke 6,5kg
- izvor svjetlosti je integrirani LED snage max 104W
- boja svjetlosti temperature 3000K
- izlazni svjetlosni tok min 4900lm
- efikasnost svjetiljke min 47lm/W
- indeks uzvrata boje &gt;90
- difuzno svjetlo 
- napajanje 24VDC je odvojeno
- DALI dimana svjetiljka
- svjetiljka u kompletu sa napajanjem i montažnim setom
- stupanj zaštite od čestica i vlage IP20
- jamstvo 5 godina
- oznaka u nacrtu S1</t>
  </si>
  <si>
    <t>Dobava, montaža i spajanje kompletne stropne ovjesne svjetiljke S2 koja se sastoji od:</t>
  </si>
  <si>
    <t>- opalni difuzor od polikarbonata
- kućište svjetiljke od aluminija u crnoj boji
- dimenzije svjetiljke fi2971 x v47mm x š19mm
- težina svjetiljke 9,7kg
- izvor svjetlosti je integrirani LED snage max 155W
- boja svjetlosti temperature 3000K
- izlazni svjetlosni tok min 7351lm
- efikasnost svjetiljke min 47lm/W
- indeks uzvrata boje &gt;90
- difuzno svjetlo 
- napajanje 24VDC je odvojeno
- DALI dimana svjetiljka
- svjetiljka u kompletu sa napajanjem i montažnim setom
- stupanj zaštite od čestica i vlage IP20
- jamstvo 5 godina
- oznaka u nacrtu S2</t>
  </si>
  <si>
    <t>Dobava, montaža i spajanje kompletne stropne ovjesne svjetiljke S3 koja se sastoji od:</t>
  </si>
  <si>
    <t>- opalni difuzor od polikarbonata
- kućište svjetiljke od aluminija u crnoj boji
- dimenzije svjetiljke fi4023 x v47mm x š19mm
- težina svjetiljke 12,9kg
- izvor svjetlosti je integrirani LED snage max 207W
- boja svjetlosti temperature 3000K
- izlazni svjetlosni tok min 9801lm
- efikasnost svjetiljke min 47lm/W
- indeks uzvrata boje &gt;90
- difuzno svjetlo 
- napajanje 24VDC je odvojeno
- DALI dimana svjetiljka
- svjetiljka u kompletu sa napajanjem i montažnim setom
- stupanj zaštite od čestica i vlage IP20
- jamstvo 5 godina
- oznaka u nacrtu S3</t>
  </si>
  <si>
    <t>Dobava, montaža i spajanje kompletne stropne usmjerive ugradbene svjetiljke S7.1 koja se sastoji od:</t>
  </si>
  <si>
    <t>- odsijač od polikarbonata
- kućište svjetiljke od aluminija u crnoj boji
- svjetiljka se zakreće -30° do +30° 
- dimenzije svjetiljke fi112 x v93mm
- težina svjetiljke 0,38kg
- izvor svjetlosti je integrirani LED snage max 12,5W
- boja svjetlosti temperature 3000K
- izlazni svjetlosni tok min 1250lm
- efikasnost svjetiljke min 114lm/W
- indeks uzvrata boje &gt;90
- simetrično svjetlo 56°
- napajanje 230VAC je integrirano
- DALI dimana svjetiljka
- svjetiljka u kompletu sa napajanjem i montažnim setom
- stupanj zaštite od čestica i vlage IP20
- jamstvo 5 godina
- oznaka u nacrtu S7.1</t>
  </si>
  <si>
    <t>Dobava, montaža i spajanje kompletne stropne usmjerive ugradbene svjetiljke S7.3 koja se sastoji od:</t>
  </si>
  <si>
    <t>- odsijač od polikarbonata
- kućište svjetiljke od aluminija u crnoj boji
- svjetiljka se zakreće -30° do +30° 
- dimenzije svjetiljke fi112 x v93mm
- težina svjetiljke 0,38kg
- izvor svjetlosti je integrirani LED snage max 12,5W
- boja svjetlosti temperature 3000K
- izlazni svjetlosni tok min 1250lm
- efikasnost svjetiljke min 114lm/W
- indeks uzvrata boje &gt;90
- simetrično svjetlo 37°
- napajanje 230VAC je integrirano
- DALI dimana svjetiljka
- svjetiljka u kompletu sa napajanjem i montažnim setom
- stupanj zaštite od čestica i vlage IP20
- jamstvo 5 godina
- oznaka u nacrtu S7.3</t>
  </si>
  <si>
    <t>Dobava, montaža i spajanje kompletne stropne ovjesne svjetiljke S7.4 koja se sastoji od:</t>
  </si>
  <si>
    <t>7.1.</t>
  </si>
  <si>
    <t>- kućište svjetiljke od aluminija u crnoj boji
- dimenzije svjetiljke fi60 x v200mm + ovjes1400mm
- izvor svjetlosti je integrirani LED snage max 11,5W
- boja svjetlosti temperature 3000K
- izlazni svjetlosni tok min 960lm
- indeks uzvrata boje &gt;90
- simetrično svjetlo 35°
- napajanje 230VAC je integrirano
- DALI dimana svjetiljka
- svjetiljka u kompletu sa napajanjem i montažnim setom
- stupanj zaštite od čestica i vlage IP20
- jamstvo 5 godina
- oznaka u nacrtu S7.4</t>
  </si>
  <si>
    <t>Dobava, montaža i spajanje kompletne stropne ugradbene svjetiljke S8 koja se sastoji od:</t>
  </si>
  <si>
    <t>8.1.</t>
  </si>
  <si>
    <t>- odsijač od polikarbonata
- kućište svjetiljke od aluminija u crnoj boji
- dimenzije svjetiljke fi105 x v96mm
- težina svjetiljke 0,25kg
- izvor svjetlosti je integrirani LED snage max 8W
- boja svjetlosti temperature 3000K
- izlazni svjetlosni tok min 940lm
- efikasnost svjetiljke min 134lm/W
- indeks uzvrata boje &gt;90
- simetrično svjetlo 40°
- napajanje 230VAC je integrirano
- DALI dimana svjetiljka
- svjetiljka u kompletu sa napajanjem i montažnim setom
- stupanj zaštite od čestica i vlage IP20
- jamstvo 5 godina
- oznaka u nacrtu S8</t>
  </si>
  <si>
    <t>Dobava, montaža i spajanje kompletne stropne ugradbene svjetiljke S10 koja se sastoji od:</t>
  </si>
  <si>
    <t>9.1.</t>
  </si>
  <si>
    <t>- odsijač od polikarbonata
- kućište svjetiljke od aluminija u bijeloj boji
- dimenzije svjetiljke fi105 x v96mm
- težina svjetiljke 0,25kg
- izvor svjetlosti je integrirani LED snage max 9W
- boja svjetlosti temperature 3000K
- izlazni svjetlosni tok min 940lm
- efikasnost svjetiljke min 134lm/W
- indeks uzvrata boje &gt;90
- simetrično svjetlo 44°
- napajanje 230VAC je integrirano
- ON/OFF svjetiljka
- svjetiljka u kompletu sa napajanjem i montažnim setom
- stupanj zaštite od čestica i vlage IP65
- jamstvo 5 godina
- oznaka u nacrtu S10</t>
  </si>
  <si>
    <t>Dobava, montaža i spajanje kompletne stropne ugradbene svjetiljke S11 koja se sastoji od:</t>
  </si>
  <si>
    <t>- odsijač od polikarbonata
- kućište svjetiljke od aluminija u crnoj boji
- dimenzije svjetiljke fi105 x v96mm
- težina svjetiljke 0,25kg
- izvor svjetlosti je integrirani LED snage max 9W
- boja svjetlosti temperature 3000K
- izlazni svjetlosni tok min 940lm
- efikasnost svjetiljke min 134lm/W
- indeks uzvrata boje &gt;90
- simetrično svjetlo 40°
- napajanje 230VAC je integrirano
- ON/OFF svjetiljka
- svjetiljka u kompletu sa napajanjem i montažnim setom
- stupanj zaštite od čestica i vlage IP65
- jamstvo 5 godina
- oznaka u nacrtu S11</t>
  </si>
  <si>
    <t>Dobava, montaža i spajanje kompletne zidne nadgradbene usmjerive svjetiljke S12 koja se sastoji od:</t>
  </si>
  <si>
    <t>11.1.</t>
  </si>
  <si>
    <t>- leća od polimetilmetakrilata
- kućište svjetiljke od ekstrudiranog aluminija u boji aluminija
- dimenzije svjetiljke d934 x v35mm x š30mm
- težina svjetiljke 1,6kg
- izvor svjetlosti je integrirani LED snage max 43,2W
- boja svjetlosti temperature 3000K
- izlazni svjetlosni tok min 3864lm
- indeks uzvrata boje min.80
- simetrično svjetlo 20°
- moguća odstupanja temperature boje svjetla LED izvora iznosi 2 MacAdam stupnja
- napajanje 24-48VDC je odvojeno
- DALI dimana svjetiljka
- svjetiljka u kompletu sa napajanjem i montažnim setom
- stupanj zaštite od čestica i vlage IP67
- stupanj zaštite na mehanički udar IK08
- jamstvo 5 godina
- oznaka u nacrtu S12</t>
  </si>
  <si>
    <t>Dobava, montaža i spajanje kompletne stropne ovjesne svjetiljke S14 koja se sastoji od:</t>
  </si>
  <si>
    <t>12.1.</t>
  </si>
  <si>
    <t>- difuzor od prozirnog stakla
- kućište svjetiljke od aluminija u crnoj boji
- dimenzije svjetiljke fi228x v180mm
- težina svjetiljke 1,8kg
- izvor svjetlosti je integrirani LED snage max 19W
- boja svjetlosti temperature 3000K
- izlazni svjetlosni tok min 1990lm
- indeks uzvrata boje &gt;84
- moguća odstupanja temperature boje svjetla LED izvora iznosi 3 MacAdam stupnja
- napajanje 230VAC je integrirano
- ON/OFF svjetiljka
- svjetiljka u kompletu sa napajanjem i montažnim setom
- stupanj zaštite od čestica i vlage IP44
- jamstvo 5 godina
- oznaka u nacrtu S14</t>
  </si>
  <si>
    <t>Dobava, montaža i spajanje kompletne stropne nadgradne svjetiljke S14.1 koja se sastoji od:</t>
  </si>
  <si>
    <t>13.1.</t>
  </si>
  <si>
    <t>- difuzor od prozirnog stakla
- kućište svjetiljke od aluminija u crnoj boji
- dimenzije svjetiljke fi228x v180mm
- težina svjetiljke 1,8kg
- izvor svjetlosti je integrirani LED snage max 19W
- boja svjetlosti temperature 3000K
- izlazni svjetlosni tok min 1990lm
- indeks uzvrata boje &gt;84
- moguća odstupanja temperature boje svjetla LED izvora iznosi 3 MacAdam stupnja
- napajanje 230VAC je integrirano
- ON/OFF svjetiljka
- svjetiljka u kompletu sa napajanjem i montažnim setom
- stupanj zaštite od čestica i vlage IP44
- jamstvo 5 godina
- oznaka u nacrtu S14.1</t>
  </si>
  <si>
    <t>Dobava, montaža i spajanje kompletne stolne baterijske svjetiljke S15 koja se sastoji od:</t>
  </si>
  <si>
    <t>14.1.</t>
  </si>
  <si>
    <r>
      <t xml:space="preserve">- opalni polikarbonantni difuzor
- kućište svjetiljke od aluminija u crnoj boji
- dimenzije svjetiljke fi52 x fi 175 x v240mm
- izvor svjetlosti je integrirani LED snage max 1,5W
- boja svjetlosti temperature 2700K
- izlazni svjetlosni tok min 90lm
- indeks uzvrata boje </t>
    </r>
    <r>
      <rPr>
        <sz val="10"/>
        <rFont val="Calibri"/>
        <family val="2"/>
        <charset val="238"/>
      </rPr>
      <t>&gt;</t>
    </r>
    <r>
      <rPr>
        <sz val="10"/>
        <rFont val="Arial"/>
        <family val="2"/>
        <charset val="238"/>
      </rPr>
      <t>80
- napajanje 5VDC je integrirano
- svjetiljka s tri razine dimanja
- svjetiljka u kompletu sa napajanjem i montažnim setom
- stupanj zaštite od čestica i vlage IP44
- stupanj zaštite na mehanički udar IK04
- jamstvo 5 godina
- oznaka u nacrtu S15</t>
    </r>
  </si>
  <si>
    <t>Dobava, montaža i spajanje kompletne stropne nadgradne svjetiljke S19 koja se sastoji od:</t>
  </si>
  <si>
    <t>15.1.</t>
  </si>
  <si>
    <t>- difuzor od opalne plastike
- kućište svjetiljke od plastike u sivoj boji
- dimenzije svjetiljke d1272x v111 x š95mm
- težina svjetiljke 2,5kg
- izvor svjetlosti je integrirani LED snage max 30W
- boja svjetlosti temperature 3000K
- izlazni svjetlosni tok min 4080lm
- indeks uzvrata boje min.80
- moguća odstupanja temperature boje svjetla LED izvora iznosi 3 MacAdam stupnja
- napajanje 230VAC je integrirano
- ON/OFF svjetiljka
- svjetiljka u kompletu sa napajanjem i montažnim setom
- stupanj zaštite od čestica i vlage IP66
- stupanj zaštite na mehanički udar IK10
- jamstvo 5 godina
- oznaka u nacrtu S19</t>
  </si>
  <si>
    <t>Dobava, montaža i spajanje kompletne zidne nadgradne svjetiljke S19 koja se sastoji od:</t>
  </si>
  <si>
    <t>16.1.</t>
  </si>
  <si>
    <t>Dobava, montaža i spajanje kompletne zidne nadgradne svjetiljke S20 koja se sastoji od:</t>
  </si>
  <si>
    <t>17.1.</t>
  </si>
  <si>
    <t>- difuzor od opalne plastike
- kućište svjetiljke od plastike u sivoj boji
- dimenzije svjetiljke d65x v84 x š98mm
- težina svjetiljke 0,9kg
- izvor svjetlosti je integrirani LED snage max 12W
- boja svjetlosti temperature 3000K
- izlazni svjetlosni tok min 1970lm
- indeks uzvrata boje min.80
- moguća odstupanja temperature boje svjetla LED izvora iznosi 3 MacAdam stupnja
- napajanje 230VAC je integrirano
- ON/OFF svjetiljka
- svjetiljka u kompletu sa napajanjem i montažnim setom
- stupanj zaštite od čestica i vlage IP66
- stupanj zaštite na mehanički udar IK10
- jamstvo 5 godina
- oznaka u nacrtu S20</t>
  </si>
  <si>
    <t>Dobava, montaža i spajanje kompletne stropne usmjerive ugradbene svjetiljke S21.1 koja se sastoji od:</t>
  </si>
  <si>
    <t>18.1.</t>
  </si>
  <si>
    <t>- kućište svjetiljke crnoj boji
- svjetiljka se zakreće -30° do +30° i rotira 360°
- dimenzije svjetiljke fi77 x v56mm
- težina svjetiljke 0,2kg
- izvor svjetlosti je integrirani LED snage max 10W
- boja svjetlosti temperature 3000K
- izlazni svjetlosni tok min 709lm
- efikasnost svjetiljke min 72lm/W
- indeks uzvrata boje &gt;90
- simetrično svjetlo 37°
- napajanje 230VAC je integrirano
- ON/OFF svjetiljka
- svjetiljka u kompletu sa napajanjem i montažnim setom
- stupanj zaštite od čestica i vlage IP65
- jamstvo 5 godina
- oznaka u nacrtu S21.1</t>
  </si>
  <si>
    <t>Dobava, montaža i spajanje kompletne stropne usmjerive ugradbene svjetiljke S21.2 koja se sastoji od:</t>
  </si>
  <si>
    <t>19.1.</t>
  </si>
  <si>
    <r>
      <t xml:space="preserve">- kućište svjetiljke crnoj boji
- svjetiljka se zakreće -30° do +30° i rotira 360°
- dimenzije svjetiljke fi77 x v56mm
- težina svjetiljke 0,2kg
- izvor svjetlosti je integrirani LED snage max 10W
- boja svjetlosti temperature 3000K
- izlazni svjetlosni tok min 709lm
- efikasnost svjetiljke min 72lm/W
- indeks uzvrata boje </t>
    </r>
    <r>
      <rPr>
        <sz val="10"/>
        <rFont val="Calibri"/>
        <family val="2"/>
        <charset val="238"/>
      </rPr>
      <t>&gt;</t>
    </r>
    <r>
      <rPr>
        <sz val="10"/>
        <rFont val="Arial"/>
        <family val="2"/>
        <charset val="238"/>
      </rPr>
      <t>90
- simetrično svjetlo 37°
- napajanje 230VAC je integrirano
- DALI dimana svjetiljka
- svjetiljka u kompletu sa napajanjem i montažnim setom
- stupanj zaštite od čestica i vlage IP65
- jamstvo 5 godina
- oznaka u nacrtu S21.2</t>
    </r>
  </si>
  <si>
    <t>Dobava, montaža i spajanje kompletne stropne ovjesne svjetiljke S23 koja se sastoji od:</t>
  </si>
  <si>
    <t>20.1.</t>
  </si>
  <si>
    <t>- kućište svjetiljke od aluminija u crnoj boji
- dimenzije svjetiljke fi27 x v220 + ovjes 200mm
- težina svjetiljke 0,485kg
- izvor svjetlosti je integrirani LED snage max 8W
- boja svjetlosti temperature 3000K
- izlazni svjetlosni tok min 600lm
- indeks uzvrata boje &gt;90
- simetrično difuzno svjetlo
- moguća odstupanja temperature boje svjetla LED izvora iznosi 2 MacAdam stupnja
- napajanje 230VAC je integrirano
- DALI dimana svjetiljka
- svjetiljka u kompletu sa napajanjem i montažnim setom
- stupanj zaštite od čestica i vlage IP20
- jamstvo 5 godina
- oznaka u nacrtu S23</t>
  </si>
  <si>
    <t>Dobava, montaža i spajanje kompletne stropne nadgradbene svjetiljke S24 koja se sastoji od:</t>
  </si>
  <si>
    <t>21.1.</t>
  </si>
  <si>
    <t>- kućište svjetiljke od aluminija u crnoj boji RAL9011
- dimenzije svjetiljke fi114 x v100
- težina svjetiljke 0,7kg
- izvor svjetlosti je integrirani LED snage max 8W
- boja svjetlosti temperature 3000K
- izlazni svjetlosni tok min 670lm
- indeks uzvrata boje min. 90
- simetrično svjetlo 24°
- moguća odstupanja temperature boje svjetla LED izvora iznosi 3 MacAdam stupnja
- napajanje 230VAC je integrirano
- DALI dimana svjetiljka
- svjetiljka u kompletu sa napajanjem i montažnim setom
- stupanj zaštite od čestica i vlage IP20
- jamstvo 5 godina
- oznaka u nacrtu S24</t>
  </si>
  <si>
    <t>Dobava, montaža i spajanje kompletne stropne nadgradbene svjetiljke S25 koja se sastoji od:</t>
  </si>
  <si>
    <t>22.1.</t>
  </si>
  <si>
    <t>- kućište svjetiljke od aluminija u crnoj boji RAL9011
- difuzor od prozirnog polikarbonata
- dimenzije svjetiljke d1400x v80 x š45mm
- težina svjetiljke 3,0kg
- izvor svjetlosti je integrirani LED snage max 26W
- boja svjetlosti temperature 3000K
- izlazni svjetlosni tok min 2401lm
- indeks uzvrata boje min. 80
- simetrično svjetlo
- max UGR 16
- moguća odstupanja temperature boje svjetla LED izvora iznosi 3 MacAdam stupnja
- napajanje 230VAC je integrirano
- ON/OFF svjetiljka
- svjetiljka u kompletu sa napajanjem i montažnim setom
- stupanj zaštite od čestica i vlage IP20
- jamstvo 5 godina
- oznaka u nacrtu S25</t>
  </si>
  <si>
    <t>Dobava, montaža i spajanje kompletnog stropnog ovjesnog  sustava svjetiljki S26.1 duljine 672 cm koja se sastoji od:</t>
  </si>
  <si>
    <t>23.1.</t>
  </si>
  <si>
    <t>- kućište svjetiljke od aluminija u crnoj boji RAL9011
- difuzor od prozirnog polikarbonata
- dimenzije svjetiljke d1680 x v80 x š45mm
- težina svjetiljke 3,75kg
- izvor svjetlosti je integrirani LED snage max 47W
- boja svjetlosti temperature 3000K
- izlazni svjetlosni tok min 4186lm
- simetrično direktno i indirektno svjetlo
- max UGR 16
- moguća odstupanja temperature boje svjetla LED izvora iznosi 3 MacAdam stupnja
- napajanje 230VAC je integrirano
- DALI dimanja svjetiljka
- svjetiljka u kompletu sa napajanjem i montažnim setom
- stupanj zaštite od čestica i vlage IP20
- jamstvo 5 godina
- oznaka u nacrtu S26.1</t>
  </si>
  <si>
    <t>Dobava, montaža i spajanje kompletnog stropnog ovjesnog  sustava svjetiljki S26.1 i S26.3 duljine 280 cm koja se sastoji od:</t>
  </si>
  <si>
    <t>24.1.</t>
  </si>
  <si>
    <t>- kućište svjetiljke od aluminija u crnoj boji RAL9011
- difuzor od prozirnog polikarbonata
- dimenzije svjetiljke d1680 x v80 x š45mm
- težina svjetiljke 3,75kg
- izvor svjetlosti je integrirani LED snage max 47W
- boja svjetlosti temperature 3000K
- izlazni svjetlosni tok min 4186lm
- indeks uzvrata boje min. 80
- simetrično direktno i indirektno svjetlo
- max UGR 16
- moguća odstupanja temperature boje svjetla LED izvora iznosi 3 MacAdam stupnja
- napajanje 230VAC je integrirano
- DALI dimanja svjetiljka
- svjetiljka u kompletu sa napajanjem i montažnim setom
- stupanj zaštite od čestica i vlage IP20
- jamstvo 5 godina
- oznaka u nacrtu S26.1</t>
  </si>
  <si>
    <t>24.2.</t>
  </si>
  <si>
    <t>- kućište svjetiljke od aluminija u crnoj boji RAL9011
- difuzor od prozirnog polikarbonata
- dimenzije svjetiljke d1120 x v80 x š45mm
- težina svjetiljke 2,55kg
- izvor svjetlosti je integrirani LED snage max 32W
- boja svjetlosti temperature 3000K
- izlazni svjetlosni tok min 2790lm
- indeks uzvrata boje min. 80
- simetrično direktno i indirektno svjetlo
- max UGR 16
- moguća odstupanja temperature boje svjetla LED izvora iznosi 3 MacAdam stupnja
- napajanje 230VAC je integrirano
- DALI dimanja svjetiljka
- svjetiljka u kompletu sa napajanjem i montažnim setom
- stupanj zaštite od čestica i vlage IP20
- jamstvo 5 godina
- oznaka u nacrtu S26.3</t>
  </si>
  <si>
    <t>Dobava, montaža i spajanje kompletne stropne usmjerive ugradbene svjetiljke S27 koja se sastoji od:</t>
  </si>
  <si>
    <t>25.1.</t>
  </si>
  <si>
    <t>- kućište u crnoj boji
- svjetiljka se zakreće -50° do +50° rotiranje 170°
- dimenzije svjetiljke fi44 +fi73 x v93mm
- izvor svjetlosti je integrirani LED snage max 14W
- boja svjetlosti temperature 3000K
- izlazni svjetlosni tok min 960lm
- indeks uzvrata boje min. 90
- simetrično svjetlo 33°
- napajanje 230VAC je integrirano
- DALI dimana svjetiljka
- svjetiljka u kompletu sa napajanjem i montažnim setom
- stupanj zaštite od čestica i vlage IP20
- jamstvo 5 godina
- oznaka u nacrtu S27</t>
  </si>
  <si>
    <t>Dobava, montaža i spajanje kompletne zidne nadgradne svjetiljke S35 koja se sastoji od:</t>
  </si>
  <si>
    <t>26.1.</t>
  </si>
  <si>
    <t>- difuzor od polikarbonata
- kućište svjetiljke od plastike otporne na udar u bijeloj boji
- dimenzije svjetiljke d1350x v63 x š88mm
- težina svjetiljke 1,6kg
- izvor svjetlosti je integrirani LED snage max 35W
- boja svjetlosti temperature 4000K
- izlazni svjetlosni tok min 5200lm
- indeks uzvrata boje min.80
- moguća odstupanja temperature boje svjetla LED izvora iznosi 4 MacAdam stupnja
- napajanje 230VAC je integrirano
- ON/OFF svjetiljka
- svjetiljka u kompletu sa napajanjem i montažnim setom
- stupanj zaštite od čestica i vlage IP66
- stupanj zaštite na mehanički udar IK08
- jamstvo 5 godina
- oznaka u nacrtu S35</t>
  </si>
  <si>
    <t>Dobava, montaža i spajanje kompletne zidne nadgradne svjetiljke S36 koja se sastoji od:</t>
  </si>
  <si>
    <t>27.1.</t>
  </si>
  <si>
    <t>- difuzor od polikarbonata
- kućište svjetiljke od plastike otporne na udar u bijeloj boji
- dimenzije svjetiljke d750x v63 x š88mm
- težina svjetiljke 1,04kg
- izvor svjetlosti je integrirani LED snage max 14W
- boja svjetlosti temperature 4000K
- izlazni svjetlosni tok min 2000lm
- indeks uzvrata boje min.80
- moguća odstupanja temperature boje svjetla LED izvora iznosi 4 MacAdam stupnja
- napajanje 230VAC je integrirano
- ON/OFF svjetiljka
- svjetiljka u kompletu sa napajanjem i montažnim setom
- stupanj zaštite od čestica i vlage IP66
- stupanj zaštite na mehanički udar IK08
- jamstvo 5 godina
- oznaka u nacrtu S36</t>
  </si>
  <si>
    <t>Dobava, montaža i spajanje kompletne svjetiljke L1 u prostoru sanitarija za zaposlenike ukupne duljine 600cm koja se sastoji od:</t>
  </si>
  <si>
    <t>28.1.</t>
  </si>
  <si>
    <t>- opalni difuzor
- aluminijski profil
- dimenzije profila v16 x š16mm
- izvor svjetlosti je LED traka snage max 9,6W/m'
- boja svjetlosti temperature 3000K
- izlazni svjetlosni tok min 900lm/m'
- difuzno svjetlo
- napajanje 24VDC je odvojeno
- ON/OFF svjetiljka
- svjetiljka u kompletu sa napajanjem i montažnim setom
- stupanj zaštite od čestica i vlage IP67
- jamstvo 5 godina
- oznaka u nacrtu L1</t>
  </si>
  <si>
    <t>Dobava, montaža i spajanje kompletne svjetiljke L2 u prostoru rukohvata vanjskog stubišta ukupne duljine 900cm koja se sastoji od:</t>
  </si>
  <si>
    <t>29.1.</t>
  </si>
  <si>
    <t>- izvor svjetlosti je LED silikonski fleksi profil max 10W/m'
- dimenzije fleski profila v15 x š16mm
- boja svjetlosti temperature 3000K
- izlazni svjetlosni tok min 539lm/m'
- indeks uzvrata boje 80
- difuzno svjetlo
- napajanje 24VDC je odvojeno
- ON/OFF svjetiljka
- svjetiljka u kompletu sa napajanjem i montažnim setom
- stupanj zaštite od čestica i vlage IP67
- jamstvo 5 godina
- oznaka u nacrtu L2</t>
  </si>
  <si>
    <t>Dobava, montaža i spajanje kompletne svjetiljke L2 u prostoru rukohvata vanjske rampe ukupne duljine 15000cm koja se sastoji od:</t>
  </si>
  <si>
    <t>30.1.</t>
  </si>
  <si>
    <t>Dobava, montaža i spajanje kompletne svjetiljke L2 u prostoru vanjskih klupa ukupne duljine 2800cm koja se sastoji od:</t>
  </si>
  <si>
    <t>31.1.</t>
  </si>
  <si>
    <t>Dobava, montaža i spajanje kompletne svjetiljke L4 u prostoru relax zone/multifunkcionalnog prostora ukupne duljine 1700cm koja se sastoji od:</t>
  </si>
  <si>
    <t>32.1.</t>
  </si>
  <si>
    <t>Dobava, montaža i spajanje kompletne podne samostojeće svjetiljke V1.1 koja se sastoji od:</t>
  </si>
  <si>
    <t>33.1.</t>
  </si>
  <si>
    <t>- difuzor od polietilena u mat bijeloj boji
- postolje od metala u bijeloj boji
- dimenzije svjetiljke fi600mm
- težina svjetiljke 4,7kg
- izvor svjetlosti je E27 LED žarulja snage max 15W
- boja svjetlosti temperature 3000K
- svjetiljka u kompletu sa napajanjem i montažnim setom
- stupanj zaštite od čestica i vlage IP55
- jamstvo 5 godina
- oznaka u nacrtu V1.1</t>
  </si>
  <si>
    <t>Dobava, montaža i spajanje kompletne podne samostojeće svjetiljke V1.2 koja se sastoji od:</t>
  </si>
  <si>
    <t>34.1.</t>
  </si>
  <si>
    <t>- difuzor od polietilena u mat bijeloj boji
- postolje od metala u bijeloj boji
- dimenzije svjetiljke fi700mm
- težina svjetiljke 7,2kg
- izvor svjetlosti je E27 LED žarulja snage max 15W
- boja svjetlosti temperature 3000K
- svjetiljka u kompletu sa napajanjem i montažnim setom
- stupanj zaštite od čestica i vlage IP55
- jamstvo 5 godina
- oznaka u nacrtu V1.2</t>
  </si>
  <si>
    <t>Dobava, montaža i spajanje kompletne podne samostojeće svjetiljke V1.3 koja se sastoji od:</t>
  </si>
  <si>
    <t>35.1.</t>
  </si>
  <si>
    <t>- difuzor od polietilena u mat bijeloj boji
- postolje od metala u bijeloj boji
- dimenzije svjetiljke fi800mm
- težina svjetiljke 8,0kg
- izvor svjetlosti je E27 LED žarulja snage max 15W
- boja svjetlosti temperature 3000K
- svjetiljka u kompletu sa napajanjem i montažnim setom
- stupanj zaštite od čestica i vlage IP55
- jamstvo 5 godina
- oznaka u nacrtu V1.3</t>
  </si>
  <si>
    <t>Dobava, montaža i spajanje kompletne svjetiljke V2 s pravokutnim stupom koja se sastoji od:</t>
  </si>
  <si>
    <t>36.1.</t>
  </si>
  <si>
    <r>
      <t xml:space="preserve">- difuzor od serigrafiranog stakla
- kućište svjetiljke od aluminija u RAL9006 boji
- stup od aluminija u RAL9006 boji
- dimenzije svjetiljke d430 x v68 x š68mm
- dimenzije stupa d4000 x v68 x š68mm
- izvor svjetlosti je integrirani LED snage max 35W
- boja svjetlosti temperature 3000K
- izlazni svjetlosni tok min 3420lm
- indeks uzvrata boje </t>
    </r>
    <r>
      <rPr>
        <sz val="10"/>
        <rFont val="Calibri"/>
        <family val="2"/>
        <charset val="238"/>
      </rPr>
      <t>&gt;</t>
    </r>
    <r>
      <rPr>
        <sz val="10"/>
        <rFont val="Arial"/>
        <family val="2"/>
        <charset val="238"/>
      </rPr>
      <t>80
- asimetrično svjetlo
- ON/OFF svjetiljka
- svjetiljka u kompletu sa stupom, napajanjem i montažnim setom
- stupanj zaštite od čestica i vlage IP66
- stupanj zaštite na mehanički udar IK08
- radna temperatura -40 do +45ºC
- radni vijek L80B20</t>
    </r>
    <r>
      <rPr>
        <sz val="10"/>
        <rFont val="Calibri"/>
        <family val="2"/>
        <charset val="238"/>
      </rPr>
      <t>≥</t>
    </r>
    <r>
      <rPr>
        <sz val="10"/>
        <rFont val="Arial"/>
        <family val="2"/>
        <charset val="238"/>
      </rPr>
      <t>100.000h
- jamstvo 5 godina
- oznaka u nacrtu V2</t>
    </r>
  </si>
  <si>
    <t>Dobava, montaža i spajanje kompletne dvije(2) svjetiljke V3 s pravokutnim stupom koja se sastoji od:</t>
  </si>
  <si>
    <t>37.1.</t>
  </si>
  <si>
    <r>
      <t xml:space="preserve">- difuzor od serigrafiranog stakla
- kućište svjetiljke od aluminija u RAL9006 boji
- stup od aluminija u RAL9006 boji
- dimenzije svjetiljke d430 x v68 x š68mm
- dimenzije stupa d4000 x v68 x š68mm
- izvor svjetlosti je integrirani LED snage max 35W
- boja svjetlosti temperature 3000K
- izlazni svjetlosni tok min 3420lm
- indeks uzvrata boje </t>
    </r>
    <r>
      <rPr>
        <sz val="10"/>
        <rFont val="Calibri"/>
        <family val="2"/>
        <charset val="238"/>
      </rPr>
      <t>&gt;</t>
    </r>
    <r>
      <rPr>
        <sz val="10"/>
        <rFont val="Arial"/>
        <family val="2"/>
        <charset val="238"/>
      </rPr>
      <t>80
- asimetrično svjetlo
- ON/OFF svjetiljka
- svjetiljka u kompletu sa stupom, napajanjem i montažnim setom
- stupanj zaštite od čestica i vlage IP66
- stupanj zaštite na mehanički udar IK08
- radna temperatura -40 do +45ºC
- radni vijek L80B20</t>
    </r>
    <r>
      <rPr>
        <sz val="10"/>
        <rFont val="Calibri"/>
        <family val="2"/>
        <charset val="238"/>
      </rPr>
      <t>≥</t>
    </r>
    <r>
      <rPr>
        <sz val="10"/>
        <rFont val="Arial"/>
        <family val="2"/>
        <charset val="238"/>
      </rPr>
      <t>100.000h
- jamstvo 5 godina
- oznaka u nacrtu V3</t>
    </r>
  </si>
  <si>
    <t>Dobava, montaža i spajanje kompletne podne ugradbene svjetiljke V7 koja se sastoji od:</t>
  </si>
  <si>
    <t>38.1.</t>
  </si>
  <si>
    <r>
      <t xml:space="preserve">- difuzor od temperiranog stakla
- kućište svjetiljke nehrđajućeg čelika AISI 316L
- leća od prozirnog PMMA
- dimenzije svjetiljke fi65 x v60mm
- izvor svjetlosti je integrirani LED snage max 3,2W
- boja svjetlosti temperature 3000K
- izlazni svjetlosni tok min 280lm
- moguća odstupanja temperature boje svjetla LED izvora iznosi 3 MacAdam stupnja
- indeks uzvrata boje </t>
    </r>
    <r>
      <rPr>
        <sz val="10"/>
        <rFont val="Calibri"/>
        <family val="2"/>
        <charset val="238"/>
      </rPr>
      <t>≥</t>
    </r>
    <r>
      <rPr>
        <sz val="10"/>
        <rFont val="Arial"/>
        <family val="2"/>
        <charset val="238"/>
      </rPr>
      <t>80
- simetrično svjetlo 25º
- ON/OFF svjetiljka
- napajanje 24VDC je odvojeno
- svjetiljka u kompletu sa napajanjem i montažnim setom
- stupanj zaštite od čestica i vlage IP67
- stupanj zaštite na mehanički udar IK10
- radna temperatura -30 do +50ºC
- jamstvo 5 godina
- oznaka u nacrtu V7</t>
    </r>
  </si>
  <si>
    <t>Dobava, montaža i spajanje kompletne podne ugradbene svjetiljke V7.1 koja se sastoji od:</t>
  </si>
  <si>
    <t>39.1.</t>
  </si>
  <si>
    <r>
      <t xml:space="preserve">- difuzor od temperiranog stakla
- kućište svjetiljke nehrđajućeg čelika AISI 316L
- leća od prozirnog PMMA
- dimenzije svjetiljke fi65 x v60mm
- izvor svjetlosti je integrirani LED snage max 2,0W
- boja svjetlosti temperature 3000K
- izlazni svjetlosni tok min 190lm
- moguća odstupanja temperature boje svjetla LED izvora iznosi 3 MacAdam stupnja
- indeks uzvrata boje </t>
    </r>
    <r>
      <rPr>
        <sz val="10"/>
        <rFont val="Calibri"/>
        <family val="2"/>
        <charset val="238"/>
      </rPr>
      <t>≥</t>
    </r>
    <r>
      <rPr>
        <sz val="10"/>
        <rFont val="Arial"/>
        <family val="2"/>
        <charset val="238"/>
      </rPr>
      <t>80
- simetrično svjetlo 8º
- ON/OFF svjetiljka
- napajanje 24VDC je odvojeno
- svjetiljka u kompletu sa napajanjem i montažnim setom
- stupanj zaštite od čestica i vlage IP67
- stupanj zaštite na mehanički udar IK10
- radna temperatura -30 do +50ºC
- jamstvo 5 godina
- oznaka u nacrtu V7.1</t>
    </r>
  </si>
  <si>
    <t>Dobava, ugradnja i spajanje sigurnosnog rasvjetnog tijela za označavanje smjera kretanja, sve prema HRN EN 1838, HRN EN 50172, HRN EN 60598-2-22, HRN EN 61347-2-7, HRN ISO 3864-1, oznake P1:</t>
  </si>
  <si>
    <t>Dobava, ugradnja i spajanje sigurnosnog rasvjetnog tijela za označavanje smjera kretanja, sve prema HRN EN 1838, HRN EN 50172, HRN EN 60598-2-22, HRN EN 61347-2-7, HRN ISO 3864-1, oznake P1b:</t>
  </si>
  <si>
    <t>- način ugradnje: stropna nadgradna na ovjesu</t>
  </si>
  <si>
    <t>Dobava, montaža i spajanje pribora za rasvjetno tijelo oznake P1b, sa sljedećim karakteristikama:</t>
  </si>
  <si>
    <t>- pribor za ovjesnu montažu</t>
  </si>
  <si>
    <t>Dobava, ugradnja i spajanje sigurnosnog rasvjetnog tijela za označavanje smjera kretanja, sve prema HRN EN 1838, HRN EN 50172, HRN EN 60598-2-22, HRN EN 61347-2-7, HRN ISO 3864-1, oznake P1c:</t>
  </si>
  <si>
    <t>Dobava, ugradnja i spajanje sigurnosnog rasvjetnog tijela za označavanje smjera kretanja, sve prema HRN EN 1838, HRN EN 50172, HRN EN 60598-2-22, HRN EN 61347-2-7, HRN ISO 3864-1, oznake P1e:</t>
  </si>
  <si>
    <t>Dobava, ugradnja i spajanje sigurnosnog rasvjetnog tijela za označavanje smjera kretanja, sve prema HRN EN 1838, HRN EN 50172, HRN EN 60598-2-22, HRN EN 61347-2-7, HRN ISO 3864-1, oznake P3:</t>
  </si>
  <si>
    <t>Dobava, montaža i spajanje pribora za rasvjetno tijelo oznake P3, sa sljedećim karakteristikama:</t>
  </si>
  <si>
    <t>Dobava, ugradnja i spajanje sigurnosnog rasvjetnog tijela za označavanje smjera kretanja, sve prema HRN EN 1838, HRN EN 50172, HRN EN 60598-2-22, HRN EN 61347-2-7, HRN ISO 3864-1, oznake P4:</t>
  </si>
  <si>
    <t>Dobava, montaža i spajanje pribora za rasvjetno tijelo oznake P4, sa sljedećim karakteristikama:</t>
  </si>
  <si>
    <t>Dobava, ugradnja i spajanje sigurnosnog rasvjetnog tijela za označavanje smjera kretanja, sve prema HRN EN 1838, HRN EN 50172, HRN EN 60598-2-22, HRN EN 61347-2-7, HRN ISO 3864-1, oznake P4a:</t>
  </si>
  <si>
    <t>Dobava, ugradnja i spajanje sigurnosnog rasvjetnog tijela za označavanje smjera kretanja, sve prema HRN EN 1838, HRN EN 50172, HRN EN 60598-2-22, HRN EN 61347-2-7, HRN ISO 3864-1, oznake P31:</t>
  </si>
  <si>
    <t>Dobava, montaža i spajanje pribora za rasvjetno tijelo oznake P31, sa sljedećim karakteristikama:</t>
  </si>
  <si>
    <t>Dobava, ugradnja i spajanje sigurnosnog rasvjetnog tijela za označavanje smjera kretanja, sve prema HRN EN 1838, HRN EN 50172, HRN EN 60598-2-22, HRN EN 61347-2-7, HRN ISO 3864-1, oznake P31a:</t>
  </si>
  <si>
    <t>Dobava, montaža i spajanje pribora za rasvjetno tijelo oznake P31a, sa sljedećim karakteristikama:</t>
  </si>
  <si>
    <t>Dobava, ugradnja i spajanje sigurnosnog rasvjetnog tijela za označavanje smjera kretanja, sve prema HRN EN 1838, HRN EN 50172, HRN EN 60598-2-22, HRN EN 61347-2-7, HRN ISO 3864-1, oznake P31b:</t>
  </si>
  <si>
    <t>Dobava, ugradnja i spajanje sigurnosnog rasvjetnog tijela za osvjetljenje evakuacijskih ili protupaničnih površina, sve prema HRN EN 1838, HRN EN 60598-1, HRN EN 60598-2-22, oznake P6:</t>
  </si>
  <si>
    <t>- jakost svjetlosnog toka: min. 395lm</t>
  </si>
  <si>
    <t>Dobava, ugradnja i spajanje sigurnosnog rasvjetnog tijela za osvjetljenje evakuacijskih i protupaničnih zona, sve prema HRN EN 1838, HRN EN 50172, HRN EN 60598-2-22, HRN EN 61347-2-7, HRN ISO 3864-1, oznake P6a:</t>
  </si>
  <si>
    <t>Dobava, ugradnja i spajanje sigurnosnog rasvjetnog tijela za osvjetljenje evakuacijskih ili protupaničnih površina, sve prema HRN EN 1838, HRN EN 60598-1, HRN EN 60598-2-22, oznake P6b:</t>
  </si>
  <si>
    <t>Dobava, montaža i spajanje pribora za rasvjetno tijelo oznake P6b, sa sljedećim karakteristikama:</t>
  </si>
  <si>
    <t>- pribor za ugradnju u strop</t>
  </si>
  <si>
    <t>Dobava, ugradnja i spajanje sigurnosnog rasvjetnog tijela za osvjetljenje evakuacijskih i protupaničnih zona, sve prema HRN EN 1838, HRN EN 50172, HRN EN 60598-2-22, HRN EN 61347-2-7, HRN ISO 3864-1, oznake P12:</t>
  </si>
  <si>
    <t>Dobava, ugradnja i spajanje sigurnosnog rasvjetnog tijela za osvjetljenje evakuacijskih i protupaničnih zona, sve prema HRN EN 1838, HRN EN 50172, HRN EN 60598-2-22, HRN EN 61347-2-7, HRN ISO 3864-1, oznake P12a:</t>
  </si>
  <si>
    <t>Dobava, ugradnja i spajanje sigurnosnog rasvjetnog tijela za osvjetljenje evakuacijskih i protupaničnih zona, sve prema HRN EN 1838, HRN EN 50172, HRN EN 60598-2-22, HRN EN 61347-2-7, HRN ISO 3864-1, oznake P13:</t>
  </si>
  <si>
    <t>Dobava, ugradnja i spajanje sigurnosnog rasvjetnog tijela za osvjetljenje evakuacijskih i protupaničnih zona, sve prema HRN EN 1838, HRN EN 50172, HRN EN 60598-2-22, HRN EN 61347-2-7, HRN ISO 3864-1, oznake P14:</t>
  </si>
  <si>
    <t>- optika: asimetrična</t>
  </si>
  <si>
    <t>Dobava, ugradnja i spajanje sigurnosnog rasvjetnog tijela za osvjetljenje evakuacijskih i protupaničnih zona, sve prema HRN EN 1838, HRN EN 50172, HRN EN 60598-2-22, HRN EN 61347-2-7, HRN ISO 3864-1, oznake P14a:</t>
  </si>
  <si>
    <t>Dobava, ugradnja i spajanje sigurnosnog rasvjetnog tijela za osvjetljenje evakuacijskih i protupaničnih zona, sve prema HRN EN 1838, HRN EN 50172, HRN EN 60598-2-22, HRN EN 61347-2-7, HRN ISO 3864-1, oznake P15:</t>
  </si>
  <si>
    <r>
      <t xml:space="preserve">Dobava, montaža i spajanje do potpune funkcionalnosti elektroinstalacijskog materijala , </t>
    </r>
    <r>
      <rPr>
        <b/>
        <sz val="10"/>
        <rFont val="Arial"/>
        <family val="2"/>
        <charset val="238"/>
      </rPr>
      <t>podžbukni</t>
    </r>
    <r>
      <rPr>
        <sz val="10"/>
        <rFont val="Arial"/>
        <family val="2"/>
        <charset val="238"/>
      </rPr>
      <t>, (knauf ili zid). Svakom stavkom ukalkulirati elemente, kutije, nosive okvire i pokrovne pločice. Modul uključuje: montažnu kutiju, nosivi okvir i pokrivnu masku.</t>
    </r>
  </si>
  <si>
    <t>Dobava, montaža i spajanje podne priključne kutije za ugradnju utičnica 2×16A/230V, kompletno utičnicama jake struje, sa okvirom, spojnim i montažnim elementima i uzorkom poda na poklopcu.</t>
  </si>
  <si>
    <t>Dobava, montaža i spajanje podne priključne kutije u IP zaštiti za ugradnju utičnica 2×16A/230V, kompletno utičnicama jake struje, sa okvirom, spojnim i montažnim elementima i uzorkom poda na poklopcu.</t>
  </si>
  <si>
    <t>Dobava, montaža i spajanje podne priključne kutije za ugradnju utičnica 4×16A/230V i  2×RJ-45/Cat.6, kompletno sa utičnicama jake i slabe struje, sa okvirom, spojnim i montažnim elementima i uzorkom poda na poklopcu.</t>
  </si>
  <si>
    <t>Dobava, montaža i spajanje utičnice jake struje 230VAC, 50Hz, za ugradnju u parapetni kanal.</t>
  </si>
  <si>
    <t>Dobava, montaža i spajanje do pune funkcionalnosti  stropnog IR detektora kut detekcije: 360 horiz./180 vert., doseg do 20m (tangencijalno) max. snaga 2000W za rasvjetu.</t>
  </si>
  <si>
    <t>Dobava, montaža i spajanje do pune funkcionalnosti  stropnog IR detektora kut detekcije: 360 horiz./180 vert., doseg do 20m (tangencijalno) max. snaga 2000W, IP65 za rasvjetu.</t>
  </si>
  <si>
    <t>Dobava, montaža i spajanje do pune funkcionalnosti tipkala za isklop u nuždi tip Jpr10, nadžbukno za vanjsku montažu.</t>
  </si>
  <si>
    <t>TELEFONSKO-RAČUNALNA INSTALACIJA (STRUKTURNA MREŽA)</t>
  </si>
  <si>
    <r>
      <t xml:space="preserve">Dobava, montaža, spajanje do pune funkcionalnosti i označavanje komunikacijskog ormara </t>
    </r>
    <r>
      <rPr>
        <b/>
        <sz val="10"/>
        <rFont val="Arial"/>
        <family val="2"/>
      </rPr>
      <t>BD-2</t>
    </r>
    <r>
      <rPr>
        <sz val="10"/>
        <rFont val="Arial"/>
        <family val="2"/>
      </rPr>
      <t xml:space="preserve"> za telefonsku i informatičku instalaciju u objektu. Isti je predviđen i za montažu opreme multimedije i sustava tehničke zaštite. Stavka uključuje sav potreban montažni materijal za potpunu funkcionalnost.</t>
    </r>
  </si>
  <si>
    <t>samostojeći komunikacijski razdjelnik  600x800mm, 42U</t>
  </si>
  <si>
    <t>prednja jednokrilna plexiglass vrata s bravom</t>
  </si>
  <si>
    <t>19" nosači opreme, 42U (prednji i stražnji)</t>
  </si>
  <si>
    <t>krovna ploča s otvorima za uvod kabela</t>
  </si>
  <si>
    <t>podna ploča s otvorima za uvod kabela</t>
  </si>
  <si>
    <t>1</t>
  </si>
  <si>
    <t>sustav aktivne ventilacije (2xventilator, thermostat)</t>
  </si>
  <si>
    <t>set za uzemljenje (Cu šina, komplet kabela)</t>
  </si>
  <si>
    <t>naponska letva, 7 x 250V, 19", 1U, sa prekidačem</t>
  </si>
  <si>
    <t>M6 kavezna matica i vijak (100 kom)</t>
  </si>
  <si>
    <t>patch panel  
- 24-port panel, Cat.6e, U/FTP                               
- konektor za panel, Cat.6e, U/FTP 24 kom
-19", 1U, uključivo stražnja polica za prihvat kabela
- sa nabacivanjem parica kabela s elementima za označavanje i   označavanjem, tiskanim ispisom oznaka</t>
  </si>
  <si>
    <t>telefonski panel
- 50-port TEL/ISDN panel, Cat.3
-19", 1U, uključivo stražnja polica za prihvat kabela</t>
  </si>
  <si>
    <t>nadgradni okvir i priključna letvica za telefonski kabel</t>
  </si>
  <si>
    <t>optička ladica za prihvat single modnog kabela</t>
  </si>
  <si>
    <t>prenaponski odvodnik za montažu na telefonku priključnu letvicu, ISDN, 65V, sve komplet s ostalim sitnim spojnim i montažnim materijalom i priborom, te spajanjem</t>
  </si>
  <si>
    <t>konektor modul F-F  spojnica Coax. Za Toolless</t>
  </si>
  <si>
    <t>horizontalna vodilica kabela (routing clips), 19", 1U</t>
  </si>
  <si>
    <t>vertikalna vodilica kabela (routing clips), 19", 42U</t>
  </si>
  <si>
    <t>polica za aktivnu opremu 19", 1U</t>
  </si>
  <si>
    <t>rasvjeta u ormaru sa mikro prekidačem</t>
  </si>
  <si>
    <t>sitni spojni i montažni materijal</t>
  </si>
  <si>
    <t>P/F 16mm2 za izjednačenje potencijala</t>
  </si>
  <si>
    <t>džep za dokumentaciju</t>
  </si>
  <si>
    <t>natpisi i natpisne pločice oznka otporne na vlagu i prljavštinu, perforirane PVC kanalice, POK kanali, uvodnice i ostali sitni spojni i montažni materijal, potreban do potpunog opremanja ormara. Svu opremu i kabele kvalitetno označiti.</t>
  </si>
  <si>
    <r>
      <t xml:space="preserve">Dobava, montaža, spajanje do pune funkcionalnosti i označavanje komunikacijskog ormara </t>
    </r>
    <r>
      <rPr>
        <b/>
        <sz val="10"/>
        <rFont val="Arial"/>
        <family val="2"/>
      </rPr>
      <t>FD</t>
    </r>
    <r>
      <rPr>
        <sz val="10"/>
        <rFont val="Arial"/>
        <family val="2"/>
      </rPr>
      <t xml:space="preserve"> za telefonsku i informatičku instalaciju u objektu. Isti je predviđen i za montažu opreme multimedije i sustava tehničke zaštite. Stavka uključuje sav potreban montažni materijal za potpunu funkcionalnost.</t>
    </r>
  </si>
  <si>
    <t>samostojeći komunikacijski razdjelnik  600x600mm, 42U</t>
  </si>
  <si>
    <t>optićki kabel 8 niti SM za vanjsko polaganje sa zaštitom od glodavaca</t>
  </si>
  <si>
    <t>J-Y(St)Y 10x2x0,6mm</t>
  </si>
  <si>
    <t>U/FTP kategorija 6e, bezhalogeni kabel LSHF za vanjsko polaganje</t>
  </si>
  <si>
    <t>Dobava, montaža i spajanje telefonskih utičnica tip 1xRJ45 (Cat 6e), za podžbuknu ugradnju.</t>
  </si>
  <si>
    <t>Dobava, montaža i spajanje telefonskih utičnica tip 1xRJ45 (Cat 6e), za nadžbuknu ugradnju.</t>
  </si>
  <si>
    <t>Dobava i montaža telefonske utičnice kao tip 2xRJ 45, Cat.6e, za podžbuknu ugradnju.</t>
  </si>
  <si>
    <t>Dobava i montaža telefonske utičnice kao tip 2xRJ 45, Cat.6e, za ugradnju u parapetni kanal.</t>
  </si>
  <si>
    <t>Dobava i montaža telefonske utičnice kao tip 2xRJ 45, Cat.6e, za ugradnju u podnu kutiju.</t>
  </si>
  <si>
    <t>CSS32</t>
  </si>
  <si>
    <t>Dobava, montaža i spajanje podžbuknog ITO ormarića za prihvat telefonskog kabela od strane distributera sa Crone regletama za 10 parica.</t>
  </si>
  <si>
    <t>Ispitivanje izvedene instalacije na razini svakog linka, te izdavanje potrebnih atesta i odobrenje za priključak na javnu  telefonsku mrežu. Mjerenje i izdavanje certifikata o izvršenom mjerenju kvalitete instaliranih U/FTP veza kalibriranim instrumentom, sukladnost izmjerenih vrijednosti s vrijednostima prema normi ISO/IEC11801:2002 2nd edition za ClassE,odnosno TIA/EIA 568-B.1:2001, za Cat.6e "Permanent Link".</t>
  </si>
  <si>
    <t xml:space="preserve">Dobava, ugradnja i spajanje  Access point-a za unutarnju ugradnju. U jediničnu cijenu uključeno programiranje i parametriranje. </t>
  </si>
  <si>
    <t>Networks Pro-24-POE
24 port L2/L3 Gigabit preklopnik, 2 x
SFP+ priključci, podržava sve PoE
standarde x 2 komada
software kontroler x 1 komad
Access Point podržava sve WiFi
standarde kao i WiFii 6 x 20 komada Cloud
Core Router centralni mrežni
router/firewall 16Gigabit portova + 2
SFP+ ports. 4GB RAM x 1 komad
MultiMode SFP+ Fiber Module
transciever x 4 komada
Fibre optic Patch cable OM4 LC-LC,
Multimode (50/125µ), Duplex. 1m x 4
komada
CAT6 UTP Patch Kabel (RJ45) 0,5 m x
20 komada
CAT6 UTP Patch Kabel (RJ45) 2 m x 20 komada</t>
  </si>
  <si>
    <t>RADOVI NA MONTAŽI AKTIVNE
MREŽNE OPREME
Montaža i spajanje WiFi AP pristupnih
točaka na do 4 metra visine
Montaža i spajanje mrežnih
preklopnika u komunikacijskom
ormaru
Montaža i spajanje mrežnog routera u komunikacijskom ormaru</t>
  </si>
  <si>
    <t>RADOVI NA PROGRAMIRANJU
MREŽNOG SUSTAVA
Programiranje WiFi AP-a, izrada VLAN- ova
Programiranje mrežnih preklopnika
Programiranje mrežnog routera
Optimizacija rada mreže i
implementiranje QOS-a
Programiranje mrežne
management platforme
Odvajanje i zaštita mrežnog prometa</t>
  </si>
  <si>
    <t>Dobava, ugrdanja i spajanje optičkog PATCH kabela SM 9/125 SC_LC i LC_LC 2m duplex</t>
  </si>
  <si>
    <t>Dobava, ugradanja i spajanje PATCH kabela Cat6e U/FTP 1m sa numeracijom oba kraja (boja - crvena)</t>
  </si>
  <si>
    <t>Dobava, ugradanja i spajanje PATCH kabela Cat6e U/FTP 2m sa numeracijom oba kraja (boja - crvena)</t>
  </si>
  <si>
    <t>Dobava, ugradanja i spajanje PATCH kabela Cat6e U/FTP 3m sa numeracijom oba kraja (boja siva)</t>
  </si>
  <si>
    <t>Kompletno ispitivanje i mjerenje računalne, telefonske i WiFi mreže sa izdavanjem zapisnika i protokola o izmjerenim rezultatima te zaključkom da iste zadovoljavaju propisane / projektirane vrijednosti. (Mjerenjenje i izdavanje certifikata o izvršenom mjerenju kvalitete instaliranih S/FTP veza - sukldnost izmjerenih vrijednosti sa vrijednostima prema normi EN 50173-1, za Cat. 6 "Class E".</t>
  </si>
  <si>
    <t>TELEFONSKO-RAČUNALNA INSTALACIJA (STRUKTURNA MREŽA) UKUPNO:</t>
  </si>
  <si>
    <t>UPRAVLJANJE DALI RASVJETOM</t>
  </si>
  <si>
    <t xml:space="preserve">Za svaku stavku opreme potrebno je predvidjeti dobavu, montažu,  spajanje i funkcionalno ispitivanje. U cijenu je potrebno uračunati potreban montažni materijal, te ostali potrebni pribor i odgovarajuće ateste. Na svu opremu ponuđač mora dati jamstvo u roku od najmanje 2 godine. U slučaju dobave opreme drugih proizvođača, ona mora zadovoljavati tehničke karakteristike predložene opreme. 
Kriterij za jednakovrijednost: tehničke karakteristike ponuđene opreme moraju biti jednake ili bolje od onih predviđenih troškovničkim opisom. Estetske karakteristike  moraju odgovarati predviđenom proizvodu uz odstupanja po dimenzijama do +- 5 %. </t>
  </si>
  <si>
    <t>Dobava, montaža i instalacija DALI uređaja, usklađen s normama HR EN 55015, HR EN 61547, HR EN 60950, te WEEE i RoHS direktivama, atestiran u Hrvatskoj, sa sljedećim karakteristikama:</t>
  </si>
  <si>
    <t>- podržava do min. 64 DALI uređaja</t>
  </si>
  <si>
    <t>- programibilni uređaji do min. 128 scena</t>
  </si>
  <si>
    <t>- integrirano DALI napajanje min. 250mA</t>
  </si>
  <si>
    <t>- 10/100 Mbit/s Eternet spajanje korištenjem Internet TCP/IP protokola</t>
  </si>
  <si>
    <t>- podržava OPC za spajanje na BMS</t>
  </si>
  <si>
    <t>- podržava Eternet I/O komunikaciju</t>
  </si>
  <si>
    <t>- podržava DALI uređaje sigurnosne rasvjete</t>
  </si>
  <si>
    <t>- do min. 100 rutera u jednom klasteru</t>
  </si>
  <si>
    <t>- do min. 12.800 DALI uređaja u jednom klasteru</t>
  </si>
  <si>
    <t>- do min. 16.000 DALI grupa u jednom klasteru</t>
  </si>
  <si>
    <t>- napajanje: 85-264 VAC, 45 Hz-65Hz</t>
  </si>
  <si>
    <t>- vanjska MCB zaštita: 6A</t>
  </si>
  <si>
    <t>- snaga u pripremnom modu: max. 2.5W</t>
  </si>
  <si>
    <t>- maksimalni ukupni gubici: 4.2W</t>
  </si>
  <si>
    <t>- DALI napajanje: min. 1x250 mA</t>
  </si>
  <si>
    <t>- temperatura: 0…40°C</t>
  </si>
  <si>
    <t>- relativna vlažnost: 90% max, bez kondenzacije</t>
  </si>
  <si>
    <t>- temperatura skladištenja: -10…70°C</t>
  </si>
  <si>
    <t>- IP zaštita: min. 30 (osim konektora)</t>
  </si>
  <si>
    <t>ili jednakovrijedno:</t>
  </si>
  <si>
    <t>- podržava do min. 128 DALI uređaja</t>
  </si>
  <si>
    <t>- integrirano DALI napajanje min. 250mA za svaku DALI podmrežu</t>
  </si>
  <si>
    <t>- DALI ožičenje do min. 300 m upotrebom standardnog 230V dvožilnog kabela 1.5mm2</t>
  </si>
  <si>
    <t>- maksimalni ukupni gubici: max. 4.2W</t>
  </si>
  <si>
    <t>- DALI napajanje: min. 2x250 mA</t>
  </si>
  <si>
    <t>Dobava, montaža i instalacija 4-kanalnog DALI /1-10V/DSI/PWM konvertera,  usklađen s normama HR EN 55015, HR EN 61547, HR EN 60950-1, HR EN 61000-6 te WEEE i RoHS direktivama, atestiran u Hrvatskoj, sa sljedećim karakteristikama:</t>
  </si>
  <si>
    <t>- min. 4 relejna izlaza</t>
  </si>
  <si>
    <t>- LED displej sa tipkama za ručno podešavanje</t>
  </si>
  <si>
    <t>- min. 4 konverter ulaza za DALI,S-DIM i DMX</t>
  </si>
  <si>
    <t>- 0-10V/DSI/PWM i relejni izlazi</t>
  </si>
  <si>
    <t>- napajanje: 85-264 VAC, 45-65 Hz</t>
  </si>
  <si>
    <t xml:space="preserve">- maksimalan broj prigušnica po kanalu: min. 50x1-10V/DALI/DSI/PWM </t>
  </si>
  <si>
    <t>- maksimalno opterećenje po releju: min. 16A (izvori svjetlosti sa žarnom niti), 10A metalhalogeni izvori svjetlosti</t>
  </si>
  <si>
    <t>- snaga u pripremnom modu: max. 2.4W</t>
  </si>
  <si>
    <t>- ukupni gubici: max. 13W</t>
  </si>
  <si>
    <t>- DALI potrošnja: max. 2mA</t>
  </si>
  <si>
    <t>- izolacija: 4kV</t>
  </si>
  <si>
    <t>- broj DALI adresa: min. 4 do 8 ovisno o relejnoj konfiguraciji</t>
  </si>
  <si>
    <t>Dobava, montaža i instalacija DALI uređaja, usklađen s normama HR EN 61000, HR EN 61547, HR EN 60950, te WEEE i RoHS direktivama, atestiran u Hrvatskoj, sa sljedećim karakteristikama:</t>
  </si>
  <si>
    <t>- podržava do min. 512 DALI uređaja</t>
  </si>
  <si>
    <t>- nezavisno programiranje min. 8 DALI podmreža</t>
  </si>
  <si>
    <t>- DALI/S-DIM/DMX kontrolni ulazi</t>
  </si>
  <si>
    <t>- automatsko dodjeljivanje adresa uređajima svake DALI podmreže</t>
  </si>
  <si>
    <t>- prijava greške uređaja za svaku DALI podmrežu</t>
  </si>
  <si>
    <t>- displej sa tipkama za ručno upravljanje</t>
  </si>
  <si>
    <t>- maksimalni ukupni gubici: max. 7W</t>
  </si>
  <si>
    <t>- DALI napajanje: min. 8x125 mA</t>
  </si>
  <si>
    <t>Dobava, montaža i instalacija jednokanalne relejne jedinice,  usklađen s normama HR EN 55015, HR EN 61547, HR EN 60950-1, HR EN 61000-6 te WEEE i RoHS direktivama, atestiran u Hrvatskoj, sa sljedećim karakteristikama:</t>
  </si>
  <si>
    <t>- montaža u rasvjetno tijelo ili u razvodni ormar</t>
  </si>
  <si>
    <t>- uklopna sposobnost i do min. 16A</t>
  </si>
  <si>
    <t>- broj DALI adresa: max. 1</t>
  </si>
  <si>
    <t>- IP zaštita: min. 30</t>
  </si>
  <si>
    <t>Dobava, montaža i instalacija DALI  4 - kanalne relejne jedinice, usklađen s normama HR EN 55015, HR EN 61547, HR EN 60950, te WEEE i RoHS direktivama, atestiran u Hrvatskoj, sa sljedećim karakteristikama:</t>
  </si>
  <si>
    <t>- LED indikator</t>
  </si>
  <si>
    <t>- izolirani releji, normalno otvoreni (beznaponski)</t>
  </si>
  <si>
    <t>- napajanje: 220-260 VAC, 50 Hz-60Hz</t>
  </si>
  <si>
    <t>- snaga u pripremnom modu: max. 1.3W</t>
  </si>
  <si>
    <t>- maksimalni ukupni gubici: max. 5.6W</t>
  </si>
  <si>
    <t>- opterećenje: min. 10A resistive; 8A incadescent; 5A inductive; 15 EL-s/TCs prigušnica</t>
  </si>
  <si>
    <t>Dobava, montaža i instalacija DALI 8-kanalne relejne jedinice, usklađen s normama HR EN 55015, HR EN 61547, HR EN 60950, te WEEE i RoHS direktivama, atestirana u Hrvatskoj, sa sljedećim karakteristikama:</t>
  </si>
  <si>
    <t>- LED displej i tasteri</t>
  </si>
  <si>
    <t>- "high inrush" releji</t>
  </si>
  <si>
    <t>- "override" ulaz</t>
  </si>
  <si>
    <t>- vanjska MCB zaštita: 3A</t>
  </si>
  <si>
    <t>- opterećenje releja: min. 16A</t>
  </si>
  <si>
    <t>- snaga u pripremnom modu: max. 1.1W</t>
  </si>
  <si>
    <t>- maksimalni ukupni gubici: max. 6.9W</t>
  </si>
  <si>
    <t>Dobava, montaža i instalacija DALI modularnog upravljačkog panela,  usklađen s normama HR EN 61000, HR EN 61547, HR EN 60669, te WEEE i RoHS direktivama, atestiran u Hrvatskoj, sa sljedećim karakteristikama:</t>
  </si>
  <si>
    <t>- LED indikator i IR prijemnik</t>
  </si>
  <si>
    <t>- "out of box" operabilnost</t>
  </si>
  <si>
    <t>- ugradnja u DIN standardne ugradne kutije</t>
  </si>
  <si>
    <t>- ugradnja do 3 modula u duple ugradne kutije</t>
  </si>
  <si>
    <t>- DIGIDIM/DALI</t>
  </si>
  <si>
    <t>- min. 7 scena, off</t>
  </si>
  <si>
    <t>- DALI napajanje: 13 - 22.5 V</t>
  </si>
  <si>
    <t>- DALI potrošnja: max. 10mA</t>
  </si>
  <si>
    <t>- temperatura: 10…35°C</t>
  </si>
  <si>
    <t>- crna boja</t>
  </si>
  <si>
    <t>Dobava, montaža i instalacija montažnog pribora, sa sljedećim karakteristikama:</t>
  </si>
  <si>
    <t>- jednostruko plastično kučište za upravljačke panele</t>
  </si>
  <si>
    <t>Dobava, montaža i instalacija DALI senzora prisutnosti,  usklađen s normama  HR EN 55015, HR EN 61547, HR EN 61347-2-11, te WEEE i RoHS direktivama, atestiran u Hrvatskoj, sa sljedećim karakteristikama:</t>
  </si>
  <si>
    <t>- površina detekcije: min. 8m x 6m (2.5m)</t>
  </si>
  <si>
    <t>- demontažni konektor: 0.5mm2 - 1.5mm2</t>
  </si>
  <si>
    <t>- način ugradnje: strop ugradno/nadgradno</t>
  </si>
  <si>
    <t>- DALI potrošnja: max. 10 mA</t>
  </si>
  <si>
    <t>- radna temperatura: 0-50°C</t>
  </si>
  <si>
    <t>- maksimalna preporučena visina montaže: 4m</t>
  </si>
  <si>
    <t>- materijal: vatrootporni PC/ABS</t>
  </si>
  <si>
    <t>- boja antracit RAL 7016</t>
  </si>
  <si>
    <t>Dobava, montaža i instalacija montažnog pribora:</t>
  </si>
  <si>
    <t>- kučište za nadgradnu montažu senzora</t>
  </si>
  <si>
    <t>Dobava, montaža i instalacija DALI Repeater-a, usklađen s normama HR EN 61000, HR EN 61547, HR EN 60669, te WEEE i RoHS direktivama, atestiran u Hrvatskoj, sa sljedećim karakteristikama:</t>
  </si>
  <si>
    <t>- produžuje maksimalnu duljinu DALI linije sa 300 na min. 600 metara</t>
  </si>
  <si>
    <t>- omogućuje dodatnih min. 250 mA DALI napajanja</t>
  </si>
  <si>
    <t>- postojeća DALI mreža spaja se na DALI-IN stranu, produžetak mreže spaja se na DALI-OUT stranu</t>
  </si>
  <si>
    <t>- DALI ožičenje: 0.5-1.5mm2</t>
  </si>
  <si>
    <t>- napajanje: 85-264 VAC, 48 Hz-62Hz</t>
  </si>
  <si>
    <t>- zaštita strujnog kruga: MCB 6A maksimalno</t>
  </si>
  <si>
    <t>- DALI napajanje: min. 250 mA</t>
  </si>
  <si>
    <t>- temperatura: -20°C - +50°C</t>
  </si>
  <si>
    <t>- IP zaštita: min. IP20</t>
  </si>
  <si>
    <t>- DALI prijenos podataka: DALI standard IEC 62386:101 2014</t>
  </si>
  <si>
    <t>Dobava, montaža i instalacija DALI senzora svjetlosti,  usklađen s normama HR EN 61000-6-3, HR EN 55015, HR EN 61547, HR EN 60950-1, HR EN 61347-1, HE EN 61347-2-11, te WEEE i RoHS direktivama, atestiran u Hrvatskoj, sa sljedećim karakteristikama:</t>
  </si>
  <si>
    <t>- senzor dnevnog svjetla</t>
  </si>
  <si>
    <t>- opcionalni dodatni ulaz lokalnog napajanja</t>
  </si>
  <si>
    <t>- zidna montaža</t>
  </si>
  <si>
    <t>- "open loop" upravljanje</t>
  </si>
  <si>
    <t>- temperatura: -35…70°C</t>
  </si>
  <si>
    <t>- relativna vlažnost: 95% max, bez kondenzacije</t>
  </si>
  <si>
    <t>- temperatura skladištenja: -35…70°C</t>
  </si>
  <si>
    <t>- IP zaštita: min. 65</t>
  </si>
  <si>
    <t>- područje rada od min. 1 - 100000lx</t>
  </si>
  <si>
    <t>Dobava, montaža i instalacija LCD upravljačkog panela,  usklađen s normama HR EN300328, HRN EN 301489-1, HRN EN60950-1, te WEEE i RoHS direktivama, atestiran u Hrvatskoj, sa sljedećim karakteristikama:</t>
  </si>
  <si>
    <t>- min. 7" display</t>
  </si>
  <si>
    <t>- rezolucija min. 1024x600</t>
  </si>
  <si>
    <t>- svjetlina min. 350 cd/m2</t>
  </si>
  <si>
    <t>- napon napajanja 9VDC-24VDC</t>
  </si>
  <si>
    <t>- potrošnja max. 6W</t>
  </si>
  <si>
    <t>- LAN: min. 10/100 Mbs</t>
  </si>
  <si>
    <t>- Wi-Fi: 802.11 b/g/n</t>
  </si>
  <si>
    <t>- USB_ USB 2.0</t>
  </si>
  <si>
    <t>- Bluetooth: V2.1 + EDR/BT v3.0/BT v3.0 + HS/BT v4.0</t>
  </si>
  <si>
    <t>- dimenzije: 181.5 x 121.5 x 25.8 mm</t>
  </si>
  <si>
    <t>- montaža: ugradno</t>
  </si>
  <si>
    <t>- stupanj zaštite: min. IP40</t>
  </si>
  <si>
    <t>- bijela boja</t>
  </si>
  <si>
    <t>Kompletno sa jedinicom napajanja 9VDC-24VDC.</t>
  </si>
  <si>
    <t>Dobava, montaža i instalacijaLCD upravljačkog panela,  usklađen s normama HR EN300328, HRN EN 301489-1, HRN EN60950-1, te WEEE i RoHS direktivama, atestiran u Hrvatskoj, sa sljedećim karakteristikama:</t>
  </si>
  <si>
    <t>Dobava, postava i spajanje Connectivity Servera za kontrolu, upravljanje i konfiguriranje sustava upravljanja rasvjetom, sa sljedećim karakteristikama:</t>
  </si>
  <si>
    <t>- min. 1.33GHz, HD Graphic</t>
  </si>
  <si>
    <t>- min. 2GB DDR, min. 32GB eMMC</t>
  </si>
  <si>
    <t>- 2xUSB2.0, SD čitač, HDMI, Bluetooth, WiFi, LAN</t>
  </si>
  <si>
    <t>- instalirano operacijsko sučelje</t>
  </si>
  <si>
    <t>Dobava i instalacija industrijskog ethernet preklopnika, atestiran u Hrvatskoj, sa sljedećim karakteristikama:</t>
  </si>
  <si>
    <t>min. 4 x 10/100Mbps, 1 x 100Mbps</t>
  </si>
  <si>
    <t>1 x stezaljka, ulazni napon 12VDC-48VDC</t>
  </si>
  <si>
    <t>- mogućnost montaže u ormar na DIN šinu</t>
  </si>
  <si>
    <t>Dobava i instalacija napajanja za industrijske preklopnike, atestiran u Hrvatskoj, sa sljedećim karakteristikama:</t>
  </si>
  <si>
    <t>Ulazni napon 85-264VAC ili 120-370VDC</t>
  </si>
  <si>
    <t>Izlazni napon 24VDC</t>
  </si>
  <si>
    <t>Izlazna snaga min. 30W</t>
  </si>
  <si>
    <t>Dobava, instalacija, programiranje i komisioniranje DALI router sustava upotrebom softvera, kao tip Designer, sa sljedećim karakteristikama:</t>
  </si>
  <si>
    <t>- "off-line" i "on-line" dizajn</t>
  </si>
  <si>
    <t>- komisioniranje sistemskih uređaja</t>
  </si>
  <si>
    <t>- programiranje scena, vremena tranzita, poveznica, sekvenci i logičkih uvjeta,</t>
  </si>
  <si>
    <t xml:space="preserve">  multisenzorske logike, funcionalnosti separacije prostorija</t>
  </si>
  <si>
    <t>- simultano nadgledanje scena, nivoa osvjetljenosti, funkcionalnosti uređaja</t>
  </si>
  <si>
    <t>- lista "emergency" rezultata</t>
  </si>
  <si>
    <t>- lista "login" ulaza</t>
  </si>
  <si>
    <t>- spremanja status lista na hard disk</t>
  </si>
  <si>
    <t>- opcionalan softver za DALI emergency uređaje</t>
  </si>
  <si>
    <t>- opcionalan softver za importiranje AutoCAD podloga i sistemskih uređaja</t>
  </si>
  <si>
    <t>Obuka korisnika.</t>
  </si>
  <si>
    <t>UPRAVLJANJE DALI RASVJETOM UKUPNO:</t>
  </si>
  <si>
    <t>koaksijalnog kabela SAT17, 75 Ohm-a</t>
  </si>
  <si>
    <t>Ispitivanje izvedene instalacije koaksijalnog kabliranja, te izdavanje potrebnih atesta i mjerenja.</t>
  </si>
  <si>
    <t>Dobava, montaža i spajanje tehnološkog namještaja
rack ormar 32 HE, 600 x 1000 mm
1,5mm-2mm debele čelične stranice
Sa prednjim vratima na zaključavanje; Odvojive bočne stranice koje se mogu zaključati
Ventilacijske otvore za pasivnu ventilaciju i odvod toplog zraka
Prilagodljive 19“ šine s mogućnošću podešavanja po dubini s prednje i stražnje strane
Veliki ulazni otvor za kabele u donjem dijelu s pomičnim mehanizmom zaštićenim gumom
Ulaze za kabele s gornjeg i donjeg dijela stražnje stranice
Vodilice, ožičenje 230VAC, pribor</t>
  </si>
  <si>
    <t>Dobava, montaža i spajanje digitalne matrice razglasnog sustava 8x16
Broj ulaza: min. 8 stereo audio 2x RCA
Broj izlaza:min. 8 stereo audio 2x RCA
Mogućnost rada u mono ili stereo modu
Ulazi za min. 8 kontrolnih panela, min 2x konzole
RS232 upravljanje
Nadzor i programiranje putem računala, tj. preko WEB sučelja (programska podrška - za dinamičku/frekvencijsku obradu signala, preusmjeravanje itd.)
Upravljanje preko WEB sučelja bez instalacije upravljačkih programa, kroz internet preglednik za sve platforme. 
19“, 2HE rackmount</t>
  </si>
  <si>
    <t>Dobava, montaža i spajanje četverokanalnog pojačala snage
Izlazna snaga: najmanje 4x300W @ 100V-70V-4ohm-8ohm
Izlazna snaga: najmanje 4x150W @ 2ohm
THD: max 0,35%
Simetrične ulazne priključnice; 
19"EIA rackmount (max 2HE)</t>
  </si>
  <si>
    <t>Dobava, montaža i spajanje dvostaznog stropnog ugradnog zvučnika sa zatvorenom kutijom
Ugrađeni transformator 100V i 70V
Snaga regulirana: najmanje 9W/4W/2W/1W
Frekvencijski raspon: min. 85 Hz - 25 kHz
Osjetljivost: min. 94dB (1W/1m); 
zatvorena akustička kutija; overload protection;
Kut zračenja: kružni, min. 150˚ 
Mogućnost bojanja
Pribor: uzdužna ojačanja za ugradnju u modularni spušteni stop; zaštita membrane prilikom bojanja zvučnika</t>
  </si>
  <si>
    <t>Dobava, montaža i spajanje dvostaznog stropnog ugradnog zvučnika sa zatvorenom kutijom
Ugrađeni transformator 100V i 70V
Snaga regulirana: najmanje 30W/15W/7W
Frekvencijski raspon: min. 85 Hz - 20 kHz
Osjetljivost: min. 94dB (1W/1m); 
zatvorena akustička kutija; overload protection;
Kut zračenja: kružni, min. 150˚ 
Mogućnost bojanja
Boja: crno/bijelo
Pribor: uzdužna ojačanja za ugradnju u modularni spušteni stop; zaštita membrane prilikom bojanja zvučnika</t>
  </si>
  <si>
    <t>Dobava, montaža i spajanje zidnog zvučnika 
Snaga: najmanje 100W 
Ugrađen transformator: najmanje 30 W 70V/100V
Integrirana zaštita: najmanje IP-55
Frekvencijski raspon: najmanje od 60 do 20000Hz
Impedancija: najmanje 8 Ohm; 
Osjetljivost: min. 90dB (1W/1m); 
Pokrivanje: najmanje 100° x 100°
Pribor: zidni nosač sa mogućnošu podešavanja kuta u svim smjerovima
Dimenzije (VxŠxD): max. 250 x 190 x 150 mm
Boja: crna ili bijela</t>
  </si>
  <si>
    <t>Dobava, montaža i spajanje dvostaznog zvučnika za vanjsku montažu u vrt/travnjak
Snaga min. 160W
Frekvencijski raspon (-10 dB): min 55 Hz - 18 kHz
Impedancija min. 8 Ohm; 
Osjetljivost: min. 86dB (1W/1m); 
Pokrivanje: 360° horizontalno, 160° vertikalno
Max SPL: min 105 dB @ 1m
Ugrađeni transformatori: 70/100V: 30W, 15W, 7,5W
Integrirana zaštita: najmanje IP-56(IP-55) prema IEC529
Boja: maslinasto zelena
Masa: max 6kg
Dimenzije (VxŠxD): max. 435 x 300 x 300mm</t>
  </si>
  <si>
    <t>Dobava, montaža i spajanje zidnog atenuatora
Atenuator najmanje 20W, ugradnja 60mm kompletno sa kutijom</t>
  </si>
  <si>
    <t>Dobava, montaža i spajanje uređaja sustava ozvučenja za limitiranje izlazne snage prema važećim propisima.</t>
  </si>
  <si>
    <t>Dobava, montaža i spajanje mikrofonski kabel - instalacijski
Tip: min 2x0,3mm2
Ukupni presjek: max ø6mm
Oklopljen</t>
  </si>
  <si>
    <t>Dobava, montaža i spajanje Audio kabel - instalacijski
Tip: Audio kabel 2x0.15 + 
1x0.18mm²</t>
  </si>
  <si>
    <t xml:space="preserve">Mjerenje buke sustava ozvučenja sa limitiranjem od strane ovlaštene osobe
</t>
  </si>
  <si>
    <t>Dobava i polaganje trake tip Rf 30×3,5mm, kao temeljni uzemljivač, u sloj mršavog betona, sa izradom svih spojeva i premoštenja. Stavci pripada i varenje vodiča na betonsko željezo, sve komplet.</t>
  </si>
  <si>
    <t>Zaštitno premazivanje bitumenom trake u dužini 0,6m na mjestu ulaska u zemlju.</t>
  </si>
  <si>
    <t>- P/F-Y 1x4mm2</t>
  </si>
  <si>
    <t>Dobava, polaganje i spajanje trake 25x4mm, za uzemljenje stupova vanjske rasvjete i svih metalnih masa okoliša, sve komplet.</t>
  </si>
  <si>
    <t>Dobava, polaganje i spajanje žice Rf fi 10mm, za uzemljenje manjih stupića vanjske rasvjete, sve komplet.</t>
  </si>
  <si>
    <t>Dobava i postava protupožarnih jastučića, protupožarne kategorije S90, vatrootpornosti 90 min., za požarno brtvljenje kabelskih prodora kroz granice požarnih sektora, prodor dimenzija 150x30cm, sve komplet.</t>
  </si>
  <si>
    <t>DTK KANALIZACIJA</t>
  </si>
  <si>
    <r>
      <rPr>
        <u/>
        <sz val="10"/>
        <rFont val="Arial"/>
        <family val="2"/>
      </rPr>
      <t>NAPUTAK:</t>
    </r>
    <r>
      <rPr>
        <sz val="10"/>
        <rFont val="Arial"/>
        <family val="2"/>
      </rPr>
      <t xml:space="preserve">
Ovom specifikacijom je predviđen samo privod DTK na građevinskoj parceli predmetne građevine.</t>
    </r>
  </si>
  <si>
    <t>Geodetsko trasiranje rova privoda DTK s uvodom. Obračun po metru obilježene trase privoda DTK s uvodom.</t>
  </si>
  <si>
    <t>Iskop zemlje III kategorije za rov širine 45cm i dubine 90cm za polaganje cijevi tipa PVC Ø 110mm i PVC Ø 50mm (duljina trase 88m). Iskop se predviđa 80% strojno i 20% ručno.</t>
  </si>
  <si>
    <t>Dobava pijeska i izrada podloge za polaganje cijevi u dnu rova, debljine 5cm.</t>
  </si>
  <si>
    <t>Dobava i postava češljeva.</t>
  </si>
  <si>
    <t>Dobava i polaganje cijevi tipa PVC Ø 50mm u rov i beton, komplet s potrebnim spajanjem cijevi.</t>
  </si>
  <si>
    <t>Dobava i polaganje cijevi tipa PVC Ø 110mm u rov i beton, komplet s potrebnim spajanjem cijevi.</t>
  </si>
  <si>
    <t>Dobava pijeska i zatrpavanje cijevi do visine 5cm iznad cijevi.</t>
  </si>
  <si>
    <t>Dobava i polaganje PVC trake upozorenja.</t>
  </si>
  <si>
    <t>Zatrpavanje rova iznad cijevi zamjenskim materijalom visine 60cm u slojevima vibropločom, uključujući i dobavu (duljina trase 88m).</t>
  </si>
  <si>
    <t>Iskop zemlje III kategorije za zdenac MZ D1. Iskop se predviđa 80% strojno i 20% ručno.</t>
  </si>
  <si>
    <t>Dobava i planiranje pijeska u sloju od 10cm po dnu rova za zdenac.</t>
  </si>
  <si>
    <t>Dobava i postava montažnog zdenca MZ D1, komplet s uvodnim G i S pločama, te poklopcem. U stavku ulazi:</t>
  </si>
  <si>
    <t>postava zdenca uz pomoć autodizalice,</t>
  </si>
  <si>
    <t>zatrpavanje oko zdenca,</t>
  </si>
  <si>
    <t>postava uvodnih ploča i poklopca,</t>
  </si>
  <si>
    <t>obrada oko ulaza cijevi i brtvljenje cijevi koje neće biti zauzete.</t>
  </si>
  <si>
    <t>Geodetsko snimanje s kartiranjem.</t>
  </si>
  <si>
    <t>Izrada tehničke dokumentacije za DTK.</t>
  </si>
  <si>
    <t>Zaštita postojećih kabela telekoma.</t>
  </si>
  <si>
    <t>Zaštita postojećih kabela telekoma ispod površina na kojima se planiraju radovi okoliša odgovarajućim betonskim polucijevima.</t>
  </si>
  <si>
    <t>Koordinacija sa predstavnicima telekoma prilikom zaštite postojećih kabela.</t>
  </si>
  <si>
    <t>DTK KANALIZACIJA UKUPNO:</t>
  </si>
  <si>
    <t>13.2.</t>
  </si>
  <si>
    <t>Podstanica Element bar</t>
  </si>
  <si>
    <t>Troputni RV1.4 prirubnički ventil DN80, PN16</t>
  </si>
  <si>
    <t>Dobava, montaža i spajanje ormara za unutarnju ugradnju, u zaštiti IP54, za unutarnju montažu na zid. Opremljen je sa svim potrebnim elementima DDC regulacije, kao i svim potrebnim elementima energetike (osigurači, grebenaste sklopke, motorne zaštitne sklopke, sklopnici, pomoćni releji i sav drugi potrebni materijal). Signalizacija stanja statusa elektromotornih potrošača prikazana je pomoću dvobojnih led dioda integriranih u strojarskoj aplikaciji u boji koja se ugrađuje na ploči ormara (grafička aplikacija).
Ormar se isporučuje sa svom potrebnom tehničkom dokumentacijom. Isporučitelj  ormara i DDC opreme je dužan dostaviti kompletne strujne elektro i DDC sheme.</t>
  </si>
  <si>
    <t>Ormarom se napaja i upravlja slijedeća oprema :
- cirk.pumpa elektronska 2,4kW/400V, kom 1
- cirk.pumpa elektronska 0,8kW/230V, kom 1
- sustav za održavanje pritiska 0,75kW/400V, kom 1
- PP zaklopke 230V, kom 29
- rasvjeta 0,5kW/230V, kom 1
- rezerva 400V, kom 1
- rezerva 230V, kom 2
Ukupna snaga ormara je 7kW.
Rashladnik i klima komore napajaju se direktno sa GRO.
Ormar se isporučuje sa svom potrebnom tehničkom dokumentacijom. Isporučitelj  ormara i DDC opreme je dužan dostaviti kompletne strujne elektro i DDC sheme. Ormar je dimenzija 1000x1400x350.</t>
  </si>
  <si>
    <t>Kabel FG7OR 5x6 mm2</t>
  </si>
  <si>
    <t>Kabel FG7OR 4x6 mm2</t>
  </si>
  <si>
    <t>Kabel FG7OR 3x6 mm2</t>
  </si>
  <si>
    <t>Kabel FG7OR 4x4 mm2</t>
  </si>
  <si>
    <t>Kabel FG7OR 3x4 mm2</t>
  </si>
  <si>
    <t>Kabel FG7OR 4x2,5 mm2</t>
  </si>
  <si>
    <t>Dobava, montaža i spajanje SAPA cijevi fi16 - fi23</t>
  </si>
  <si>
    <t>PP zaklopke KK2 kuhinja</t>
  </si>
  <si>
    <t>Oprema u polju</t>
  </si>
  <si>
    <t>Dobava, montaža i spajanje Diferencijalni presostat nape 20-300 Pa</t>
  </si>
  <si>
    <t>- modul sa 6 univerzalnih izlaza</t>
  </si>
  <si>
    <t>Dobava, montaža i spajanje Elektrokomandni ormar podstanice R-KK2PPZ sa svim potrebnim elementima za spajanje PPZ zaklopki te elemenata DDC regulacije. Ormar se isporučuje kompletno ožičen i ispitan, sa svom potrebnom tehničkom dokumentacijom. Elektrokomandni ormar je u zaštiti IP54, predviđen za unutarnju ugradnju, sa uvodnicama s gornje strane ormara i
završno obojan u RAL 7032. Signalizacija stanja statusa elektromotornih potrošača prikazana je pomoću dvobojnih led dioda integriranih u strojarskoj aplikaciji u boji koja se ugrađuje na ploči ormara (grafička aplikacija).
U sklopu elektrokomandnog ormara obuhvaćeni su slijedeći potrošači :
- PPZ zaklopke, kom 6
- ventil plina, 0,1kW/230VAC, kom 1 
- ostali potrošači 0,5 kW, kom 5
- rezerva 1~, kom 2
- montaža i spajanje DDC opreme
Ukupna snaga ormara je 0,5kW.
Dimenzije ormara ŠxVxD 800x1000x400 mm</t>
  </si>
  <si>
    <t>PP zaklopke KK3 restoran</t>
  </si>
  <si>
    <t>Dobava, montaža i spajanje Elektrokomandni ormar podstanice R-KK3PPZ sa svim potrebnim elementima za spajanje PPZ zaklopki te elemenata DDC regulacije. Ormar se isporučuje kompletno ožičen i ispitan, sa svom potrebnom tehničkom dokumentacijom. Elektrokomandni ormar je u zaštiti IP54, predviđen za unutarnju ugradnju, sa uvodnicama s gornje strane ormara i
završno obojan u RAL 7032. Signalizacija stanja statusa elektromotornih potrošača prikazana je pomoću dvobojnih led dioda integriranih u strojarskoj aplikaciji u boji koja se ugrađuje na ploči ormara (grafička aplikacija).
U sklopu elektrokomandnog ormara obuhvaćeni su slijedeći potrošači :
- PPZ zaklopke, kom 23
- odsisni OV1 EC vent. 0,54kW/230VAC, kom 1
- odsisni OV2 EC vent. 0,1kW/230VAC, kom 1
- ostali potrošači 0,5 kW, kom 5
- rezerva 1~, kom 2
- montaža i spajanje DDC opreme
Ukupna snaga ormara je 0,5kW.
Dimenzije ormara ŠxVxD 800x1200x400 mm</t>
  </si>
  <si>
    <t xml:space="preserve">Dobava, montaža Plastična spojna kutija 100x100mm </t>
  </si>
  <si>
    <t>PP zaklopke KK4 relax</t>
  </si>
  <si>
    <t>Dobava, montaža i spajanje Elektrokomandni ormar podstanice R-KK4PPZ sa svim potrebnim elementima za spajanje PPZ zaklopki te elemenata DDC regulacije. Ormar se isporučuje kompletno ožičen i ispitan, sa svom potrebnom tehničkom dokumentacijom. Elektrokomandni ormar je u zaštiti IP54, predviđen za unutarnju ugradnju, sa uvodnicama s gornje strane ormara i
završno obojan u RAL 7032. Signalizacija stanja statusa elektromotornih potrošača prikazana je pomoću dvobojnih led dioda integriranih u strojarskoj aplikaciji u boji koja se ugrađuje na ploči ormara (grafička aplikacija).
U sklopu elektrokomandnog ormara obuhvaćeni su slijedeći potrošači :
- PPZ zaklopke, kom 7
- odsisni OV3 EC vent. 0,12kW/230VAC, kom 1
- ostali potrošači 0,5 kW, kom 5
- rezerva 1~, kom 2
- montaža i spajanje DDC opreme
Ukupna snaga ormara je 0,5kW.
Dimenzije ormara ŠxVxD 800x1200x400 mm</t>
  </si>
  <si>
    <t>Dobava, montaža Kauflex cijevi raznih promjera fi16 - fi29</t>
  </si>
  <si>
    <t>Podstanica Element bar - UKUPNO</t>
  </si>
  <si>
    <t>13.3.</t>
  </si>
  <si>
    <t>Fan coili Element bar (opći prostori)</t>
  </si>
  <si>
    <t>Podstanica fan coili Element bar (opći prostori) - UKUPNO</t>
  </si>
  <si>
    <t>13.4.</t>
  </si>
  <si>
    <t>Dobava, montaža i spajanje i Proširenje postojeće stanice Johnson Controls M3i sustava centralnog nadzora i upravljanja i to :</t>
  </si>
  <si>
    <t>13.5.</t>
  </si>
  <si>
    <t>- integracija split sustava po Modbus RTU protokolu (isporučitelj split sustava osigurava adapter)</t>
  </si>
  <si>
    <t>DETEKCIJA ZEMNOG PLINA</t>
  </si>
  <si>
    <t>Dobava i ugradnja centrale za dojavu zemnog plina s dvije zone mogućnost spajanja do tri osjetnika plina na svakoj zoni sa accu baterijama. Centrala se montira u elektro prostoriji.</t>
  </si>
  <si>
    <t>Dobava i ugradnja osjetnika zemnog plina u kučištu sa zaštitom od prašine, 0-300ppm. NAPOMENA: Osjetnike isporučiti s priključnom kutijom i 5 m spojnog kabela.</t>
  </si>
  <si>
    <t>Dobava, ugradnja i spajanje sirene s bljeskalicom 24VDC za vanjsku ugradnju.</t>
  </si>
  <si>
    <t>Dobava, postava i obostrano spajanje kabela. Kabeli se polažu u  instalacijskim cijevima i na kabelskim trasama.</t>
  </si>
  <si>
    <r>
      <t>N2XH-J 3x2,5mm</t>
    </r>
    <r>
      <rPr>
        <vertAlign val="superscript"/>
        <sz val="10"/>
        <rFont val="Arial"/>
        <family val="2"/>
      </rPr>
      <t>2</t>
    </r>
  </si>
  <si>
    <r>
      <t>N2XH-J 4x1,0mm</t>
    </r>
    <r>
      <rPr>
        <vertAlign val="superscript"/>
        <sz val="10"/>
        <rFont val="Arial"/>
        <family val="2"/>
      </rPr>
      <t>2</t>
    </r>
  </si>
  <si>
    <t>Ispitivanje izvedene instalacije, montaža opreme, probni rad, puštanje u pogon, pismena i usmena uputstva.</t>
  </si>
  <si>
    <t>Izrada atesta od ovlaštene tvrtke.</t>
  </si>
  <si>
    <t>DETEKCIJA ZEMNOG PLINA UKUPNO:</t>
  </si>
  <si>
    <t>Dobava i isporuka kartice za prihvat dodatnih petlji. Kartica služi za proširenje postojeće centrale sa dodatnim petljama.
Kartica se može koristiti za povezivanje do četiri petlje i 252 FDnet uređaja. Maksimalni mogući broj adresa po petlji je 126. 
Kartica sa sljedećim minimalnim karakteristikama:
- ulazni napon napajanja DC 20…30 V (Vsys) 
- struja maks. 0,8 A
- izlazni napon Max. DC 33 V 
- izlazna struja (ukupna) Max. 0,5 A
- utični priključak za kavez kartice
- adresibilni uređaji Max. 252 spojivi vodovi 4 petlje ili 8 žica (moguće su mješovite varijante) 
- protokol FDnet Vrste kabela sve vrste (preporučeno: upleteni)
- prati se za zemljospoj, kratki spoj, otvorena linija, kapacitivnost linije, otporana na kratki spoj
- zaštita od prenapona (na kavezu kartice)
- dimenzije max. (D x Š x V) 160 x 120 x 15 mm
- težina max. 119 g</t>
  </si>
  <si>
    <t>Dobava i isporuka i montaža kučišta za montažu dodatnih baterija i napajačkog modula Housing (Large extension) sljedećih minimalnih karakteristika:
-W x H x D (430x398x260) mm
-mogućnost montaže akumulatorskih baterija max. 2x65Ah
-mogućnost montaže napajačkog modula 150W</t>
  </si>
  <si>
    <t>Dobava, isporuka i montaža akumulatorskih baterija za rezervno napajanje sustava za dojavu požara. Napon 12 VDC, kapacitet 55 Ah.</t>
  </si>
  <si>
    <t>Dobava i isporuka i montaža napajačkog modula 150W.</t>
  </si>
  <si>
    <t>Dobava i isporuka adresabilnog optičkog detektora s integriranim izolatorom petlje za montažu u petlju postojeće vatrodojavne centrale sa sljedećim minimalnim tehničkim karakteristikama:
 - komunikacijski protokol C-net
 - napajanje 12-33 VDC
 - potrošnja max. ~220 µA
 - radna temperatura od -10 do +50 ˚C
 - boja bijela, ~ral 9010
 - IP40
 - EN54-7, EN54-17
 - komunikacijski protokol: C-net
 - dopustiva brzina vjetra: max. 5 m/s
 - vlaga: ≥95 % rel.</t>
  </si>
  <si>
    <t xml:space="preserve">Dobava i isporuka univerzalnog podnožja za montažu javljača požara, adresabilnih sirena i bljeskalica. Uz podnožje dodatna oprema koja čini sastavni dio sustava je plastična transparentna pločica dimenzija 60x20 mm za oznaku elementa.
Podnožje ima sljedeće min. karakteristike:
 - terminal za kabel 0,2 do 1,6 mm2
 - bijela boja
</t>
  </si>
  <si>
    <t xml:space="preserve">Dobava i isporuka ulazno-izlaznog modula (1ulaz/1 izlaz) s integriranim izolatorom petlje za montažu u petlju postojeće vatrodojavne centrale sa sljedećim minimalnim tehničkim karakteristikama:
 - radna temperatura -25...+70 °C
 - standard EN 54-17, EN54-18
 - stupanj zaštite IP30
 - vlaga: ≤ 95 % rel.
 - napajanje DC 12...33 V
 - priključni terminal: max 2,5mm2
 - komunikacijski protokol FDnet/C-NET
 - potrošnja struje u mirovanju max. 0.4 mA
 - relajni izlaz: AC 22 V, 2 A, max. 44 VA
DC 30 V, 2 A, max. 60 W
 - dimenzije (WxHxD)  95 x 71 x 23 mm
</t>
  </si>
  <si>
    <t>Dobava i isporuka ulazno-izlaznog modula (4ulaza/4 izlaza) s integriranim izolatorom petlje za montažu u petlju postojeće vatrodojavne centrale sa sljedećim minimalnim tehničkim karakteristikama:
- radna temperatura -25...+60 °C
 - standard EN 54-17, EN54-18
 - stupanj zaštite IP30
 - vlaga: ≤ 95 % rel.
 - napajanje DC 12...33 V
 - priključni terminal: 0,2 do 2,5mm2
 - komunikacijski protokol FDnet/C-NET
 - potrošnja struje u mirovanju max. 0.75 mA
 - relajni izlaz: AC 250 V, 4 A, max. 1000 VA
DC 30 V, 3 A, max. 120 W
 - dimenzije (WxHxD)  130 x 90 x 20 mm</t>
  </si>
  <si>
    <t xml:space="preserve">Dobava i isporuka evaluacijske jedinice za termički senzor kabel za detekciju požara u rashladnoj komori. Evaluacijska jedinica treba imati sljedeće minimalne tehničke karakteristike:
- maksimalna duljina senzor kabela je 300 m
- otporan je na mehaničke i kemijske utjecaje, koroziju, vlagu i prašinu
- mogućnost kalibriranja okruženju
- odobrenje po normi EN 54-5 A1 primjenjivo do 7,5 m visine stropa
- mogućnost primjene za ex područja
- rana detekcija požara u klasi a1, a2, b i c
- visoka otpornost na mehaničke i kemijske utjecaje uz upotrebu specijalnih senzor kabela
- 3 relejna izlaza za nadzor požarnih alarma i greške sustava
- posebni ulaz za reset sustava
 - display LED Zelena - u radu
 - LED Crvena - Alarm termodiferencijalni
 - LED Crvena - Alarm termomaksimalni
 - LED Žuta - Greška sustava
 - radni napon 10 - 30 V DC
 - boja RAL7035
 - težina max.550 g
 - materijal ABS Plastika
 - tipična potrošnja max. 25 mA(24 VDC)
 - potrošnja u alarmu Max. 25 mA(24 VDC)
 - otrošnja u grešci Max. 15 mA(24 VDC)
</t>
  </si>
  <si>
    <t>Dobava, montaža i spajanje senzor kabela za evaluacijsku jedinicu sa svim potrebnim montažnim materijalom.
Minimalne tehničke karakteristike kabela:
 - tip senzor kabela PLA VI (osnovni)
 - vanjski promjer 3.15mm
 - težina (200m) 3.2Kg
 - čvrstoća 100 N
 - temperaturna otpornost 
&lt;100°C neograničeno
&lt;150°C do 350h
&lt;175°C do 25h
&gt;-5°C neograničeno</t>
  </si>
  <si>
    <t>Dobava i isporuka i spajanje seta za terminaciju termičkog senzor kabela.</t>
  </si>
  <si>
    <t>Dobava i montaža komore za uzorkovanje zraka u ventilacijskom kanalu. Komplet sa cijevima za uzorkovanje.</t>
  </si>
  <si>
    <t>Dobava i isporuka knjige održavanja sustava za dojavu požara</t>
  </si>
  <si>
    <t>Ugradnja kartice proširenja.
Montaža kućišta za dodatni napajački modul i akumulatore.
Montaža i spajanje akumulatora za vatrodojavnu centralu;
Skidanje izolacije s kabela i izvođenje ožičenja unutar vatrodojavne centrale</t>
  </si>
  <si>
    <t>Montaža i spajanje ulazno-izlaznog modula</t>
  </si>
  <si>
    <t>Montaža i spajanje i podešavanje evaluacijske jedinice za termičke senzor kabele.</t>
  </si>
  <si>
    <t>Izrada protupožarnog brtvljenja_x000D_
- na probojima između požarnih sektora sa atestiranim negorivim materijalima odgovarajuće klase vatrootpornosti i označavanje mjesta protupožarnog brtvljenja</t>
  </si>
  <si>
    <t xml:space="preserve">Izrada projekta izvedenog stanja sustava za dojavu požara
- u 3 tiskana primjerka te jednom primjeku u digitalnom obliku
</t>
  </si>
  <si>
    <t>Prvo ispitivanje sustava od strane ovlaštene tvrtke
- cijena izražena po pojedinoj ispitnoj točki
- uključuje izdavanje uvjerenja o ispravnosti sustava</t>
  </si>
  <si>
    <t>Obuka korisnika za rukovanje sustavom dojave požara_x000D_
- uključivo tiskane upute za rukovanje na hrvatskom jeziku (2 primjerka)</t>
  </si>
  <si>
    <t>Dobava, isporuka, polaganje i obostrano spajanje kabela NHXH FE180/E90 3x1.5mm² kompletno sa E90 nosačima na svakih 30 cm.</t>
  </si>
  <si>
    <t>Dobava, isporuka, polaganje i obostrano spajanje vatrodojavnog kabela, negorivog, krutih vodiča 2x2x0,8mm2, oznake JB-Y(St)Y E30
- crvene boje
- samogasiva PVC izolacija
- bezhalogeni, malodimni
- CPR klasifikacija C - s1a, d0, a1</t>
  </si>
  <si>
    <t>TELEFONSKO-RAČUNALNA INSTALACIJA</t>
  </si>
  <si>
    <t>5.A.</t>
  </si>
  <si>
    <t>PROJEKT INSTALACIJA VODOVODA I ODVODNJE - RECEPCIJA I RESTORAN</t>
  </si>
  <si>
    <t>Geodetsko praćenje svih radova na izvedbi mreže, iskolčenje prije početka radova, uključivo sa stacioniranjem svih točaka na terenu i izrada geodetskog snimka izvedenog stanja mreže, izradom Elaborata, te provedba u Katastru.
Obračun kompletne usluge.</t>
  </si>
  <si>
    <t>Radovi na održavanju funkcionalnosti postojeće  vodoopskrbne mreže (sanitarne i protupožarne), odnosno opskrbe postoječeg kompleksa zdravstveno ispravnom vodom za vrijeme izvođenja radova. Stavka uključuje zatvaranje/otvaranje dijelova cjevovoda, pražnjenje istih, te održavanje istih u funkcionalnom stanju do puštanja zamjenskog cjevovoda u pogon. Radove izvoditi u dogovoru sa investitororm.
Obračun kompletne usluge.</t>
  </si>
  <si>
    <t>Radovi na održavanju funkcionalnosti postojećeg sustava odvodnje (sanitarno-fekalne i oborinske) za vrijeme izvođenja radova. Osigurati potrebne radove  i radnje za spriječavanje potencijalnog onečišćenja okoliša otpadnim vodama. Stavka uključuje zatvaranje/otvaranje dijelova cjevovoda, pražnjenje istih, te održavanje istih u funkcionalnom stanju do puštanja zamjenskog cjevovoda u pogon. Radove izvoditi u dogovoru sa investitororm.
Obračun kompletne usluge.</t>
  </si>
  <si>
    <t>Rušenje postojećih revizionih okna slivnika i šahtova na trasama koje se rekonstruiraju ili isključuju iz upotrebe. Reviziona  okna su armiranobetonska sa poklopcima od lijevanog željeza. Stavka uključuje utovar, prijevoz i istovar te troškove zbrinjavanja na deponiju (takse i sl.) i ostale neposredno vezane troškove.
Obračun po komadu.</t>
  </si>
  <si>
    <t>- dubina do 100 cm</t>
  </si>
  <si>
    <t>- dubina do 200 cm</t>
  </si>
  <si>
    <t>- dubina do 300 cm</t>
  </si>
  <si>
    <r>
      <t>Strojno rezanje i razbijanje asfalta, bez obzira na debljinu te odvoz i zbrinjavanje uz plačanje potrebnih taksi. U jediničnu cijenu je uračunat sav potreban rad i transport.
Obračun po m' rezanog i m</t>
    </r>
    <r>
      <rPr>
        <vertAlign val="superscript"/>
        <sz val="10"/>
        <rFont val="Arial"/>
        <family val="2"/>
      </rPr>
      <t>2</t>
    </r>
    <r>
      <rPr>
        <sz val="10"/>
        <rFont val="Arial"/>
        <family val="2"/>
      </rPr>
      <t xml:space="preserve"> razbijenog asfalta, širine prema zahtjevu iz projekta.</t>
    </r>
  </si>
  <si>
    <t>- rezanje asfalta</t>
  </si>
  <si>
    <t>- razbijanje sfalta</t>
  </si>
  <si>
    <r>
      <t>Pažljiva demontaža, čišćenje i skladištenje  betonskih opločnika i rubnjaka prema smještajnom paviljonu na gradilištu do ponove montaže na trasi cjevovoda.
Obračun po m</t>
    </r>
    <r>
      <rPr>
        <vertAlign val="superscript"/>
        <sz val="10"/>
        <rFont val="Arial"/>
        <family val="2"/>
      </rPr>
      <t>2</t>
    </r>
    <r>
      <rPr>
        <sz val="10"/>
        <rFont val="Arial"/>
        <family val="2"/>
      </rPr>
      <t>.</t>
    </r>
  </si>
  <si>
    <t>Demontaža postojećih PEHD cjevovoda interne vodoopskrbne mreže koji se isključuju iz upotrebe. Cijevi je potrebno pažljivo rezati odnosno demontirati na način da se ne ugroze ostale instalacije u zoni radova, sve do spoja na mjernu opremu u vodomjernom oknu koja ostaje u funkciji. Stavka uključuje crpljenje vode iz rova nakon pražnjenja cjevovoda, utovar, prijevoz i istovar te troškove zbrinjavanja na deponiju (takse i sl.) i ostale neposredno vezane troškove.
Obračun po metru demontiranog cjevovoda.</t>
  </si>
  <si>
    <t>- PEHD DN100</t>
  </si>
  <si>
    <t>- PEHD DN80</t>
  </si>
  <si>
    <t>- PEHD DN63</t>
  </si>
  <si>
    <t>Demontaža postojećih cjevovoda internog sustava odvodnje koji se isključuju iz upotrebe. Cijevi je potrebno pažljivo rezati odnosno demontirati na način da se ne ugroze ostale instalacije u zoni radova, sve do spoja na mjernu opremu u vodomjernom oknu koja ostaje u funkciji. Stavka uključuje crpljenje vode iz rova nakon pražnjenja cjevovoda, utovar, prijevoz i istovar te troškove zbrinjavanja na deponiju (takse i sl.) i ostale neposredno vezane troškove.
Obračun po metru demontiranog cjevovoda.</t>
  </si>
  <si>
    <t>- Ø500</t>
  </si>
  <si>
    <t>- Ø300</t>
  </si>
  <si>
    <t>- Ø200</t>
  </si>
  <si>
    <t>- Ø150</t>
  </si>
  <si>
    <t>Demontaža elemenata vanjske hidrantske mreže. Demontaža uključuje rastavljanje hidranata i ormarića sa vatrogasnom opremom, pripadajućih armatura, popratne opreme, te dijelova cjevovoda. Demontirana oprema se deponira prema dogovoru s investitorom, odnosno zbrinjava u skladu s propisima na odgovarajućem deponiju. Stavka uključuje utovar, prijevoz i istovar te troškove zbrinjavanja na deponiju (takse i sl.) i ostale neposredno vezane troškove.
Obračun po komadu demontirane opreme.</t>
  </si>
  <si>
    <r>
      <t>Izrada probnih iskopa radi utvrđivanja stvarnog položaja postojećih instalacija uz nadzor predstavnika vlasnika instalacije te eventualna zaštita istih. Iskope u blizini cjevovoda izvoditi isključivo ručnim iskopom, pažljivo zbog sprječavanja oštećenja instalacija. Točnu lokaciju, raspored i broj kontrolnih rovova odredit će Nadzorni inženjer u dogovoru s Projektantom i Izvođačem na osnovi uvida u situacijski plan instalacija kao i temeljem dobivenih informacija od Vlasnika instalacija. Sve kontrolne rovove i stanje na terenu upisati u Građevinski dnevnik. Podatke o položaju instalacija u neposrednoj blizini trase unijeti u geodetski snimak izvedenog stanja.
Obračun po m</t>
    </r>
    <r>
      <rPr>
        <vertAlign val="superscript"/>
        <sz val="10"/>
        <rFont val="Arial"/>
        <family val="2"/>
      </rPr>
      <t>3</t>
    </r>
    <r>
      <rPr>
        <sz val="10"/>
        <rFont val="Arial"/>
        <family val="2"/>
      </rPr>
      <t xml:space="preserve"> izvedenog iskopa.</t>
    </r>
  </si>
  <si>
    <t>Strojni i ručni iskop zemlje za potrebe izvedbe rovova i montažnih jama instalacija vodovoda i odvodnje u tlu C kategorije, potrebne dubine. Dno rovova i jama grubo i fino isplanirati za polaganje cijevi i elemenata i uređaja sustava (okna, sabirne jame, separatori i sl.). Dno rova mora biti isplanirano na točnost +/- 2 cm i zbijeno na Ms≥20 MN/m2. Iskopani materijal odbacivati na jednu stranu rova da se osigura nesmetana doprema i spuštanje cijevi i elemenata u rov. Radovi moraji teći u koordinaciji sa montažom istih. Odnos strojni-ručni: 90:10 %. U stavku uključeno potrebno razupiranje sa uključenom oplatom i crpljenje vode sa obračunom prema stvarnim količinama.
Obračun po m3 iskopa u sraslom stanju.</t>
  </si>
  <si>
    <t>- vodoopskrba - sanitarna mreža</t>
  </si>
  <si>
    <t>- vodoopskrba - hidrantska mreža</t>
  </si>
  <si>
    <t>- vodoopskrba - termalna mreža</t>
  </si>
  <si>
    <t>- odvodnja - sanitarna odvodnja</t>
  </si>
  <si>
    <t>- odvodnja - zamašćena odvodnja kuhinje</t>
  </si>
  <si>
    <t>- odvodnja - oborinska odvodnja</t>
  </si>
  <si>
    <t>Dobava i ugradnja usitnjenog materijala - šljunka granulacije 0-16 mm za izradu posteljice i zatrpavanje montažnih jama (okna, spremnik vode, mastolov i sl.). U stavku uključeno nabijanjem ručnim i strojnim nabijačem u slojevima do 50 cm pri čemu posebnu pozornost obratiti kod spojeva cijevi.
Obračun po m3 ugrađenog materijala.</t>
  </si>
  <si>
    <r>
      <t>Zatrpavanje rovova i montažnih jama materijalom iz iskopa sa nabijanjem ručnim i strojnim nabijačem. Posebnu pozornost potrebno je obratiti kod spojeva cijevi. U stavku je uključen potreban nasipni materijal, rad i pribor za dovršenje iste.
Obračun po m</t>
    </r>
    <r>
      <rPr>
        <vertAlign val="superscript"/>
        <sz val="10"/>
        <rFont val="Arial"/>
        <family val="2"/>
      </rPr>
      <t>3</t>
    </r>
    <r>
      <rPr>
        <sz val="10"/>
        <rFont val="Arial"/>
        <family val="2"/>
      </rPr>
      <t>.</t>
    </r>
  </si>
  <si>
    <r>
      <t>Popravak asfaltnog zastora debljine 8+4 cm sa prethodnom izradom podloge. Nakon završenog polaganja cijevi i zatrpavanja cijevi do visine tamponskog sloja, potrebno je isti obnoviti prema važećim propisima, u slojevima ga nanašati i dobro nabiti, tako da se postigne potrebni modul zbijenosti i spriječi eventualno naknadno slijeganje. Sloj bitumeniziranog šljunka i habajući sloj nanose se ručno i dobro se uvaljaju. Sve štete uzrokovane naknadnim sljeganjem ceste zbog nestručno izvedenih radova idu na štetu izvođača.
Obračun po m</t>
    </r>
    <r>
      <rPr>
        <vertAlign val="superscript"/>
        <sz val="10"/>
        <rFont val="Arial"/>
        <family val="2"/>
      </rPr>
      <t>2</t>
    </r>
    <r>
      <rPr>
        <sz val="10"/>
        <rFont val="Arial"/>
        <family val="2"/>
      </rPr>
      <t>.</t>
    </r>
  </si>
  <si>
    <t>DRENAŽNA ODVODNJA</t>
  </si>
  <si>
    <r>
      <t xml:space="preserve">Dobava i ugradnja </t>
    </r>
    <r>
      <rPr>
        <b/>
        <sz val="10"/>
        <rFont val="Arial"/>
        <family val="2"/>
      </rPr>
      <t>netkanog geotekstila</t>
    </r>
    <r>
      <rPr>
        <sz val="10"/>
        <rFont val="Arial"/>
        <family val="2"/>
      </rPr>
      <t xml:space="preserve"> 200 g/m2 za potrebe oblaganja drenažnog rova.
Obračun po m</t>
    </r>
    <r>
      <rPr>
        <vertAlign val="superscript"/>
        <sz val="10"/>
        <rFont val="Arial"/>
        <family val="2"/>
      </rPr>
      <t>2</t>
    </r>
    <r>
      <rPr>
        <sz val="10"/>
        <rFont val="Arial"/>
        <family val="2"/>
      </rPr>
      <t xml:space="preserve"> ugrađenog materijala.</t>
    </r>
  </si>
  <si>
    <r>
      <t xml:space="preserve">Dobava i ugradnja </t>
    </r>
    <r>
      <rPr>
        <b/>
        <sz val="10"/>
        <rFont val="Arial"/>
        <family val="2"/>
      </rPr>
      <t>batude</t>
    </r>
    <r>
      <rPr>
        <sz val="10"/>
        <rFont val="Arial"/>
        <family val="2"/>
      </rPr>
      <t>, separiranog kamena granulacije 16-32 mm, za zatrpavanje drenažnih cijevi i rova.
Obračun po m</t>
    </r>
    <r>
      <rPr>
        <vertAlign val="superscript"/>
        <sz val="10"/>
        <rFont val="Arial"/>
        <family val="2"/>
      </rPr>
      <t>3</t>
    </r>
    <r>
      <rPr>
        <sz val="10"/>
        <rFont val="Arial"/>
        <family val="2"/>
      </rPr>
      <t xml:space="preserve"> ugrađenog materijala.</t>
    </r>
  </si>
  <si>
    <t>5.1.4.</t>
  </si>
  <si>
    <r>
      <t>Dobava i ugradnja podložnog sloja mršavog betona C12/15 na površinama predviđenoj za ugradnju cjevovoda, elemenata i uređaja instalacija vodovoda i odvodnje (dijelovi cjevovoda, okna, sabirne jame, separatori i sl.).
Obračun po m</t>
    </r>
    <r>
      <rPr>
        <vertAlign val="superscript"/>
        <sz val="10"/>
        <rFont val="Arial"/>
        <family val="2"/>
      </rPr>
      <t>3</t>
    </r>
    <r>
      <rPr>
        <sz val="10"/>
        <rFont val="Arial"/>
        <family val="2"/>
      </rPr>
      <t xml:space="preserve"> ugrađenog materijala.</t>
    </r>
  </si>
  <si>
    <t>INSTALACIJE VODE</t>
  </si>
  <si>
    <r>
      <t xml:space="preserve">Dobava materijala i izvedba vodonepropusnog </t>
    </r>
    <r>
      <rPr>
        <b/>
        <sz val="10"/>
        <rFont val="Arial"/>
        <family val="2"/>
      </rPr>
      <t>zasunskog okna</t>
    </r>
    <r>
      <rPr>
        <sz val="10"/>
        <rFont val="Arial"/>
        <family val="2"/>
      </rPr>
      <t xml:space="preserve"> u tlu C kategorije unutarnjih dimenzija </t>
    </r>
    <r>
      <rPr>
        <b/>
        <sz val="10"/>
        <rFont val="Arial"/>
        <family val="2"/>
      </rPr>
      <t>190x160x180</t>
    </r>
    <r>
      <rPr>
        <sz val="10"/>
        <rFont val="Arial"/>
        <family val="2"/>
      </rPr>
      <t xml:space="preserve"> cm. Gornja ploča, obodni zidovi i dno su od armiranog betona C 30/37 u odgovarajućoj oplati. Na ulazu predvidjeti lijevano željezni poklopac dimenzija 60x60 cm. Za spuštanje izvesti penjalice 150x300 mm pričvršćenjem u zid ubetoniravanjem. U cijenu uključen potreban rad, potrošni pribor i materijal, dobave za potpuno dovršenje stavke.
Obračun po komadu.
</t>
    </r>
    <r>
      <rPr>
        <b/>
        <sz val="10"/>
        <rFont val="Arial"/>
        <family val="2"/>
      </rPr>
      <t>Napomena: Stavku nuditi kao komplet!</t>
    </r>
  </si>
  <si>
    <t>- poklopac, za klasu opterećenja B125</t>
  </si>
  <si>
    <r>
      <t xml:space="preserve">Dobava materijala i izvedba vodonepropusnog </t>
    </r>
    <r>
      <rPr>
        <b/>
        <sz val="10"/>
        <rFont val="Arial"/>
        <family val="2"/>
      </rPr>
      <t>revizionog okna</t>
    </r>
    <r>
      <rPr>
        <sz val="10"/>
        <rFont val="Arial"/>
        <family val="2"/>
      </rPr>
      <t xml:space="preserve"> unutarnjih dimenzija 100x60 cm dubine do 200 cm - prema projektu. Gornja ploča, obodni zidovi i dno su od armiranog betona C 30/37 u odgovarajućoj oplati. Nakon ispitivanja na vodonepropusnost isti zatrpati iskopanim materijalom i šljunkom. U cijenu uključen potreban rad, potrošni pribor i materijal, dobave za potpuno dovršenje stavke.
Obračun po komadu.
</t>
    </r>
    <r>
      <rPr>
        <b/>
        <sz val="10"/>
        <rFont val="Arial"/>
        <family val="2"/>
      </rPr>
      <t>Napomena: Stavku nuditi kao komplet!</t>
    </r>
  </si>
  <si>
    <r>
      <t xml:space="preserve">Dobava materijala i izvedba vodonepropusnog </t>
    </r>
    <r>
      <rPr>
        <b/>
        <sz val="10"/>
        <rFont val="Arial"/>
        <family val="2"/>
      </rPr>
      <t>revizionog okna</t>
    </r>
    <r>
      <rPr>
        <sz val="10"/>
        <rFont val="Arial"/>
        <family val="2"/>
      </rPr>
      <t xml:space="preserve"> unutarnjih dimenzija 100x60 cm dubine do 300 cm - prema projektu. Gornja ploča, obodni zidovi i dno su od armiranog betona C 30/37 u odgovarajućoj oplati. Nakon ispitivanja na vodonepropusnost isti zatrpati iskopanim materijalom i šljunkom. U cijenu uključen potreban rad, potrošni pribor i materijal, dobave za potpuno dovršenje stavke.
Obračun po komadu.
</t>
    </r>
    <r>
      <rPr>
        <b/>
        <sz val="10"/>
        <rFont val="Arial"/>
        <family val="2"/>
      </rPr>
      <t>Napomena: Stavku nuditi kao komplet!</t>
    </r>
  </si>
  <si>
    <r>
      <t xml:space="preserve">Dobava materijala i izvedba </t>
    </r>
    <r>
      <rPr>
        <b/>
        <sz val="10"/>
        <rFont val="Arial"/>
        <family val="2"/>
      </rPr>
      <t>armiranobetonske ploče spremnika vode</t>
    </r>
    <r>
      <rPr>
        <sz val="10"/>
        <rFont val="Arial"/>
        <family val="2"/>
      </rPr>
      <t xml:space="preserve"> za potrebe ugradnju u tlo s podzemnim vodam i ugradnje nasipa iznad spremnika višeg od 100 cm dimenzija 940x330x25/15 cm, a sve prema statičkom proračunu. U stavku je uključen sav potreban materijal (beton, armatura, oplata) i pribor za potpuno dovršenje rada.
Obračun po m3.</t>
    </r>
  </si>
  <si>
    <t>donja ploča, d=25 cm</t>
  </si>
  <si>
    <t>- podložni šljunak, d=20 cm</t>
  </si>
  <si>
    <t>gornja ploča, d=15 cm</t>
  </si>
  <si>
    <r>
      <t xml:space="preserve">Dobava i ugradnja </t>
    </r>
    <r>
      <rPr>
        <b/>
        <sz val="10"/>
        <rFont val="Arial"/>
        <family val="2"/>
      </rPr>
      <t>mršavog betona</t>
    </r>
    <r>
      <rPr>
        <sz val="10"/>
        <rFont val="Arial"/>
        <family val="2"/>
      </rPr>
      <t xml:space="preserve"> C20/25 debljine d=10,0 cm za polaganje drenažnih cijevi oko objekta (cca 0,06 m</t>
    </r>
    <r>
      <rPr>
        <vertAlign val="superscript"/>
        <sz val="10"/>
        <rFont val="Arial"/>
        <family val="2"/>
      </rPr>
      <t>3</t>
    </r>
    <r>
      <rPr>
        <sz val="10"/>
        <rFont val="Arial"/>
        <family val="2"/>
      </rPr>
      <t>/m').
Obračun po m3 ugrađenog materijala.</t>
    </r>
  </si>
  <si>
    <t>VANJSKA HIDRANTSKA MREŽA</t>
  </si>
  <si>
    <r>
      <t xml:space="preserve">Dobava materijala i izrada postolja za postavljanje nadzemnog hidranata i zasuna u teren. Postolje se sastoji od betona klase C12/15 i pune opeke NF za ukrutu. U stavku uključen rad, materijal i potreban pribor za dovršenje iste.
Obračun po komadu.
</t>
    </r>
    <r>
      <rPr>
        <b/>
        <sz val="10"/>
        <rFont val="Arial"/>
        <family val="2"/>
      </rPr>
      <t>NAPOMENA: Stavku nuditi kao komplet.</t>
    </r>
  </si>
  <si>
    <t>- ukrućenje oslonca hidranta 50x50x20 cm</t>
  </si>
  <si>
    <t>- suhozid od pune opeke oko hidranta i zasuna</t>
  </si>
  <si>
    <r>
      <t xml:space="preserve">Dobava materijala i izrada postolja za postavljanje samostojećeg hidrantskog ormarića. Postolje se sastoji od temljnih stopa izvedenih armiranim betonom klase C20/25, dimenzija 2x 30x30x80 cm. U stavku uključen rad, materijal i potreban pribor za dovršenje iste.
Obračun po komadu.
</t>
    </r>
    <r>
      <rPr>
        <b/>
        <sz val="10"/>
        <rFont val="Arial"/>
        <family val="2"/>
      </rPr>
      <t>NAPOMENA: Stavku nuditi kao komplet.</t>
    </r>
  </si>
  <si>
    <t>- beton C20/25</t>
  </si>
  <si>
    <t>- armatura</t>
  </si>
  <si>
    <r>
      <t xml:space="preserve">Dobava materijala i izrada </t>
    </r>
    <r>
      <rPr>
        <b/>
        <sz val="10"/>
        <rFont val="Arial"/>
        <family val="2"/>
      </rPr>
      <t>betonskog uporišnog bloka</t>
    </r>
    <r>
      <rPr>
        <sz val="10"/>
        <rFont val="Arial"/>
        <family val="2"/>
      </rPr>
      <t xml:space="preserve"> na ukopanom cjevovodu vanjske sanitarne/hidrantske mreže. Uporišni blokovi se izvode na svim lomovima i čvorovima cjevovoda (prema detalju u projektu) od betona klase C16/20. U stavku uključen rad, materijal i potreban pribor za dovršenje iste.
Obračun po m</t>
    </r>
    <r>
      <rPr>
        <vertAlign val="superscript"/>
        <sz val="10"/>
        <rFont val="Arial"/>
        <family val="2"/>
      </rPr>
      <t>3</t>
    </r>
    <r>
      <rPr>
        <sz val="10"/>
        <rFont val="Arial"/>
        <family val="2"/>
      </rPr>
      <t>.</t>
    </r>
  </si>
  <si>
    <t>- beton C16/20</t>
  </si>
  <si>
    <t>Dobava materijala i izvedba rekonstrukcije armiranobetonske izljevne građevine za smještaj žablje zaklopke. U stavku je uključen sav potreban materijal (beton, armatura, oplata) i pribor za potpuno dovršenje rada.
Obračun po kompletno izvedeneom izljevu.
Napomena: Stavku nuditi kao komplet!</t>
  </si>
  <si>
    <t>- žablji poklopac DN600</t>
  </si>
  <si>
    <t>- podložni beton, d=10 cm</t>
  </si>
  <si>
    <t>5.1.5.</t>
  </si>
  <si>
    <t>Izvedba spoja planiranih cjeovovoda vodoopskrbe i odvodnje na postojeća reviziona okna internog sustava odvodnje. Priključak se izvodi od PEHD/PVC cijevi pri čemu je potrebno bušenje okna i brtvljenje spoja da se osigura vodonepropusnost. Stavka uključuje rad, pribor i materijal za dovršenje iste.
Obračun po komadu.</t>
  </si>
  <si>
    <t>- PEHD DN125/16 (d125)</t>
  </si>
  <si>
    <t>- PEHD DN180/16 (d180)</t>
  </si>
  <si>
    <t>- DN/OD 343/300</t>
  </si>
  <si>
    <t>- DN/OD 458/400</t>
  </si>
  <si>
    <t>- DN/OD 500/435</t>
  </si>
  <si>
    <t>Izrada usjeka, šlicanje, štemanje i bušenje zidova, odova i stropova za ugradnju horizontalnih i vertikalnih dijelova instalacije. U stavku uključiti čišćenje i odvoz otpadnog materijala na deponiju.
Obračun po m izvedenih usjeka.</t>
  </si>
  <si>
    <t>Zatvaranje instalacijskih usjeka, šliceva i prodora nakon izvedbe razvoda instalacija vode i odvodnje. Stavka uključuje potreban pribor, materijal i rad za dovršenje iste.
Obračun po m.</t>
  </si>
  <si>
    <r>
      <t>Dobava materijala i izvedba cementnog hidroizolacijskog premaza unutrašnjosti mokrih kanalizacijskih okana u temeljnoj ploči.
Obračun po m</t>
    </r>
    <r>
      <rPr>
        <vertAlign val="superscript"/>
        <sz val="10"/>
        <rFont val="Arial"/>
        <family val="2"/>
      </rPr>
      <t>2</t>
    </r>
    <r>
      <rPr>
        <sz val="10"/>
        <rFont val="Arial"/>
        <family val="2"/>
      </rPr>
      <t xml:space="preserve"> izolirane površine.</t>
    </r>
  </si>
  <si>
    <t>VANJSKI RAZVOD VODE</t>
  </si>
  <si>
    <r>
      <t xml:space="preserve">Dobava i ugradnja </t>
    </r>
    <r>
      <rPr>
        <b/>
        <sz val="10"/>
        <rFont val="Arial"/>
        <family val="2"/>
        <charset val="238"/>
      </rPr>
      <t>cijevi</t>
    </r>
    <r>
      <rPr>
        <sz val="10"/>
        <rFont val="Arial"/>
        <family val="2"/>
        <charset val="238"/>
      </rPr>
      <t xml:space="preserve"> za vanjski razvod vodovodnih instalacija sanitarne vode od PE100 vodovodnih tlačnih cijevi, prema HRN EN 12201-2, DIN 8074, (u jednoj cjelini). Cijevi se polažu u iskopani rov na podlogu od pijeska. Stavka uključuje fazonske i spojne komade, proturne i zaštitne cijevi na prolazima kroz konstrukciju i križanjima s drugim instalacijama.
Obračun po m izvedenog cjevovoda.</t>
    </r>
  </si>
  <si>
    <t>VODOOPSKRBA</t>
  </si>
  <si>
    <t>- PEHD DN180, d180x16,4mm, PN16</t>
  </si>
  <si>
    <t>- PEHD DN125, d125x11,4mm, PN16</t>
  </si>
  <si>
    <t>- PEHD DN75, d75x6,8mm, PN16</t>
  </si>
  <si>
    <t>- PEHD DN63, d63x5,8mm, PN16</t>
  </si>
  <si>
    <t>- PEHD DN50, d50x4,6mm, PN16</t>
  </si>
  <si>
    <t>- PEHD DN40, d40x3,7mm, PN16</t>
  </si>
  <si>
    <t>- PEHD DN32, d32x3,0mm, PN16</t>
  </si>
  <si>
    <t>- zaštitni cjevovod DWP D90/75 mm</t>
  </si>
  <si>
    <t>- zaštitni cjevovod DWP D110/94 mm</t>
  </si>
  <si>
    <t>- PEHD DN63, d63x3,8mm, PN10</t>
  </si>
  <si>
    <t>- PEHD DN75, d75x4,5mm, PN10</t>
  </si>
  <si>
    <t>Dobava i ugradnja signalno upozoravajuće indikator trake koja se postavlja 30 cm iznad tjemena cijevi s natpisom "POZOR VODOVOD".
Obračun po m ugrađene trake.</t>
  </si>
  <si>
    <r>
      <t xml:space="preserve">Dobava i ugradnja </t>
    </r>
    <r>
      <rPr>
        <b/>
        <sz val="10"/>
        <rFont val="Arial"/>
        <family val="2"/>
        <charset val="238"/>
      </rPr>
      <t>usisnog cjevovoda</t>
    </r>
    <r>
      <rPr>
        <sz val="10"/>
        <rFont val="Arial"/>
        <family val="2"/>
        <charset val="238"/>
      </rPr>
      <t xml:space="preserve"> iz spremnika vode (usisne košare) do usisne pumpe. Stavka uključuje fazonske i spojne komade, proturne i zaštitne cijevi na prolazima kroz konstrukciju i križanjima s drugim instalacijama, te sav potreban ovjesni i pričvrsni pribor.
Obračun po m izvedenog cjevovoda.</t>
    </r>
  </si>
  <si>
    <t>- PEHD DN63, d63x5,8 mm, PN16</t>
  </si>
  <si>
    <r>
      <t xml:space="preserve">Dobava i ugradnja </t>
    </r>
    <r>
      <rPr>
        <b/>
        <sz val="10"/>
        <rFont val="Arial"/>
        <family val="2"/>
        <charset val="238"/>
      </rPr>
      <t>brtvene garniture</t>
    </r>
    <r>
      <rPr>
        <sz val="10"/>
        <rFont val="Arial"/>
        <family val="2"/>
        <charset val="238"/>
      </rPr>
      <t xml:space="preserve"> vodonepropusnosne do 6 m vodenog stupca za cijevne prolaze sa masivnom usnom brtvom, manžetom za spajanje sa odgovarajućom hidroizolacijom i stabilnom plastičnom navoj maticom sa mogućnošću otklona zbog slijeganja cijevi ±10%. U stavku uključene prolazne, navojne spojnice i matice, manžete i sl. te sav pripadajući pribor za potpuno dovršenje stavke.
Obračun po komadu.</t>
    </r>
  </si>
  <si>
    <t>- d32</t>
  </si>
  <si>
    <t>- d40</t>
  </si>
  <si>
    <t>- d50</t>
  </si>
  <si>
    <t>- d63</t>
  </si>
  <si>
    <t>- d75</t>
  </si>
  <si>
    <t>- d110</t>
  </si>
  <si>
    <r>
      <t xml:space="preserve">Dobava i montaža PE-HD </t>
    </r>
    <r>
      <rPr>
        <b/>
        <sz val="10"/>
        <rFont val="Arial"/>
        <family val="2"/>
        <charset val="238"/>
      </rPr>
      <t>revizijskog okna</t>
    </r>
    <r>
      <rPr>
        <sz val="10"/>
        <rFont val="Arial"/>
        <family val="2"/>
        <charset val="238"/>
      </rPr>
      <t xml:space="preserve"> DN800 za ugradnju ventila razvoda vodoopskrbe. Okno se sastoji od distribucijskog (armiranobetonskog) prstena, konusnog vrha, tijela i dna okna. Profili i kutevi ulaza i izlaza u okno prema projektu vodovoda i odvodnje. Uključeno potrebno bušenje i vodonepropusno spajanje cijevne instalacije na samom mjestu izvedbe.
Obračun po komadu ugrađenog okna.</t>
    </r>
  </si>
  <si>
    <t>- DN800 mm (okno visine do 1,0 m)</t>
  </si>
  <si>
    <r>
      <t xml:space="preserve">Dobava i montaža okruglog lijevano željeznog samozatvarajućeg </t>
    </r>
    <r>
      <rPr>
        <b/>
        <sz val="10"/>
        <rFont val="Arial"/>
        <family val="2"/>
        <charset val="238"/>
      </rPr>
      <t>poklopca</t>
    </r>
    <r>
      <rPr>
        <sz val="10"/>
        <rFont val="Arial"/>
        <family val="2"/>
        <charset val="238"/>
      </rPr>
      <t xml:space="preserve"> s amortizirajućom brtvom protiv buke i okvirom iznad revizijskih okana dimenzija i nazivne nosivosti prema projektu. Kvaliteta materijala i radova u svemu prema projektu i važećim propisima.
Obračun po komadu kompletno ugrađenog poklopca.</t>
    </r>
  </si>
  <si>
    <t>- dimenzija Ø600 mm, klase opterećenja B125</t>
  </si>
  <si>
    <r>
      <t xml:space="preserve">Dobava i ugradnja </t>
    </r>
    <r>
      <rPr>
        <b/>
        <sz val="10"/>
        <rFont val="Arial"/>
        <family val="2"/>
        <charset val="238"/>
      </rPr>
      <t>plino-vodotjesnog poklopca</t>
    </r>
    <r>
      <rPr>
        <sz val="10"/>
        <rFont val="Arial"/>
        <family val="2"/>
        <charset val="238"/>
      </rPr>
      <t xml:space="preserve"> revizionog okna. Čelično-pocinčani poklopac dimenzija 600x600 mm za ispunu opločnicima, prirodnim kamenom, betonom ili bitumenskim završnim oblogama debljine do 120 mm, otporan na koroziju, sa brtvom za vonepropusnost i plinotjesnost. Razred opterećenja C250.
Obračun po komadu ugrađenog poklopca.</t>
    </r>
  </si>
  <si>
    <t>Dobava i montaža opreme razvoda vode u revizionom oknu vodoopskrbe. Stavka uključuje potreban rad i pribor, armaturu, fazonske komade i fitinge za dovršenje iste.U reviziono okno se ugrađuje sljedeća oprema za radni-pogonski tlak od 10 bara.
Obračun po komadu.</t>
  </si>
  <si>
    <t>- navojni kuglasti ventil s ispustom DN50</t>
  </si>
  <si>
    <t>- navojni kuglasti ventil s ispustom DN32</t>
  </si>
  <si>
    <t>- navojni kuglasti ventil s ispustom DN25</t>
  </si>
  <si>
    <t>- nepovratni ventil DN50</t>
  </si>
  <si>
    <t>Dobava i montaža fazonskih komada za razvod vode unutar planiranih zasunskih oknana u vodoopskrbnoj mreži. Fazonski komadi izrađeni od nodularnog lijeva sa bitumenskim vanjskim zaštitnim slojem ili epoksidnim prahom, za prirubničko spajanje, a sve prema HRN EN 545:2010 ili jednakovrijedna. Vodovodne armature moraju biti GGG 40 (za PN16 bara), s unutarnjom i vanjskom zaštitom epoksidnim prahom min. debljine 250 μm. Armature morajuodgovarati HRN EN 1074:2002 ili jednakovrijedna. Stavka uključuje potreban rad i pribor, armaturu, fazonske komade i fitinge, brtve, maramice za čišćenje, vijke, matice i sl. za dovršenje iste do potpune funkcionalnosti.
U zasunska okna se ugrađuje sljedeća oprema:
Obračun po komadu.</t>
  </si>
  <si>
    <t>ZASUNSKO ONO DN150/DN100</t>
  </si>
  <si>
    <t>- E-PEHD 150/180 (za PEHD DN180/16)</t>
  </si>
  <si>
    <t>- E-PEHD 100/125 (za PEHD DN125/16)</t>
  </si>
  <si>
    <t>- T-OTCJEPNI KOMAD, DN150</t>
  </si>
  <si>
    <t xml:space="preserve">- ZASUN DN150
</t>
  </si>
  <si>
    <t xml:space="preserve">- ZASUN REDUCIRNI DN150/DN100
</t>
  </si>
  <si>
    <t>ZASUNSKO ONO DN150/DN80</t>
  </si>
  <si>
    <t>- E-PEHD 80/110 (za PEHD DN110/16)</t>
  </si>
  <si>
    <t>- T-OTCJEPNI KOMAD, DN150/DN80</t>
  </si>
  <si>
    <t xml:space="preserve">- ZASUN DN80
</t>
  </si>
  <si>
    <t>POSTOJEĆE ZASUNSKO ONO DN150/DN100</t>
  </si>
  <si>
    <t>Dobava i montaža priključka na interni vodopskrbni cjevovod DN150 (PEHD DN180/16) PEHD elektrofuzijskim elementima. Stavka uključuje potrebne fazonske i spojne komade, brtve, maramice za čišćenje, vijke, matice i sl. te sav potreban pribor i materijal do potpune funkcionalnosti cjevovoda.
Obračun po komadu.</t>
  </si>
  <si>
    <t>- zasunska garnitura PEHD DN180/16 &gt; DN75/16 - unutarnji promjer 65mm</t>
  </si>
  <si>
    <t>- zasunska garnitura PEHD DN180/16 &gt; DN40/16 - unutarnji promjer 32mm</t>
  </si>
  <si>
    <t>- ugradbena garnitura za slavinu, h=1,0 m</t>
  </si>
  <si>
    <t>- cestovna kapa za ventil s poklopcem</t>
  </si>
  <si>
    <r>
      <t xml:space="preserve">Dobava i montaža </t>
    </r>
    <r>
      <rPr>
        <b/>
        <sz val="10"/>
        <rFont val="Arial"/>
        <family val="2"/>
        <charset val="238"/>
      </rPr>
      <t>podupore montiranih armatura</t>
    </r>
    <r>
      <rPr>
        <sz val="10"/>
        <rFont val="Arial"/>
        <family val="2"/>
        <charset val="238"/>
      </rPr>
      <t xml:space="preserve"> unutar vodomjernog okna. Podupora se izvodi od opeke NF. U stavku uključen sav potreban potrošni pribor i materijal za potpuno dovršenje iste.
Obračun po komadu.</t>
    </r>
  </si>
  <si>
    <t>- opeka NF</t>
  </si>
  <si>
    <t>UNUTARNJI RAZVOD VODE</t>
  </si>
  <si>
    <r>
      <t xml:space="preserve">Dobava i ugradnja </t>
    </r>
    <r>
      <rPr>
        <b/>
        <sz val="10"/>
        <rFont val="Arial"/>
        <family val="2"/>
        <charset val="238"/>
      </rPr>
      <t>cijevi za unutarnju instalaciju sanitarne hladne i tople vode</t>
    </r>
    <r>
      <rPr>
        <sz val="10"/>
        <rFont val="Arial"/>
        <family val="2"/>
        <charset val="238"/>
      </rPr>
      <t xml:space="preserve"> od polipropilenskih (PP-R) tlačnih vodovodnih cijevi (DIN16892 ili jednakovrijedna i 16893 ili jednakovrijedna ili ONORM B 5157 ili jednakovrijedna) i pripadajućih fitinga. Cijevi su predviđene za ugradnju u estrih, instalacijske otvore i kanale te pričvrščenje odgovarajućim cijevnim obujmicama. (unutarnji promjer cijevi odgovara unutarnjem promjeru čelično pocinčanih cijevi). Izrada dilatacijskih lira, i ovjesa, kliznih i čvrstih točaka prema uputama proizvođača. Stavka uključuje potrebne fazonske komade, brtve, ovjesni i pričvrsni pribor, potreban materijal i rad za montažu.
Obračun po m izvedenog cjevovoda.</t>
    </r>
  </si>
  <si>
    <t>- DN15</t>
  </si>
  <si>
    <t>- DN20</t>
  </si>
  <si>
    <t>- DN25</t>
  </si>
  <si>
    <t>- DN32</t>
  </si>
  <si>
    <t>- DN40</t>
  </si>
  <si>
    <t>- DN65</t>
  </si>
  <si>
    <r>
      <t xml:space="preserve">Dobava i ugradnja </t>
    </r>
    <r>
      <rPr>
        <b/>
        <sz val="10"/>
        <rFont val="Arial"/>
        <family val="2"/>
      </rPr>
      <t>cijevne izolacije</t>
    </r>
    <r>
      <rPr>
        <sz val="10"/>
        <rFont val="Arial"/>
        <family val="2"/>
      </rPr>
      <t xml:space="preserve"> plastičnih cijevi instalacija vode vođenih vidljivo, u estrihu, ušlicane u zidove ili ugrađene u gipskartonske zidove. Izolacija od fleksibilnog spužvastog izolacijskog materijala, zatvorenih ćelija iz polietilena, topllinske vodljivosti 0,035 W/mK pri 10°C. Izolacija niske zapaljivosti, samogasiva, nekapajuća i ne prenosi plamen, otporna na uobičajene građevne materijale kao što su beton, vapno, gips, cement. Stavka uključuje potrebne fazonske komade, brtve, potreban materijal i rad za montažu i dovršenje iste.
Obračun po m izoliranog cjevovoda.</t>
    </r>
  </si>
  <si>
    <t>- 10,0 mm debljine za vanjski promjer 20 mm</t>
  </si>
  <si>
    <t>- 13,0 mm debljine za vanjski promjer 25 mm</t>
  </si>
  <si>
    <t>- 16,0 mm debljine za vanjski promjer 32 mm</t>
  </si>
  <si>
    <t>- 25,0 mm debljine za vanjski promjer 40 mm</t>
  </si>
  <si>
    <t>- 30,0 mm debljine za vanjski promjer 50 mm</t>
  </si>
  <si>
    <t>- 30,0 mm debljine za vanjski promjer 63 mm</t>
  </si>
  <si>
    <t>- 30,0 mm debljine za vanjski promjer 75 mm</t>
  </si>
  <si>
    <r>
      <t>Dobava i ugradnja</t>
    </r>
    <r>
      <rPr>
        <b/>
        <sz val="10"/>
        <rFont val="Arial"/>
        <family val="2"/>
      </rPr>
      <t xml:space="preserve"> kuglastog ventila</t>
    </r>
    <r>
      <rPr>
        <sz val="10"/>
        <rFont val="Arial"/>
        <family val="2"/>
      </rPr>
      <t xml:space="preserve"> namijenjenog za instalaciju vodovoda.
Obračun po komadu.</t>
    </r>
  </si>
  <si>
    <r>
      <t>Dobava i ugradnja</t>
    </r>
    <r>
      <rPr>
        <b/>
        <sz val="10"/>
        <rFont val="Arial"/>
        <family val="2"/>
      </rPr>
      <t xml:space="preserve"> kuglastog ventila s ispustom</t>
    </r>
    <r>
      <rPr>
        <sz val="10"/>
        <rFont val="Arial"/>
        <family val="2"/>
      </rPr>
      <t xml:space="preserve"> namijenjenog za instalaciju vodovoda.
Obračun po komadu.</t>
    </r>
  </si>
  <si>
    <r>
      <t xml:space="preserve">Dobava i ugradnja </t>
    </r>
    <r>
      <rPr>
        <b/>
        <sz val="10"/>
        <rFont val="Arial"/>
        <family val="2"/>
      </rPr>
      <t>nepovratnog ventila</t>
    </r>
    <r>
      <rPr>
        <sz val="10"/>
        <rFont val="Arial"/>
        <family val="2"/>
      </rPr>
      <t xml:space="preserve"> namijenjenog za instalaciju vodovoda.
Obračun po komadu.</t>
    </r>
  </si>
  <si>
    <r>
      <t xml:space="preserve">Dobava i ugradnja </t>
    </r>
    <r>
      <rPr>
        <b/>
        <sz val="10"/>
        <rFont val="Arial"/>
        <family val="2"/>
        <charset val="238"/>
      </rPr>
      <t>sigurnosnog ventila</t>
    </r>
    <r>
      <rPr>
        <sz val="10"/>
        <rFont val="Arial"/>
        <family val="2"/>
        <charset val="238"/>
      </rPr>
      <t xml:space="preserve"> namijenjenog za instalaciju vodovoda.
Obračun po komadu.</t>
    </r>
  </si>
  <si>
    <r>
      <t xml:space="preserve">Dobava i ugradnja </t>
    </r>
    <r>
      <rPr>
        <b/>
        <sz val="10"/>
        <rFont val="Arial"/>
        <family val="2"/>
        <charset val="238"/>
      </rPr>
      <t>podžbuknog ventila</t>
    </r>
    <r>
      <rPr>
        <sz val="10"/>
        <rFont val="Arial"/>
        <family val="2"/>
        <charset val="238"/>
      </rPr>
      <t xml:space="preserve"> sa kromiranom rozetom i kapom</t>
    </r>
    <r>
      <rPr>
        <b/>
        <sz val="10"/>
        <rFont val="Arial"/>
        <family val="2"/>
        <charset val="238"/>
      </rPr>
      <t xml:space="preserve"> </t>
    </r>
    <r>
      <rPr>
        <sz val="10"/>
        <rFont val="Arial"/>
        <family val="2"/>
        <charset val="238"/>
      </rPr>
      <t>namijenjenog za instalaciju vodovoda.
Obračun po komadu.</t>
    </r>
  </si>
  <si>
    <r>
      <t xml:space="preserve">Dobava i ugradnja </t>
    </r>
    <r>
      <rPr>
        <b/>
        <sz val="10"/>
        <rFont val="Arial"/>
        <family val="2"/>
        <charset val="238"/>
      </rPr>
      <t>kutnog ventila</t>
    </r>
    <r>
      <rPr>
        <sz val="10"/>
        <rFont val="Arial"/>
        <family val="2"/>
        <charset val="238"/>
      </rPr>
      <t xml:space="preserve"> sa kromiranom rozetom. Kutni ventil namijenjen spajanju slavina, perilica i svih ostalih trošila vode koja se spajaju na vodovodni sustav u objektu.
Obračun po komadu.</t>
    </r>
  </si>
  <si>
    <r>
      <t xml:space="preserve">Dobava i ugradnja </t>
    </r>
    <r>
      <rPr>
        <b/>
        <sz val="10"/>
        <rFont val="Arial"/>
        <family val="2"/>
        <charset val="238"/>
      </rPr>
      <t>kuglastog ventila sa holenderom</t>
    </r>
    <r>
      <rPr>
        <sz val="10"/>
        <rFont val="Arial"/>
        <family val="2"/>
        <charset val="238"/>
      </rPr>
      <t>, namjenjenog za instalaciju vodovoda (spajanje vanjskih uređaja, punjenje sustava grijanja i sl.).
Obračun po komadu.</t>
    </r>
  </si>
  <si>
    <t>Dobava i ugradnja višenamjenskog termostatskog cirkulacijskog ventila MTCV-B (izvedba sa automatskom toplinskom dezinfekcijom i termometrom) za termičku dezinfekciju i termostatsko uravnoteženje sustava u rasponu od 35 do 75 °C. Ventil se isporućuje sa pripadajućim holenderima za potrebe monraže-demontaže.
Obračun po komadu.</t>
  </si>
  <si>
    <r>
      <t xml:space="preserve">Dobava i ugradnja </t>
    </r>
    <r>
      <rPr>
        <b/>
        <sz val="10"/>
        <rFont val="Arial"/>
        <family val="2"/>
        <charset val="238"/>
      </rPr>
      <t>plino-vodotjesnog poklopca</t>
    </r>
    <r>
      <rPr>
        <sz val="10"/>
        <rFont val="Arial"/>
        <family val="2"/>
        <charset val="238"/>
      </rPr>
      <t xml:space="preserve"> revizionog okna unutar objekta. Pocinčano-čelični poklopac dimenzija 400x400 mm za ispunu betonom (C35/45) i završnu podnu oblogu debljine do 15 mm, zaključavanje vijkom, otporan na koroziju, sa dvostrukom brtvom.
Obračun po komadu ugrađenog poklopca.</t>
    </r>
  </si>
  <si>
    <r>
      <t xml:space="preserve">Dobava i ugradnja </t>
    </r>
    <r>
      <rPr>
        <b/>
        <sz val="10"/>
        <rFont val="Arial"/>
        <family val="2"/>
        <charset val="238"/>
      </rPr>
      <t>revizijskog okna</t>
    </r>
    <r>
      <rPr>
        <sz val="10"/>
        <rFont val="Arial"/>
        <family val="2"/>
        <charset val="238"/>
      </rPr>
      <t xml:space="preserve"> za pristup ventilima namijenjenih instalaciji vodovoda. Ugradbeni okvir od aluminija sa optočnom gumenom brtvom unutarnjih dimenzija 400x400 mm. Završna obrada kao i zid/strop u koji je ugrađen. Ugradnja prema uputama proizvođača. Obračun po komadu.</t>
    </r>
  </si>
  <si>
    <r>
      <t xml:space="preserve">Dobava i ugradnja </t>
    </r>
    <r>
      <rPr>
        <b/>
        <sz val="10"/>
        <rFont val="Arial"/>
        <family val="2"/>
        <charset val="238"/>
      </rPr>
      <t>automatskog depuratora / omekšivača vode</t>
    </r>
    <r>
      <rPr>
        <sz val="10"/>
        <rFont val="Arial"/>
        <family val="2"/>
        <charset val="238"/>
      </rPr>
      <t xml:space="preserve"> sljedećih karakteristika:
-automatska regeneracija
-mogućnost programiranja regeneracije
-elektronski kontroler
-kapacitet: 500 lit/h
-radni pritisak: 2-6 bar
-radna temperatura vode: 4-25 °C
-el. snaga: 10 W; 220 V, 50Hz
Dim.: 240x430x420 mm
Dozvoljena odstupanja +/- 5%.
Obračun po komadu.</t>
    </r>
  </si>
  <si>
    <t xml:space="preserve">Dobava i montaža uređaja za higijensko ispiranje vodovodne instalacije za spriječavanje stagnacije u instalaciji pitke vode. Uređaj zadovoljava norme EN 1717 ili jednakovrijedna i EN 13077 ili jednakovrijedna, izveden je prema DIN 4209 ili jednakovrijedna zaštiti od buke, a armatura spada u grupu I prema EN ISO 3822-1 ili jednakovrijedna. Ispiranje je moguće namjenstiti na uređaju ili pomoću servisnog upravljača ili putem odgovarajuće aplikacije. </t>
  </si>
  <si>
    <t>INSTALACIJA KROVNOG NAVODNJAVANJA</t>
  </si>
  <si>
    <r>
      <t xml:space="preserve">Dobava i ugradnja normalno </t>
    </r>
    <r>
      <rPr>
        <b/>
        <sz val="10"/>
        <rFont val="Arial"/>
        <family val="2"/>
        <charset val="238"/>
      </rPr>
      <t>usisavajuće centrifugalne pumpe</t>
    </r>
    <r>
      <rPr>
        <sz val="10"/>
        <rFont val="Arial"/>
        <family val="2"/>
        <charset val="238"/>
      </rPr>
      <t xml:space="preserve"> s velikom hidrauličkom snagom. Svi hidraulički dijelovi i dijelovi koji dolaze u doticaj s medijem, kao npr. stepenaste komore, radna kola, privodna kola i kućište pumpe, napravljeni od plemenitog čelika
- Odobrenje za pitku vodu za sve dijelove koji su u dodiru s medijem (EPDM izvedba)</t>
    </r>
  </si>
  <si>
    <r>
      <rPr>
        <u/>
        <sz val="10"/>
        <rFont val="Arial"/>
        <family val="2"/>
        <charset val="238"/>
      </rPr>
      <t>Pogonski podatci</t>
    </r>
    <r>
      <rPr>
        <sz val="10"/>
        <rFont val="Arial"/>
        <family val="2"/>
        <charset val="238"/>
      </rPr>
      <t xml:space="preserve">
Medij: Voda 100 %
Temperatura medija: 10,00 °C
Količina protoka: 14,00 m³/h
Visina dobave: 65,0 m</t>
    </r>
  </si>
  <si>
    <t>Parametriranje i puštanje u rad</t>
  </si>
  <si>
    <t>Stavka obuhvaća sav potreban pribor alat i rad dovršenje iste do potpune funkcionalnosti.
Dozvoljena odstupanja +/- 5%.
Obačun po kompletno ugrađenoj pumpi.</t>
  </si>
  <si>
    <r>
      <t xml:space="preserve">Dobava i ugradnja </t>
    </r>
    <r>
      <rPr>
        <b/>
        <sz val="10"/>
        <rFont val="Arial"/>
        <family val="2"/>
        <charset val="238"/>
      </rPr>
      <t>elektroničke regulacijske jedinice</t>
    </r>
    <r>
      <rPr>
        <sz val="10"/>
        <rFont val="Arial"/>
        <family val="2"/>
      </rPr>
      <t xml:space="preserve"> s pretvaračem frekvencije za regulaciju broja okretaja pumpi za neagresivnu, bistru vodu bez lebdećih čestica. Elektronička regulacijska jedinica omogućava održavanje konstantnog tlaka unutar postrojenja na prethodno namještenoj zadanoj vrijednosti neovisno o dotičnoj količini protoka (automatski pogon), a time i minimiranje potrošnje struje. Tlak ostaje konstantno na prethodno namještenoj zadanoj vrijednosti.
U manualnom radu pumpa se može ispitati s njezinim maksimalnim brojem okretaja.
U automatskom pogonu elektronička regulacijska jedinica pokreće pumpu kad tlak postrojenja padne ispod namještenog zadanog tlaka za više od namještene razlike u tlaku. Nakon što tlak postrojenja postigne namješteni zadani tlak, elektronička regulacijska jedinica zaustavlja pumpu prema prethodno namještenom vremenskom rasponu.</t>
    </r>
  </si>
  <si>
    <t>Elektronička regulacijska jedinica štiti pumpu od:
- Rad na suho
- Prejaka struja
- Previsoka temperatura vode
- Smrzavanje
- Kratki spoj
- Prenapon
- Podnapon
Potrebna dodatna oprema (uključiti u ovu stavku):
- Usisna košara s nepovratnim ventilom DN25
- Membranska ekspanzijska posuda ukupnog volumena 25 l, za montažu s tlačne strane iza elektroničke regulacijske jedinice
- Nepovratni ventil, za montažu s usisne strane izravno ispred elektroničke regulacijske jedinice</t>
  </si>
  <si>
    <r>
      <rPr>
        <u/>
        <sz val="10"/>
        <rFont val="Arial"/>
        <family val="2"/>
        <charset val="238"/>
      </rPr>
      <t>Tehnički podatci:</t>
    </r>
    <r>
      <rPr>
        <sz val="10"/>
        <rFont val="Arial"/>
        <family val="2"/>
        <charset val="238"/>
      </rPr>
      <t xml:space="preserve">
Mrežni priključak: 1~230 V, 50/60 Hz
Izlazni napon: 
Maks. nazivna struja po pumpi: 10,0 A
Stupanj zaštite: IP55
Priključak ulaza: G 1¼, PN 10
Priključak izlaza: G 1¼, PN 10
Maks. količina protoka: 4,167 l/s
Min. temperatura okoline: 0 °C
Maks. temperatura okoline: 50 °C
Min. temperatura medija: 0 °C
Maks. temperatura medija: 40 °C
Težina: 3,2 kg</t>
    </r>
  </si>
  <si>
    <t>Stavka obuhvaća sav potreban pribor alat i rad dovršenje iste do potpune funkcionalnosti.
Dozvoljena odstupanja +/- 5%.
Obačun po kompletno ugrađenoj jedinici.</t>
  </si>
  <si>
    <r>
      <t xml:space="preserve">Dobava i ugradnja </t>
    </r>
    <r>
      <rPr>
        <b/>
        <sz val="10"/>
        <rFont val="Arial"/>
        <family val="2"/>
        <charset val="238"/>
      </rPr>
      <t xml:space="preserve">upravljačke jedinice </t>
    </r>
    <r>
      <rPr>
        <sz val="10"/>
        <rFont val="Arial"/>
        <family val="2"/>
        <charset val="238"/>
      </rPr>
      <t>sustava oborinske vode za potrebe reguliranja opskrbe vodom sustava navodnjavanja. Upravljačkom jedinicom omogućeno je automatsko prebacivanje na sanitarnu vodu u koliko u spremniku oborinskih voda nestane vode, putem elektromagnetskih ventila. U cijenu uračunata upravljačka jedinica i sva potrebna popratna oprema kao što su osjetnici, ožičenja, plovci za ugradnu u spremnik i sl.
Obračun po kompletu ugrađene upravljačke jedinice do pune funkcionalnosti.</t>
    </r>
  </si>
  <si>
    <t>Dobava i ugradnja cijevi od tvrdog polivinilklorida (PVC). Cijevi su predviđene kao proturne i zaštitne cijevi za potrebe sustava navodnjavanja. Kod dubina nadsloja manjeg od 100 cm iznad tjemena cijevi obavezno koristiti cijevi klase krutosti SN8. Netlačna kanalizacijska cijev obodne čvrstoće prema HRN EN ISO 9969 ili jednakovrijedna. Stavka u cijeni metra trase izvedene instalacije uključuje potrebne fazonske komade, brtve, priključke na reviziona okna sa brtvenim nastavcima RDS ili KGS sustava, proturne i zaštitne cijev na prolazima kroz konstrukciju i križanjima s ostalim instalacijama.
Obračun po m ugrađenog cjevovoda.</t>
  </si>
  <si>
    <r>
      <t>Dobava i ugradnja</t>
    </r>
    <r>
      <rPr>
        <b/>
        <sz val="10"/>
        <rFont val="Arial"/>
        <family val="2"/>
        <charset val="238"/>
      </rPr>
      <t xml:space="preserve"> kuglastog ventila</t>
    </r>
    <r>
      <rPr>
        <sz val="10"/>
        <rFont val="Arial"/>
        <family val="2"/>
        <charset val="238"/>
      </rPr>
      <t xml:space="preserve"> namijenjenog za instalaciju vodovoda.
Obračun po komadu.</t>
    </r>
  </si>
  <si>
    <r>
      <t>Dobava i ugradnja</t>
    </r>
    <r>
      <rPr>
        <b/>
        <sz val="10"/>
        <rFont val="Arial"/>
        <family val="2"/>
        <charset val="238"/>
      </rPr>
      <t xml:space="preserve"> elektromagnetskog ventila</t>
    </r>
    <r>
      <rPr>
        <sz val="10"/>
        <rFont val="Arial"/>
        <family val="2"/>
        <charset val="238"/>
      </rPr>
      <t xml:space="preserve"> namijenjenog za instalaciju vodovoda.
Obračun po komadu.</t>
    </r>
  </si>
  <si>
    <r>
      <t xml:space="preserve">Dobava i ugradnja </t>
    </r>
    <r>
      <rPr>
        <b/>
        <sz val="10"/>
        <rFont val="Arial"/>
        <family val="2"/>
        <charset val="238"/>
      </rPr>
      <t>nepovratnog ventila</t>
    </r>
    <r>
      <rPr>
        <sz val="10"/>
        <rFont val="Arial"/>
        <family val="2"/>
        <charset val="238"/>
      </rPr>
      <t xml:space="preserve"> namijenjenog za instalaciju vodovoda.
Obračun po komadu.</t>
    </r>
  </si>
  <si>
    <r>
      <t xml:space="preserve">Dobava i ugradnja </t>
    </r>
    <r>
      <rPr>
        <b/>
        <sz val="10"/>
        <rFont val="Arial"/>
        <family val="2"/>
        <charset val="238"/>
      </rPr>
      <t>revizijskog okna</t>
    </r>
    <r>
      <rPr>
        <sz val="10"/>
        <rFont val="Arial"/>
        <family val="2"/>
        <charset val="238"/>
      </rPr>
      <t xml:space="preserve"> za pristup ventilima namijenjenih instalaciji vodovoda. Ugradbeni okvir od aluminija sa optočnom gumenom brtvom unutarnjih dimenzija 300x300 mm. Završna obrada kao i zid/strop u koji je ugrađen. Ugradnja prema uputama proizvođača. Obračun po komadu.</t>
    </r>
  </si>
  <si>
    <t>Dobava i montaža kabla (20 W/m - 230V) za grijanje vodoopskrbnih cjevovoda sa pripadajući ožičenjem i termostatima. Radove izvoditi prema uputama proizvođača u koordinaciji sa električnim radovima. Stavka obuhvaća, sav potreban materijal i rad za instalaciju i puštanje u rad do potpune funkcionalnosti. 
Obračun po metru grijanog elementa.</t>
  </si>
  <si>
    <t>Dobava i montaža automatike za upravljanje grijaćim kablovima vodoopskrbnih cjevovoda koja se sastoji od električnog termostat sa pripadajućim osjetnicima. Radove izvoditi prema uputama proizvođača u koordinaciji sa električnim radovima. Stavka obuhvaća sav potreban pribor i materijal za dovršenje rada do potpune funkcionalnosti.
Obračun po komadu.</t>
  </si>
  <si>
    <t>Pranje i dezinfekcija cjevovoda s utroškom potrebne vode i dezinfekcijskog materijala.
Obračun po kompletu izvedene instalacije.</t>
  </si>
  <si>
    <t>Ispitivanje instalacije prema projektu vodovoda i odvodnje, punjenje cjevovoda vodom, tlačna proba sa preuzimanjem, te pražnjenje cjevovoda nakon dovršetka tlačne probe. U cijenu je uključena sva oprema i materija potreban za funkcionalnu izvedbu ispitivanja. Obračun po kompletu izvedene instalacije.</t>
  </si>
  <si>
    <t>Uzimanje uzoraka vode i ishođenje pozitivnog atesta o izvršenom ispitivanju unutarnje vodovodne mreže po propisu Zavoda za javno zdravstvo, Pravilnika o zdravstvenoj ispravnosti vode za piće (NN 47/08) i naputku Ministarstva zdravstva i socijalne skrbi o obimu ispitivanja vode za piće. Uzorke vode potrebno je uzeti na minimalno 50% izljevnih mjesta.
Obračun po kompletu izvedene instalacije.</t>
  </si>
  <si>
    <t>5.3.1.</t>
  </si>
  <si>
    <r>
      <t xml:space="preserve">Dobava i ugradnja kanalizacijskih cijevi od tvrdog polivinilklorida (PVC). Cijevi predviđene za </t>
    </r>
    <r>
      <rPr>
        <b/>
        <sz val="10"/>
        <rFont val="Arial"/>
        <family val="2"/>
        <charset val="238"/>
      </rPr>
      <t>vanjsku i temeljnu</t>
    </r>
    <r>
      <rPr>
        <sz val="10"/>
        <rFont val="Arial"/>
        <family val="2"/>
        <charset val="238"/>
      </rPr>
      <t xml:space="preserve"> odvodnju sanitarno fekalnih, oborinskih i zamašćenih voda, te proturne i zaštitne cijevi za potrebe sustava navodnjavanja i ostalih instalacija. Kanalizacione cijevi i pripadajući fazonski komadi za temeljnu horizontalnu odvodnju i odvodnju izvan objekta predviđen projektom vodovoda i odvodnje. Kod dubina nadsloja manjeg od 100 cm iznad tjemena cijevi u prometnim površinama obavezno koristiti cijevi klase krutosti SN8. Netlačna kanalizacijska cijev obodne čvrstoće prema HRN EN ISO 9969 ili jednakovrijedna. Stavka u cijeni metra trase izvedene instalacije uključuje potrebne fazonske komade, brtve, priključke na reviziona okna sa brtvenim nastavcima RDS ili KGS sustava, proturne i zaštitne cijev na prolazima kroz konstrukciju i križanjima s ostalim instalacijama.
Obračun po m ugrađenog cjevovoda.</t>
    </r>
  </si>
  <si>
    <t>SANITARNA ODVODNJA</t>
  </si>
  <si>
    <t>ZAMAŠĆENA ODVODNJA KUHINJE</t>
  </si>
  <si>
    <t>OBORINSKA ODVODNJA</t>
  </si>
  <si>
    <t>- d315</t>
  </si>
  <si>
    <r>
      <t>Dobava i ugradnja</t>
    </r>
    <r>
      <rPr>
        <b/>
        <sz val="10"/>
        <rFont val="Arial"/>
        <family val="2"/>
        <charset val="238"/>
      </rPr>
      <t xml:space="preserve"> cijevi vanjske odvodnje</t>
    </r>
    <r>
      <rPr>
        <sz val="10"/>
        <rFont val="Arial"/>
        <family val="2"/>
        <charset val="238"/>
      </rPr>
      <t xml:space="preserve"> od polietilena visoke gustoće (PE-HD) s profiliranim stjenkama i glatkom unutrašnjosti cijevi i uključenim pripadajućim fazonskim komadima za horizontalnu odvodnju predviđene projektom vodovoda i odvodnje. Netlačna kanalizacijska cijev obodne čvrstoće SN8 prema HRN EN ISO 9969 ili jednakovrijedna.
Stavka u cijeni uključuje potrebne fazonske komade, brtve, priključke na reviziona okna sa brtvenim nastavcima RDS ili KGS sustava, proturne i zaštitne cijev na prolazima kroz konstrukciju i križanjima s ostalim instalacijama, te pričvrsni materijal i pribor za vođenje cijevi u temeljnoj ploči.
Obračun po m ugrađenog cjevovoda.</t>
    </r>
  </si>
  <si>
    <t>- DN/ID 300 (346/300 mm)</t>
  </si>
  <si>
    <t>- DN/ID 400 (460/400 mm)</t>
  </si>
  <si>
    <t>- DN/OD 500 (500/431 mm)</t>
  </si>
  <si>
    <t>- DN/ID 600 (688/600 mm)</t>
  </si>
  <si>
    <r>
      <t xml:space="preserve">Dobava i ugradnja </t>
    </r>
    <r>
      <rPr>
        <b/>
        <sz val="10"/>
        <rFont val="Arial"/>
        <family val="2"/>
      </rPr>
      <t>KGF brtvenog uvodnika</t>
    </r>
    <r>
      <rPr>
        <sz val="10"/>
        <rFont val="Arial"/>
        <family val="2"/>
      </rPr>
      <t xml:space="preserve"> za prolaz glatkih cijevi kroz armiranobetonske konstrukcije (revizionih okna, zidova i sl.). U stavku uključen potreban rad, alat i pripadajući pribor za potpuno dovršenje stavke.
Obračun po komadu.</t>
    </r>
  </si>
  <si>
    <r>
      <t xml:space="preserve">Dobava i ugradnja </t>
    </r>
    <r>
      <rPr>
        <b/>
        <sz val="10"/>
        <rFont val="Arial"/>
        <family val="2"/>
      </rPr>
      <t>brtvene garniture vodonepropusnosne</t>
    </r>
    <r>
      <rPr>
        <sz val="10"/>
        <rFont val="Arial"/>
        <family val="2"/>
      </rPr>
      <t xml:space="preserve"> za cijevne prolaze sa masivnom usnom brtvom, manžetom za spajanje sa odgovarajućom hidroizolacijom i stabilnom plastičnom navoj maticom sa mogućnošću otklona zbog slijeganja cijevi ±10%. U stavku uključene prolazne, navojne spojnice i maticem, mažete i sl. te sav pripadajući pribor za potpuno dovršenje stavke.
Obračun po komadu.</t>
    </r>
  </si>
  <si>
    <r>
      <t xml:space="preserve">Dobava i montaža kompletnog </t>
    </r>
    <r>
      <rPr>
        <b/>
        <sz val="10"/>
        <rFont val="Arial"/>
        <family val="2"/>
        <charset val="238"/>
      </rPr>
      <t>slivnog okna</t>
    </r>
    <r>
      <rPr>
        <sz val="10"/>
        <rFont val="Arial"/>
        <family val="2"/>
        <charset val="238"/>
      </rPr>
      <t xml:space="preserve"> izvan objekta (PEHD) izrađenog prema EN 13598-2 standardu ili jednakovrijedna. Okno namjenjeno za netlačnu podzemnu odvodnju, ispitano na vodonepropusnost u skladu sa zahtjevima standarda EN 1610 ili jednakovrijedna, po metodi W, dubine do 200 cm. Sastoji se od sljepe kinete okna i tijela okna ojačanog rebrima za potrebe podnošenja većih tlačnih opterećenja, rasteretnog betonskog prstena i lijevano željezne ovalne kanalske rešetke 500x500 mm, klase nosivosti D400, sa ulaznim otvor promjera 600 mm. Izlazna cijev d160 (DN150). U stavku uključen sav potreban rad, materijal i pribor te eventualno potrebno bušenje i vodonepropusno spajanje cijevne instalacije do potpunog dovršenje iste.
Obračun po komadu ugrađenog okna.</t>
    </r>
  </si>
  <si>
    <t>- DN600 mm (slivnik s taložnikom, h=2,0 m)</t>
  </si>
  <si>
    <t>- rešetka 500x500 mm / D400</t>
  </si>
  <si>
    <r>
      <t xml:space="preserve">Dobava i montaža PE-HD </t>
    </r>
    <r>
      <rPr>
        <b/>
        <sz val="10"/>
        <rFont val="Arial"/>
        <family val="2"/>
      </rPr>
      <t xml:space="preserve">revizijskog okna DN625 </t>
    </r>
    <r>
      <rPr>
        <sz val="10"/>
        <rFont val="Arial"/>
        <family val="2"/>
      </rPr>
      <t>za spajanje cijevi prema padovima i tlocrtnim kutevima iz projekta. Okno se sastoji od distribucijskog (armiranobetonskog) prstena, tijela i dna okna s kinetom sa ulaznim i izlaznim priključcima. Profili i kutevi ulaza i izlaza u okno prema projektu vodovoda i odvodnje. Uključeno potrebno bušenje i spajanje cijevne instalacije na samom mjestu izvedbe i sav materijal potreban za ugradnju istog.
Obračun po komadu ugrađenog okna.</t>
    </r>
  </si>
  <si>
    <t>- DN625 mm (okna visine do 1,0 m)</t>
  </si>
  <si>
    <t>- DN625 mm (okno visine do 1,5 m)</t>
  </si>
  <si>
    <r>
      <t>Dobava i montaža PE-HD</t>
    </r>
    <r>
      <rPr>
        <b/>
        <sz val="10"/>
        <rFont val="Arial"/>
        <family val="2"/>
      </rPr>
      <t xml:space="preserve"> revizijskog okna DN800 </t>
    </r>
    <r>
      <rPr>
        <sz val="10"/>
        <rFont val="Arial"/>
        <family val="2"/>
      </rPr>
      <t>s integriranim penjalicama i ugrađenim naglavcima za ulaznu i izlaznu cijev. Okno se sastoji od distribucijskog (armiranobetonskog) prstena, konusnog vrha, tijela i dna okna s kinetom sa ulaznim i izlaznim priključcima. Profili i kutevi ulaza i izlaza u okno prema projektu vodovoda i odvodnje. Uključeno enventualno potrebno bušenje i vodonepropusno spajanje cijevne instalacije na samom mjestu izvedbe.
Obračun po komadu ugrađenog okna s tvornički ugrađenim penjalicama.</t>
    </r>
  </si>
  <si>
    <t>- DN800 mm (okna visine do 1,5 m)</t>
  </si>
  <si>
    <t>- DN800 mm (okna visine do 2,0 m)</t>
  </si>
  <si>
    <t>- DN800 mm (okna visine do 2,5 m)</t>
  </si>
  <si>
    <t>- DN800 mm (okna visine do 3,0 m)</t>
  </si>
  <si>
    <r>
      <t>Dobava i montaža PE-HD</t>
    </r>
    <r>
      <rPr>
        <b/>
        <sz val="10"/>
        <rFont val="Arial"/>
        <family val="2"/>
        <charset val="238"/>
      </rPr>
      <t xml:space="preserve"> revizijskog okna DN1000 </t>
    </r>
    <r>
      <rPr>
        <sz val="10"/>
        <rFont val="Arial"/>
        <family val="2"/>
        <charset val="238"/>
      </rPr>
      <t>s integriranim penjalicama i ugrađenim naglavcima za ulaznu i izlaznu cijev. Okno se sastoji od distribucijskog (armiranobetonskog) prstena, konusnog vrha, tijela i dna okna s kinetom sa ulaznim i izlaznim priključcima. Profili i kutevi ulaza i izlaza u okno prema projektu vodovoda i odvodnje. Uključeno enventualno potrebno bušenje i vodonepropusno spajanje cijevne instalacije na samom mjestu izvedbe.
Obračun po komadu ugrađenog okna s tvornički ugrađenim penjalicama.</t>
    </r>
  </si>
  <si>
    <t>- DN1000 mm (okna visine do 3,5 m)</t>
  </si>
  <si>
    <t>- DN1000 mm (okna visine do 4,0 m)</t>
  </si>
  <si>
    <t>- DN1000 mm (okna visine do 4,5 m)</t>
  </si>
  <si>
    <t>- DN1000 mm (okna visine do 5,0 m)</t>
  </si>
  <si>
    <t>- DN1000 mm (okna visine do 6,0 m)</t>
  </si>
  <si>
    <t>- dimenzija Ø600 mm, klase opterećenja A15</t>
  </si>
  <si>
    <t>- dimenzija Ø600 mm, klase opterećenja D400</t>
  </si>
  <si>
    <r>
      <t xml:space="preserve">Dobava i ugradnja </t>
    </r>
    <r>
      <rPr>
        <b/>
        <sz val="10"/>
        <rFont val="Arial"/>
        <family val="2"/>
        <charset val="238"/>
      </rPr>
      <t>plino-vodotjesnog poklopca</t>
    </r>
    <r>
      <rPr>
        <sz val="10"/>
        <rFont val="Arial"/>
        <family val="2"/>
        <charset val="238"/>
      </rPr>
      <t xml:space="preserve"> revizionog okna. Inox poklopac dimenzija 600x600 mm za ispunu opločnicima, prirodnim kamenom, betonom ili bitumenskim završnim oblogama debljine do 120 mm, otporan na koroziju, sa brtvom za vonepropusnost i plinotjesnost. Razred opterećenja C250.
Obračun po komadu ugrađenog poklopca.</t>
    </r>
  </si>
  <si>
    <t>- C250</t>
  </si>
  <si>
    <r>
      <t xml:space="preserve">Dobava i ugradnja </t>
    </r>
    <r>
      <rPr>
        <b/>
        <sz val="10"/>
        <rFont val="Arial"/>
        <family val="2"/>
        <charset val="238"/>
      </rPr>
      <t>kanala za linijsku odvodnju</t>
    </r>
    <r>
      <rPr>
        <sz val="10"/>
        <rFont val="Arial"/>
        <family val="2"/>
        <charset val="238"/>
      </rPr>
      <t xml:space="preserve"> izrađen iz polimerbetona građevinske širine 135 mm, svjetle širine 100 mm i ukupne visine 150-250 mm. Kanal se izvodi polaganjem na betonsku podlogu marke C20/25 debljine sloja 15 cm, bočno kanal založiti betonom. Gornji rub rešetke se izvodi u razini 2-5 mm ispod kote gotove završne okolne površine. Ugradnja prema uputama proizvođača. Stavka uključuje potreban, rad, materijal i pribor za montažu do potpune funkcionalnosti.
Obračun po m ugrađenog kanala.</t>
    </r>
  </si>
  <si>
    <t>- betonski temelj C20/25</t>
  </si>
  <si>
    <t>- kanal linijske odvodnje</t>
  </si>
  <si>
    <t>- sabirnik s taložnom posudom od  PVC, lijevano željezna rešetka, izljev DN160</t>
  </si>
  <si>
    <t>- sabirnik s taložnom posudom od  PVC, dvostruki raspor (slot), izljev DN160</t>
  </si>
  <si>
    <t>- revizijski element s dvostrukim rasporom C250
  iz nehrđajućeg čelika</t>
  </si>
  <si>
    <t>- rešetka s dvostrukim rasporom (slot) C250
  iz nehrđajućeg čelika</t>
  </si>
  <si>
    <t>- pokrovna rešetka B125 iz lijevanog željeza</t>
  </si>
  <si>
    <r>
      <t>Dobava i ugradnja</t>
    </r>
    <r>
      <rPr>
        <b/>
        <sz val="10"/>
        <rFont val="Arial"/>
        <family val="2"/>
        <charset val="238"/>
      </rPr>
      <t xml:space="preserve"> plitkog kanala za linijsku odvodnju</t>
    </r>
    <r>
      <rPr>
        <sz val="10"/>
        <rFont val="Arial"/>
        <family val="2"/>
        <charset val="238"/>
      </rPr>
      <t xml:space="preserve"> izrađen iz polimerbetona građevinske širine 185 mm, svjetle širine 150 mm. Kanal se izvodi polaganjem na betonsku podlogu marke C25/30 debljine sloja 20 cm, bočno kanal založiti betonom. Gornji rub rešetke se izvodi u razini 2-5 mm ispod kote gotove završne okolne površine. Ugradnja prema uputama proizvođača. Stavka uključuje potreban, rad, materijal i pribor za montažu do potpune funkcionalnosti. Kanal iznad ploče podruma, kod ulaza dostavnih vozila.
Obračun po m ugrađenog kanala.</t>
    </r>
  </si>
  <si>
    <t>- kanal linijske odvodnje sa 2 izljeva DN100</t>
  </si>
  <si>
    <t>- pokrovna rešetka C250 iz lijevanog  željeza</t>
  </si>
  <si>
    <r>
      <t xml:space="preserve">Dobava i ugradnja </t>
    </r>
    <r>
      <rPr>
        <b/>
        <sz val="10"/>
        <rFont val="Arial"/>
        <family val="2"/>
        <charset val="238"/>
      </rPr>
      <t>krovnog slivnika DN110</t>
    </r>
    <r>
      <rPr>
        <sz val="10"/>
        <rFont val="Arial"/>
        <family val="2"/>
        <charset val="238"/>
      </rPr>
      <t xml:space="preserve"> sa protokom 10,70 l/s,  vertikalni sa toplinski izoliranom stijenkom, grijačem sa automatskim reguliranjem topline za direktno spajanje na 230 V mrežu (10–30 Watt), hvatačem lišća, brtvenom prirubnicon i INOX stezaljkom za spajanje sa hidroizolacionim folijama. Slivnik za izljev linijske odvodnje kroz stropnu ploču podrumskog dijela zgrade - spoj sa hidroizolacijom.
Obračun po komadu.</t>
    </r>
  </si>
  <si>
    <r>
      <t xml:space="preserve">Dobava i montaža </t>
    </r>
    <r>
      <rPr>
        <b/>
        <sz val="10"/>
        <rFont val="Arial"/>
        <family val="2"/>
        <charset val="238"/>
      </rPr>
      <t>kanalica za linijsku odvodnju</t>
    </r>
    <r>
      <rPr>
        <sz val="10"/>
        <rFont val="Arial"/>
        <family val="2"/>
        <charset val="238"/>
      </rPr>
      <t xml:space="preserve"> oborinskih voda. Građevinska širina 235 mm, svjetla širina 200 mm, ukupna visina 235-365 mm za razred opterećenja do C250 prema HRN EN 1433 ili jednakovrijedna. Kanal se izvodi polaganjem na  podlogu od suhog betona marke betona C20/25 agregata frakcije 0 -16 drobljenog kamena u debljini sloja  20 cm, bočno  kanal založiti betonom. U slučaju potrebe postizanja vodonepropusnog spoja između tijela kanala na tvornički definiranim utorima nanijeti PU brtvilo. Gornji rub  kanala se izvodi u razini 2 - 5mm ispod kote gotove završne okolne površine. Sve sa priborom za montažu do potpune funkcionalnosti. Kvaliteta materijala i radova u svemu prema projektu i važećim propisima.
Obračun po m ugrađenog kanala.</t>
    </r>
  </si>
  <si>
    <t>- sabirnik s taložnom posudom od  PVC</t>
  </si>
  <si>
    <r>
      <t xml:space="preserve">Dobava i ugradnja </t>
    </r>
    <r>
      <rPr>
        <b/>
        <sz val="10"/>
        <rFont val="Arial"/>
        <family val="2"/>
        <charset val="238"/>
      </rPr>
      <t>drenažnog slivnika</t>
    </r>
    <r>
      <rPr>
        <sz val="10"/>
        <rFont val="Arial"/>
        <family val="2"/>
        <charset val="238"/>
      </rPr>
      <t xml:space="preserve"> za odvodnju vanjskog sunčališta. Slivnik od plastične drenažne cijevi 200mm, ukupne visine 57,8 cm, ugrađen u tlu u plaštu od batude debljine 20 cm, sa odvajanjem plašta batude od okolnog terena pomoću geotekstila. Slivnik se spaja na oborinsku odvodnju bušenjem rupe u tijelu slivnika i izvedbom vodonepropusnog spoja za cijev DN160 na licu mjesta. Lijevano željezna rešetka dimenzija 265x265mm sa pripadajućim kučištem, sa posudom za hvatanje nečistoća koja je smještena neposredno ispod rešetke.
Obračun po komadu slivnika ugrađenog do pune funkcionalnosti.</t>
    </r>
  </si>
  <si>
    <t>Dobava i ugradnja separatora  masti biljnog i životinjskog porijekla iz centrifugalno lijevanog polietilena. Separator mora biti konstruiran, izrađen i testiran prema HRN EN 1825 ili jednakovrijedna nazivne veličine NS10. Separator treba biti siguran od djelovanja sila uzgona do visine podzemne vode do 1m ispod poklopca separatora. Unutarnji elementi separatora trebaju biti izrađeni iz PEHD-a (otpornos na masne kiseline). Separator mora imati Integriranu taložnicu zapremnine najmanje 1000 litara. Za ugradnju separatora nisu potrebni nikakvi radovi betoniranja. Kontrola i pražnjenje separatora se vrši preko poklopca. Pristup u separator treba biti u skladu s HRN EN 476 ili jednakovrijedna. Priključak uljeva treba biti DN150 utični spoj s kliznom brtvom. Dubina uljevne cijevi, mjereno od kote poklopca do kote dna cijevi uljeva  T= 1,18m . Separator se treba isporučivati s plinotijesnim poklopcem klase nosivosti B125, svijetlog otvora promjera 600mm s natpisom "SEPARATOR", uključeno i rasteretni prsten.
Obračun po komadu.</t>
  </si>
  <si>
    <t>SPREMNIK OBORINSKE VODE</t>
  </si>
  <si>
    <t>Dobava i ugradnja spremnika vode za skupljanje kišnice za potrebe navodnjavanja zelenih površina. Spremnik volumena 30.000 litara izrađen od polietilena, debljine stijenke 8-14 mm, 100% vodonepropusne monolitne konstrukcije za sakupljanje kišnice i skladištenje vode sa ravnim dnom i ojačanim rebrima. Uključena teleskopska povišenja otvora spremnika do kote uređenog terena te pripadajući poklopci promjera 600 mm i klase nosivost B125. Ugradnja ukopavanjem u teren prema uputama proizvođača. Uključen sav potreban materijal i pribor za učvršćenje spremnika na temeljnu ploču kao osiguranje od djelovanja podzemne vode (uzgon) - sve prema uputama proizvođača.
U stavku uključeno postavljanje dovodnih i odvodnih cijevi, zaštitnih cijevi za električni kabel, voda za prvo punjenje sustava, te sav potreban rad, pribor i materijal za potpuno dovršenje posla i puštanje sustava u pogon.
Obračun po komadu ugrađenog spremnika.</t>
  </si>
  <si>
    <t>Dobava i ugradnja filtera oborinskih voda za  ugradnju neposredno prije uljeva u spremnik vode sa uklonjivom filtarskom košaricom sa mrežicom veličine 1,2 mm. Ugrađen sito-filter je predviđen za zaustavljanje mehaničkih onečišćenja (lišće i sl.) te se može skidati i čistiti. Uključen produžetak šahta i poklopac promjera 600 mm klase nosivosti B125, te spajanje preljevne cijevi za slučaj izvanrednih količina oborina. Stavka uključuje spajanje na interni sustav oborinske odvodnje sa svim potrebnim priborom prema uputama proizvođača,
Obračun po ugrađenom komadu.</t>
  </si>
  <si>
    <r>
      <t xml:space="preserve">Dobava i ugradnja </t>
    </r>
    <r>
      <rPr>
        <b/>
        <sz val="10"/>
        <rFont val="Arial"/>
        <family val="2"/>
        <charset val="238"/>
      </rPr>
      <t>cijevi drenažnog</t>
    </r>
    <r>
      <rPr>
        <sz val="10"/>
        <rFont val="Arial"/>
        <family val="2"/>
        <charset val="238"/>
      </rPr>
      <t xml:space="preserve"> sustava. PVC drenažni sustav od savitljivih cijevi, crne boje od tvrdog PVC materijala, ispitan prema DIN 8074/8075, otporan na UV zrake i udarce. Stavka uključuje i fazonske komade.
Obračun po m¹ ugrađenog cjevovoda.</t>
    </r>
  </si>
  <si>
    <t>- d110 - drenažna perforirana cijev</t>
  </si>
  <si>
    <t>- d160 - drenažna perforirana cijev</t>
  </si>
  <si>
    <r>
      <t xml:space="preserve">Dobava i ugradnja </t>
    </r>
    <r>
      <rPr>
        <b/>
        <sz val="10"/>
        <rFont val="Arial"/>
        <family val="2"/>
        <charset val="238"/>
      </rPr>
      <t>inspekcijskog okna</t>
    </r>
    <r>
      <rPr>
        <sz val="10"/>
        <rFont val="Arial"/>
        <family val="2"/>
        <charset val="238"/>
      </rPr>
      <t xml:space="preserve"> drenažnog sustava. Okno je izvedeno od korugirane cijevi DN400 visine prema projektu, baze s priključcima prema projektu i PP poklopca DN400. Uključeno eventualno potrebno bušenje i spajanje cijevne instalacije na samom mjestu izvedbe te sav sitni potrebni pribor za ugradnju prema uputama proizvođača.
Obračun po komadu ugrađenog okna.</t>
    </r>
  </si>
  <si>
    <t>Dobava i ugradnja PVC žablje zaklopke sa gumenom brtvom. Uključen sav potreban sitni i potrošni materijal. Obračun po komadu.</t>
  </si>
  <si>
    <t>DN110</t>
  </si>
  <si>
    <t>DN125</t>
  </si>
  <si>
    <t>DN160</t>
  </si>
  <si>
    <t>DN200</t>
  </si>
  <si>
    <t>DN250</t>
  </si>
  <si>
    <r>
      <rPr>
        <b/>
        <sz val="10"/>
        <rFont val="Arial"/>
        <family val="2"/>
        <charset val="238"/>
      </rPr>
      <t>Ispitivanje sustava vanjske i temeljne odvodnje od akreditirane tvrtke</t>
    </r>
    <r>
      <rPr>
        <sz val="10"/>
        <rFont val="Arial"/>
        <family val="2"/>
        <charset val="238"/>
      </rPr>
      <t>, cjevovoda kanalizacijski cijevi, revizionih  okna i slivnika na protok i vodonepropusnost, komplet. U cijenu je uključena sva oprema i materija potreban za funkcionalnu izvedbu ispitivanja.
Obračun po kompletu izvedene instalacije.</t>
    </r>
  </si>
  <si>
    <r>
      <rPr>
        <b/>
        <sz val="10"/>
        <rFont val="Arial"/>
        <family val="2"/>
        <charset val="238"/>
      </rPr>
      <t>Pregled sustava odvodnje CCTV kamerama</t>
    </r>
    <r>
      <rPr>
        <sz val="10"/>
        <rFont val="Arial"/>
        <family val="2"/>
        <charset val="238"/>
      </rPr>
      <t xml:space="preserve"> s predajom pisanog izvještaja i snimke u digitalnom formatu nadzornom inženjeru. Pregled mora bit obavljen po završetku svih radova na cjelokupnoj odvodnoj instalaciji.
Obračun kompletne usluge.</t>
    </r>
  </si>
  <si>
    <t>5.3.2.</t>
  </si>
  <si>
    <t>Dobava, prijenos i montaža tvrdih temperiranih polietilenskih (PE-HD) odvodnih cijevi izrađenih sukladno HRN EN 1519-1:2004 ili jednakovrijedna, s trajno vodotijesnim spajanjem sučeonim varenjem ili elektrovarnim spojnicama, za  vertikale i horizontalni razvod te priključke sanitarnih predmeta. Stavka uključuje pripadajući fazonske komade, spojni pribor, zaštitne proturne cijevi, ovjesni i pričvrsni pribor i sl.
Obračun po metru izvedenog cjevovoda.</t>
  </si>
  <si>
    <r>
      <t xml:space="preserve">Dobava i ugradnja </t>
    </r>
    <r>
      <rPr>
        <b/>
        <sz val="10"/>
        <rFont val="Arial"/>
        <family val="2"/>
        <charset val="238"/>
      </rPr>
      <t>cijevi drenažnog</t>
    </r>
    <r>
      <rPr>
        <sz val="10"/>
        <rFont val="Arial"/>
        <family val="2"/>
        <charset val="238"/>
      </rPr>
      <t xml:space="preserve"> sustava. PVC drenažni sustav od savitljivih cijevi, crne boje od tvrdog PVC materijala, ispitan prema DIN 8074/8075 ili jednakovrijedna, otporan na UV zrake i udarce. Stavka uključuje i fazonske komade.
Obračun po m¹ ugrađenog cjevovoda.</t>
    </r>
  </si>
  <si>
    <r>
      <t xml:space="preserve">Dobava i ugradnja </t>
    </r>
    <r>
      <rPr>
        <b/>
        <sz val="10"/>
        <rFont val="Arial"/>
        <family val="2"/>
        <charset val="238"/>
      </rPr>
      <t>plino-vodotjesnog poklopca</t>
    </r>
    <r>
      <rPr>
        <sz val="10"/>
        <rFont val="Arial"/>
        <family val="2"/>
        <charset val="238"/>
      </rPr>
      <t xml:space="preserve"> revizionog okna unutar objekta. Pocinčano-čelični poklopac dimenzija 600x600 mm za ispunu betonom (C35/45) i završnu podnu oblogu debljine do 15 mm, zaključavanje vijkom, otporan na koroziju, sa dvostrukom brtvom.
Obračun po komadu.</t>
    </r>
  </si>
  <si>
    <t>Dobava i montaža kabla (20 W/m - 230V) za grijanje linijske odvodnje sa pripadajući ožičenjem i termostatima. Radove izvoditi prema uputama proizvođača u koordinaciji sa električnim radovima. Stavka obuhvaća, sav potreban materijal i rad za instalaciju i puštanje u rad do potpune funkcionalnosti. 
Obračun po metru grijanog elementa.</t>
  </si>
  <si>
    <r>
      <t xml:space="preserve">Dobava i ugradnja </t>
    </r>
    <r>
      <rPr>
        <b/>
        <sz val="10"/>
        <rFont val="Arial"/>
        <family val="2"/>
        <charset val="238"/>
      </rPr>
      <t>troslojnih polipropilenskih cijevi</t>
    </r>
    <r>
      <rPr>
        <sz val="10"/>
        <rFont val="Arial"/>
        <family val="2"/>
        <charset val="238"/>
      </rPr>
      <t xml:space="preserve"> za unutarnju kućnu odvodnju za potrebe odvodnje sanitarne vode unutar građevine, položene u estrih poda, ušlicano u zid ili vođene u gipskartonskim zidovima. Cijev je neosjetljiva na kiseline i lužine u području od pH 2 do pH 12. Netlačne kanalizacijske cijevi obodne čvrstoće SN4, ispitane prema EN 1451 ili jednakovrijedna, 1. dio. fitinzi ispitani prema EN 1451-1 ili jednakovrijedna. Najviša dopuštena temperatura otpadnih voda smije iznositi 95°C kratkotrajno dok najviše trajno temperaturno opterećenje iznosi 60°C. Stavka uključuje pripadajući fazonske komade, spojni pribor, zaštitne proturne cijevi, ovjesni i pričvrsni pribor, gumene brtve, obujmice i sl.
Obračun po metru ugrađenog cjevovoda.</t>
    </r>
  </si>
  <si>
    <t xml:space="preserve">- d50, PP-CIJEV </t>
  </si>
  <si>
    <t xml:space="preserve">- d75, PP-CIJEV </t>
  </si>
  <si>
    <t xml:space="preserve">- d110, PP-CIJEV </t>
  </si>
  <si>
    <r>
      <t xml:space="preserve">Dobava i montaža </t>
    </r>
    <r>
      <rPr>
        <b/>
        <sz val="10"/>
        <rFont val="Arial"/>
        <family val="2"/>
      </rPr>
      <t>podnog industrijskog slivnika</t>
    </r>
    <r>
      <rPr>
        <sz val="10"/>
        <rFont val="Arial"/>
        <family val="2"/>
      </rPr>
      <t xml:space="preserve"> izrađenog prema HRN EN 1253 ili jednakovrijedna, s prirubnicom za uklještenje izolacije i izvadivim zaporom za miris (sifonom) i odvodom DN100, sve izrađeno iz nehrđajućeg čelika AISI 304 ili jednakovrijedno. Pitka prirubnica za spajanje na hidroizolaciju ispod keramike. Tijelo slivnika promjera 142 mm, dosjed za rešetku i zapor za miris izrađeni sa radijusom većim od 3 mm prema higijnskom dizajnu HRN EN 14159 ili jednakovrijedna te EHEDG standardima za prehrambenu industriju, radi lakšeg čišćenja i održavanja. Materijal dodatno zaštićen postupkom pikopasivizacije nakon izrade radi dodatne zaštite od agresivnih medija i korozije. Rešetka mrežasta protuklizna, elektropolirana radi lakšeg čišćenja, klase nosivosti A15.
Obračun po komadu.</t>
    </r>
  </si>
  <si>
    <r>
      <t xml:space="preserve">Dobava i montaža </t>
    </r>
    <r>
      <rPr>
        <b/>
        <sz val="10"/>
        <rFont val="Arial"/>
        <family val="2"/>
      </rPr>
      <t>podnog industrijskog kanala</t>
    </r>
    <r>
      <rPr>
        <sz val="10"/>
        <rFont val="Arial"/>
        <family val="2"/>
      </rPr>
      <t xml:space="preserve">  za odvodnju kuhinje u higijenskoj izvedbi. Tijelo kanala iz nehrđajućeg čelika AISI 304 ili jednakovrijedno, dodatno zaštićen postupkom piko-pasivizacije. Svi spojevi izrađeni sa radijusom većim od 3 mm prema higijnskom dizajnu HRN EN 14159 ili jednakovrijedna te EHEDG standardima za prehrambenu industriju, radi lakšeg čišćenja i održavanja. Tijelo sa prirubnicom za plitku hidroizolaciju, izvedeno sa padom prema sredini i izljevom Ø 142 mm za spoj na podni slivnik 157. Slivnik sa izljevom DN100, protoka 2,8 l/sec i prirubnicom za uklještenje hidroizolacije. Tijelo opremljeno ankerima za beton i nogicama za nivelaciju prilikom ugradnje te sitom za sakupljenje nečistoća. Pokrovna rešetka protuklizna, mrežasta razreda opterećenja A15 za pješaćko opterećenje. Završna obrada rešetke elektropoliranje radi lakšeg čišćenja. 
Obračun po komadu.</t>
    </r>
  </si>
  <si>
    <t>- kanal dimenzija 400x630x60 mm</t>
  </si>
  <si>
    <r>
      <t xml:space="preserve">Dobava i montaža </t>
    </r>
    <r>
      <rPr>
        <b/>
        <sz val="10"/>
        <rFont val="Arial"/>
        <family val="2"/>
      </rPr>
      <t>podnog slivnika</t>
    </r>
    <r>
      <rPr>
        <sz val="10"/>
        <rFont val="Arial"/>
        <family val="2"/>
      </rPr>
      <t xml:space="preserve"> izrađenog iz nehrđajućeg čelika AISI 304 ili jednakovrijedno, protoka 0,35 l/s. Tijelo slivnika sa zvonastim zaporom za miris 50 mm. Dosjed za rešetku 150x150 mm, fiksne visine. Bez zaključavanja.
Obračun po komadu.</t>
    </r>
  </si>
  <si>
    <t>Dobava i ugradnja troslojnih polipropilenskih cijevi za unutarnju kućnu odvodnju za potrebe odvodnje sanitarne vode unutar građevine, položene u estrih poda, ušlicano u zid ili vođene u gipskartonskim zidovima. Cijev je neosjetljiva na kiseline i lužine u području od pH 2 do pH 12. Netlačne kanalizacijske cijevi obodne čvrstoće SN4, ispitane prema EN 1451 ili jednakovrijedna, 1. dio. fitinzi ispitani prema EN 1451-1 ili jednakovrijedna. Najviša dopuštena temperatura otpadnih voda smije iznositi 95°C kratkotrajno dok najviše trajno temperaturno opterećenje iznosi 60°C. Stavka uključuje pripadajući fazonske komade, spojni pribor, zaštitne proturne cijevi, ovjesni i pričvrsni pribor, gumene brtve, obujmice i sl.
Obračun po metru ugrađenog cjevovoda.</t>
  </si>
  <si>
    <t xml:space="preserve">- d32, PP-CIJEV </t>
  </si>
  <si>
    <t xml:space="preserve">- d40, PP-CIJEV </t>
  </si>
  <si>
    <t>- d50, PP-CIJEV</t>
  </si>
  <si>
    <t>- d110, PP-CIJEV</t>
  </si>
  <si>
    <r>
      <t xml:space="preserve">Dobava i ugradnja </t>
    </r>
    <r>
      <rPr>
        <b/>
        <sz val="10"/>
        <rFont val="Arial"/>
        <family val="2"/>
        <charset val="238"/>
      </rPr>
      <t>revizijskog elementa</t>
    </r>
    <r>
      <rPr>
        <sz val="10"/>
        <rFont val="Arial"/>
        <family val="2"/>
        <charset val="238"/>
      </rPr>
      <t xml:space="preserve"> (čistilica), revizija 90° s natičnim krajem na sustavu sanitarne odvodnje.
Obračun po komadu.</t>
    </r>
  </si>
  <si>
    <t>- za cijev d75 (DN70)</t>
  </si>
  <si>
    <t>- za cijev d110 (DN100)</t>
  </si>
  <si>
    <r>
      <t xml:space="preserve">Dobava i ugradnja </t>
    </r>
    <r>
      <rPr>
        <b/>
        <sz val="10"/>
        <rFont val="Arial"/>
        <family val="2"/>
        <charset val="238"/>
      </rPr>
      <t>zvučne i toplinske izolacije</t>
    </r>
    <r>
      <rPr>
        <sz val="10"/>
        <rFont val="Arial"/>
        <family val="2"/>
        <charset val="238"/>
      </rPr>
      <t xml:space="preserve"> protiv buke cjevovoda i fazonskih komada. Folija s pjenastom poliesterskom podlogom i parnom branom, d=20 mm. Stavka obuhvaća izolaciju cijevi i fazonskih komada te sav potreban materijal i pribor za potpuno dovršenje iste.
Obračun po m2 izoliranog cjevovoda.</t>
    </r>
  </si>
  <si>
    <r>
      <t xml:space="preserve">Dobava i ugradnja </t>
    </r>
    <r>
      <rPr>
        <b/>
        <sz val="10"/>
        <rFont val="Arial"/>
        <family val="2"/>
        <charset val="238"/>
      </rPr>
      <t>revizijskog okna</t>
    </r>
    <r>
      <rPr>
        <sz val="10"/>
        <rFont val="Arial"/>
        <family val="2"/>
        <charset val="238"/>
      </rPr>
      <t xml:space="preserve"> za pristup čistilica sustava sanitarne odvodnje. Revizijski otvor obraditi završnom obradom kao i zid u kojem je ugrađen (keramičke pločice i sl.)
Obračun po komadu.</t>
    </r>
  </si>
  <si>
    <r>
      <t xml:space="preserve">Dobava i ugradnja </t>
    </r>
    <r>
      <rPr>
        <b/>
        <sz val="10"/>
        <rFont val="Arial"/>
        <family val="2"/>
      </rPr>
      <t>protočnog podnog horizontalnog sifona</t>
    </r>
    <r>
      <rPr>
        <sz val="10"/>
        <rFont val="Arial"/>
        <family val="2"/>
      </rPr>
      <t xml:space="preserve"> sa bočnim priključkom DN40/50, završni okvir 123x123mm podesiv po visini, ulivna rešetka 115x115mm od INOXa, sa umetkom sifona sa blokadom povratnog toka, visina vodenog stupca 50mm, klasa nosivosti K3 - max. 300kg. Izrađen prema EN 1253 ili jednakovrijedna, DIN 19535 ili jednakovrijedna, 19560 ili jednakovrijedna. Prilikom spajanja na hidroizolaciju potrebno je upotrijebiti odgovarajući proizvod za spoj sa hidroizolacijom.
Obračun po komadu.</t>
    </r>
  </si>
  <si>
    <r>
      <t xml:space="preserve">Dobava i ugradnja </t>
    </r>
    <r>
      <rPr>
        <b/>
        <sz val="10"/>
        <rFont val="Arial"/>
        <family val="2"/>
      </rPr>
      <t>suhog podnog slivnika</t>
    </r>
    <r>
      <rPr>
        <sz val="10"/>
        <rFont val="Arial"/>
        <family val="2"/>
      </rPr>
      <t>, DN40/50 horizontalni, ugradbene visine 57 mm, sa protokom 0,43 l/s, prirubnicom za prihvat odgovarajućeg pribora za spoj sa hidroizolacijom, umetkom zatvarača zadaha koji blokira miris i bez vode u sifonu, nastavnim okvirom podesivim po visini 12 - 70 mm / 123 x 123 mm sa mogućnošću odvodnje procjedne vode sa hidroizolacije, uljevnom INOX rešetkom 115 x 115 mm nosivosti 300 kg. Prilikom spajanja na hidroizolaciju potrebno je upotrijebiti odgovarajući proizvod za spoj sa hidroizolacijom.
Obračun po komadu.</t>
    </r>
  </si>
  <si>
    <r>
      <t xml:space="preserve">Dobava i ugradnja </t>
    </r>
    <r>
      <rPr>
        <b/>
        <sz val="10"/>
        <rFont val="Arial"/>
        <family val="2"/>
      </rPr>
      <t>podnog slivnika DN75</t>
    </r>
    <r>
      <rPr>
        <sz val="10"/>
        <rFont val="Arial"/>
        <family val="2"/>
      </rPr>
      <t xml:space="preserve"> horizontalni, sa protokom 2,50 l/s, prirubnicom za prihvat odgovarajućeg pribora za spoj sa hidroizolacijom, suhim zatvaračem zadaha otpornim na smrzavanje, nastavnim okvirom podesivim po visini 8 - 80 mm / 145 x 145 mm sa mogućnošću odvodnje procjedne vode sa hidroizolacije, uljevnom INOX rešetkom 138 x 138 mm nosivosti 300 kg. Uračunat sav potreban pribor za spoj slivnika sa odgovarajućom hidroizolacijom.
Obračun po komadu.</t>
    </r>
  </si>
  <si>
    <r>
      <t xml:space="preserve">Dobava i ugradnja </t>
    </r>
    <r>
      <rPr>
        <b/>
        <sz val="10"/>
        <rFont val="Arial"/>
        <family val="2"/>
        <charset val="238"/>
      </rPr>
      <t xml:space="preserve">velikog slivnika DN110 </t>
    </r>
    <r>
      <rPr>
        <sz val="10"/>
        <rFont val="Arial"/>
        <family val="2"/>
        <charset val="238"/>
      </rPr>
      <t>horizontalnog, sa protokom 4,20 l/s, pjeskolovom, suhim zatvaračem zadaha otpornim na smrzavanje, prirubnicom za prihvat odgovarajućeg pribora za spoj sa hidroizolacijom, nastavnim plastičnim okvirom podesivim po visini 45 - 120 mm / 240 x 240 mm sa mogućnošću odvodnje procjedne vode sa hidroizolacije, uljevnom lijevano željeznom rešetkom 226 x 226 mm nosivosti 1.500 kg. Prilikom spajanja na hidroizolaciju potrebno je upotrijebiti odgovarajući proizvod za spoj sa hidroizolacijom.
Obračun po komadu.</t>
    </r>
  </si>
  <si>
    <t>Dobava i ugradnja kanala za odvodnju u higijenskoj izvedbi dimenzija 80x83 cm. Tijelo kanala iz nehrđajućeg čelika AISI 304 ili jednakovrijedno, dodatno zaštićen postupkom piko-pasivizacije. Svi spojevi izrađeni sa radijusom većim od 3 mm prema higijnskom dizajnu te EHEDG standardima ili jednakovrijedna, za prehrambenu industriju, radi lakšeg čišćenja i održavanja. Tijelo sa prirubnicom za plitku hidroizolaciju, izvedeno sa padom prema sredini i izljevom za spoj na podni slivnik. Slivnik sa izljevom DN100, protoka i prirubnicom za ljepljenje hidroizolacije. Tijelo opremljeno ankerima za beton i nogicama za nivelaciju prilikom ugradnje te sitom za sakupljenje nečistoća. Pokrovna rešetka protuklizna, mrežasta razreda opterećenja A15 za pješaćko opterećenje. Završna obrada rešetke elektropoliranje radi lakšeg čišćenja.
Obračun po komadu.</t>
  </si>
  <si>
    <r>
      <t xml:space="preserve">Dobava i montaža </t>
    </r>
    <r>
      <rPr>
        <b/>
        <sz val="10"/>
        <rFont val="Arial"/>
        <family val="2"/>
        <charset val="238"/>
      </rPr>
      <t>lijevka za kapljevinu</t>
    </r>
    <r>
      <rPr>
        <sz val="10"/>
        <rFont val="Arial"/>
        <family val="2"/>
        <charset val="238"/>
      </rPr>
      <t>, od PP-a, dimenzija 92 x 55 mm sa izlazom DN32 za odvodnju kapljevina sigurnosnog ventila električnog bojlera, protoka 0,17 l/s, sa 60 mm zaporne visine vodenog stupca i kuglom za blokadu mirisa u slučaju isparivanja vode iz sifona.</t>
    </r>
  </si>
  <si>
    <r>
      <t xml:space="preserve">Dobava i ugradnja </t>
    </r>
    <r>
      <rPr>
        <b/>
        <sz val="10"/>
        <rFont val="Arial"/>
        <family val="2"/>
        <charset val="238"/>
      </rPr>
      <t>cijevnog dozračnika</t>
    </r>
    <r>
      <rPr>
        <sz val="10"/>
        <rFont val="Arial"/>
        <family val="2"/>
        <charset val="238"/>
      </rPr>
      <t xml:space="preserve"> sa T-komadom DN40 mm za dozračivanje cijevnih grana sa protokom zraka 5,5 l/s.
Obračun po komadu.</t>
    </r>
  </si>
  <si>
    <r>
      <t xml:space="preserve">Dobava i ugradnja </t>
    </r>
    <r>
      <rPr>
        <b/>
        <sz val="10"/>
        <rFont val="Arial"/>
        <family val="2"/>
        <charset val="238"/>
      </rPr>
      <t>cijevnog dozračnika</t>
    </r>
    <r>
      <rPr>
        <sz val="10"/>
        <rFont val="Arial"/>
        <family val="2"/>
        <charset val="238"/>
      </rPr>
      <t xml:space="preserve"> ugradbeni za DN50/75 mm za dozračivanje cijevnih grana i sekundarnih vertikala, sa protokom zraka 13,00 l/s, građevinskom zaštitom za kraćenje u ravnini sa završnim slojem zida, izmjenjivim dozračnim umetkom i poklopcem 125 x 125 mm bijele boje.
Obračun po komadu.</t>
    </r>
  </si>
  <si>
    <r>
      <t xml:space="preserve">Dobava i ugradnja </t>
    </r>
    <r>
      <rPr>
        <b/>
        <sz val="10"/>
        <rFont val="Arial"/>
        <family val="2"/>
        <charset val="238"/>
      </rPr>
      <t>fasadne ventilacijske rešetke</t>
    </r>
    <r>
      <rPr>
        <sz val="10"/>
        <rFont val="Arial"/>
        <family val="2"/>
        <charset val="238"/>
      </rPr>
      <t xml:space="preserve"> DN100 (d110). Izrađena iz polipropilena, za upotrebu na kraju sanitarne odzrake koja izlazi preko zida pročelja.
Obračun po komadu.</t>
    </r>
  </si>
  <si>
    <t>ODVODNJA KONDENZATA</t>
  </si>
  <si>
    <r>
      <t xml:space="preserve">Dobava i ugradnja </t>
    </r>
    <r>
      <rPr>
        <b/>
        <sz val="10"/>
        <rFont val="Arial"/>
        <family val="2"/>
        <charset val="238"/>
      </rPr>
      <t>polipropilenskih cijevi</t>
    </r>
    <r>
      <rPr>
        <sz val="10"/>
        <rFont val="Arial"/>
        <family val="2"/>
        <charset val="238"/>
      </rPr>
      <t xml:space="preserve"> za unutarnju kućnu odvodnju za potrebe odvodnje sanitarne vode unutar građevine, položene u estrih poda, ušlicano u zid ili vođene u gipskartonskim zidovima. Cijev je neosjetljiva na kiseline i lužine u području od pH 2 do pH 12.Stavka obuhvaća gumene brtve, fazonske komade, obujmice i slično. Obračun po m1 ugrađenog cjevovoda. Proizvod netlačne kanalizacijske cijevi obodne čvrstoće SN2 ili 4, fazonski komadi SN2, ispitane prema EN 1451 ili jednakovrijedna, 1. dio. fitinzi ispitani prema EN 1451-1 ili jednakovrijedna. Najviša dopuštena temperatura otpadnih voda smije iznositi 100°C. Stavka uključuje pripadajući fazonske komade, spojni pribor, zaštitne proturne cijevi, ovjesni i pričvrsni pribor i sl.
Obračun po m ugrađenog cjevovoda.</t>
    </r>
  </si>
  <si>
    <t>PREPUMPAVANJE OTPADNIH VODA</t>
  </si>
  <si>
    <t>Obačun po m izvedenog cjevovoda.
Dobava i ugradnja cijevi za za tlačni razvod odvodnje postojeće prepumpne stanice bazenske tehnike od PE100 tlačnih cijevi, prema HRN EN 12201-2 ili jednakovrijedna, DIN 8074 ili jednakovrijedna, (u jednoj cjelini). Cijevi se isporučuju u palicama bez izolacije. Toplinsku izolaciju izvesti prema potrebi. Stavka obuhvaća fazonske, spojne i prijelazne komade, obujmice, ovjesni i pričvrsni pribor, proturne i zaštitne cijevi na prolazima kroz konstrukciju. Maksimalni kut loma cjevovoda 45°.
Obračun po m izvedenog cjevovoda.</t>
  </si>
  <si>
    <t>- PEHD DN180, d180x14,6mm, PN16</t>
  </si>
  <si>
    <t>- deflektor mlaza u oknu - čelična ploča učvršćena u stijenku okna</t>
  </si>
  <si>
    <r>
      <t xml:space="preserve">Dobava i ugradnja uređaja za </t>
    </r>
    <r>
      <rPr>
        <b/>
        <sz val="10"/>
        <rFont val="Arial"/>
        <family val="2"/>
        <charset val="238"/>
      </rPr>
      <t>samostojeće prepumpne stanice.</t>
    </r>
    <r>
      <rPr>
        <sz val="10"/>
        <rFont val="Arial"/>
        <family val="2"/>
        <charset val="238"/>
      </rPr>
      <t xml:space="preserve"> Prepumpno okno koje se sastoji od PE spremnika maksimalne zapremine 195 litara, sa 4 horizontalna i jednim vertikalnim uljevnim naglavkom DN100,1 vertikalni naglavak DN 50 (opcionalno). Priključak na ventilaciju DN 70.
Priključak na potisni cjevovod:
specijalni kuglasti ventil u kućištu, i specijalnom pričvrsnom komponentom za fleksibilni spoj
priključak na potis Rp 2”.
Dvije potopne pumpe za sivu otpadnu vodu sa monofaznim motorom snage:
P=1,80 kW; P2=1,10 kW, radna snaga 230 V, 50 Hz, zaštita IP 68, 2900 obrtaja
Izrađene od nehrđajućeg materijala
Sa dvije rotirajuće mehaničke brtve i uljnom komorom između njih.
Maksimalna veličina zrna 38 mm.
Komplet hidro-pneumatske regulacije razine otpadne vode u pumpnom oknu,
Komandni ormarić za duo sistem pumpi sa alarmom, 
Isporuka u kompletu, spremno za ugradnju.
Ukupna težina 74 kg.
Testirana prema BAS EN 12050-2 ili jednakovrijedna
Isporuka i postavljanje prema uputama proizvođača.</t>
    </r>
  </si>
  <si>
    <t>Uključen sav potreban materijal i dodatni pribor (brtve, zasuni i sl.) za ispravan rad uređaja. Stavka obuhvaća dobavu i ugradnju prepumpne stanice do potpune funkcionalnosti.</t>
  </si>
  <si>
    <r>
      <t>Dobava i ugradnja</t>
    </r>
    <r>
      <rPr>
        <b/>
        <sz val="10"/>
        <rFont val="Arial"/>
        <family val="2"/>
        <charset val="238"/>
      </rPr>
      <t xml:space="preserve"> signalnog uređaja</t>
    </r>
    <r>
      <rPr>
        <sz val="10"/>
        <rFont val="Arial"/>
        <family val="2"/>
        <charset val="238"/>
      </rPr>
      <t xml:space="preserve"> (optički i akustički) neovisnog o napajanju sa GSM-om za ugradnju izvan ex-područja. Uređaj ugraditi uz upravljački ormar. Kabel s utikačem za spoj na 230V/50Hz. Antena GSM-a sa kabelom. Ležište za standardnu SIM karticu. Signal dobiva iz komandnog ormara ili sa plovne sklopke, odnosno ukupno 6 digitalnih i dva analogna ulaza.  U slučaju alarma uređaj šalje SMS na programirane mobilne telefone. Tipkalo za potvrdu alarma i isključenje zujalice. Uređaj u izvedbi zaštite IP 65 u polikarbonatnom kućištu sa akumulatorskom baterijom 12V 1,2Ah. Stavka uključuje spajanje upravljačkog ormarića sa signalnim uređajem, postava antene i programiranje uređaja sa testiranjem i pripadajući montažerski radovi te puštanje u rad.
Obračun po komadu.</t>
    </r>
  </si>
  <si>
    <r>
      <t xml:space="preserve">Dobava i ugradnja </t>
    </r>
    <r>
      <rPr>
        <b/>
        <sz val="10"/>
        <rFont val="Arial"/>
        <family val="2"/>
        <charset val="238"/>
      </rPr>
      <t>tlačnog cjevovoda</t>
    </r>
    <r>
      <rPr>
        <sz val="10"/>
        <rFont val="Arial"/>
        <family val="2"/>
        <charset val="238"/>
      </rPr>
      <t xml:space="preserve"> odvodnje PEHD cijevima PN10 (10 bara), prema HRN EN 12201-2, DIN 8074, (spajane elektrospojnicama). Cijevi se postavljaju učvršćene odgovarajućim obujmicama. Stavka uključuje pripadajući spojni pribor, fazonske komade, ovjesni pribor, zaštitne proturne cijevi i sl. Maksimalni kut loma cjevovoda 45°.
Obračun po m izvedenog cjevovoda.</t>
    </r>
  </si>
  <si>
    <t>- DN50, d63 mm</t>
  </si>
  <si>
    <r>
      <t xml:space="preserve">Dobava i ugradnja </t>
    </r>
    <r>
      <rPr>
        <b/>
        <sz val="10"/>
        <rFont val="Arial"/>
        <family val="2"/>
        <charset val="238"/>
      </rPr>
      <t>cijevi</t>
    </r>
    <r>
      <rPr>
        <sz val="10"/>
        <rFont val="Arial"/>
        <family val="2"/>
        <charset val="238"/>
      </rPr>
      <t xml:space="preserve"> za vanjski razvod instalacija hidrantske mreže od vodomjernog okna do objekta od PE100 vodovodnih tlačnih cijevi PN16, prema HRN EN 12201-2 ili jednakovrijedna, DIN 8074 ili jednakovrijedna, (u jednoj cjelini gdje je to moguće). Cijevi se polažu u iskopani rov na podlogu od pijeska. Stavka uključuje fazonske komade, pripadajući spojni pribor, zaštitne cijevi na prolazima kroz konstrukciju i križanjima s drugim instalacijama.
Obračun po metru izvedenog cjevovoda.</t>
    </r>
  </si>
  <si>
    <t>- PEHD DN110, d110x10,0mm, PN16</t>
  </si>
  <si>
    <t>Dobava i ugradnja brtvene garniture vodonepropusnosne do 6 m vodenog stupca za cijevne prolaze sa masivnom usnom brtvom, manžetom za spajanje sa odgovarajućom hidroizolacijom i stabilnom plastičnom navoj maticom sa mogućnošću otklona zbog slijeganja cijevi ±10%. U stavku uključene prolazne, navojne spojnice i maticem, mažete i sl. te sav pripadajući pribor za potpuno dovršenje stavke.
Obračun po komadu.</t>
  </si>
  <si>
    <r>
      <t xml:space="preserve">Dobava i ugradnja kompletnog </t>
    </r>
    <r>
      <rPr>
        <b/>
        <sz val="10"/>
        <rFont val="Arial"/>
        <family val="2"/>
        <charset val="238"/>
      </rPr>
      <t xml:space="preserve">nadzemnog hidranta DN100 </t>
    </r>
    <r>
      <rPr>
        <sz val="10"/>
        <rFont val="Arial"/>
        <family val="2"/>
        <charset val="238"/>
      </rPr>
      <t>koji se sastoji od:</t>
    </r>
  </si>
  <si>
    <t>- nadzemni hidrant DN100, PN16 prema DIN-u 3222, sa ugrađene dvije gornje B-spojke (Ø 65) prema DIN-u 14318 i jedna donja A-spojka (Ø100) prema DIN-u 14319.
Obračun po komadu.</t>
  </si>
  <si>
    <t>- N-komad DN100 iz GG25 materijala, PN16 sa zaštitnom pokrovom, prema EN1092-2 ili jednakovrijedna
Obračun po komadu.</t>
  </si>
  <si>
    <t>- FF-komad DN100 (l=500mm) iz GG25 materijala, PN16 sa zaštitnom pokrovom, prema EN1092-2 ili jednakovrijedna
Obračun po komadu.</t>
  </si>
  <si>
    <t>- ventil za zatvaranje DN100 sa ispustom vode, PN 16 sa zaštitnim pokrovom, sve prema EN 1092-2 ili jednakovrijedna
Obračun po komadu.</t>
  </si>
  <si>
    <r>
      <t xml:space="preserve">Dobava i ugradnja </t>
    </r>
    <r>
      <rPr>
        <b/>
        <sz val="10"/>
        <rFont val="Arial"/>
        <family val="2"/>
        <charset val="238"/>
      </rPr>
      <t>hidrantskog ormara</t>
    </r>
    <r>
      <rPr>
        <sz val="10"/>
        <rFont val="Arial"/>
        <family val="2"/>
        <charset val="238"/>
      </rPr>
      <t xml:space="preserve"> uz nadzemni hidrant. Dimenzije ormara iznose 540x1080x185 mm, RAL 3000.
Obračun po komadu.
</t>
    </r>
    <r>
      <rPr>
        <b/>
        <sz val="10"/>
        <rFont val="Arial"/>
        <family val="2"/>
        <charset val="238"/>
      </rPr>
      <t>NAPOMENA: Stavku nuditit kao komplet.</t>
    </r>
    <r>
      <rPr>
        <sz val="10"/>
        <rFont val="Arial"/>
        <family val="2"/>
        <charset val="238"/>
      </rPr>
      <t xml:space="preserve">
Ormar je opremljen sljedećom opremom:</t>
    </r>
  </si>
  <si>
    <t>- tlačna cijev Ø52 duljine 15 m</t>
  </si>
  <si>
    <t>- mlaznica Ø52 sa zasunom</t>
  </si>
  <si>
    <t>- ključ za spojnice ABC</t>
  </si>
  <si>
    <t>- ključ za nadzemni hidrant</t>
  </si>
  <si>
    <r>
      <t xml:space="preserve">Dobava i montaža </t>
    </r>
    <r>
      <rPr>
        <b/>
        <sz val="10"/>
        <rFont val="Arial"/>
        <family val="2"/>
      </rPr>
      <t>zasunskog čvora vanjske hidrantske mreže</t>
    </r>
    <r>
      <rPr>
        <sz val="10"/>
        <rFont val="Arial"/>
        <family val="2"/>
      </rPr>
      <t xml:space="preserve"> na interni vodopskrbni cjevovod DN150 (PEHD DN180/16) prirubničkim zasunom. Fazonski komadi izrađeni od nodularnog lijeva sa bitumenskim vanjskim zaštitnim slojem ili epoksidnim prahom, za prirubničko spajanje, a sve prema HRN EN 545:2010 ili jednakovrijedna. Vodovodne armature moraju biti GGG 40 (za PN16 bara), s unutarnjom i vanjskom zaštitom epoksidnim prahom min. debljine 250 μm. Armature moraju odgovarati HRN EN 1074:2002 ili jednakovrijedna. Stavka uključuje pripadajući spojni pribor prema projektu i uvjetima priključenja, te potrebne proturne i zaštitne cijevi.
Obračun po komadu.</t>
    </r>
  </si>
  <si>
    <t>- ZASUN combi T prirubnički DN150/100 PN16</t>
  </si>
  <si>
    <r>
      <t xml:space="preserve">Dobava i ugradnja metalnih </t>
    </r>
    <r>
      <rPr>
        <b/>
        <sz val="10"/>
        <rFont val="Arial"/>
        <family val="2"/>
      </rPr>
      <t>cijevi iz pocinčanog čelika</t>
    </r>
    <r>
      <rPr>
        <sz val="10"/>
        <rFont val="Arial"/>
        <family val="2"/>
      </rPr>
      <t xml:space="preserve"> sukladno HRN EN 10305 ili jednakovrijedna, sa spojnim komadima, za glavni hidrantski razvod - mokri. Cijevi se isporučuju u palicama bez izolacije. Toplinsku izolaciju izvesti prema potrebi. Cijevi koje se nalaze u zidnim usjecima izoliraju se filcom, cijevi koje se nalaze u tlu ili betonu izoliraju se dvostrukim omatanjem dekorodal trakom. Stavka obuhvaća fazonske komade, obujmice, ovjesni i pričvrsni pribor i slično.
Obačun po m izvedenog cjevovoda.</t>
    </r>
  </si>
  <si>
    <r>
      <t xml:space="preserve">Dobava i ugradnja </t>
    </r>
    <r>
      <rPr>
        <b/>
        <sz val="10"/>
        <rFont val="Arial"/>
        <family val="2"/>
      </rPr>
      <t>cijevne izolacije</t>
    </r>
    <r>
      <rPr>
        <sz val="10"/>
        <rFont val="Arial"/>
        <family val="2"/>
      </rPr>
      <t xml:space="preserve"> cijevi hidrantske mreže iz pocinčanog čelika sa spojnim komadima. Izolacija od fleksibilnog spužvastog izolacijskog materijala, zatvorenih ćelija iz polietilena, topllinske vodljivosti ≤0,033 W/mK pri +/-0°C, temperaturnog područja primjene od -50 do +110°C, samogasiv, nekapajući, ne prenosi vatru, HRN DIN 4102 - klasa B1 ili jednakovrijedna, otporna na uobičajene građevne materijale kao što su beton, vapno, gips, cement. Stavka uključuje potrebne fazonske komade, brtve, potreban materijal i rad za montažu i dovršenje iste.
Obračun po m izoliranog cjevovoda.</t>
    </r>
  </si>
  <si>
    <t>PROTUPOŽARNO BRTVLJENJE</t>
  </si>
  <si>
    <r>
      <t xml:space="preserve">Dobava i ugradnja </t>
    </r>
    <r>
      <rPr>
        <b/>
        <sz val="10"/>
        <rFont val="Arial"/>
        <family val="2"/>
        <charset val="238"/>
      </rPr>
      <t>vatrozaštitne obujmice sa pripadajućom mineralnom vunom, vatrozaštitnom pjenom i brtvenom masom za brtvljenje</t>
    </r>
    <r>
      <rPr>
        <sz val="10"/>
        <rFont val="Arial"/>
        <family val="2"/>
        <charset val="238"/>
      </rPr>
      <t xml:space="preserve"> prodora gorive cijevi u prolazima kroz zidove i stropove požarnih odsjeka, klase vatrootpornosti EI90, prema detalju u projektu i detaljnoj specifikaciji, uputama proizvođača, što je uključeno u stavku.
Obračun po kompletu pojedinačnog prodora.</t>
    </r>
  </si>
  <si>
    <t>- d25</t>
  </si>
  <si>
    <t>5.5.</t>
  </si>
  <si>
    <t>ELEMENT BAR - GOSTI</t>
  </si>
  <si>
    <r>
      <t xml:space="preserve">Dobava i montaža opreme kompletnog </t>
    </r>
    <r>
      <rPr>
        <b/>
        <sz val="10"/>
        <rFont val="Arial"/>
        <family val="2"/>
        <charset val="238"/>
      </rPr>
      <t>sanitarnog pulta</t>
    </r>
    <r>
      <rPr>
        <sz val="10"/>
        <rFont val="Arial"/>
        <family val="2"/>
        <charset val="238"/>
      </rPr>
      <t xml:space="preserve"> prema grafičkom prilogu u specifikacijama broj </t>
    </r>
    <r>
      <rPr>
        <b/>
        <sz val="10"/>
        <rFont val="Arial"/>
        <family val="2"/>
        <charset val="238"/>
      </rPr>
      <t>2SS409 i 2SS410</t>
    </r>
    <r>
      <rPr>
        <sz val="10"/>
        <rFont val="Arial"/>
        <family val="2"/>
        <charset val="238"/>
      </rPr>
      <t xml:space="preserve"> sa uključenim potrebnim materijalom i priborom za dovršetak rada do potpune funkcionalnosti, koji se sastoji sljedećih elemenata.
</t>
    </r>
    <r>
      <rPr>
        <b/>
        <sz val="10"/>
        <rFont val="Arial"/>
        <family val="2"/>
        <charset val="238"/>
      </rPr>
      <t>Napomena: Stavku nuditi kao komplet!</t>
    </r>
  </si>
  <si>
    <r>
      <t xml:space="preserve">- senzorska mješalica za umivaonik </t>
    </r>
    <r>
      <rPr>
        <b/>
        <sz val="10"/>
        <rFont val="Arial"/>
        <family val="2"/>
        <charset val="238"/>
      </rPr>
      <t>2VO402</t>
    </r>
    <r>
      <rPr>
        <sz val="10"/>
        <rFont val="Arial"/>
        <family val="2"/>
        <charset val="238"/>
      </rPr>
      <t xml:space="preserve">
Elektronska miješalica za umivaonik s regulacijom temperature na bateriju
• visina izljeva 90 mm
• projekcija: 103 mm 
• vrste mlaza: normalan mlaz 
• maksimalni protok pri 3 bara: 5 l/min 
• temperatura postavljanje se obavlja s pomoću  
  bočne ručke na miješalici
• Infracrvena beskontaktna elektronika
• automatsko podešavanje okoliša infracrvenog 
  senzora
• podesivi optički raspon infracrvenog senzora
  (2 postavke)
• Rad na baterije 6 V (litijska baterija, životni 
  vijek oko 2 godine, baterije u opsegu isporuke)
• vrijeme ispiranja: 10 s 
• moguće je aktiviranje higijenskog ispiranja
  (automatski protok vode)
• učestalost ciklusa ispiranja: 24 h 
• vrijeme za higijensko ispiranje: 10 s 
• ručno zaustavljanje vode: ručno zaustavljanje 
  vode za čišćenje umivaonika
• kategorija buke: I 
• kategorija protoka vode: A 
• mrežice za hvatanje prljavštine u priključnim 
  crijevima
• EU taxonomy: max. 6 l/min - Substantial 
  Contribution (SC) </t>
    </r>
  </si>
  <si>
    <r>
      <t xml:space="preserve">Dobava, prijenos i montaža </t>
    </r>
    <r>
      <rPr>
        <b/>
        <sz val="10"/>
        <rFont val="Arial"/>
        <family val="2"/>
        <charset val="238"/>
      </rPr>
      <t xml:space="preserve">kompletnog umivaonika za osobe smanjene pokretljivosti </t>
    </r>
    <r>
      <rPr>
        <sz val="10"/>
        <rFont val="Arial"/>
        <family val="2"/>
        <charset val="238"/>
      </rPr>
      <t xml:space="preserve">sa uključenim potrebnim materijalom i priborom za dovršetak rada do potpune funkcionalnosti, koji se sastoji sljedećih elemenata.
</t>
    </r>
    <r>
      <rPr>
        <b/>
        <sz val="10"/>
        <rFont val="Arial"/>
        <family val="2"/>
        <charset val="238"/>
      </rPr>
      <t>Napomena: Stavku nuditi kao komplet!</t>
    </r>
  </si>
  <si>
    <r>
      <t xml:space="preserve">Dobava, prijenos i montaža </t>
    </r>
    <r>
      <rPr>
        <b/>
        <sz val="10"/>
        <rFont val="Arial"/>
        <family val="2"/>
        <charset val="238"/>
      </rPr>
      <t>kompletnog WC-a za osobe smanjene pokretljivosti</t>
    </r>
    <r>
      <rPr>
        <sz val="10"/>
        <rFont val="Arial"/>
        <family val="2"/>
        <charset val="238"/>
      </rPr>
      <t xml:space="preserve"> sa uključenim potrebnim materijalom i priborom za dovršetak rada do potpune funkcionalnosti, koji se sastoji sljedećih elemenata.
</t>
    </r>
    <r>
      <rPr>
        <b/>
        <sz val="10"/>
        <rFont val="Arial"/>
        <family val="2"/>
        <charset val="238"/>
      </rPr>
      <t>Napomena: Stavku nuditi kao komplet!</t>
    </r>
  </si>
  <si>
    <t>- montažnog instalacijskog elementa za WC školjku visine ugradnje 112 cm s niskošumnim ugradbenim vodokotlićem za 6/3l ispiranje, izrađenim prema HRN EN 14055:2011 ili jednakovrijedna.  Instalacijski element je samonosiv za ugradnju u suhomontažnu zidnu ili predzidnu konstrukciju obloženu gipskartonskim pločama, komplet s integriranim kutnim ventilom priključka vode ½", niskošumnim uljevnim ventilom, odvodnim koljenom d90/110 mm sa zvučno izoliranom ubujmicom, spojnim komadom za WC školjku s brtvenim manžetama i setom zvučne izolacije, vijcima za učvršćenje keramike i svim potrebnim priborom za ugradnju prema uputama proizvođača. Element sadrži oslonce za montažu rukohvata s obje strane. Odgovarajuće tipkalo za ručno i senzorsko aktiviranje ispiranja, baterijsko napajanje.</t>
  </si>
  <si>
    <r>
      <t>Spajanje</t>
    </r>
    <r>
      <rPr>
        <b/>
        <sz val="10"/>
        <rFont val="Arial"/>
        <family val="2"/>
        <charset val="238"/>
      </rPr>
      <t xml:space="preserve"> postamenta za izvor termalne vode</t>
    </r>
    <r>
      <rPr>
        <sz val="10"/>
        <rFont val="Arial"/>
        <family val="2"/>
        <charset val="238"/>
      </rPr>
      <t xml:space="preserve"> na instalacije vode i odvodnje prema grafičkom prilogu u specifikaciji broj </t>
    </r>
    <r>
      <rPr>
        <b/>
        <sz val="10"/>
        <rFont val="Arial"/>
        <family val="2"/>
        <charset val="238"/>
      </rPr>
      <t xml:space="preserve">2SS428 </t>
    </r>
    <r>
      <rPr>
        <sz val="10"/>
        <rFont val="Arial"/>
        <family val="2"/>
        <charset val="238"/>
      </rPr>
      <t xml:space="preserve">sa uključenim potrebnim materijalom i priborom za dovršetak rada do potpune funkcionalnosti, koji se sastoji sljedećih elemenata.
</t>
    </r>
    <r>
      <rPr>
        <b/>
        <sz val="10"/>
        <rFont val="Arial"/>
        <family val="2"/>
        <charset val="238"/>
      </rPr>
      <t>Napomena: Stavku nuditi kao komplet!</t>
    </r>
  </si>
  <si>
    <r>
      <t xml:space="preserve">- elektronska miješalica </t>
    </r>
    <r>
      <rPr>
        <b/>
        <sz val="10"/>
        <rFont val="Arial"/>
        <family val="2"/>
        <charset val="238"/>
      </rPr>
      <t>2VO401</t>
    </r>
    <r>
      <rPr>
        <sz val="10"/>
        <rFont val="Arial"/>
        <family val="2"/>
        <charset val="238"/>
      </rPr>
      <t xml:space="preserve"> s predpodešavanjem temperature s mrežnim priključkom 230 V                                                                                                
• projekcija: 148 mm 
• vrste mlaza: normalan mlaz 
• maksimalni protok pri 3 bara: 3,5 l/min 
• temperatura može se postaviti preko sučelja 
  iBox
• Infracrvena beskontaktna elektronika
• automatsko podešavanje okoliša infracrvenog 
  senzora
• podesivi optički raspon infracrvenog senzora
  (2 postavke)
• Mrežni priključak 230 V/ 50 Hz
• vrijeme ispiranja: 10 s 
• moguće je aktiviranje higijenskog ispiranja  
  (automatski protok vode)
• učestalost ciklusa ispiranja: 24 h 
• vrijeme za higijensko ispiranje: 10 s 
• ručno zaustavljanje vode: ručno zaustavljanje 
  vode za čišćenje umivaonika
• kategorija buke: I 
• kategorija protoka vode: O 
• mrežice za hvatanje prljavštine u priključnim 
  crijevima
• EU taxonomy: max. 6 l/min - Substantial 
  Contribution (SC)</t>
    </r>
  </si>
  <si>
    <t>- sifon za sudoper, podni spoj, klizna rozeta, s fiksnom cijevi, krom premaz.</t>
  </si>
  <si>
    <r>
      <t xml:space="preserve">Dobava i montaža zidnog </t>
    </r>
    <r>
      <rPr>
        <b/>
        <sz val="10"/>
        <rFont val="Arial"/>
        <family val="2"/>
        <charset val="238"/>
      </rPr>
      <t>električnog grijača vode</t>
    </r>
    <r>
      <rPr>
        <sz val="10"/>
        <rFont val="Arial"/>
        <family val="2"/>
        <charset val="238"/>
      </rPr>
      <t xml:space="preserve"> za pripremu tople sanitarne vode. Spremnik dolazi sa nosačima za zid - podpultna ugradnja. U stavku je potrebno uključit i materijal potreban za ovješenje istog na zid. Spremnik volumena 9,9 litara, vertikalne izvedbe, snaga el. grijača 2,0 kW, 230V, 50 Hz, zaštita od zamrzavanja. Temperaturno područje 15-75 C, radni pritisak 6 bara. Za dva ili više izljevnih mjesta. Energetski razred A.
Obračun po komadu.</t>
    </r>
  </si>
  <si>
    <t>ELEMENT BAR - DJELATNICI</t>
  </si>
  <si>
    <r>
      <t xml:space="preserve">Dobava i montaža kompletnog </t>
    </r>
    <r>
      <rPr>
        <b/>
        <sz val="10"/>
        <rFont val="Arial"/>
        <family val="2"/>
        <charset val="238"/>
      </rPr>
      <t>umivaonika</t>
    </r>
    <r>
      <rPr>
        <sz val="10"/>
        <rFont val="Arial"/>
        <family val="2"/>
        <charset val="238"/>
      </rPr>
      <t xml:space="preserve"> sa uključenim potrebnim materijalom i priborom za dovršetak rada do potpune funkcionalnosti, koji se sastoji sljedećih elemenata.
</t>
    </r>
    <r>
      <rPr>
        <b/>
        <sz val="10"/>
        <rFont val="Arial"/>
        <family val="2"/>
        <charset val="238"/>
      </rPr>
      <t>Napomena: Stavku nuditi kao komplet!</t>
    </r>
  </si>
  <si>
    <t>- umivaonik dim. 500x470 mm nosivi.</t>
  </si>
  <si>
    <t>- stojeća jednoručne mješalice za umivaonik 1/2", gibljiva crijeva G3/8" za priključak vode, perlator, kartuša, prilagodiv limitator protoka vode, odljevni set skočni 1 1/4".</t>
  </si>
  <si>
    <r>
      <rPr>
        <sz val="10"/>
        <rFont val="Arial"/>
        <family val="2"/>
        <charset val="238"/>
      </rPr>
      <t xml:space="preserve">Dobava i montaža kompletnog </t>
    </r>
    <r>
      <rPr>
        <b/>
        <sz val="10"/>
        <rFont val="Arial"/>
        <family val="2"/>
        <charset val="238"/>
      </rPr>
      <t>WC-a</t>
    </r>
    <r>
      <rPr>
        <sz val="10"/>
        <rFont val="Arial"/>
        <family val="2"/>
        <charset val="238"/>
      </rPr>
      <t xml:space="preserve"> sa uključenim potrebnim materijalom i priborom za dovršetak rada do potpune funkcionalnosti, koji se sastoji sljedećih elemenata.
</t>
    </r>
    <r>
      <rPr>
        <b/>
        <sz val="10"/>
        <rFont val="Arial"/>
        <family val="2"/>
        <charset val="238"/>
      </rPr>
      <t>Napomena: Stavku nuditi kao komplet!</t>
    </r>
  </si>
  <si>
    <t>- viseće WC školjke s daskom dim. 360x540 mm  s pripadajućom WC daskom od tvrde plastike (sve u bijeloj boji), inox nosači.</t>
  </si>
  <si>
    <t>- montažnog instalacijskog elementa za WC školjku s niskošumnim ugradbenim vodokotlićem  i štednom dvokoličinskom (6/3lit) plastičnom tipkom za aktiviranje ispiranja. Instalacijski  element samonosiv za ugradnju u suhomontažnu zidnu ili predzidnu konstrukciju obloženu gipskartonskim pločama, komplet s integriranim kutnim ventilom priključka vode ½", niskošumnim uljevnim ventilom, odvodnim koljenom sa zvučno izoliranom ubujmicom, spojnim komadom za WC školjku s brtvenim manžetama i setom zvučne izolacije, vijcima za učvršćenje keramike i svim potrebnim priborom za ugradnju prema uputama proizvođača.</t>
  </si>
  <si>
    <r>
      <t xml:space="preserve">Dobava i montaža kompletnog </t>
    </r>
    <r>
      <rPr>
        <b/>
        <sz val="10"/>
        <rFont val="Arial"/>
        <family val="2"/>
        <charset val="238"/>
      </rPr>
      <t>pisoara</t>
    </r>
    <r>
      <rPr>
        <sz val="10"/>
        <rFont val="Arial"/>
        <family val="2"/>
        <charset val="238"/>
      </rPr>
      <t xml:space="preserve"> sa uključenim potrebnim materijalom i priborom za dovršetak rada do potpune funkcionalnosti, koji se sastoji sljedećih elemenata.
</t>
    </r>
    <r>
      <rPr>
        <b/>
        <sz val="10"/>
        <rFont val="Arial"/>
        <family val="2"/>
        <charset val="238"/>
      </rPr>
      <t>Napomena: Stavku nuditi kao komplet!</t>
    </r>
  </si>
  <si>
    <t>- keramičkog sifonskog pisoara sa podžbuknim priključkom vode.</t>
  </si>
  <si>
    <t>- samozatvarajuće ugradbene slavine za pisoar, otvaranje pritiskom na gumb, priključak 1/2" sa podesivim periodom protoka.</t>
  </si>
  <si>
    <r>
      <rPr>
        <sz val="10"/>
        <rFont val="Arial"/>
        <family val="2"/>
        <charset val="238"/>
      </rPr>
      <t xml:space="preserve">Dobava i montaža kompletne </t>
    </r>
    <r>
      <rPr>
        <b/>
        <sz val="10"/>
        <rFont val="Arial"/>
        <family val="2"/>
        <charset val="238"/>
      </rPr>
      <t>tuš kade</t>
    </r>
    <r>
      <rPr>
        <sz val="10"/>
        <rFont val="Arial"/>
        <family val="2"/>
        <charset val="238"/>
      </rPr>
      <t xml:space="preserve"> sa uključenim potrebnim materijalom i priborom za dovršetak rada do potpune funkcionalnosti, koji se sastoji sljedećih elemenata.
</t>
    </r>
    <r>
      <rPr>
        <b/>
        <sz val="10"/>
        <rFont val="Arial"/>
        <family val="2"/>
        <charset val="238"/>
      </rPr>
      <t>Napomena: Stavku nuditi kao komplet!</t>
    </r>
  </si>
  <si>
    <t>- tuš kade dimenzija 90x90cm bijele boje sa protukliznom završnom obradom od sanitarnog akrila, sa jednostranom ili dvostranom oblogom. Uključen sav potreban ovjesno-pričvrsni materijal i pribor za montažu do potpune gotovosti.</t>
  </si>
  <si>
    <t>- sifon za tuš kadu sa velikim protokom za odvodni otvor 90mm, okretni priključak, q=0,9l/s, PP, hvatač kose, visina vodenog stupca 50 mm.</t>
  </si>
  <si>
    <t>- zidne jednoručne mješalice za tuš s vodilicom, armiranim crijevom 1/2" 1750mm, posudom za sapun i tuš mlaznicom, spojeno na dovod vode.</t>
  </si>
  <si>
    <r>
      <rPr>
        <sz val="10"/>
        <rFont val="Arial"/>
        <family val="2"/>
        <charset val="238"/>
      </rPr>
      <t xml:space="preserve">Dobava i montaža kompletnog </t>
    </r>
    <r>
      <rPr>
        <b/>
        <sz val="10"/>
        <rFont val="Arial"/>
        <family val="2"/>
        <charset val="238"/>
      </rPr>
      <t>trokadera</t>
    </r>
    <r>
      <rPr>
        <sz val="10"/>
        <rFont val="Arial"/>
        <family val="2"/>
        <charset val="238"/>
      </rPr>
      <t xml:space="preserve"> (konzolna ugradnja) sa uključenim potrebnim materijalom i priborom za dovršetak rada do potpune funkcionalnosti, koji se sastoji sljedećih elemenata.
</t>
    </r>
    <r>
      <rPr>
        <b/>
        <sz val="10"/>
        <rFont val="Arial"/>
        <family val="2"/>
        <charset val="238"/>
      </rPr>
      <t>Napomena: Stavku nuditi kao komplet!</t>
    </r>
  </si>
  <si>
    <t>- konzolne keramičke školjke trokadera dimenzija 46x54 cm sa uključenom rešetkom za odlaganje kante.</t>
  </si>
  <si>
    <t>- zidne jednoručne mješalice za trokadero, kromirane, okretne izljevne cijevi duljine 400 mm spojene na dovod vode.</t>
  </si>
  <si>
    <t>- montažnog instalacijskog elementa za  školjku trokadera s niskošumnim ugradbenim vodokotlićem za 6/3 l ispiranje, izrađenim prema HRN EN 14055:2011 ili jednakovrijedna te odgovarajuća tipka od inoxa. Instalacijski element je samonosiv za ugradnju u suhomontažnu zidnu ili predzidnu konstrukciju obloženu gipskartonskim pločama, komplet s integriranim kutnim ventilom priključka vode ½", niskošumnim uljevnim ventilom, odvodnim koljenom d90/110 mm sa zvučno izoliranom ubujmicom, spojnim komadom za  školjku s brtvenim manžetama i setom zvučne izolacije, vijcima za učvršćenje keramike i svim potrebnim priborom za ugradnju prema uputama proizvođača:</t>
  </si>
  <si>
    <r>
      <t>Spajanje</t>
    </r>
    <r>
      <rPr>
        <b/>
        <sz val="10"/>
        <rFont val="Arial"/>
        <family val="2"/>
        <charset val="238"/>
      </rPr>
      <t xml:space="preserve"> sudopera</t>
    </r>
    <r>
      <rPr>
        <sz val="10"/>
        <rFont val="Arial"/>
        <family val="2"/>
        <charset val="238"/>
      </rPr>
      <t xml:space="preserve"> na instalacije vode i odvodnje. Sve prema grafičkom prilogu u specifikacijama broj </t>
    </r>
    <r>
      <rPr>
        <b/>
        <sz val="10"/>
        <rFont val="Arial"/>
        <family val="2"/>
        <charset val="238"/>
      </rPr>
      <t>2SS422 I 2SS423</t>
    </r>
    <r>
      <rPr>
        <sz val="10"/>
        <rFont val="Arial"/>
        <family val="2"/>
        <charset val="238"/>
      </rPr>
      <t>. Stavka uključuje potreban rad, materijal i alat za dovršenje iste do potpune funkcionalnosti.
Obračun po komadu.</t>
    </r>
  </si>
  <si>
    <r>
      <t xml:space="preserve">Spajanje </t>
    </r>
    <r>
      <rPr>
        <b/>
        <sz val="10"/>
        <rFont val="Arial"/>
        <family val="2"/>
        <charset val="238"/>
      </rPr>
      <t xml:space="preserve">perilice suđa </t>
    </r>
    <r>
      <rPr>
        <sz val="10"/>
        <rFont val="Arial"/>
        <family val="2"/>
        <charset val="238"/>
      </rPr>
      <t>na instalacije vode i odvodnje. Proizvod dobavlja investitor. Stavka uključuje potreban rad, materijal i alat za dovršenje iste do potpune funkcionalnosti.
Obračun po komadu.</t>
    </r>
  </si>
  <si>
    <t>- perilica suđa</t>
  </si>
  <si>
    <t>LJETNI WC</t>
  </si>
  <si>
    <r>
      <t xml:space="preserve">Dobava i montaža kompletnog </t>
    </r>
    <r>
      <rPr>
        <b/>
        <sz val="10"/>
        <rFont val="Arial"/>
        <family val="2"/>
        <charset val="238"/>
      </rPr>
      <t xml:space="preserve">sanitarnog pulta </t>
    </r>
    <r>
      <rPr>
        <sz val="10"/>
        <rFont val="Arial"/>
        <family val="2"/>
        <charset val="238"/>
      </rPr>
      <t xml:space="preserve">prema grafičkom prilogu u specifikacijama broj </t>
    </r>
    <r>
      <rPr>
        <b/>
        <sz val="10"/>
        <rFont val="Arial"/>
        <family val="2"/>
        <charset val="238"/>
      </rPr>
      <t xml:space="preserve">2SS407 i 2SS408 </t>
    </r>
    <r>
      <rPr>
        <sz val="10"/>
        <rFont val="Arial"/>
        <family val="2"/>
        <charset val="238"/>
      </rPr>
      <t>sa uključenim potrebnim materijalom i priborom za dovršetak rada do potpune funkcionalnosti, koji se sastoji sljedećih elemenata.</t>
    </r>
    <r>
      <rPr>
        <b/>
        <sz val="10"/>
        <rFont val="Arial"/>
        <family val="2"/>
        <charset val="238"/>
      </rPr>
      <t xml:space="preserve">
Napomena: Stavku nuditi kao komplet!</t>
    </r>
  </si>
  <si>
    <t>- montažnog instalacijskog elementa za WC školjku visine ugradnje 112 cm s niskošumnim ugradbenim vodokotlićem za 6/3l ispiranje, izrađenim prema HRN EN 14055:2011 .  Instalacijski element je samonosiv za ugradnju u suhomontažnu zidnu ili predzidnu konstrukciju obloženu gipskartonskim pločama, komplet s integriranim kutnim ventilom priključka vode ½", niskošumnim uljevnim ventilom, odvodnim koljenom d90/110 mm sa zvučno izoliranom ubujmicom, spojnim komadom za WC školjku s brtvenim manžetama i setom zvučne izolacije, vijcima za učvršćenje keramike i svim potrebnim priborom za ugradnju prema uputama proizvođača. Element sadrži oslonce za montažu rukohvata s obje strane. Odgovarajuće tipkalo za ručno i senzorsko aktiviranje ispiranja, baterijsko napajanje.</t>
  </si>
  <si>
    <r>
      <t xml:space="preserve">Dobava i montaža zidnog </t>
    </r>
    <r>
      <rPr>
        <b/>
        <sz val="10"/>
        <rFont val="Arial"/>
        <family val="2"/>
        <charset val="238"/>
      </rPr>
      <t>električnog grijača vode</t>
    </r>
    <r>
      <rPr>
        <sz val="10"/>
        <rFont val="Arial"/>
        <family val="2"/>
        <charset val="238"/>
      </rPr>
      <t xml:space="preserve"> za pripremu tople sanitarne vode. Spremnik dolazi sa nosačima za zid - montaža u spuštenom stropu. U stavku je potrebno uključit i materijal potreban za ovješenje istog na zid. Spremnik volumena 9,9 litara, vertikalne izvedbe, snaga el. grijača 2,0 kW, 230V, 50 Hz, zaštita od zamrzavanja. Temperaturno područje 15-75 C, radni pritisak 6 bara. Za dva ili više izljevnih mjesta. Energetski razred A.
Obračun po komadu.</t>
    </r>
  </si>
  <si>
    <t>SPREMIŠTE LJETNOG NAMJEŠTAJA</t>
  </si>
  <si>
    <t>5.6.</t>
  </si>
  <si>
    <t>SNIMAK IZVEDENOG STANJA INSTALACIJA</t>
  </si>
  <si>
    <t>Izrada projekta izvedenog stanja uz isporuku investitoru 3 printana primjerka, te digitalna predaja u dwg i pdf formatu na DVD mediju ili USB prijenosniku. Projekt mora sadržavati tlocrte, sheme i detalje izvedenih instalacija, uz preuzimanje trasa vanjskih instalacija sa geodetskog snimka izvedenog stanja. Projekt izvedenog stanja izrađuje tvrtka ovlaštena za izradu projekata instalacija, a ovjerava ga ovlašteni inženjer građevinarstva ili strojarstva. Za potrebe izrade istog izvođač radova dužan je osigurati skice sa detaljnim kotama i fotodokumentaciju instalacija koje su zatvorene unutar zida/poda/stropa (nedostupne instalacije), vezano za promjene trasa u odnosu na projektirano stanje.
Obračun po kompletno izvedenoj usluzi.</t>
  </si>
  <si>
    <r>
      <t xml:space="preserve">AQUACHEM d.o.o.
</t>
    </r>
    <r>
      <rPr>
        <sz val="9"/>
        <color theme="1"/>
        <rFont val="Arial"/>
        <family val="2"/>
      </rPr>
      <t>Industrijska cesta 12, Ivanić-Grad, OIB: 17436320396</t>
    </r>
  </si>
  <si>
    <t>309/2022-GS</t>
  </si>
  <si>
    <t>TROŠKOVNIK STROJARSKIH INSTALACIJA - FONTANSKA TEHNIKA</t>
  </si>
  <si>
    <t>Aquachem d.o.o.</t>
  </si>
  <si>
    <t>STROJARSKI TROŠKOVNIK FONTANSKE TEHNIKE</t>
  </si>
  <si>
    <t>Svaka stavka obuhvaća nabavu, dopremu i ugradnju opreme, te sav potreban materijal i radove potrebne za dovođenje opreme u stanje potpune gotovosti.</t>
  </si>
  <si>
    <t xml:space="preserve">Troškovnik fontanske tehnike je izrađen na temelju glavnog projekta. Naknadnom razradom projekta te izradom detalja je moguća izmjene količine i vrste oprema. </t>
  </si>
  <si>
    <t xml:space="preserve">OPĆI UVJETI UZ TROŠKOVNIK:
</t>
  </si>
  <si>
    <t>Za sve radove obuvaćene ovim troškovnikom, izvođač se treba pridržavati važećih Zakona i pripadajućih propisa.</t>
  </si>
  <si>
    <t>Cjelinu projekta čine nacrti, tehnički opis i ovaj troškovnik sa općim uvjetima. Eventualna odstupanja treba prethodno dogovoriti sa investitorom, nadzornim inženjerom i projektantom za svaki pojedini slučaj.</t>
  </si>
  <si>
    <t>Za sve eventualne primjedbe/nejsnoće u pogledu troškovnika, obratiti se investitoru prije davanja ponude.</t>
  </si>
  <si>
    <t xml:space="preserve">Izvođač je dužan ugraditi svu opremu koja je navedena u IZVEDBENOM PROJEKTU iako ona nije navedena u troškovniku. </t>
  </si>
  <si>
    <t>U jediničnim cijenama svih navedenih stavki specifikacija, prilikom izrade ponude (nuđenje izvedbe instalacija) moraju biti sadržani i obuhvaćeni ukupni troškovi opreme i uređaja, ukupni troškovi materijala i rada za potpuno dovršenje cjelokupnog posla uključujući:</t>
  </si>
  <si>
    <t xml:space="preserve"> -izradu potrebne prateće radioničke dokumentacije,</t>
  </si>
  <si>
    <t xml:space="preserve"> -prateća ispitivanja: tlačne, funkcionalne probe, radne opreme, uzorka vode i sl.; s izradom pismenog izvješća</t>
  </si>
  <si>
    <t>puštanje u probni pogon,</t>
  </si>
  <si>
    <t>podešavanje radnih parametara,</t>
  </si>
  <si>
    <t>puštanje u funkcijski-trajni rad,</t>
  </si>
  <si>
    <t>izradu primopredajne dokumentacije,</t>
  </si>
  <si>
    <t>izradu projekta izvedenog stanja,</t>
  </si>
  <si>
    <t xml:space="preserve"> -kao i ostale radove koji nisu posebno iskazani specifikacijama, a potrebni su za potpunu i urednu izvedbu projektiranih instalacija, njihovu funkcionalnost, pogonsku gotovost i primopredaju korisniku kao npr. pripremne i završne radove, upoznavanje sa objektom, usklađivanje radova s ostalim sudionicima u gradnji, kontakti s nadzorom, investitorom i projektantom, vođenje dokumentacije gradilišta, izrada shema izvedenog stanja, uputstva za rukovanje i održavanje sa obukom osoblja investitora, izradu natpisnih pločica i oznaka, pribavljanje potrebne dokumentacije za uporabnu dozvolu i sl.</t>
  </si>
  <si>
    <t>U cijenu ukalkulirati sav potreban spojni, montažni, pridržni i ostali materijal potreban za potpunu funkcionalnost.</t>
  </si>
  <si>
    <t>U cijenu ukalkulirati sva pomoćna sredstva potrebna za rad (skele, podizne platforme, dizalice …).</t>
  </si>
  <si>
    <t xml:space="preserve">Prije montaže i naručivanja opreme potrebno je proučiti izvedbeni projekt. </t>
  </si>
  <si>
    <t>Prije početka izvođenja obvezno izvršiti usklađenje s ostalim izvođačima radova.</t>
  </si>
  <si>
    <t xml:space="preserve">Dodatni radovi smiju se izvoditi samo kad ih naloži i odobri investitor. </t>
  </si>
  <si>
    <t>Ateste ugrađenih materijala i uređaja, upute za korištenje kao i mjerne protokole izdane od ovlaštenih institucija treba priložiti prije tehničkog pregleda.</t>
  </si>
  <si>
    <t>Izvođač je dužan uskladiti projektnu dokumentaciju sa stvarno izvedenim stanjem, te istu s izmjenama isporučiti investitoru u 1 primjerku.</t>
  </si>
  <si>
    <t>Jamstveni rok počinje teći s danom kada investitor ili njegov punomoćnik izvrše primopredaju objekta bez nedostataka.</t>
  </si>
  <si>
    <t>Pretpostavka za primopredaju je predočenje potvrde o uspješno obavljenom tehničkom pregledu (uporabna dozvola) ili pregledu od ovlaštene institucije.</t>
  </si>
  <si>
    <t xml:space="preserve">Ponuđač radova mora ponuditi sve stavke iz ovog troškovnika. </t>
  </si>
  <si>
    <t>Ukoliko neke od stavki ne nudi  to u svojoj ponudi mora posebno naglasiti.</t>
  </si>
  <si>
    <t>Ukoliko za neke od stavki, u kojima je  naveden tip, predlaže alternativu mora dokazati da je alternativa jednako vrijedna.</t>
  </si>
  <si>
    <t xml:space="preserve">Cijene iz ponude ugovaratelja radova su fiksne tijekom cijelog vremena gradnje. </t>
  </si>
  <si>
    <t>OSTALI RADOVI</t>
  </si>
  <si>
    <t>Izvođač je prije sastavljanja ponude obvezan detaljno proučiti svu ponudbenu dokumentaciju, te opće uvjete, opise i količine radova u troškovniku.
U zasebnoj stavci svake od grupa radova potrebno je nuditi i tekstualno obrazložiti dodatne radove / materijale koji nisu predviđeni stavkama troškovnika predmetne grupe radova, a odnosi se na:
- dodatne troškove nastale kao posljedica specifičnosti nuđenih materijala, proizvoda i radova od strane izvođača
- ustanovljene razlike u količinama.
Dodatni radovi neće se prihvatiti kao valjani ukoliko nisu navedeni sa obrazloženjem Izvođača, a kao sastavni dio ponude.</t>
  </si>
  <si>
    <t>Prateća čišćenja prostora tijekom izvedbe radova, kao i obuka osoblja korisnika u rukovanju instalacijom do konačne - službene primopredaje investitoru odnosno krajnjem korisniku, moraju biti uključena u ponudbenu cijenu.</t>
  </si>
  <si>
    <t>U troškovima opreme i uređaja, podrazumijeva se njihova nabavna cijena (uključivo s carinom i porezima), transportni troškovi, svi potrebni prijenosi, utovari i istovari, uskladištenje i čuvanje, sve fco. montirano, prema projektnoj dokumentaciji, odnosno u skladu s predmetnim općim napomenama.</t>
  </si>
  <si>
    <t>U troškovima materijala, podrazumijeva se nabavna cijena kako primarnog, tako i kompletnog pomoćnog spojnog - potrošnog materijala, uključivo sa svim potrebnim prijenosima, utovarima i istovarima, uskladištenjem i čuvanjem.</t>
  </si>
  <si>
    <t>Za sve izvedene radove, ugrađene materijale i opremu, potrebno je u skladu s propisima ishodovati dokaze o kakvoći (atestna dokumentacija i sl.), koji se bez posebne naknade daju na uvid nadzornom inženjeru, a prilikom primopredaje građevine uručuju investitoru, odnosno krajnjem korisniku.</t>
  </si>
  <si>
    <t>U ponudbenim cijenama mora biti obuhvaćen sav rad, glavni i pomoćni, uporaba lakih pokretnih skela, sva potrebna podupiranja, sav unutrašnji transport te potrebna zaštita izvedenih radova.</t>
  </si>
  <si>
    <t>Prije početka izvedbe izvoditelj radova dužan je u skladu s važećim propisima osigurati gradilište</t>
  </si>
  <si>
    <t>Za eventualne štete uzrokovane neodgovornim ili nestručnim radom odgovara izvoditelj radova, te ih je obvezan nadoknaditi investitoru.</t>
  </si>
  <si>
    <t>Pri izvedbi instalacije obavezno je poštivati:</t>
  </si>
  <si>
    <t xml:space="preserve"> -Pozitivne hrvatske propise</t>
  </si>
  <si>
    <t xml:space="preserve"> -upute proizvođača opreme</t>
  </si>
  <si>
    <t>U cijeni dobave opreme, ako to nije zasebnom stavkom specificirano, sadržana je i cijena puštanja u pogon i podešavanja pogonskih stanja od strane ovlaštenog servisera, sa izdavanjem i ovjeravanjem jamstvenih listova i zapisnika.</t>
  </si>
  <si>
    <t>U cijeni ugradbe opreme koju Investitor sam dobavi je i cijena dopreme, istovara i privremenog skladištenja na gradilištu, do ugradbe.</t>
  </si>
  <si>
    <t xml:space="preserve">Troškove utrošene vode i struje potrebnih za punjenje bazena i probni rad sustava snosi Investitor. </t>
  </si>
  <si>
    <t>Troškove radova koje je potrebno obavljati u svrhu održavanja sustava do primopredaje objekta, a koji nisu obuhvaćeni troškovnikom (dodatna doprema kemikalija, čišćenje bazena) snosi Investitor.</t>
  </si>
  <si>
    <t>INSTALACIJA</t>
  </si>
  <si>
    <t>Tlačna, ispusna, preljevna i usisna  instalacija izrađena iz tlačnih PVC cijevi PN 10 bara uključivo sa fitinzima i ovješenjem, spajanje ljepljenjem.</t>
  </si>
  <si>
    <t>d50</t>
  </si>
  <si>
    <t>d63</t>
  </si>
  <si>
    <t>d75</t>
  </si>
  <si>
    <t>d110</t>
  </si>
  <si>
    <t>d125</t>
  </si>
  <si>
    <t>Dobava i ugradnja PVC-U spojnog materijala. Stavka uključuje tuljke, leteće prirubnice, spojni i brtveni materijal, ljepilo, čistač te sav materijal potreban za spajanje cijevi tehnologijom ljepljenja.</t>
  </si>
  <si>
    <t>Dobava i ugradnja potrošnog materijala za spajanje tlačnog PVC cjevovoda - cijevi, fazonskih komada, armatura:</t>
  </si>
  <si>
    <t>~ Tekuće ljepilo za spajanje PVC-U cijevi</t>
  </si>
  <si>
    <t>~ Kemijski čistač za pripremu PVC-U cijevi za spajanje ljepilom</t>
  </si>
  <si>
    <t>7.2.</t>
  </si>
  <si>
    <t>PRIKLJUČNI VODOVOD</t>
  </si>
  <si>
    <t>Priključna vodovodna instalacija koja se sastoji od:</t>
  </si>
  <si>
    <t>- kuglasti ventil NO 32</t>
  </si>
  <si>
    <t>7.3.</t>
  </si>
  <si>
    <t>PRODORI U ZIDOVIMA</t>
  </si>
  <si>
    <t>Elementi za ugradnju u betonske zidove i dno bazena, izrađeni od PVC cijevi s ugrađenom labirintnom brtvom izrađenom od PVC ploče zaljepljenje na cijev. Dio koji se ugrađuje u beton je s obje strane premazan ljepilom i posipan kvarcnim pijeskom. Krajevi cijevi su blindirani i zaštićeni prilikom betoniranja.</t>
  </si>
  <si>
    <t>d75 - usis crpke</t>
  </si>
  <si>
    <t>d63 - transparentna cijev</t>
  </si>
  <si>
    <t>d63 - ispust kompenzacije</t>
  </si>
  <si>
    <t>d125 - sigurnosni preljev</t>
  </si>
  <si>
    <t>d110 - ventilacija</t>
  </si>
  <si>
    <t>d110 - preljev</t>
  </si>
  <si>
    <t>d50- struja i anemometar</t>
  </si>
  <si>
    <t>d50 - otpadna voda iz potopne pumpe</t>
  </si>
  <si>
    <t>d63 - otpadna voda od pranja filtera</t>
  </si>
  <si>
    <t>d40 - nadopuna</t>
  </si>
  <si>
    <t>d75 - struja do fontane</t>
  </si>
  <si>
    <t>d125 - preljev</t>
  </si>
  <si>
    <t>d75 - ispust fontane</t>
  </si>
  <si>
    <t>d63 - obrađena voda</t>
  </si>
  <si>
    <t>7.4.</t>
  </si>
  <si>
    <t>UGRADBENI ELEMENTI FONTANE</t>
  </si>
  <si>
    <r>
      <t>Podni ispust sa kućištem za ugradnju u dno bazena. Rešetka okrugla izrađena iz ABS materijala. Maksimalni protok kroz rešetku iznosi 13 m</t>
    </r>
    <r>
      <rPr>
        <vertAlign val="superscript"/>
        <sz val="8"/>
        <rFont val="Arial"/>
        <family val="2"/>
        <charset val="238"/>
      </rPr>
      <t>3</t>
    </r>
    <r>
      <rPr>
        <sz val="8"/>
        <rFont val="Arial"/>
        <family val="2"/>
        <charset val="238"/>
      </rPr>
      <t>/h.</t>
    </r>
  </si>
  <si>
    <t xml:space="preserve">Ručna kuglasta slavina izrađena od tvrdog PVC-a za radni tlak 10 bar s holenderskim nastavcima te materijalom za ljepljenje, spajanje i nošenje;   </t>
  </si>
  <si>
    <t>Provodnik kablova sa 7 otvora dimenzija 190×50 mm (Ø×H) sa pripadajućim ugradbenim elementom za ugradnju u pod ili zid, izrađeni od legure bronze i cinka (Tombac materijala).</t>
  </si>
  <si>
    <t>Provodnik kablova sa 4 otvora dimenzija 150×50 mm (Ø×H) sa pripadajućim ugradbenim elementom za ugradnju u pod ili zid, izrađeni od legure bronze i cinka (Tombac materijala).</t>
  </si>
  <si>
    <t>7.5.</t>
  </si>
  <si>
    <t>OSTALO</t>
  </si>
  <si>
    <t>Tlačna proba instalacije na nepropusnost ispitnim tlakom 50% većim od radnog, uz podešavanje i balansiranje mreže te izrade elaborata o izvršenoj probi.</t>
  </si>
  <si>
    <t>Transport materijala i alata na gradilište te povrat preostalog materijala s gradilišta nakon završene montaže.</t>
  </si>
  <si>
    <t>REKAPITULACIJA - STROJARSKI PROJEKT FONTANSKE TEHNIKE</t>
  </si>
  <si>
    <t>REKAPITULACIJA -STROJARSKI PROJEKT FONTANE - SVEUKUPNO:</t>
  </si>
  <si>
    <r>
      <t xml:space="preserve">SPRINKLER d.o.o.
</t>
    </r>
    <r>
      <rPr>
        <sz val="9"/>
        <color theme="1"/>
        <rFont val="Arial"/>
        <family val="2"/>
      </rPr>
      <t>Voćarska cesta 112, HR-10000 Zagreb, OIB: 97668348645</t>
    </r>
  </si>
  <si>
    <t>1062-22</t>
  </si>
  <si>
    <t>TROŠKOVNIK SPRINKLER INSTALACIJE</t>
  </si>
  <si>
    <t>SPRINKLER INSTALACIJE</t>
  </si>
  <si>
    <t>Instalaciju treba izvesti prema nacrtima i tehničkom opisu u projektu, važećim hrvatskim propisima, tehničkim propisima i pravilima struke.</t>
  </si>
  <si>
    <t>Za promjene i odstupanja od ovog projekta mora se pribaviti pismena suglasnost projektanta,  nadzornog inženjera i investitora.</t>
  </si>
  <si>
    <t>Izvođač je dužan prije početka radova projekt provjeriti na licu mjesta i za eventualna odstupanja konzultirati projektanta.</t>
  </si>
  <si>
    <t>Sav materijal koji se upotrijebljava tijekom gradnje treba odgovarat standardima, a sva oprema za koju je propisom VdS CEA 4001 reguliran VdS certifikat treba posjedovati isti. Odstupanje od navedenog treba odobriti projektant i nadzorni inženjer.</t>
  </si>
  <si>
    <t>Sva ugrađena oprema treba svojom kvalitetom i tehničkim karakteristikama odgovarati referentnoj opremi navedenoj u troškovniku. Odstupanje od projektirane opreme u kvaliteti treba procijeniti i odobriti nadzorni inženjer. Za navedeni postupak potrebno je nadzornom inženjeru dostaviti tehničke karakteristike zamjenske opreme i certifikate .</t>
  </si>
  <si>
    <t>Pored materijala i sam rad mora biti kvalitetno izveden, a sve što bi se u toku rada i poslije pokazalo nekvalitetno izvođač je dužan u svom trošku ispraviti.</t>
  </si>
  <si>
    <t>Prije nego se priđe polaganju cijevi mora se izvršiti točno razmjeravanje i obilježavanje na zidu i stropovima.</t>
  </si>
  <si>
    <t>Prije ugradnje cijevi je potrebno očistiti iznutra. Također nakon ugradnje cjevovoda, a prije montaže mlaznica cjevovod treba temeljito isprati.</t>
  </si>
  <si>
    <t>Prije ugradnje mlaznica paziti na minimalno zahtijevane udaljenosti mlaznica od stropa.</t>
  </si>
  <si>
    <t>Raspored mlaznica izvesti u skladu sa projektom i propisima, po kojima je instalacija projektirana.</t>
  </si>
  <si>
    <t>Po završetku ugovorenih radova a prije početka korištenja odnosno stavljanja instalacije u pogonsko stanje instalaciju treba zapisnički pustiti u rad.</t>
  </si>
  <si>
    <t>Izvođač je u obavezi izraditi nacrte izvedenog stanja instalacija i predati na ovjeru nadzornom inženjeru i projektantu. Projekt Izvedenog stanja izrađuje projektant glavnog projekta.</t>
  </si>
  <si>
    <t xml:space="preserve">1. UVJETI KOJE TREBA ZADOVOLJITI IZVOĐAČ SUSTAVA ZAŠTITE OD POŽARA KUHINJA 
    </t>
  </si>
  <si>
    <t>U cilju postizanja ispravne montaže sustava za zaštitu od požara kuhinjskih napa nužno je da izvođač uz 
uvjete koje treba zadovoljiti izvođač sprinkler radova zadovolji i niže navedene uvjete:</t>
  </si>
  <si>
    <t xml:space="preserve">Certifikat o uspješno završenoj obuci za projektiranje, ugradnju i održavanje kuhinjskog sustava zaštite od 
požara. Odgovorna osoba izvođača radova - diplomirani inženjer dužna je imati navedeni certifikat izdan
od strane proizvođača opreme. Navedeni certifikat se izdaje na period od 5 godina nakon uspješno položenog
ispita kod proizvođača opreme
</t>
  </si>
  <si>
    <t xml:space="preserve">Certifikat o uspješno završenoj obuci za projektiranje, ugradnju i održavanje kuhinjskog sustava 
zaštite od požara / Voditelj montaže 
Voditelj montaže dužan je imati navedeni certifikat izdan od strane proizvođača opreme. 
Navedeni certifikat se izdaje na period od 5 godina nakon uspješno položenog ispita kod proizvođača opreme
</t>
  </si>
  <si>
    <t>2. OPĆI UVJETI IZVEDBE KUHINJSKOG SUSTAVA</t>
  </si>
  <si>
    <t>Instalaciju treba izvesti prema nacrtima i tehničkom opisu u projektu, važećim hrvatskim propisima,
tehničkim propisima prema kojima je instalacija projektirana i pravilima struke. Prema potrebi  kod montaže
konzultirati odobreni manual proizvođača sustava. Odstupanja od navedenog manuala nisu dopuštena.</t>
  </si>
  <si>
    <t>Za promjene i odstupanja od glavnog i izvedbenog projekta mora se pribaviti pismena suglasnost projektanta i nadzornog inženjera.
Eventualna zamjena sustava je dozvoljena isključivo nakon stručne evaluacije od strane projektanta 
glavnog projekta. Zamjenski sustav treba zadovoljiti po kriteriju odgovarajuće primjene, međunarodnih propisa, međunarodnih certifikata, pravovaljanog tehničkog rješenja i odgovarajućih važećih hrvatskih certifikata.</t>
  </si>
  <si>
    <t>Izvođač je dužan prije početka radova projekt provjeriti na licu mjesta i za eventualna odstupanja
 konzultirati projektanta.</t>
  </si>
  <si>
    <t xml:space="preserve">Izvođač je obvezan imenovati svog ovlaštenog predstavnika – voditelja radova, prije početka radova i 
o tome pismeno izvjestiti naručitelja. Naručutelju i nadzornom inženjeru potrebno je prije početka radova 
dostaviti kopiju Certifikata o uspješno završenoj obuci za projektiranje, ugradnju i održavanje kuhinjskog
sustava zaštite od požara. </t>
  </si>
  <si>
    <t>Izvoditelj se obvezuje da će redovito upisivati u građevinski dnevnik sve potrebne podatke, koje je obvezan 
upisivati i da će osobi ovlaštenoj za vršenja nadzora omogućiti svakodnevno uvid u građevinski dnevnik.</t>
  </si>
  <si>
    <t>Po završetku ugovorenih radova a prije početka korištenja odnosno stavljanja instalacije u pogonsko 
stanje instalaciju treba zapisnički pustiti u rad.</t>
  </si>
  <si>
    <t>Prije stavljanja instalacije u rad treba napraviti obuku krajnjeg korisinika ili ugovoriti održavanje instalacije 
sa ovlaštenim servisom.</t>
  </si>
  <si>
    <t>Preglede instalacije treba vršiti sukladno zidnim uputama i knjizi rukovanja i održavanja sustava za zaštitu 
od požara u kuhinjskim napama. Jednom godišnje treba ishoditi uvjerenje o funkcionalnosti sustava 
od ovlaštene pravne osobe.</t>
  </si>
  <si>
    <t xml:space="preserve">3. DEFINICIJA JEDNAKOVRIJEDNOG SUSTAVA </t>
  </si>
  <si>
    <t>Zamjenski sustav za gašenje požara kuhinjske opreme za projektirani sustav koji je predviđen troškovnikom
treba ispuniti niže navedene uvjete:</t>
  </si>
  <si>
    <t xml:space="preserve">KRITERIJ ISPITNOG STANDARDA ZA PROTUPOŽARNU OPREMU
Jednakovrijedan sustav za gašenje požara je sustav za gašenje požara kuhinjske opreme sukladan normi
 UL300 koji minimalno zadovoljava i niže navedene uvjete:
- kriterij dugotrajnosti 
- kriterij olakšanog servisa
- kriterij prihvatljiv dojave požara
</t>
  </si>
  <si>
    <t>3.2.</t>
  </si>
  <si>
    <r>
      <t>KRITERIJ DUGOTRAJNOSTI - TEHNIČKI KRITERIJ</t>
    </r>
    <r>
      <rPr>
        <b/>
        <i/>
        <sz val="9"/>
        <rFont val="Arial"/>
        <family val="2"/>
        <charset val="238"/>
      </rPr>
      <t xml:space="preserve">
</t>
    </r>
    <r>
      <rPr>
        <sz val="9"/>
        <rFont val="Arial"/>
        <family val="2"/>
        <charset val="238"/>
      </rPr>
      <t xml:space="preserve">Sa ciljem dugotrajnosti sustava i u cilju ostvarenja poboljšanih sanitarnih uvjeta potrebno je da u zamjenskim
 sustavima za gašenje kuhinjske opreme:
- spremnik sredstva za gašenje bude izrađen od nehrđajućeg čelika
- svi dijelovi sustava (i dio sustava gašenja i dio sustava detekcije požara) koji se ugrađuju u kuhinjsku 
  napu budu izrađeni od nehrđajućeg čelika
</t>
    </r>
  </si>
  <si>
    <t>3.3.</t>
  </si>
  <si>
    <r>
      <t>KRITERIJ OLAKŠANOG SERVISA - TEHNIČKI KRITERIJ</t>
    </r>
    <r>
      <rPr>
        <b/>
        <i/>
        <sz val="9"/>
        <rFont val="Arial"/>
        <family val="2"/>
        <charset val="238"/>
      </rPr>
      <t xml:space="preserve">
</t>
    </r>
    <r>
      <rPr>
        <sz val="9"/>
        <rFont val="Arial"/>
        <family val="2"/>
        <charset val="238"/>
      </rPr>
      <t>Sa ciljem jednostavnijeg održavanja sustava potrebno je da u zamjenskim sustavima za gašenje kuhinjske
opreme spremnik sredstva za gašenje bude odvojen od spremnika pogonskog plina za izbacivanje sredstva
za gašenje (sukladno ovom kriteriju nije prihvatljivo da se sredstvo za gašenje nalazi u istom spremniku 
sa pogonskim plinom).</t>
    </r>
  </si>
  <si>
    <t>3.4.</t>
  </si>
  <si>
    <r>
      <t>KRITERIJ PRIHVATLJIVE DOJAVE POŽARA - TEHNIČKI KRITERIJ</t>
    </r>
    <r>
      <rPr>
        <b/>
        <i/>
        <sz val="9"/>
        <rFont val="Arial"/>
        <family val="2"/>
        <charset val="238"/>
      </rPr>
      <t xml:space="preserve">
</t>
    </r>
    <r>
      <rPr>
        <sz val="9"/>
        <rFont val="Arial"/>
        <family val="2"/>
        <charset val="238"/>
      </rPr>
      <t>Sa ciljem ostvarenja odgovarajućih sanitarnih uvjeta nužno je da dojava požara bude izvedena na način da 
je omogućeno na jednostavan način čišćenje kuhinjske nape i filtera. Navedeno je moguće ukoliko je kod 
zamjenskog sustava detekcija požara izvedena kao mehanička i izrađena od nehrđajućeg čelika.
Sa ciljem osiguranja odgovarajuće dojave požara nužno je da dojava požara bude osigurana odgovarajućom 
detekcijom požara što je osigurano izvedbom dojave požara za svaki štićeni element gašenja zasebno sa 
odgovarajućim detektorom požara (detektor požara treba imati temperaturu aktiviranja požara 30 - 35°C iznad maksimalne temperature koja se može pojaviti u predmetnom dijelu). Nije prihvatljiva univerzalna detekcija 
požara sa prevelikom temperaturnom razlikom između temperature aktiviranja i maksimalne temperature 
koja se može pojaviti u prostoru.</t>
    </r>
  </si>
  <si>
    <t>3.5.</t>
  </si>
  <si>
    <t>KRITERIJ SIGNALIZACIJE PRORADE PROTUPOŽARNOG KUHINJSKOG SUSTAVA
Upotrebom projektiranog sustava osigurana je signalizacija prorade protupožarnog kuhinjskog sustava.</t>
  </si>
  <si>
    <t>4. CERTIFIKATI I KVALITETA UGRAĐENE OPREME I RADOVA</t>
  </si>
  <si>
    <t>Sav materijal za izvedbu radova na sustavu za zaštitu od požara u kuhinjskim napama obavezan je izvođač 
dobaviti  prema specifikaciji materijala u projektnoj dokumentaciji a u skladu sa važećim zakonskim 
propisima.</t>
  </si>
  <si>
    <t>4.2.</t>
  </si>
  <si>
    <t>Sav materijal koji se upotrijebljava tijekom gradnje treba odgovarati hrvatskim standardima, a sva oprema
 za koju je propisom EN 16282-7 reguliran EN 16282-7 certifikat treba posjedovati isti. Odstupanje od
 navedenog treba odobriti projektant i nadzorni inženjer.</t>
  </si>
  <si>
    <t>4.3.</t>
  </si>
  <si>
    <t>Sva ugrađena oprema treba svojom kvalitetom i tehničkim karakteristikama odgovarati referentnoj opremi 
navedenoj u troškovniku pod stavkom "kvaliteta proizvoda kao:". Odstupanje od projektirane opreme u 
kvaliteti treba procijeniti i odobriti nadzorni inženjer i projektant. Za navedeni postupak potrebno je projektantu
 i nadzornom inženjeru dostaviti tehničke karakteristike zamjenske opreme i certifikate .</t>
  </si>
  <si>
    <t>4.4.</t>
  </si>
  <si>
    <t>Sva protupožarna oprema treba posjedovati uvjerenja o ispravnosti i podobnosti izdana od ovlaštene pravne
 osobe.</t>
  </si>
  <si>
    <t>4.5.</t>
  </si>
  <si>
    <t>Pored materijala i sam rad mora biti kvalitetno izveden, a sve što bi se u toku rada i poslije pokazalo 
nekvalitetno izvođač je dužan u svom trošku ispraviti.</t>
  </si>
  <si>
    <t>5. TEHNOLOŠKI UVJETI IZRADE INSTALACIJE</t>
  </si>
  <si>
    <t>Prije ugradnje, cijevi je potrebno očistiti iznutra. Također nakon ugradnje cjevovoda, a prije montaže
 mlaznica cjevovod treba temeljito isprati.</t>
  </si>
  <si>
    <t>Za izradu cjevovoda kuhinjskog sustava predviđene su cijevi od nehrđajućeg čelika kao i svi spojni fitinzi. 
Spajanje cjevovoda je navojno i press tehnologijom. Brtvljenje spojeva izvoditi se teflonskom trakom.
Cjevovod za vođenje nehrđajuće čelične sajle u sustavu dojave izvesti iz tankostjenih nehrđajućih cijevi. 
Spojevi cijevi za vođenje se izvode sa specijalnim fitinzima za vođenje sajle. Nije dozvoljeno drugačije 
spajanje.</t>
  </si>
  <si>
    <t>6. ZAŠTITA NA RADU</t>
  </si>
  <si>
    <t>Izvođač radova je dužan prije početka radova napraviti Plan uređenja radilišta i imenovati osobu zaduženu 
za zaštitu na radu na radilištu.</t>
  </si>
  <si>
    <t>6.2.</t>
  </si>
  <si>
    <t xml:space="preserve">Izvođač radova je dužan prije početka radova obavijestiti inspekciju rada o početku radova. </t>
  </si>
  <si>
    <t>6.3.</t>
  </si>
  <si>
    <t>Izvođač radova je dužan koristiti zaštitnu opremu i osobna zaštitna sredstva.</t>
  </si>
  <si>
    <t>6.4.</t>
  </si>
  <si>
    <t>Izvođač radova se je dužan pridržavati svih pravila koja proizlaze iz zakonske regulative u području zaštite 
na radu.</t>
  </si>
  <si>
    <t>SPRINKLER  - CIJEVNA MREŽA</t>
  </si>
  <si>
    <t>Br.</t>
  </si>
  <si>
    <t>Opis radova i/ili opreme</t>
  </si>
  <si>
    <t>mjera</t>
  </si>
  <si>
    <t xml:space="preserve">ukupna cijena </t>
  </si>
  <si>
    <t xml:space="preserve">Sprinkler mlaznica viseća, kromirana, sa VdS  atestom ili jednakovrijedno, 1/2", fast response RTI&lt; 50 “spray”, K80, 68°C (uključeno 24 rezervnih)                                        </t>
  </si>
  <si>
    <t xml:space="preserve">Sprinkler mlaznica viseća, kromirana, sa VdS  atestom ili jednakovrijedno, 1/2", fast response RTI&lt; 50 “spray”, K80, 93°C (uključeno 10 rezervnih)                                        </t>
  </si>
  <si>
    <t xml:space="preserve">Sprinkler mlaznica "FLAT" stojeća, mesingana, sa VdS  atestom ili jednakovrijedno,  1/2", fast response RTI &lt;50 “spray”, K80, 68°C, (uključeno  24 rezervnih)  </t>
  </si>
  <si>
    <t xml:space="preserve">Sprinkler mlaznica  stojeća, mesingana, sa VdS  atestom ili jednakovrijedno, 1/2", STANDARD response
RTI &gt;80 “spray”, K80, 68°C (uključeno 10 rezervnih) </t>
  </si>
  <si>
    <t xml:space="preserve">Sprinkler mlaznica  stojeća, mesingana, sa VdS  atestom ili jednakovrijedno, 1/2", STANDARD response
RTI &gt;80 “spray”, K80, 93°C (uključeno 10 rezervnih) </t>
  </si>
  <si>
    <t xml:space="preserve">Sprinkler mlaznica , “suha”, viseća, 1", sa VdS  atestom ili jednakovrijedno, K80, 68°C (uključeno 2 rezervne) </t>
  </si>
  <si>
    <t>Rozeta, ukrasna, boja prema želji investitora, dvodijelna, podesiva po visini</t>
  </si>
  <si>
    <t xml:space="preserve">Priključak za ispiranje cjevovoda komplet 
ventil 2"  </t>
  </si>
  <si>
    <t>Fleksibilno armirano crijevo, 3/4" - 1/2", komplet sa konzolom za spušteni strop, sa VdS certifikatom ili jednakovrijedno</t>
  </si>
  <si>
    <t>Cijevi, čelična, crna, šavna prema DIN 2440 ili jednakovrijedna ili DIN 2458 ili jednakovrijedna, ispitana prema DIN 1626 ili jednakovrijedna, u kompletu sa cijevnim lukovima, redukcijama, elastičnim spojkama, T crnim komadima, te raznim fitinzima zaštićena temeljnim premazom i obojana završnom bojom slijedećih dimenzija: NO25</t>
  </si>
  <si>
    <t>Cijevi, čelična, crna, šavna prema DIN 2440 ili jednakovrijedna ili DIN 2458 ili jednakovrijedna, ispitana prema DIN 1626 ili jednakovrijedna, u kompletu sa cijevnim lukovima, redukcijama, elastičnim spojkama, T crnim komadima, te raznim fitinzima zaštićena temeljnim premazom i obojana završnom bojom slijedećih dimenzija: NO32</t>
  </si>
  <si>
    <t>Cijevi, čelična, crna, šavna prema DIN 2440 ili jednakovrijedna ili DIN 2458 ili jednakovrijedna, ispitana prema DIN 1626 ili jednakovrijedna, u kompletu sa cijevnim lukovima, redukcijama, elastičnim spojkama, T crnim komadima, te raznim fitinzima zaštićena temeljnim premazom i obojana završnom bojom slijedećih dimenzija: NO50</t>
  </si>
  <si>
    <t>Cijevi, čelična, crna, šavna prema DIN 2440 ili jednakovrijedna ili DIN 2458 ili jednakovrijedna, ispitana prema DIN 1626 ili jednakovrijedna, u kompletu sa cijevnim lukovima, redukcijama, elastičnim spojkama, T crnim komadima, te raznim fitinzima zaštićena temeljnim premazom i obojana završnom bojom slijedećih dimenzija: NO80</t>
  </si>
  <si>
    <t>Cijevi, čelična, crna, šavna prema DIN 2440 ili jednakovrijedna ili DIN 2458 ili jednakovrijedna, ispitana prema DIN 1626 ili jednakovrijedna, u kompletu sa cijevnim lukovima, redukcijama, elastičnim spojkama, T crnim komadima, te raznim fitinzima zaštićena temeljnim premazom i obojana završnom bojom slijedećih dimenzija: NO100</t>
  </si>
  <si>
    <t>Ovjesni i konzolni materijal, pocinčani, za pričvršćenje cjevovoda sa VdS certifikatom ili jednakovrijedno, slijedećih dimenzija: NO25</t>
  </si>
  <si>
    <t>Ovjesni i konzolni materijal, pocinčani, za pričvršćenje cjevovoda sa VdS certifikatom ili jednakovrijedno, slijedećih dimenzija: NO32</t>
  </si>
  <si>
    <t>Ovjesni i konzolni materijal, pocinčani, za pričvršćenje cjevovoda sa VdS certifikatom ili jednakovrijedno, slijedećih dimenzija: NO80</t>
  </si>
  <si>
    <t>Ovjesni i konzolni materijal, pocinčani, za pričvršćenje cjevovoda sa VdS certifikatom ili jednakovrijedno, slijedećih dimenzija: NO100</t>
  </si>
  <si>
    <t>Transport navedene opreme do radilišta i transport preostalog materijala</t>
  </si>
  <si>
    <t>Montaža navedene opreme uključujući i čišćenje gradilišta nakon montaže.</t>
  </si>
  <si>
    <t>Blindiranje / odvajanje postojećeg sprinkler cjevovoda od dijela sprinkler instalcije koja se nalazi u prostoru koji je obuhvaćen rekonstrukcijom 
Napomena: (stavka demontaže postojeće sprinkler instalacije u zoni rekonstrukcije je navedena u građevinsko obrtničkom troškovniku</t>
  </si>
  <si>
    <t>Spajanje izvedene sprinkler instalacije na postojeću sprinkler instalaciju</t>
  </si>
  <si>
    <t xml:space="preserve">Tlačna proba 15 bar kroz 24 sata i ispiranje cjevovoda preko  priključaka za ispiranje, za svaku cijevnu mrežu posebno </t>
  </si>
  <si>
    <r>
      <t xml:space="preserve">Ispitivanje funkcionalnosti </t>
    </r>
    <r>
      <rPr>
        <b/>
        <sz val="10"/>
        <rFont val="Arial"/>
        <family val="2"/>
      </rPr>
      <t>kompletne instalacije</t>
    </r>
    <r>
      <rPr>
        <sz val="10"/>
        <rFont val="Arial"/>
        <family val="2"/>
      </rPr>
      <t xml:space="preserve"> bez aktiviranja sprinkler mlaznica, uključujući i dobivanje atesta funkcionalnosti od ovlaštene ustanove</t>
    </r>
  </si>
  <si>
    <t>Projekt izvedenog stanja</t>
  </si>
  <si>
    <t>Primopredaja instalacije, obuka osoblja, koordinacija s elektroizvođačima i izvođačima VDC sustava</t>
  </si>
  <si>
    <t>SPRINKLER CIJEVNA MREŽA</t>
  </si>
  <si>
    <t xml:space="preserve">UKUPNO </t>
  </si>
  <si>
    <t>SUSTAV ZA ZAŠTITU KUHINJE</t>
  </si>
  <si>
    <t>SUSTAV  WHDR 1</t>
  </si>
  <si>
    <t>Spremnik sa sredstvom za gašenje, te pneumatski aktivirajućim ventilom, sukladan smjernicama TPED ili jednakovrijedno, kapaciteta 15L,
sa EN 16282-7 certifikatom ili jednakovrijedna</t>
  </si>
  <si>
    <t>2</t>
  </si>
  <si>
    <t>Držač spremnika u kompletu s pričvrsnim vijcima 
 400/15 mounting bracket, 
sa EN 16282-7 certifikatom ili jednakovrijedna</t>
  </si>
  <si>
    <t>3</t>
  </si>
  <si>
    <t>Adapter za pražnjenje, ulaz u ventil / izlaz 1/2" NPT unutarnji + 3/4" vanjski, uključivo adapter, prirubnica, O-ring, Discharge adaptor kit, 
sa EN 16282-7 certifikatom  ili jednakovrijedna</t>
  </si>
  <si>
    <t>Upravljački uređaj koji uključuje sistem za aktivaciju ventila, probnu i aktivacijsku bočicu, set uvodnica, mikrosklopke, 
sa EN 16282-7 certifikatom ili jednakovrijedna</t>
  </si>
  <si>
    <t>5</t>
  </si>
  <si>
    <t>Aktivator ventila,
sa EN 16282-7 certifikatom ili jednakovrijedna</t>
  </si>
  <si>
    <t>6</t>
  </si>
  <si>
    <t>Mikrosklopke sa terminalima i zaštitom te perom za aktivaciju, 250vac,
sa EN 16282-7 certifikatom ili jednakovrijedna</t>
  </si>
  <si>
    <t>7</t>
  </si>
  <si>
    <t>Pilot bočica za upravljački uređaj XV,
sa EN 16282-7 certifikatom ili jednakovrijedna</t>
  </si>
  <si>
    <t>8</t>
  </si>
  <si>
    <t>Ispitna bočica za upravljački uređaj  XV,
sa EN 16282-7 certifikatom ili jednakovrijedna</t>
  </si>
  <si>
    <t>9</t>
  </si>
  <si>
    <t>Mlaznica od nehrđajućeg čelika, tip ADP,
sa EN 16282-7 certifikatom ili jednakovrijedna</t>
  </si>
  <si>
    <t>10</t>
  </si>
  <si>
    <t>Mlaznica od nehrđajućeg čelika, tip F,
sa EN 16282-7 certifikatom ili jednakovrijedna</t>
  </si>
  <si>
    <t>11</t>
  </si>
  <si>
    <t>Mlaznica od nehrđajućeg čelika, tip R,
sa EN 16282-7 certifikatom ili jednakovrijedna</t>
  </si>
  <si>
    <t>12</t>
  </si>
  <si>
    <t>Mlaznica od nehrđajućeg čelika, tip GRW,
sa EN 16282-7 certifikatom ili jednakovrijedna</t>
  </si>
  <si>
    <t>13</t>
  </si>
  <si>
    <t>Gibljivi zglob od nehrđajućeg čelika, za sve mlaznice, dimenzije 3/8",
sa EN 16282-7 certifikatom ili jednakovrijedna</t>
  </si>
  <si>
    <t>14</t>
  </si>
  <si>
    <t>Servisne brtvice, za mlaznice
, sa EN 16282-7 certifikatom ili jednakovrijedna</t>
  </si>
  <si>
    <t>15</t>
  </si>
  <si>
    <t>Kapa od nehrđajućeg čelika, za mlaznice,
sa EN 16282-7 certifikatom ili jednakovrijedna</t>
  </si>
  <si>
    <t>16</t>
  </si>
  <si>
    <t>Ručni aktivator, kraj aktivacijske linije, za upravljačke uređaje XV ili KRS-50, inline detekcija (T kolotur) ili zasebna detekcijska linija,
sa EN 16282-7 certifikatom ili jednakovrijedna</t>
  </si>
  <si>
    <t>17</t>
  </si>
  <si>
    <t>Temperaturni senzor 141°C, ampula,
sa EN 16282-7 certifikatom ili jednakovrijedna</t>
  </si>
  <si>
    <t>18</t>
  </si>
  <si>
    <t>Kućište za aktivacijske komponente (SAMO za XV  upravljačku jedinicu), uključuje 1 okvir, 2 nehrđajuće uvodnice 1/2", 1 "S" kuka, 4 rukavca za krimpanje,
sa EN 16282-7 certifikatom ili jednakovrijedna</t>
  </si>
  <si>
    <t>19</t>
  </si>
  <si>
    <t>Ugaoni kolotur, 1/2" uvodnice,
sa EN 16282-7 certifikatom ili jednakovrijedna</t>
  </si>
  <si>
    <t>20</t>
  </si>
  <si>
    <t xml:space="preserve">Sajla nehrđajuća, 1/16" </t>
  </si>
  <si>
    <t>21</t>
  </si>
  <si>
    <t xml:space="preserve">Cable Crimp Sleeve </t>
  </si>
  <si>
    <t>22</t>
  </si>
  <si>
    <t>"S" kuka 
za sustav za zaštitu od požara kuhinjskih napa</t>
  </si>
  <si>
    <t>23</t>
  </si>
  <si>
    <t xml:space="preserve">Rasteretni element, za ventilaciju po svakoj liniji  gašenja
</t>
  </si>
  <si>
    <t>24</t>
  </si>
  <si>
    <t xml:space="preserve">Savitljio crijevo 24", aktivacija ventila
za sustav za zaštitu od požara kuhinjskih napa
</t>
  </si>
  <si>
    <t>25</t>
  </si>
  <si>
    <r>
      <t>Brtvena uvodnica Quik-Seal</t>
    </r>
    <r>
      <rPr>
        <vertAlign val="superscript"/>
        <sz val="9"/>
        <color indexed="8"/>
        <rFont val="Arial"/>
        <family val="2"/>
        <charset val="238"/>
      </rPr>
      <t>TM</t>
    </r>
    <r>
      <rPr>
        <sz val="9"/>
        <color indexed="8"/>
        <rFont val="Arial"/>
        <family val="2"/>
        <charset val="238"/>
      </rPr>
      <t xml:space="preserve"> Adapter - 1/2" NPT Ženski</t>
    </r>
  </si>
  <si>
    <t>26</t>
  </si>
  <si>
    <t>Brtvena uvodnica Quik-SealTM Adapter - 3/4" NPT Ženski</t>
  </si>
  <si>
    <t>27</t>
  </si>
  <si>
    <t>Cijev od nehrđajučeg čelika Ø18x1mm za vođenje sajle za aktiviranje sustava u kompletu sa svim fitinzima od nehrđajučeg čelika (kolčaci, duple spojnice, holenderi)</t>
  </si>
  <si>
    <t>28</t>
  </si>
  <si>
    <r>
      <t xml:space="preserve">Cijev od nehrđajučeg čelika </t>
    </r>
    <r>
      <rPr>
        <sz val="9"/>
        <rFont val="Calibri"/>
        <family val="2"/>
        <charset val="238"/>
      </rPr>
      <t>Ø</t>
    </r>
    <r>
      <rPr>
        <sz val="9"/>
        <rFont val="Arial"/>
        <family val="2"/>
      </rPr>
      <t>18x1mm za gašenje u kompletu sa svim fitinzima od nehrđajučeg čelika (kolčaci, koljena, T komadi, duple spojnice, holenderi ...)</t>
    </r>
  </si>
  <si>
    <t>29</t>
  </si>
  <si>
    <t>Cijev od nehrđajučeg čelika Ø22x1,5mm za gašenje u kompletu sa svim fitinzima od nehrđajučeg čelika (kolčaci, koljena, T komadi, duple spojnice, holenderi ...)</t>
  </si>
  <si>
    <t>30</t>
  </si>
  <si>
    <t>Cijev od nehrđajučeg čelika Ø30x1,5mm za gašenje u kompletu sa svim fitinzima od nehrđajučeg čelika (kolčaci, koljena, T komadi, duple spojnice, holenderi ...)</t>
  </si>
  <si>
    <t>31</t>
  </si>
  <si>
    <t>Konzola od nehrđajučeg čelika  za cijev
slijedećih dimenzija: Ø18x1mm</t>
  </si>
  <si>
    <t>32</t>
  </si>
  <si>
    <t>Konzola od nehrđajučeg čelika  za cijev, slijedećih dimenzija: Ø22x1,5mm</t>
  </si>
  <si>
    <t>33</t>
  </si>
  <si>
    <t>Konzola od nehrđajučeg čelika  za cijev, slijedećih dimenzija: Ø30x1,5mm</t>
  </si>
  <si>
    <t>34</t>
  </si>
  <si>
    <t xml:space="preserve">Sitni potrošni materijal </t>
  </si>
  <si>
    <t>35</t>
  </si>
  <si>
    <t>Montaža materijala i opreme
NAPOMENA:
Za montažu opreme izvođač mora dostaviti certifikat proizvođača opreme da je ovlašten za ugradnju navedenog sustava</t>
  </si>
  <si>
    <t>SUSTAV ZA ZAŠTITU KUHINJE WHDR1</t>
  </si>
  <si>
    <t>SUSTAV  WHDR 2</t>
  </si>
  <si>
    <t>36</t>
  </si>
  <si>
    <t>Spremnik sa sredstvom za gašenje, te pneumatski aktivirajućim ventilom, sukladan smjernicama TPED, kapaciteta 15L,
sa EN 16282-7 certifikatom ili jednakovrijedna</t>
  </si>
  <si>
    <t>37</t>
  </si>
  <si>
    <t>Držač spremnika u kompletu s pričvrsnim vijcima 
 400/15 mounting bracket, 
sa EN 16282-7 certifikatom  ili jednakovrijedna</t>
  </si>
  <si>
    <t>38</t>
  </si>
  <si>
    <t>Adapter za pražnjenje, ulaz u ventil / izlaz 1/2"NPT unutarnji + 3/4" vanjski, uključivo adapter, prirubnica, O-ring, Discharge adaptor kit, 
sa EN 16282-7 certifikatom  ili jednakovrijedna</t>
  </si>
  <si>
    <t>39</t>
  </si>
  <si>
    <t>Upravljački uređaj koji uključuje sistem za aktivaciju ventila, probnu i aktivacijsku bočicu, set uvodnica, mikrosklopke,
sa EN 16282-7 certifikatom ili jednakovrijedna</t>
  </si>
  <si>
    <t>40</t>
  </si>
  <si>
    <t>41</t>
  </si>
  <si>
    <t>42</t>
  </si>
  <si>
    <t>43</t>
  </si>
  <si>
    <t>44</t>
  </si>
  <si>
    <t>45</t>
  </si>
  <si>
    <t>46</t>
  </si>
  <si>
    <t>47</t>
  </si>
  <si>
    <t>Servisne brtvice, za mlaznice,
sa EN 16282-7 certifikatom ili jednakovrijedna</t>
  </si>
  <si>
    <t>48</t>
  </si>
  <si>
    <t>49</t>
  </si>
  <si>
    <t>50</t>
  </si>
  <si>
    <t>Temperaturni senzor 141°C, ampula, 
sa EN 16282-7 certifikatom ili jednakovrijedna</t>
  </si>
  <si>
    <t>51</t>
  </si>
  <si>
    <t>52</t>
  </si>
  <si>
    <t>53</t>
  </si>
  <si>
    <t>54</t>
  </si>
  <si>
    <t>55</t>
  </si>
  <si>
    <t>56</t>
  </si>
  <si>
    <t>57</t>
  </si>
  <si>
    <t>58</t>
  </si>
  <si>
    <t>59</t>
  </si>
  <si>
    <t>60</t>
  </si>
  <si>
    <t>61</t>
  </si>
  <si>
    <t>62</t>
  </si>
  <si>
    <t>63</t>
  </si>
  <si>
    <t>64</t>
  </si>
  <si>
    <t>65</t>
  </si>
  <si>
    <t>66</t>
  </si>
  <si>
    <t>SUSTAV ZA ZAŠTITU KUHINJE WHDR2</t>
  </si>
  <si>
    <t>ZAJEDNIČKE STAVKE</t>
  </si>
  <si>
    <t>67</t>
  </si>
  <si>
    <t>Transport opreme i materijala na gradilište</t>
  </si>
  <si>
    <t>68</t>
  </si>
  <si>
    <t>Projekt izvedenog stanja s projektnim dokazom da je sustav izveden sukladno tehničkim karakteristikama, uputama proizvođača i da zadovoljava hidraulički i količinom sredstva za gašenje</t>
  </si>
  <si>
    <t>69</t>
  </si>
  <si>
    <t>Funkcionalno ispitivanje i ishođenje zapisnika o funkcionalnom ispitivanju za potrebe tehničkog pregleda</t>
  </si>
  <si>
    <t>UKUPNO</t>
  </si>
  <si>
    <t>Sprinkler cijevna mreža</t>
  </si>
  <si>
    <t>Eur</t>
  </si>
  <si>
    <t xml:space="preserve">SUSTAV ZA ZAŠTITU KUHINJE </t>
  </si>
  <si>
    <t xml:space="preserve">Ovim troškovnikom nisu obuhvaćeni građevinski radovi (prodori kroz betonske </t>
  </si>
  <si>
    <t>zidove, grede i betonske deke, te brtvljenje prolaza kroz požarne sektore.</t>
  </si>
  <si>
    <t>Električno dizalo bez strojarnice - osobno (D4)</t>
  </si>
  <si>
    <t>Nosivost mase:  1600 kg / 21 osoba</t>
  </si>
  <si>
    <t>Broj stanica/ulaza: 2/2 (Prolazna kabina 180°)</t>
  </si>
  <si>
    <t>Pogonsko postrojenje: frekventno regulirani bezreduktorski sinkroni elektromotor sa permanentnim magnetima na rotoru sa vučnim užnicama. Pogon – omogućuje povrat el.
energije u mrežu građevine i korištenje za druge potrebe (npr. rasvjeta ..)</t>
  </si>
  <si>
    <t>Signalizacija i moduli: signal potvrde prijema poziva, digitalni LCD pokazivač položaja kabine u
kabini i LED pokazivač na svim stanicama, strelice smjera daljnje vožnje, alarm, preopterećenje, nužna rasvjeta</t>
  </si>
  <si>
    <t>Vozno okno - tlocrtne dimenzije: širina 2100 mm, dubina 3150 mm</t>
  </si>
  <si>
    <t xml:space="preserve">Visina gornjeg dijela: 3700 mm </t>
  </si>
  <si>
    <t>Dimenzije kabine - širina 1400 mm, dubina 2400 mm, visina 2300 mm</t>
  </si>
  <si>
    <t>Kabinska vrata - automatska teleskopska vrata, širina 1300 mm, visina 2100 mm, brušeni inox 220
regulirani pogon vrata, zaštita od udara – svjetlosna zavjesa</t>
  </si>
  <si>
    <t>Vrata voznog okna - automatska teleskopska, širina 1300 mm, visina 2100 mm, brušeni inox 220 vatrootpornost: EI30 prema HRN EN 81-58:2018 ili jednakovrijedna</t>
  </si>
  <si>
    <t>Dizalo D4</t>
  </si>
  <si>
    <t>DIZALA S UGRADNJOM</t>
  </si>
  <si>
    <r>
      <t xml:space="preserve">REKONSTRUKCIJA TERMALNOG REKREACIJSKOG CENTRA TERME TUHELJ </t>
    </r>
    <r>
      <rPr>
        <sz val="9"/>
        <color theme="1"/>
        <rFont val="Arial"/>
        <family val="2"/>
      </rPr>
      <t>na k.č.br. 3199/1, k.o. Črešnjevec</t>
    </r>
    <r>
      <rPr>
        <b/>
        <sz val="9"/>
        <color theme="1"/>
        <rFont val="Arial"/>
        <family val="2"/>
      </rPr>
      <t xml:space="preserve">
DIO 1 - BAZENSKA DVORANA
DIO 2 - RESTORAN I RECEPCIJA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</si>
</sst>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3" formatCode="_-* #,##0.00_-;\-* #,##0.00_-;_-* &quot;-&quot;??_-;_-@_-"/>
    <numFmt numFmtId="164" formatCode="#,##0.00\ &quot;kn&quot;;\-#,##0.00\ &quot;kn&quot;"/>
    <numFmt numFmtId="165" formatCode="#,##0.00\ &quot;kn&quot;;[Red]\-#,##0.00\ &quot;kn&quot;"/>
    <numFmt numFmtId="166" formatCode="###,##0.00"/>
    <numFmt numFmtId="167" formatCode="#,##0.00_ ;[Red]\-#,##0.00\ "/>
    <numFmt numFmtId="168" formatCode="_-* #,##0.00\ &quot;kn&quot;_-;\-* #,##0.00\ &quot;kn&quot;_-;_-* &quot;-&quot;??\ &quot;kn&quot;_-;_-@"/>
    <numFmt numFmtId="169" formatCode="#,##0_ ;[Red]\-#,##0\ "/>
    <numFmt numFmtId="170" formatCode="#&quot;.&quot;"/>
    <numFmt numFmtId="171" formatCode="#,##0.00\ &quot;kn&quot;"/>
    <numFmt numFmtId="172" formatCode="_-* #,##0.00_-;\-* #,##0.00_-;_-* &quot;-&quot;??_-;_-@"/>
    <numFmt numFmtId="173" formatCode="#,##0.00\ [$€-1]"/>
    <numFmt numFmtId="174" formatCode="_-* #,##0.00\ [$€-1]_-;\-* #,##0.00\ [$€-1]_-;_-* &quot;-&quot;??\ [$€-1]_-;_-@_-"/>
    <numFmt numFmtId="175" formatCode="_-* #,##0.00\ _k_n_-;\-* #,##0.00\ _k_n_-;_-* \-??\ _k_n_-;_-@_-"/>
    <numFmt numFmtId="176" formatCode="_-* #,##0.00\ [$kn-41A]_-;\-* #,##0.00\ [$kn-41A]_-;_-* &quot;-&quot;??\ [$kn-41A]_-;_-@_-"/>
    <numFmt numFmtId="177" formatCode="#,##0.00\ [$€-1];[Red]#,##0.00\ [$€-1]"/>
    <numFmt numFmtId="178" formatCode="#,##0.00\ _k_n"/>
    <numFmt numFmtId="179" formatCode="#,##0.00\ [$€-1];[Red]\-#,##0.00\ [$€-1]"/>
    <numFmt numFmtId="180" formatCode="&quot;3.&quot;@\."/>
    <numFmt numFmtId="181" formatCode="&quot;H.&quot;@\."/>
    <numFmt numFmtId="182" formatCode="&quot;12.&quot;@\."/>
    <numFmt numFmtId="183" formatCode="&quot;C.&quot;@\."/>
    <numFmt numFmtId="184" formatCode="0_)"/>
    <numFmt numFmtId="185" formatCode="0.00_ ;[Red]\-0.00\ "/>
    <numFmt numFmtId="186" formatCode="0.0"/>
    <numFmt numFmtId="187" formatCode="#,##0.00;[Red]#,##0.00"/>
    <numFmt numFmtId="188" formatCode="_(* #,##0.00_);_(* \(#,##0.00\);_(* &quot;-&quot;??_);_(@_)"/>
    <numFmt numFmtId="189" formatCode="_-* #,##0.00\ _k_n_-;\-* #,##0.00\ _k_n_-;_-* &quot;-&quot;??\ _k_n_-;_-@"/>
    <numFmt numFmtId="190" formatCode="#,##0.00\ [$kn-41A]"/>
    <numFmt numFmtId="191" formatCode="&quot;B.2.&quot;@\."/>
    <numFmt numFmtId="192" formatCode="&quot;B.1.&quot;@\."/>
    <numFmt numFmtId="193" formatCode="_-* #,##0.00\ &quot;kn&quot;_-;\-* #,##0.00\ &quot;kn&quot;_-;_-* &quot;-&quot;??\ &quot;kn&quot;_-;_-@_-"/>
    <numFmt numFmtId="194" formatCode="_-* #,##0.00\ _k_n_-;\-* #,##0.00\ _k_n_-;_-* &quot;-&quot;??\ _k_n_-;_-@_-"/>
    <numFmt numFmtId="195" formatCode="#,##0.0\ &quot;kn&quot;"/>
    <numFmt numFmtId="196" formatCode="#,##0.00\ [$€-1];\-#,##0.00\ [$€-1]"/>
  </numFmts>
  <fonts count="217">
    <font>
      <sz val="10"/>
      <color rgb="FF000000"/>
      <name val="Arial"/>
    </font>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9"/>
      <color rgb="FF000000"/>
      <name val="Arial"/>
      <family val="2"/>
    </font>
    <font>
      <sz val="10"/>
      <color rgb="FF000000"/>
      <name val="Replica Pro"/>
      <family val="2"/>
    </font>
    <font>
      <sz val="10"/>
      <color theme="1"/>
      <name val="Arial"/>
      <family val="2"/>
    </font>
    <font>
      <sz val="8"/>
      <color theme="1"/>
      <name val="Arial"/>
      <family val="2"/>
    </font>
    <font>
      <b/>
      <sz val="9"/>
      <color theme="1"/>
      <name val="Arial"/>
      <family val="2"/>
    </font>
    <font>
      <b/>
      <sz val="10"/>
      <color theme="1"/>
      <name val="Arial"/>
      <family val="2"/>
    </font>
    <font>
      <sz val="9"/>
      <color theme="1"/>
      <name val="Arial"/>
      <family val="2"/>
    </font>
    <font>
      <sz val="9"/>
      <color rgb="FF000000"/>
      <name val="Arial"/>
      <family val="2"/>
    </font>
    <font>
      <b/>
      <sz val="13"/>
      <color theme="1"/>
      <name val="Arial"/>
      <family val="2"/>
    </font>
    <font>
      <sz val="10"/>
      <name val="Arial"/>
      <family val="2"/>
    </font>
    <font>
      <b/>
      <sz val="10"/>
      <color rgb="FF000000"/>
      <name val="Arial"/>
      <family val="2"/>
    </font>
    <font>
      <b/>
      <sz val="10"/>
      <color rgb="FF0000D4"/>
      <name val="Arial Black"/>
      <family val="2"/>
    </font>
    <font>
      <b/>
      <sz val="14"/>
      <color rgb="FF000000"/>
      <name val="Arial Black"/>
      <family val="2"/>
    </font>
    <font>
      <b/>
      <sz val="10"/>
      <color rgb="FF000000"/>
      <name val="Arial Black"/>
      <family val="2"/>
    </font>
    <font>
      <sz val="10"/>
      <color rgb="FF0000D4"/>
      <name val="Helvetica Neue"/>
    </font>
    <font>
      <sz val="10"/>
      <color rgb="FF000000"/>
      <name val="Helvetica Neue"/>
    </font>
    <font>
      <i/>
      <sz val="10"/>
      <color rgb="FF0000D4"/>
      <name val="Times"/>
    </font>
    <font>
      <sz val="10"/>
      <color rgb="FF0000D4"/>
      <name val="Arial ce"/>
    </font>
    <font>
      <sz val="10"/>
      <color rgb="FF0000D4"/>
      <name val="Open Sans"/>
      <family val="2"/>
    </font>
    <font>
      <sz val="9"/>
      <color theme="1"/>
      <name val="Arial ce"/>
    </font>
    <font>
      <b/>
      <sz val="10"/>
      <color theme="1"/>
      <name val="Arial ce"/>
    </font>
    <font>
      <sz val="10"/>
      <color theme="1"/>
      <name val="Arial ce"/>
    </font>
    <font>
      <b/>
      <sz val="9"/>
      <color theme="1"/>
      <name val="Arial ce"/>
    </font>
    <font>
      <sz val="10"/>
      <color theme="1"/>
      <name val="Helvetica Neue"/>
    </font>
    <font>
      <b/>
      <sz val="12"/>
      <color theme="1"/>
      <name val="Arial"/>
      <family val="2"/>
    </font>
    <font>
      <b/>
      <sz val="14"/>
      <color theme="1"/>
      <name val="Arial"/>
      <family val="2"/>
    </font>
    <font>
      <sz val="9"/>
      <color rgb="FF0000D4"/>
      <name val="Arial"/>
      <family val="2"/>
    </font>
    <font>
      <sz val="8"/>
      <color rgb="FF000000"/>
      <name val="Arial"/>
      <family val="2"/>
    </font>
    <font>
      <b/>
      <sz val="11"/>
      <color theme="1"/>
      <name val="Arial"/>
      <family val="2"/>
    </font>
    <font>
      <sz val="10"/>
      <color rgb="FFFF0000"/>
      <name val="Arial"/>
      <family val="2"/>
    </font>
    <font>
      <b/>
      <sz val="12"/>
      <color theme="1"/>
      <name val="Arial Black"/>
      <family val="2"/>
    </font>
    <font>
      <b/>
      <sz val="10"/>
      <color theme="1"/>
      <name val="Arial Black"/>
      <family val="2"/>
    </font>
    <font>
      <sz val="11"/>
      <color theme="1"/>
      <name val="Arial"/>
      <family val="2"/>
    </font>
    <font>
      <b/>
      <sz val="10"/>
      <name val="Arial"/>
      <family val="2"/>
    </font>
    <font>
      <b/>
      <sz val="9"/>
      <name val="Arial CE"/>
    </font>
    <font>
      <sz val="9"/>
      <name val="Arial CE"/>
    </font>
    <font>
      <sz val="9"/>
      <name val="Arial"/>
      <family val="2"/>
    </font>
    <font>
      <vertAlign val="superscript"/>
      <sz val="10"/>
      <name val="Arial"/>
      <family val="2"/>
    </font>
    <font>
      <i/>
      <sz val="10"/>
      <name val="Arial"/>
      <family val="2"/>
    </font>
    <font>
      <b/>
      <sz val="9"/>
      <name val="Arial"/>
      <family val="2"/>
    </font>
    <font>
      <u/>
      <sz val="10"/>
      <name val="Arial"/>
      <family val="2"/>
    </font>
    <font>
      <sz val="10"/>
      <color rgb="FF000000"/>
      <name val="Arial"/>
      <family val="2"/>
    </font>
    <font>
      <b/>
      <sz val="10"/>
      <color theme="1"/>
      <name val="Arial"/>
      <family val="2"/>
      <charset val="238"/>
    </font>
    <font>
      <sz val="10"/>
      <color rgb="FF000000"/>
      <name val="Arial"/>
      <family val="2"/>
      <charset val="238"/>
    </font>
    <font>
      <b/>
      <sz val="10"/>
      <name val="Arial"/>
      <family val="2"/>
      <charset val="238"/>
    </font>
    <font>
      <sz val="10"/>
      <name val="Arial"/>
      <family val="2"/>
      <charset val="238"/>
    </font>
    <font>
      <sz val="10"/>
      <color theme="1"/>
      <name val="Arial"/>
      <family val="2"/>
      <charset val="238"/>
    </font>
    <font>
      <sz val="9"/>
      <name val="Arial ce"/>
      <charset val="238"/>
    </font>
    <font>
      <sz val="10"/>
      <name val="Arial ce"/>
      <charset val="238"/>
    </font>
    <font>
      <b/>
      <sz val="10"/>
      <name val="Arial Black"/>
      <family val="2"/>
      <charset val="238"/>
    </font>
    <font>
      <sz val="10"/>
      <name val="Helvetica Neue"/>
      <charset val="238"/>
    </font>
    <font>
      <b/>
      <sz val="9"/>
      <name val="Arial ce"/>
      <charset val="238"/>
    </font>
    <font>
      <b/>
      <sz val="10"/>
      <name val="Arial ce"/>
      <charset val="238"/>
    </font>
    <font>
      <sz val="11"/>
      <name val="Arial Black"/>
      <family val="2"/>
      <charset val="238"/>
    </font>
    <font>
      <i/>
      <sz val="9"/>
      <name val="Arial ce"/>
      <charset val="238"/>
    </font>
    <font>
      <i/>
      <sz val="9"/>
      <name val="Arial"/>
      <family val="2"/>
      <charset val="238"/>
    </font>
    <font>
      <i/>
      <sz val="9"/>
      <name val="Arial"/>
      <family val="2"/>
    </font>
    <font>
      <sz val="10"/>
      <name val="Arial Black"/>
      <family val="2"/>
      <charset val="238"/>
    </font>
    <font>
      <b/>
      <sz val="9"/>
      <name val="Arial"/>
      <family val="2"/>
      <charset val="238"/>
    </font>
    <font>
      <sz val="9"/>
      <name val="Arial"/>
      <family val="2"/>
      <charset val="238"/>
    </font>
    <font>
      <u/>
      <sz val="9"/>
      <name val="Arial ce"/>
      <charset val="238"/>
    </font>
    <font>
      <strike/>
      <sz val="9"/>
      <color rgb="FFFF0000"/>
      <name val="Arial ce"/>
      <charset val="238"/>
    </font>
    <font>
      <strike/>
      <sz val="9"/>
      <color rgb="FFFF0000"/>
      <name val="Arial ce"/>
    </font>
    <font>
      <b/>
      <strike/>
      <sz val="9"/>
      <color rgb="FFFF0000"/>
      <name val="Arial ce"/>
    </font>
    <font>
      <b/>
      <sz val="9"/>
      <color rgb="FFDD0806"/>
      <name val="Arial ce"/>
    </font>
    <font>
      <sz val="11"/>
      <color theme="1"/>
      <name val="Arial"/>
      <family val="2"/>
      <charset val="238"/>
    </font>
    <font>
      <i/>
      <sz val="10"/>
      <name val="Arial"/>
      <family val="2"/>
      <charset val="238"/>
    </font>
    <font>
      <sz val="10"/>
      <color rgb="FFFF0000"/>
      <name val="Arial"/>
      <family val="2"/>
      <charset val="238"/>
    </font>
    <font>
      <sz val="10"/>
      <name val="Arial CE"/>
      <family val="2"/>
      <charset val="238"/>
    </font>
    <font>
      <sz val="9"/>
      <color theme="1"/>
      <name val="Arial"/>
      <family val="2"/>
      <charset val="238"/>
    </font>
    <font>
      <b/>
      <u/>
      <sz val="10"/>
      <name val="Arial"/>
      <family val="2"/>
      <charset val="238"/>
    </font>
    <font>
      <sz val="8"/>
      <name val="Arial"/>
      <family val="2"/>
    </font>
    <font>
      <b/>
      <sz val="11"/>
      <name val="Arial"/>
      <family val="2"/>
      <charset val="238"/>
    </font>
    <font>
      <sz val="10"/>
      <color rgb="FF0070C0"/>
      <name val="Arial"/>
      <family val="2"/>
      <charset val="238"/>
    </font>
    <font>
      <b/>
      <sz val="16"/>
      <name val="Arial"/>
      <family val="2"/>
      <charset val="238"/>
    </font>
    <font>
      <sz val="10"/>
      <color indexed="8"/>
      <name val="Arial"/>
      <family val="2"/>
      <charset val="238"/>
    </font>
    <font>
      <sz val="11"/>
      <name val="Arial"/>
      <family val="2"/>
      <charset val="238"/>
    </font>
    <font>
      <sz val="11"/>
      <color theme="1"/>
      <name val="Calibri"/>
      <family val="2"/>
      <scheme val="minor"/>
    </font>
    <font>
      <b/>
      <sz val="12"/>
      <name val="Arial"/>
      <family val="2"/>
    </font>
    <font>
      <sz val="10"/>
      <name val="Calibri"/>
      <family val="2"/>
      <charset val="238"/>
    </font>
    <font>
      <b/>
      <sz val="12"/>
      <name val="Arial"/>
      <family val="2"/>
      <charset val="238"/>
    </font>
    <font>
      <sz val="12"/>
      <name val="Arial CE"/>
      <charset val="238"/>
    </font>
    <font>
      <vertAlign val="superscript"/>
      <sz val="10"/>
      <name val="Arial"/>
      <family val="2"/>
      <charset val="238"/>
    </font>
    <font>
      <sz val="10"/>
      <color rgb="FFFF0000"/>
      <name val="Arial CE"/>
      <family val="2"/>
      <charset val="238"/>
    </font>
    <font>
      <sz val="11"/>
      <color indexed="8"/>
      <name val="Calibri"/>
      <family val="2"/>
      <charset val="238"/>
    </font>
    <font>
      <b/>
      <sz val="14"/>
      <color rgb="FFFF0000"/>
      <name val="Arial"/>
      <family val="2"/>
    </font>
    <font>
      <sz val="8"/>
      <name val="Arial"/>
      <family val="2"/>
      <charset val="238"/>
    </font>
    <font>
      <sz val="10"/>
      <name val="Helv"/>
      <charset val="238"/>
    </font>
    <font>
      <b/>
      <sz val="10"/>
      <color rgb="FFFF0000"/>
      <name val="Arial"/>
      <family val="2"/>
      <charset val="238"/>
    </font>
    <font>
      <b/>
      <sz val="10"/>
      <color rgb="FFFF0000"/>
      <name val="Arial"/>
      <family val="2"/>
    </font>
    <font>
      <sz val="11"/>
      <color theme="1"/>
      <name val="Arial Narrow"/>
      <family val="2"/>
      <charset val="238"/>
    </font>
    <font>
      <sz val="11"/>
      <name val="Times New Roman"/>
      <family val="1"/>
      <charset val="238"/>
    </font>
    <font>
      <sz val="10"/>
      <name val="MS Sans Serif"/>
      <family val="2"/>
      <charset val="238"/>
    </font>
    <font>
      <b/>
      <sz val="10"/>
      <name val="Arial CE"/>
      <family val="2"/>
      <charset val="238"/>
    </font>
    <font>
      <b/>
      <u/>
      <sz val="10"/>
      <name val="Arial CE"/>
      <family val="2"/>
      <charset val="238"/>
    </font>
    <font>
      <sz val="10"/>
      <name val="Helv"/>
    </font>
    <font>
      <sz val="18"/>
      <name val="Arial"/>
      <family val="2"/>
      <charset val="238"/>
    </font>
    <font>
      <sz val="10"/>
      <color rgb="FF000000"/>
      <name val="Arial"/>
      <family val="2"/>
    </font>
    <font>
      <i/>
      <sz val="10"/>
      <name val="Times"/>
      <charset val="238"/>
    </font>
    <font>
      <sz val="10"/>
      <name val="Open Sans"/>
      <family val="2"/>
    </font>
    <font>
      <b/>
      <sz val="14"/>
      <name val="Arial Black"/>
      <family val="2"/>
      <charset val="238"/>
    </font>
    <font>
      <sz val="9"/>
      <color rgb="FF0000D4"/>
      <name val="Helvetica Neue"/>
    </font>
    <font>
      <vertAlign val="superscript"/>
      <sz val="9"/>
      <name val="Arial CE"/>
    </font>
    <font>
      <i/>
      <sz val="9"/>
      <name val="Arial CE"/>
    </font>
    <font>
      <vertAlign val="superscript"/>
      <sz val="10"/>
      <name val="Tahoma"/>
      <family val="2"/>
    </font>
    <font>
      <sz val="10"/>
      <name val="Tahoma"/>
      <family val="2"/>
    </font>
    <font>
      <sz val="9"/>
      <color theme="1"/>
      <name val="Helvetica Neue"/>
    </font>
    <font>
      <u/>
      <sz val="10"/>
      <name val="Arial"/>
      <family val="2"/>
      <charset val="238"/>
    </font>
    <font>
      <sz val="12"/>
      <name val="Elegagarmnd bt"/>
      <charset val="238"/>
    </font>
    <font>
      <b/>
      <sz val="11"/>
      <name val="Arial Narrow"/>
      <family val="2"/>
      <charset val="238"/>
    </font>
    <font>
      <sz val="10"/>
      <name val="Arial"/>
      <family val="2"/>
    </font>
    <font>
      <sz val="11"/>
      <name val="Arial Narrow"/>
      <family val="2"/>
      <charset val="238"/>
    </font>
    <font>
      <sz val="10"/>
      <color indexed="8"/>
      <name val="Arial"/>
      <family val="2"/>
    </font>
    <font>
      <sz val="10"/>
      <color rgb="FF000000"/>
      <name val="Arial"/>
      <family val="2"/>
    </font>
    <font>
      <sz val="10"/>
      <color rgb="FF222222"/>
      <name val="Arial"/>
      <family val="2"/>
    </font>
    <font>
      <b/>
      <sz val="8"/>
      <color rgb="FFFF0000"/>
      <name val="Arial"/>
      <family val="2"/>
      <charset val="238"/>
    </font>
    <font>
      <b/>
      <sz val="10"/>
      <color rgb="FFFF0000"/>
      <name val="Helvetica Neue"/>
      <charset val="238"/>
    </font>
    <font>
      <b/>
      <strike/>
      <sz val="10"/>
      <color rgb="FFFF0000"/>
      <name val="Arial"/>
      <family val="2"/>
      <charset val="238"/>
    </font>
    <font>
      <b/>
      <i/>
      <sz val="10"/>
      <color rgb="FFFF0000"/>
      <name val="Arial"/>
      <family val="2"/>
      <charset val="238"/>
    </font>
    <font>
      <b/>
      <sz val="22"/>
      <color rgb="FFFF0000"/>
      <name val="Arial"/>
      <family val="2"/>
      <charset val="238"/>
    </font>
    <font>
      <sz val="10"/>
      <color rgb="FF000000"/>
      <name val="Arial"/>
      <family val="2"/>
    </font>
    <font>
      <sz val="10"/>
      <name val="Arial"/>
      <family val="2"/>
    </font>
    <font>
      <b/>
      <sz val="10"/>
      <color rgb="FF0070C0"/>
      <name val="Arial"/>
      <family val="2"/>
      <charset val="238"/>
    </font>
    <font>
      <b/>
      <sz val="10"/>
      <color theme="9" tint="-0.249977111117893"/>
      <name val="Arial"/>
      <family val="2"/>
      <charset val="238"/>
    </font>
    <font>
      <b/>
      <sz val="9"/>
      <color rgb="FFFF0000"/>
      <name val="Arial ce"/>
      <charset val="238"/>
    </font>
    <font>
      <sz val="10"/>
      <color theme="5"/>
      <name val="Arial"/>
      <family val="2"/>
      <charset val="238"/>
    </font>
    <font>
      <b/>
      <sz val="9"/>
      <color rgb="FF0070C0"/>
      <name val="Arial"/>
      <family val="2"/>
      <charset val="238"/>
    </font>
    <font>
      <b/>
      <sz val="9"/>
      <color rgb="FFFF0000"/>
      <name val="Arial"/>
      <family val="2"/>
      <charset val="238"/>
    </font>
    <font>
      <b/>
      <sz val="10"/>
      <color rgb="FF0070C0"/>
      <name val="Helvetica Neue"/>
      <charset val="238"/>
    </font>
    <font>
      <b/>
      <sz val="10"/>
      <color rgb="FFDD0806"/>
      <name val="Arial"/>
      <family val="2"/>
    </font>
    <font>
      <strike/>
      <sz val="10"/>
      <name val="Arial"/>
      <family val="2"/>
    </font>
    <font>
      <sz val="10"/>
      <color rgb="FF000000"/>
      <name val="Lab Grotesque"/>
      <charset val="238"/>
    </font>
    <font>
      <b/>
      <sz val="10"/>
      <color rgb="FF000000"/>
      <name val="Arial"/>
      <family val="2"/>
      <charset val="238"/>
    </font>
    <font>
      <b/>
      <sz val="10"/>
      <color rgb="FF222222"/>
      <name val="Arial"/>
      <family val="2"/>
    </font>
    <font>
      <sz val="11"/>
      <color rgb="FFFF0000"/>
      <name val="Calibri"/>
      <family val="2"/>
      <charset val="238"/>
      <scheme val="minor"/>
    </font>
    <font>
      <b/>
      <u/>
      <sz val="10"/>
      <name val="Arial"/>
      <family val="2"/>
    </font>
    <font>
      <b/>
      <sz val="10"/>
      <name val="Times New Roman"/>
      <family val="1"/>
      <charset val="238"/>
    </font>
    <font>
      <sz val="10"/>
      <color rgb="FF7030A0"/>
      <name val="Arial"/>
      <family val="2"/>
      <charset val="238"/>
    </font>
    <font>
      <sz val="10"/>
      <color rgb="FFFF0000"/>
      <name val="Calibri"/>
      <family val="2"/>
      <charset val="238"/>
      <scheme val="minor"/>
    </font>
    <font>
      <sz val="11"/>
      <color rgb="FFFF0000"/>
      <name val="Times New Roman"/>
      <family val="1"/>
      <charset val="238"/>
    </font>
    <font>
      <sz val="11"/>
      <color rgb="FFFF0000"/>
      <name val="Arial CE"/>
      <family val="2"/>
      <charset val="238"/>
    </font>
    <font>
      <b/>
      <u/>
      <sz val="10"/>
      <name val="HRHelvetica"/>
      <charset val="238"/>
    </font>
    <font>
      <sz val="10"/>
      <name val="HRHelvetica"/>
      <charset val="238"/>
    </font>
    <font>
      <b/>
      <sz val="10"/>
      <color rgb="FF7030A0"/>
      <name val="Arial"/>
      <family val="2"/>
      <charset val="238"/>
    </font>
    <font>
      <sz val="10"/>
      <color rgb="FF7030A0"/>
      <name val="Arial CE"/>
      <family val="2"/>
      <charset val="238"/>
    </font>
    <font>
      <sz val="10"/>
      <color rgb="FF222222"/>
      <name val="Arial"/>
      <family val="2"/>
      <charset val="238"/>
    </font>
    <font>
      <b/>
      <sz val="10"/>
      <name val="Akzidenz Grotesk Roman"/>
      <charset val="238"/>
    </font>
    <font>
      <b/>
      <sz val="10"/>
      <color indexed="8"/>
      <name val="Arial"/>
      <family val="2"/>
      <charset val="238"/>
    </font>
    <font>
      <sz val="10"/>
      <name val="Akzidenz Grotesk CE Light"/>
      <family val="2"/>
      <charset val="238"/>
    </font>
    <font>
      <sz val="10"/>
      <name val="Akzidenz Grotesk Roman"/>
      <charset val="238"/>
    </font>
    <font>
      <sz val="10"/>
      <name val="Akzidenz Grotesk CE Light"/>
      <family val="2"/>
    </font>
    <font>
      <sz val="10"/>
      <name val="Akzidenz Grotesk CE Light"/>
      <charset val="238"/>
    </font>
    <font>
      <sz val="10"/>
      <color rgb="FF000000"/>
      <name val="Arial"/>
    </font>
    <font>
      <sz val="9"/>
      <color rgb="FFFF0000"/>
      <name val="Arial"/>
      <family val="2"/>
    </font>
    <font>
      <sz val="8"/>
      <color rgb="FF000000"/>
      <name val="Arial"/>
      <family val="2"/>
      <charset val="238"/>
    </font>
    <font>
      <sz val="8"/>
      <color theme="1"/>
      <name val="Arial"/>
      <family val="2"/>
      <charset val="238"/>
    </font>
    <font>
      <b/>
      <sz val="11"/>
      <color theme="1"/>
      <name val="Arial"/>
      <family val="2"/>
      <charset val="238"/>
    </font>
    <font>
      <sz val="10"/>
      <color rgb="FF0000D4"/>
      <name val="Arial"/>
      <family val="2"/>
      <charset val="238"/>
    </font>
    <font>
      <b/>
      <sz val="10"/>
      <color rgb="FFDD0806"/>
      <name val="Arial"/>
      <family val="2"/>
      <charset val="238"/>
    </font>
    <font>
      <strike/>
      <sz val="10"/>
      <name val="Arial"/>
      <family val="2"/>
      <charset val="238"/>
    </font>
    <font>
      <sz val="10"/>
      <color theme="9" tint="-0.499984740745262"/>
      <name val="Arial"/>
      <family val="2"/>
      <charset val="238"/>
    </font>
    <font>
      <sz val="10"/>
      <color theme="1"/>
      <name val="Calibri"/>
      <family val="2"/>
    </font>
    <font>
      <sz val="10"/>
      <color theme="4" tint="-0.249977111117893"/>
      <name val="Arial"/>
      <family val="2"/>
      <charset val="238"/>
    </font>
    <font>
      <sz val="10"/>
      <name val="Calibri"/>
      <family val="2"/>
      <scheme val="minor"/>
    </font>
    <font>
      <b/>
      <sz val="12"/>
      <color theme="1"/>
      <name val="Arial"/>
      <family val="2"/>
      <charset val="238"/>
    </font>
    <font>
      <b/>
      <sz val="14"/>
      <name val="Trebuchet MS"/>
      <family val="2"/>
      <charset val="238"/>
    </font>
    <font>
      <sz val="12"/>
      <name val="Arial"/>
      <family val="2"/>
      <charset val="238"/>
    </font>
    <font>
      <b/>
      <sz val="11"/>
      <name val="Trebuchet MS"/>
      <family val="2"/>
      <charset val="238"/>
    </font>
    <font>
      <b/>
      <sz val="12"/>
      <name val="Trebuchet MS"/>
      <family val="2"/>
      <charset val="238"/>
    </font>
    <font>
      <sz val="12"/>
      <name val="Trebuchet MS"/>
      <family val="2"/>
      <charset val="238"/>
    </font>
    <font>
      <sz val="11"/>
      <name val="Trebuchet MS"/>
      <family val="2"/>
      <charset val="238"/>
    </font>
    <font>
      <sz val="10"/>
      <name val="Trebuchet MS"/>
      <family val="2"/>
      <charset val="238"/>
    </font>
    <font>
      <sz val="11"/>
      <name val="Trebuchet MS"/>
      <family val="2"/>
    </font>
    <font>
      <vertAlign val="superscript"/>
      <sz val="11"/>
      <name val="Trebuchet MS"/>
      <family val="2"/>
      <charset val="238"/>
    </font>
    <font>
      <b/>
      <sz val="11"/>
      <color rgb="FFFF0000"/>
      <name val="Trebuchet MS"/>
      <family val="2"/>
      <charset val="238"/>
    </font>
    <font>
      <b/>
      <sz val="11"/>
      <color rgb="FFFF0000"/>
      <name val="Arial"/>
      <family val="2"/>
      <charset val="238"/>
    </font>
    <font>
      <sz val="11"/>
      <color rgb="FFFF0000"/>
      <name val="Trebuchet MS"/>
      <family val="2"/>
      <charset val="238"/>
    </font>
    <font>
      <sz val="12"/>
      <color rgb="FFFF0000"/>
      <name val="Trebuchet MS"/>
      <family val="2"/>
      <charset val="238"/>
    </font>
    <font>
      <vertAlign val="superscript"/>
      <sz val="11"/>
      <name val="Trebuchet MS"/>
      <family val="2"/>
    </font>
    <font>
      <b/>
      <sz val="11"/>
      <name val="Trebuchet MS"/>
      <family val="2"/>
    </font>
    <font>
      <sz val="11"/>
      <name val="Calibri"/>
      <family val="2"/>
      <charset val="238"/>
      <scheme val="minor"/>
    </font>
    <font>
      <b/>
      <sz val="8"/>
      <color theme="1"/>
      <name val="Arial"/>
      <family val="2"/>
    </font>
    <font>
      <sz val="8"/>
      <color rgb="FFFF0000"/>
      <name val="Arial"/>
      <family val="2"/>
    </font>
    <font>
      <b/>
      <sz val="8"/>
      <color rgb="FFFF0000"/>
      <name val="Arial"/>
      <family val="2"/>
    </font>
    <font>
      <b/>
      <sz val="8"/>
      <color rgb="FF000000"/>
      <name val="Arial"/>
      <family val="2"/>
    </font>
    <font>
      <b/>
      <sz val="8"/>
      <name val="Arial"/>
      <family val="2"/>
    </font>
    <font>
      <sz val="8"/>
      <color rgb="FF92D050"/>
      <name val="Arial"/>
      <family val="2"/>
    </font>
    <font>
      <b/>
      <sz val="8"/>
      <color rgb="FF92D050"/>
      <name val="Arial"/>
      <family val="2"/>
    </font>
    <font>
      <b/>
      <sz val="8"/>
      <name val="Arial"/>
      <family val="2"/>
      <charset val="238"/>
    </font>
    <font>
      <sz val="8"/>
      <color rgb="FFFF0000"/>
      <name val="Arial"/>
      <family val="2"/>
      <charset val="238"/>
    </font>
    <font>
      <strike/>
      <sz val="8"/>
      <color rgb="FFFF0000"/>
      <name val="Arial"/>
      <family val="2"/>
    </font>
    <font>
      <u/>
      <sz val="10"/>
      <color rgb="FFFF0000"/>
      <name val="Arial"/>
      <family val="2"/>
      <charset val="238"/>
    </font>
    <font>
      <sz val="10"/>
      <color rgb="FF0070C0"/>
      <name val="Arial CE"/>
      <family val="2"/>
      <charset val="238"/>
    </font>
    <font>
      <sz val="10"/>
      <name val="HRHelvetica"/>
    </font>
    <font>
      <vertAlign val="superscript"/>
      <sz val="8"/>
      <name val="Arial"/>
      <family val="2"/>
      <charset val="238"/>
    </font>
    <font>
      <sz val="12"/>
      <color theme="1"/>
      <name val="Elegagarmnd bt"/>
    </font>
    <font>
      <sz val="10"/>
      <name val="Times New Roman CE"/>
      <charset val="238"/>
    </font>
    <font>
      <sz val="5"/>
      <name val="Arial CE"/>
      <family val="2"/>
      <charset val="238"/>
    </font>
    <font>
      <sz val="5"/>
      <color indexed="9"/>
      <name val="Arial CE"/>
      <family val="2"/>
      <charset val="238"/>
    </font>
    <font>
      <sz val="9"/>
      <name val="Arial CE"/>
      <family val="2"/>
      <charset val="238"/>
    </font>
    <font>
      <sz val="10"/>
      <color indexed="9"/>
      <name val="Arial CE"/>
      <family val="2"/>
      <charset val="238"/>
    </font>
    <font>
      <b/>
      <i/>
      <sz val="9"/>
      <name val="Arial"/>
      <family val="2"/>
      <charset val="238"/>
    </font>
    <font>
      <b/>
      <sz val="9"/>
      <name val="Arial CE"/>
      <family val="2"/>
      <charset val="238"/>
    </font>
    <font>
      <sz val="9"/>
      <color indexed="9"/>
      <name val="Arial CE"/>
      <family val="2"/>
      <charset val="238"/>
    </font>
    <font>
      <sz val="9"/>
      <color theme="1"/>
      <name val="Calibri"/>
      <family val="2"/>
      <scheme val="minor"/>
    </font>
    <font>
      <vertAlign val="superscript"/>
      <sz val="9"/>
      <color indexed="8"/>
      <name val="Arial"/>
      <family val="2"/>
      <charset val="238"/>
    </font>
    <font>
      <sz val="9"/>
      <color indexed="8"/>
      <name val="Arial"/>
      <family val="2"/>
      <charset val="238"/>
    </font>
    <font>
      <sz val="9"/>
      <name val="Calibri"/>
      <family val="2"/>
      <charset val="238"/>
    </font>
    <font>
      <b/>
      <sz val="11"/>
      <name val="Arial CE"/>
      <family val="2"/>
      <charset val="238"/>
    </font>
  </fonts>
  <fills count="22">
    <fill>
      <patternFill patternType="none"/>
    </fill>
    <fill>
      <patternFill patternType="gray125"/>
    </fill>
    <fill>
      <patternFill patternType="solid">
        <fgColor rgb="FFCCFFFF"/>
        <bgColor rgb="FFCCFFFF"/>
      </patternFill>
    </fill>
    <fill>
      <patternFill patternType="solid">
        <fgColor rgb="FFEFEFEF"/>
        <bgColor rgb="FFEFEFEF"/>
      </patternFill>
    </fill>
    <fill>
      <patternFill patternType="solid">
        <fgColor rgb="FFD9D9D9"/>
        <bgColor rgb="FFD9D9D9"/>
      </patternFill>
    </fill>
    <fill>
      <patternFill patternType="solid">
        <fgColor rgb="FFC0C0C0"/>
        <bgColor rgb="FFC0C0C0"/>
      </patternFill>
    </fill>
    <fill>
      <patternFill patternType="solid">
        <fgColor rgb="FFBFBFBF"/>
        <bgColor rgb="FFBFBFBF"/>
      </patternFill>
    </fill>
    <fill>
      <patternFill patternType="solid">
        <fgColor theme="0" tint="-0.14999847407452621"/>
        <bgColor indexed="64"/>
      </patternFill>
    </fill>
    <fill>
      <patternFill patternType="solid">
        <fgColor theme="9" tint="0.59999389629810485"/>
        <bgColor indexed="64"/>
      </patternFill>
    </fill>
    <fill>
      <patternFill patternType="solid">
        <fgColor indexed="41"/>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indexed="22"/>
        <bgColor indexed="64"/>
      </patternFill>
    </fill>
    <fill>
      <patternFill patternType="solid">
        <fgColor theme="0" tint="-0.249977111117893"/>
        <bgColor rgb="FFC0C0C0"/>
      </patternFill>
    </fill>
    <fill>
      <patternFill patternType="solid">
        <fgColor rgb="FFFFFF00"/>
        <bgColor indexed="64"/>
      </patternFill>
    </fill>
    <fill>
      <patternFill patternType="solid">
        <fgColor indexed="43"/>
        <bgColor indexed="64"/>
      </patternFill>
    </fill>
    <fill>
      <patternFill patternType="solid">
        <fgColor rgb="FFF2F2F2"/>
        <bgColor rgb="FFF2F2F2"/>
      </patternFill>
    </fill>
    <fill>
      <patternFill patternType="solid">
        <fgColor rgb="FFFFFF00"/>
        <bgColor rgb="FFFFFF00"/>
      </patternFill>
    </fill>
    <fill>
      <patternFill patternType="solid">
        <fgColor theme="0" tint="-4.9989318521683403E-2"/>
        <bgColor indexed="64"/>
      </patternFill>
    </fill>
    <fill>
      <patternFill patternType="solid">
        <fgColor theme="0" tint="-0.14999847407452621"/>
        <bgColor rgb="FFC0C0C0"/>
      </patternFill>
    </fill>
    <fill>
      <patternFill patternType="solid">
        <fgColor theme="0" tint="-4.9989318521683403E-2"/>
        <bgColor rgb="FFC0C0C0"/>
      </patternFill>
    </fill>
    <fill>
      <patternFill patternType="solid">
        <fgColor indexed="55"/>
        <bgColor indexed="64"/>
      </patternFill>
    </fill>
  </fills>
  <borders count="30">
    <border>
      <left/>
      <right/>
      <top/>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right/>
      <top/>
      <bottom/>
      <diagonal/>
    </border>
    <border>
      <left style="thin">
        <color rgb="FF000000"/>
      </left>
      <right/>
      <top style="thin">
        <color rgb="FF000000"/>
      </top>
      <bottom style="thin">
        <color rgb="FF000000"/>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000000"/>
      </top>
      <bottom style="thin">
        <color indexed="64"/>
      </bottom>
      <diagonal/>
    </border>
    <border>
      <left/>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rgb="FF000000"/>
      </top>
      <bottom style="thin">
        <color rgb="FF000000"/>
      </bottom>
      <diagonal/>
    </border>
    <border>
      <left/>
      <right/>
      <top/>
      <bottom style="medium">
        <color indexed="64"/>
      </bottom>
      <diagonal/>
    </border>
    <border>
      <left/>
      <right style="thin">
        <color indexed="64"/>
      </right>
      <top/>
      <bottom/>
      <diagonal/>
    </border>
    <border>
      <left/>
      <right/>
      <top style="thin">
        <color indexed="64"/>
      </top>
      <bottom style="thin">
        <color rgb="FF000000"/>
      </bottom>
      <diagonal/>
    </border>
    <border>
      <left style="hair">
        <color rgb="FF000000"/>
      </left>
      <right style="hair">
        <color rgb="FF000000"/>
      </right>
      <top style="thin">
        <color rgb="FF000000"/>
      </top>
      <bottom style="thin">
        <color rgb="FF000000"/>
      </bottom>
      <diagonal/>
    </border>
    <border>
      <left/>
      <right/>
      <top style="medium">
        <color rgb="FF000000"/>
      </top>
      <bottom/>
      <diagonal/>
    </border>
    <border>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22">
    <xf numFmtId="0" fontId="0" fillId="0" borderId="0"/>
    <xf numFmtId="0" fontId="73" fillId="0" borderId="6"/>
    <xf numFmtId="0" fontId="53" fillId="0" borderId="6"/>
    <xf numFmtId="0" fontId="73" fillId="0" borderId="6"/>
    <xf numFmtId="0" fontId="56" fillId="0" borderId="6"/>
    <xf numFmtId="49" fontId="53" fillId="0" borderId="6">
      <alignment horizontal="justify" vertical="top" wrapText="1"/>
    </xf>
    <xf numFmtId="0" fontId="53" fillId="0" borderId="6"/>
    <xf numFmtId="0" fontId="53" fillId="0" borderId="6"/>
    <xf numFmtId="0" fontId="53" fillId="0" borderId="6"/>
    <xf numFmtId="175" fontId="53" fillId="0" borderId="6" applyFill="0" applyBorder="0" applyAlignment="0" applyProtection="0"/>
    <xf numFmtId="0" fontId="85" fillId="0" borderId="6"/>
    <xf numFmtId="0" fontId="83" fillId="0" borderId="6"/>
    <xf numFmtId="0" fontId="17" fillId="0" borderId="6"/>
    <xf numFmtId="0" fontId="85" fillId="0" borderId="6"/>
    <xf numFmtId="0" fontId="53" fillId="0" borderId="6"/>
    <xf numFmtId="0" fontId="17" fillId="0" borderId="6"/>
    <xf numFmtId="0" fontId="17" fillId="0" borderId="6">
      <alignment vertical="center"/>
    </xf>
    <xf numFmtId="0" fontId="89" fillId="0" borderId="6"/>
    <xf numFmtId="0" fontId="92" fillId="0" borderId="6"/>
    <xf numFmtId="0" fontId="7" fillId="0" borderId="6"/>
    <xf numFmtId="0" fontId="7" fillId="0" borderId="6"/>
    <xf numFmtId="0" fontId="56" fillId="0" borderId="6"/>
    <xf numFmtId="0" fontId="85" fillId="0" borderId="6"/>
    <xf numFmtId="0" fontId="49" fillId="0" borderId="6"/>
    <xf numFmtId="0" fontId="49" fillId="0" borderId="6"/>
    <xf numFmtId="0" fontId="17" fillId="0" borderId="6"/>
    <xf numFmtId="0" fontId="7" fillId="0" borderId="6"/>
    <xf numFmtId="9" fontId="49" fillId="0" borderId="6" applyFont="0" applyFill="0" applyBorder="0" applyAlignment="0" applyProtection="0"/>
    <xf numFmtId="0" fontId="98" fillId="0" borderId="6"/>
    <xf numFmtId="0" fontId="17" fillId="0" borderId="6"/>
    <xf numFmtId="0" fontId="17" fillId="0" borderId="6"/>
    <xf numFmtId="0" fontId="6" fillId="0" borderId="6"/>
    <xf numFmtId="0" fontId="6" fillId="0" borderId="6"/>
    <xf numFmtId="0" fontId="17" fillId="0" borderId="6"/>
    <xf numFmtId="0" fontId="6" fillId="0" borderId="6"/>
    <xf numFmtId="0" fontId="6" fillId="0" borderId="6"/>
    <xf numFmtId="0" fontId="100" fillId="0" borderId="6"/>
    <xf numFmtId="0" fontId="17" fillId="0" borderId="6"/>
    <xf numFmtId="0" fontId="53" fillId="0" borderId="6"/>
    <xf numFmtId="0" fontId="53" fillId="0" borderId="6"/>
    <xf numFmtId="0" fontId="53" fillId="0" borderId="6"/>
    <xf numFmtId="0" fontId="103" fillId="0" borderId="6"/>
    <xf numFmtId="0" fontId="105" fillId="0" borderId="6"/>
    <xf numFmtId="0" fontId="53" fillId="0" borderId="6"/>
    <xf numFmtId="0" fontId="53" fillId="0" borderId="6"/>
    <xf numFmtId="0" fontId="105" fillId="0" borderId="6"/>
    <xf numFmtId="0" fontId="105" fillId="0" borderId="6"/>
    <xf numFmtId="0" fontId="85" fillId="0" borderId="6"/>
    <xf numFmtId="0" fontId="51" fillId="0" borderId="6"/>
    <xf numFmtId="0" fontId="105" fillId="0" borderId="6"/>
    <xf numFmtId="0" fontId="105" fillId="0" borderId="6"/>
    <xf numFmtId="0" fontId="85" fillId="0" borderId="6"/>
    <xf numFmtId="0" fontId="5" fillId="0" borderId="6"/>
    <xf numFmtId="0" fontId="17" fillId="0" borderId="6"/>
    <xf numFmtId="0" fontId="5" fillId="0" borderId="6"/>
    <xf numFmtId="0" fontId="5" fillId="0" borderId="6"/>
    <xf numFmtId="0" fontId="5" fillId="0" borderId="6"/>
    <xf numFmtId="0" fontId="17" fillId="0" borderId="6"/>
    <xf numFmtId="0" fontId="5" fillId="0" borderId="6"/>
    <xf numFmtId="0" fontId="105" fillId="0" borderId="6"/>
    <xf numFmtId="0" fontId="105" fillId="0" borderId="6"/>
    <xf numFmtId="0" fontId="118" fillId="0" borderId="6"/>
    <xf numFmtId="0" fontId="53" fillId="0" borderId="6"/>
    <xf numFmtId="0" fontId="121" fillId="0" borderId="6"/>
    <xf numFmtId="0" fontId="121" fillId="0" borderId="6"/>
    <xf numFmtId="0" fontId="121" fillId="0" borderId="6"/>
    <xf numFmtId="0" fontId="121" fillId="0" borderId="6"/>
    <xf numFmtId="0" fontId="121" fillId="0" borderId="6"/>
    <xf numFmtId="0" fontId="121" fillId="0" borderId="6"/>
    <xf numFmtId="0" fontId="17" fillId="0" borderId="6"/>
    <xf numFmtId="43" fontId="53" fillId="0" borderId="6" applyFont="0" applyFill="0" applyBorder="0" applyAlignment="0" applyProtection="0"/>
    <xf numFmtId="0" fontId="129" fillId="0" borderId="6"/>
    <xf numFmtId="0" fontId="4" fillId="0" borderId="6"/>
    <xf numFmtId="0" fontId="4" fillId="0" borderId="6"/>
    <xf numFmtId="0" fontId="4" fillId="0" borderId="6"/>
    <xf numFmtId="0" fontId="128" fillId="0" borderId="6"/>
    <xf numFmtId="0" fontId="49" fillId="0" borderId="6"/>
    <xf numFmtId="0" fontId="17" fillId="0" borderId="6"/>
    <xf numFmtId="0" fontId="56" fillId="0" borderId="6"/>
    <xf numFmtId="0" fontId="4" fillId="0" borderId="6"/>
    <xf numFmtId="0" fontId="3" fillId="0" borderId="6"/>
    <xf numFmtId="0" fontId="3" fillId="0" borderId="6"/>
    <xf numFmtId="0" fontId="3" fillId="0" borderId="6"/>
    <xf numFmtId="0" fontId="3" fillId="0" borderId="6"/>
    <xf numFmtId="0" fontId="3" fillId="0" borderId="6"/>
    <xf numFmtId="0" fontId="17" fillId="0" borderId="6"/>
    <xf numFmtId="0" fontId="92" fillId="0" borderId="6"/>
    <xf numFmtId="0" fontId="53" fillId="0" borderId="6"/>
    <xf numFmtId="0" fontId="2" fillId="0" borderId="6"/>
    <xf numFmtId="0" fontId="2" fillId="0" borderId="6"/>
    <xf numFmtId="0" fontId="2" fillId="0" borderId="6"/>
    <xf numFmtId="0" fontId="2" fillId="0" borderId="6"/>
    <xf numFmtId="0" fontId="2" fillId="0" borderId="6"/>
    <xf numFmtId="0" fontId="49" fillId="0" borderId="6"/>
    <xf numFmtId="0" fontId="160" fillId="0" borderId="6"/>
    <xf numFmtId="0" fontId="51" fillId="0" borderId="6"/>
    <xf numFmtId="0" fontId="56" fillId="0" borderId="6"/>
    <xf numFmtId="0" fontId="56" fillId="0" borderId="6"/>
    <xf numFmtId="188" fontId="53" fillId="0" borderId="6" applyFont="0" applyFill="0" applyBorder="0" applyAlignment="0" applyProtection="0"/>
    <xf numFmtId="0" fontId="17" fillId="0" borderId="6"/>
    <xf numFmtId="0" fontId="2" fillId="0" borderId="6"/>
    <xf numFmtId="0" fontId="1" fillId="0" borderId="6"/>
    <xf numFmtId="0" fontId="51" fillId="0" borderId="6"/>
    <xf numFmtId="0" fontId="53" fillId="0" borderId="6"/>
    <xf numFmtId="0" fontId="1" fillId="0" borderId="6"/>
    <xf numFmtId="0" fontId="2" fillId="0" borderId="6"/>
    <xf numFmtId="0" fontId="2" fillId="0" borderId="6"/>
    <xf numFmtId="0" fontId="2" fillId="0" borderId="6"/>
    <xf numFmtId="0" fontId="17" fillId="0" borderId="6"/>
    <xf numFmtId="0" fontId="2" fillId="0" borderId="6"/>
    <xf numFmtId="0" fontId="17" fillId="0" borderId="6"/>
    <xf numFmtId="0" fontId="2" fillId="0" borderId="6"/>
    <xf numFmtId="190" fontId="53" fillId="0" borderId="6"/>
    <xf numFmtId="0" fontId="53" fillId="0" borderId="6"/>
    <xf numFmtId="0" fontId="53" fillId="0" borderId="6"/>
    <xf numFmtId="193" fontId="51" fillId="0" borderId="6" applyFont="0" applyFill="0" applyBorder="0" applyAlignment="0" applyProtection="0"/>
    <xf numFmtId="0" fontId="53" fillId="0" borderId="6"/>
    <xf numFmtId="0" fontId="17" fillId="0" borderId="6"/>
    <xf numFmtId="0" fontId="204" fillId="0" borderId="6"/>
    <xf numFmtId="0" fontId="204" fillId="0" borderId="6"/>
    <xf numFmtId="0" fontId="53" fillId="0" borderId="6"/>
    <xf numFmtId="0" fontId="53" fillId="0" borderId="6"/>
  </cellStyleXfs>
  <cellXfs count="3677">
    <xf numFmtId="0" fontId="0" fillId="0" borderId="0" xfId="0"/>
    <xf numFmtId="0" fontId="8" fillId="0" borderId="0" xfId="0" applyFont="1" applyAlignment="1">
      <alignment horizontal="right"/>
    </xf>
    <xf numFmtId="0" fontId="0" fillId="0" borderId="0" xfId="0" applyAlignment="1">
      <alignment wrapText="1"/>
    </xf>
    <xf numFmtId="0" fontId="9" fillId="0" borderId="0" xfId="0" applyFont="1"/>
    <xf numFmtId="0" fontId="10" fillId="0" borderId="0" xfId="0" applyFont="1" applyAlignment="1">
      <alignment wrapText="1"/>
    </xf>
    <xf numFmtId="0" fontId="11" fillId="0" borderId="0" xfId="0" applyFont="1" applyAlignment="1">
      <alignment horizontal="center" wrapText="1"/>
    </xf>
    <xf numFmtId="0" fontId="11" fillId="0" borderId="0" xfId="0" applyFont="1" applyAlignment="1">
      <alignment horizontal="center"/>
    </xf>
    <xf numFmtId="0" fontId="12" fillId="0" borderId="0" xfId="0" applyFont="1" applyAlignment="1">
      <alignment vertical="top" wrapText="1"/>
    </xf>
    <xf numFmtId="0" fontId="12" fillId="0" borderId="0" xfId="0" applyFont="1" applyAlignment="1">
      <alignment horizontal="left" vertical="top" wrapText="1"/>
    </xf>
    <xf numFmtId="0" fontId="12" fillId="0" borderId="1" xfId="0" applyFont="1" applyBorder="1" applyAlignment="1">
      <alignment vertical="top" wrapText="1"/>
    </xf>
    <xf numFmtId="0" fontId="8" fillId="0" borderId="0" xfId="0" applyFont="1" applyAlignment="1">
      <alignment horizontal="left" vertical="top" wrapText="1"/>
    </xf>
    <xf numFmtId="0" fontId="14" fillId="0" borderId="0" xfId="0" applyFont="1" applyAlignment="1">
      <alignment horizontal="left" vertical="top" wrapText="1"/>
    </xf>
    <xf numFmtId="0" fontId="10" fillId="0" borderId="0" xfId="0" applyFont="1"/>
    <xf numFmtId="0" fontId="8" fillId="0" borderId="1" xfId="0" applyFont="1" applyBorder="1" applyAlignment="1">
      <alignment vertical="top" wrapText="1"/>
    </xf>
    <xf numFmtId="0" fontId="13" fillId="0" borderId="0" xfId="0" applyFont="1"/>
    <xf numFmtId="0" fontId="16" fillId="0" borderId="0" xfId="0" applyFont="1"/>
    <xf numFmtId="49" fontId="10" fillId="0" borderId="0" xfId="0" applyNumberFormat="1" applyFont="1" applyAlignment="1">
      <alignment horizontal="right"/>
    </xf>
    <xf numFmtId="0" fontId="14" fillId="0" borderId="0" xfId="0" applyFont="1"/>
    <xf numFmtId="0" fontId="12" fillId="0" borderId="0" xfId="0" applyFont="1"/>
    <xf numFmtId="0" fontId="8" fillId="0" borderId="0" xfId="0" applyFont="1"/>
    <xf numFmtId="49" fontId="14" fillId="0" borderId="0" xfId="0" applyNumberFormat="1" applyFont="1" applyAlignment="1">
      <alignment horizontal="right"/>
    </xf>
    <xf numFmtId="0" fontId="15" fillId="0" borderId="0" xfId="0" applyFont="1"/>
    <xf numFmtId="0" fontId="16" fillId="0" borderId="0" xfId="0" applyFont="1" applyAlignment="1">
      <alignment vertical="top"/>
    </xf>
    <xf numFmtId="49" fontId="13" fillId="0" borderId="0" xfId="0" applyNumberFormat="1" applyFont="1" applyAlignment="1">
      <alignment horizontal="right"/>
    </xf>
    <xf numFmtId="0" fontId="8" fillId="0" borderId="0" xfId="0" applyFont="1" applyAlignment="1">
      <alignment vertical="center"/>
    </xf>
    <xf numFmtId="0" fontId="8" fillId="0" borderId="1" xfId="0" applyFont="1" applyBorder="1" applyAlignment="1">
      <alignment horizontal="left" vertical="center"/>
    </xf>
    <xf numFmtId="0" fontId="0" fillId="0" borderId="1" xfId="0" applyBorder="1"/>
    <xf numFmtId="0" fontId="12" fillId="0" borderId="0" xfId="0" applyFont="1" applyAlignment="1">
      <alignment horizontal="left" vertical="center"/>
    </xf>
    <xf numFmtId="49" fontId="12" fillId="0" borderId="0" xfId="0" applyNumberFormat="1" applyFont="1" applyAlignment="1">
      <alignment horizontal="left" vertical="center"/>
    </xf>
    <xf numFmtId="0" fontId="14" fillId="0" borderId="0" xfId="0" applyFont="1" applyAlignment="1">
      <alignment vertical="center"/>
    </xf>
    <xf numFmtId="0" fontId="15" fillId="0" borderId="0" xfId="0" applyFont="1" applyAlignment="1">
      <alignment horizontal="right" vertical="center"/>
    </xf>
    <xf numFmtId="9" fontId="14" fillId="0" borderId="0" xfId="0" applyNumberFormat="1" applyFont="1" applyAlignment="1">
      <alignment vertical="center"/>
    </xf>
    <xf numFmtId="0" fontId="12" fillId="0" borderId="2" xfId="0" applyFont="1" applyBorder="1" applyAlignment="1">
      <alignment vertical="center"/>
    </xf>
    <xf numFmtId="0" fontId="8" fillId="0" borderId="2" xfId="0" applyFont="1" applyBorder="1" applyAlignment="1">
      <alignment horizontal="right" vertical="center"/>
    </xf>
    <xf numFmtId="0" fontId="8" fillId="0" borderId="0" xfId="0" applyFont="1" applyAlignment="1">
      <alignment horizontal="right" vertical="center"/>
    </xf>
    <xf numFmtId="0" fontId="0" fillId="0" borderId="0" xfId="0" applyAlignment="1">
      <alignment horizontal="right"/>
    </xf>
    <xf numFmtId="0" fontId="19" fillId="0" borderId="2" xfId="0" applyFont="1" applyBorder="1" applyAlignment="1">
      <alignment horizontal="right"/>
    </xf>
    <xf numFmtId="0" fontId="20" fillId="0" borderId="2" xfId="0" applyFont="1" applyBorder="1"/>
    <xf numFmtId="0" fontId="21" fillId="0" borderId="2" xfId="0" applyFont="1" applyBorder="1"/>
    <xf numFmtId="0" fontId="19" fillId="0" borderId="2" xfId="0" applyFont="1" applyBorder="1"/>
    <xf numFmtId="0" fontId="22" fillId="0" borderId="2" xfId="0" applyFont="1" applyBorder="1"/>
    <xf numFmtId="0" fontId="22" fillId="0" borderId="0" xfId="0" applyFont="1"/>
    <xf numFmtId="0" fontId="21" fillId="0" borderId="1" xfId="0" applyFont="1" applyBorder="1"/>
    <xf numFmtId="0" fontId="23" fillId="0" borderId="0" xfId="0" applyFont="1"/>
    <xf numFmtId="0" fontId="24" fillId="0" borderId="0" xfId="0" applyFont="1"/>
    <xf numFmtId="49" fontId="25" fillId="0" borderId="0" xfId="0" applyNumberFormat="1" applyFont="1" applyAlignment="1">
      <alignment horizontal="right"/>
    </xf>
    <xf numFmtId="0" fontId="25" fillId="0" borderId="0" xfId="0" applyFont="1" applyAlignment="1">
      <alignment horizontal="left" wrapText="1"/>
    </xf>
    <xf numFmtId="0" fontId="25" fillId="0" borderId="0" xfId="0" applyFont="1" applyAlignment="1">
      <alignment horizontal="center"/>
    </xf>
    <xf numFmtId="0" fontId="26" fillId="0" borderId="0" xfId="0" applyFont="1"/>
    <xf numFmtId="164" fontId="25" fillId="0" borderId="0" xfId="0" applyNumberFormat="1" applyFont="1" applyAlignment="1">
      <alignment horizontal="right"/>
    </xf>
    <xf numFmtId="0" fontId="27" fillId="0" borderId="0" xfId="0" applyFont="1"/>
    <xf numFmtId="0" fontId="27" fillId="0" borderId="0" xfId="0" applyFont="1" applyAlignment="1">
      <alignment horizontal="right"/>
    </xf>
    <xf numFmtId="0" fontId="27" fillId="0" borderId="0" xfId="0" applyFont="1" applyAlignment="1">
      <alignment horizontal="left" vertical="center" wrapText="1"/>
    </xf>
    <xf numFmtId="0" fontId="29" fillId="0" borderId="0" xfId="0" applyFont="1"/>
    <xf numFmtId="0" fontId="27" fillId="0" borderId="0" xfId="0" applyFont="1" applyAlignment="1">
      <alignment horizontal="left"/>
    </xf>
    <xf numFmtId="0" fontId="31" fillId="0" borderId="0" xfId="0" applyFont="1"/>
    <xf numFmtId="49" fontId="12" fillId="0" borderId="0" xfId="0" applyNumberFormat="1" applyFont="1" applyAlignment="1">
      <alignment horizontal="left" vertical="center" wrapText="1"/>
    </xf>
    <xf numFmtId="49" fontId="10" fillId="0" borderId="0" xfId="0" applyNumberFormat="1" applyFont="1"/>
    <xf numFmtId="49" fontId="13" fillId="0" borderId="0" xfId="0" applyNumberFormat="1" applyFont="1"/>
    <xf numFmtId="0" fontId="34" fillId="0" borderId="0" xfId="0" applyFont="1"/>
    <xf numFmtId="0" fontId="28" fillId="0" borderId="0" xfId="0" applyFont="1"/>
    <xf numFmtId="0" fontId="8" fillId="0" borderId="0" xfId="0" applyFont="1" applyAlignment="1">
      <alignment vertical="top"/>
    </xf>
    <xf numFmtId="0" fontId="12" fillId="0" borderId="6" xfId="0" applyFont="1" applyBorder="1" applyAlignment="1">
      <alignment vertical="top" wrapText="1"/>
    </xf>
    <xf numFmtId="0" fontId="58" fillId="0" borderId="0" xfId="0" applyFont="1"/>
    <xf numFmtId="0" fontId="55" fillId="0" borderId="0" xfId="0" applyFont="1"/>
    <xf numFmtId="0" fontId="55" fillId="0" borderId="0" xfId="0" applyFont="1" applyAlignment="1">
      <alignment horizontal="left"/>
    </xf>
    <xf numFmtId="0" fontId="55" fillId="0" borderId="0" xfId="0" applyFont="1" applyAlignment="1">
      <alignment horizontal="left" vertical="center" wrapText="1"/>
    </xf>
    <xf numFmtId="0" fontId="55" fillId="0" borderId="0" xfId="0" applyFont="1" applyAlignment="1">
      <alignment horizontal="right"/>
    </xf>
    <xf numFmtId="0" fontId="59" fillId="0" borderId="0" xfId="0" applyFont="1" applyAlignment="1">
      <alignment horizontal="left" vertical="center"/>
    </xf>
    <xf numFmtId="0" fontId="61" fillId="0" borderId="0" xfId="0" applyFont="1"/>
    <xf numFmtId="0" fontId="55" fillId="0" borderId="0" xfId="0" applyFont="1" applyAlignment="1">
      <alignment horizontal="center" vertical="center"/>
    </xf>
    <xf numFmtId="0" fontId="53" fillId="0" borderId="0" xfId="0" applyFont="1"/>
    <xf numFmtId="0" fontId="55" fillId="0" borderId="0" xfId="0" applyFont="1" applyAlignment="1">
      <alignment horizontal="center" vertical="center" wrapText="1"/>
    </xf>
    <xf numFmtId="0" fontId="67" fillId="0" borderId="0" xfId="0" applyFont="1" applyAlignment="1">
      <alignment horizontal="left"/>
    </xf>
    <xf numFmtId="0" fontId="67" fillId="0" borderId="0" xfId="0" applyFont="1"/>
    <xf numFmtId="0" fontId="53" fillId="0" borderId="0" xfId="0" applyFont="1" applyAlignment="1">
      <alignment horizontal="right"/>
    </xf>
    <xf numFmtId="0" fontId="68" fillId="0" borderId="0" xfId="0" applyFont="1" applyAlignment="1">
      <alignment horizontal="left"/>
    </xf>
    <xf numFmtId="0" fontId="67" fillId="0" borderId="0" xfId="0" applyFont="1" applyAlignment="1">
      <alignment horizontal="center"/>
    </xf>
    <xf numFmtId="0" fontId="30" fillId="0" borderId="0" xfId="0" applyFont="1" applyAlignment="1">
      <alignment horizontal="left" vertical="center"/>
    </xf>
    <xf numFmtId="0" fontId="70" fillId="0" borderId="0" xfId="0" applyFont="1" applyAlignment="1">
      <alignment horizontal="left"/>
    </xf>
    <xf numFmtId="0" fontId="70" fillId="0" borderId="0" xfId="0" applyFont="1" applyAlignment="1">
      <alignment horizontal="right"/>
    </xf>
    <xf numFmtId="0" fontId="71" fillId="0" borderId="0" xfId="0" applyFont="1" applyAlignment="1">
      <alignment horizontal="left" vertical="center"/>
    </xf>
    <xf numFmtId="49" fontId="27" fillId="0" borderId="0" xfId="0" applyNumberFormat="1" applyFont="1" applyAlignment="1">
      <alignment horizontal="left"/>
    </xf>
    <xf numFmtId="49" fontId="27" fillId="0" borderId="0" xfId="0" applyNumberFormat="1" applyFont="1" applyAlignment="1">
      <alignment horizontal="right"/>
    </xf>
    <xf numFmtId="49" fontId="14" fillId="0" borderId="0" xfId="0" applyNumberFormat="1" applyFont="1" applyAlignment="1">
      <alignment horizontal="center"/>
    </xf>
    <xf numFmtId="0" fontId="72" fillId="0" borderId="0" xfId="0" applyFont="1" applyAlignment="1">
      <alignment horizontal="left" vertical="center"/>
    </xf>
    <xf numFmtId="49" fontId="53" fillId="0" borderId="6" xfId="1" applyNumberFormat="1" applyFont="1" applyAlignment="1">
      <alignment vertical="top" wrapText="1"/>
    </xf>
    <xf numFmtId="0" fontId="59" fillId="0" borderId="0" xfId="0" applyFont="1" applyAlignment="1">
      <alignment horizontal="center" wrapText="1"/>
    </xf>
    <xf numFmtId="49" fontId="17" fillId="0" borderId="6" xfId="1" applyNumberFormat="1" applyFont="1" applyAlignment="1">
      <alignment vertical="top" wrapText="1"/>
    </xf>
    <xf numFmtId="0" fontId="17" fillId="0" borderId="6" xfId="3" applyFont="1"/>
    <xf numFmtId="49" fontId="17" fillId="0" borderId="6" xfId="1" applyNumberFormat="1" applyFont="1" applyAlignment="1">
      <alignment horizontal="left" vertical="top" wrapText="1"/>
    </xf>
    <xf numFmtId="0" fontId="53" fillId="0" borderId="6" xfId="2" applyAlignment="1">
      <alignment horizontal="left"/>
    </xf>
    <xf numFmtId="0" fontId="53" fillId="0" borderId="6" xfId="3" applyFont="1" applyAlignment="1">
      <alignment horizontal="left"/>
    </xf>
    <xf numFmtId="0" fontId="53" fillId="0" borderId="6" xfId="6"/>
    <xf numFmtId="4" fontId="53" fillId="0" borderId="6" xfId="6" applyNumberFormat="1"/>
    <xf numFmtId="0" fontId="0" fillId="0" borderId="6" xfId="0" applyBorder="1"/>
    <xf numFmtId="174" fontId="0" fillId="0" borderId="1" xfId="0" applyNumberFormat="1" applyBorder="1" applyAlignment="1">
      <alignment vertical="center"/>
    </xf>
    <xf numFmtId="174" fontId="0" fillId="0" borderId="0" xfId="0" applyNumberFormat="1" applyAlignment="1">
      <alignment vertical="center"/>
    </xf>
    <xf numFmtId="174" fontId="0" fillId="0" borderId="2" xfId="0" applyNumberFormat="1" applyBorder="1" applyAlignment="1">
      <alignment vertical="center"/>
    </xf>
    <xf numFmtId="174" fontId="18" fillId="0" borderId="0" xfId="0" applyNumberFormat="1" applyFont="1" applyAlignment="1">
      <alignment vertical="center"/>
    </xf>
    <xf numFmtId="174" fontId="0" fillId="8" borderId="9" xfId="0" applyNumberFormat="1" applyFill="1" applyBorder="1" applyAlignment="1" applyProtection="1">
      <alignment vertical="center"/>
      <protection locked="0"/>
    </xf>
    <xf numFmtId="0" fontId="17" fillId="0" borderId="6" xfId="0" applyFont="1" applyBorder="1"/>
    <xf numFmtId="0" fontId="49" fillId="0" borderId="6" xfId="23"/>
    <xf numFmtId="0" fontId="12" fillId="0" borderId="5" xfId="23" applyFont="1" applyBorder="1" applyAlignment="1">
      <alignment vertical="top" wrapText="1"/>
    </xf>
    <xf numFmtId="0" fontId="12" fillId="0" borderId="10" xfId="0" applyFont="1" applyBorder="1" applyAlignment="1">
      <alignment horizontal="left" vertical="center"/>
    </xf>
    <xf numFmtId="0" fontId="15" fillId="0" borderId="10" xfId="0" applyFont="1" applyBorder="1"/>
    <xf numFmtId="0" fontId="17" fillId="0" borderId="6" xfId="30"/>
    <xf numFmtId="0" fontId="53" fillId="0" borderId="6" xfId="29" applyFont="1"/>
    <xf numFmtId="0" fontId="17" fillId="0" borderId="6" xfId="30" applyAlignment="1">
      <alignment horizontal="center"/>
    </xf>
    <xf numFmtId="0" fontId="52" fillId="0" borderId="6" xfId="29" applyFont="1"/>
    <xf numFmtId="0" fontId="53" fillId="0" borderId="6" xfId="33" applyFont="1" applyAlignment="1">
      <alignment horizontal="center" vertical="top"/>
    </xf>
    <xf numFmtId="0" fontId="53" fillId="0" borderId="6" xfId="33" applyFont="1" applyAlignment="1">
      <alignment vertical="top" wrapText="1"/>
    </xf>
    <xf numFmtId="0" fontId="53" fillId="0" borderId="6" xfId="33" applyFont="1" applyAlignment="1">
      <alignment horizontal="center"/>
    </xf>
    <xf numFmtId="49" fontId="53" fillId="0" borderId="6" xfId="36" applyNumberFormat="1" applyFont="1" applyAlignment="1" applyProtection="1">
      <alignment horizontal="justify" vertical="top" wrapText="1"/>
      <protection locked="0"/>
    </xf>
    <xf numFmtId="0" fontId="53" fillId="0" borderId="6" xfId="36" applyFont="1" applyAlignment="1">
      <alignment horizontal="center" vertical="top" wrapText="1"/>
    </xf>
    <xf numFmtId="3" fontId="53" fillId="0" borderId="6" xfId="36" applyNumberFormat="1" applyFont="1" applyAlignment="1">
      <alignment horizontal="right" vertical="top" wrapText="1"/>
    </xf>
    <xf numFmtId="4" fontId="53" fillId="0" borderId="6" xfId="36" applyNumberFormat="1" applyFont="1" applyAlignment="1" applyProtection="1">
      <alignment horizontal="right"/>
      <protection locked="0"/>
    </xf>
    <xf numFmtId="4" fontId="53" fillId="0" borderId="6" xfId="36" applyNumberFormat="1" applyFont="1" applyAlignment="1">
      <alignment horizontal="right"/>
    </xf>
    <xf numFmtId="49" fontId="53" fillId="0" borderId="6" xfId="36" applyNumberFormat="1" applyFont="1" applyAlignment="1">
      <alignment horizontal="right" vertical="top"/>
    </xf>
    <xf numFmtId="0" fontId="53" fillId="0" borderId="6" xfId="36" applyFont="1" applyAlignment="1">
      <alignment horizontal="justify" vertical="top"/>
    </xf>
    <xf numFmtId="0" fontId="53" fillId="0" borderId="6" xfId="36" applyFont="1" applyAlignment="1">
      <alignment horizontal="justify" vertical="top" wrapText="1"/>
    </xf>
    <xf numFmtId="0" fontId="53" fillId="0" borderId="6" xfId="36" applyFont="1" applyAlignment="1">
      <alignment horizontal="center" wrapText="1"/>
    </xf>
    <xf numFmtId="3" fontId="53" fillId="0" borderId="6" xfId="36" applyNumberFormat="1" applyFont="1" applyAlignment="1">
      <alignment horizontal="right" wrapText="1"/>
    </xf>
    <xf numFmtId="0" fontId="53" fillId="0" borderId="6" xfId="36" applyFont="1" applyAlignment="1">
      <alignment vertical="top" wrapText="1"/>
    </xf>
    <xf numFmtId="0" fontId="53" fillId="0" borderId="6" xfId="37" applyFont="1" applyAlignment="1">
      <alignment horizontal="center" vertical="top"/>
    </xf>
    <xf numFmtId="0" fontId="75" fillId="0" borderId="6" xfId="37" applyFont="1" applyAlignment="1">
      <alignment horizontal="center" vertical="top"/>
    </xf>
    <xf numFmtId="184" fontId="52" fillId="0" borderId="6" xfId="38" applyNumberFormat="1" applyFont="1" applyAlignment="1">
      <alignment horizontal="center" vertical="top"/>
    </xf>
    <xf numFmtId="4" fontId="52" fillId="0" borderId="6" xfId="17" applyNumberFormat="1" applyFont="1" applyAlignment="1">
      <alignment horizontal="left" wrapText="1"/>
    </xf>
    <xf numFmtId="4" fontId="52" fillId="0" borderId="6" xfId="17" applyNumberFormat="1" applyFont="1" applyAlignment="1">
      <alignment horizontal="center"/>
    </xf>
    <xf numFmtId="1" fontId="52" fillId="0" borderId="6" xfId="17" applyNumberFormat="1" applyFont="1" applyAlignment="1">
      <alignment horizontal="center"/>
    </xf>
    <xf numFmtId="4" fontId="52" fillId="0" borderId="6" xfId="17" applyNumberFormat="1" applyFont="1" applyAlignment="1">
      <alignment horizontal="right"/>
    </xf>
    <xf numFmtId="0" fontId="53" fillId="0" borderId="6" xfId="17" applyFont="1" applyAlignment="1">
      <alignment horizontal="left" vertical="top" wrapText="1"/>
    </xf>
    <xf numFmtId="0" fontId="53" fillId="0" borderId="6" xfId="17" applyFont="1" applyAlignment="1">
      <alignment horizontal="center" vertical="top"/>
    </xf>
    <xf numFmtId="0" fontId="52" fillId="0" borderId="6" xfId="39" applyFont="1" applyAlignment="1">
      <alignment horizontal="center" vertical="top"/>
    </xf>
    <xf numFmtId="0" fontId="52" fillId="0" borderId="6" xfId="39" applyFont="1" applyAlignment="1">
      <alignment vertical="top"/>
    </xf>
    <xf numFmtId="0" fontId="53" fillId="0" borderId="6" xfId="39" applyAlignment="1">
      <alignment horizontal="right"/>
    </xf>
    <xf numFmtId="4" fontId="53" fillId="0" borderId="6" xfId="39" applyNumberFormat="1" applyAlignment="1">
      <alignment horizontal="center"/>
    </xf>
    <xf numFmtId="4" fontId="53" fillId="0" borderId="6" xfId="17" applyNumberFormat="1" applyFont="1" applyAlignment="1">
      <alignment horizontal="left" wrapText="1"/>
    </xf>
    <xf numFmtId="4" fontId="53" fillId="0" borderId="6" xfId="17" applyNumberFormat="1" applyFont="1" applyAlignment="1">
      <alignment horizontal="left" vertical="top" wrapText="1"/>
    </xf>
    <xf numFmtId="4" fontId="53" fillId="0" borderId="6" xfId="17" quotePrefix="1" applyNumberFormat="1" applyFont="1" applyAlignment="1">
      <alignment horizontal="left" wrapText="1"/>
    </xf>
    <xf numFmtId="0" fontId="53" fillId="0" borderId="6" xfId="39" applyAlignment="1">
      <alignment horizontal="left" vertical="top" wrapText="1"/>
    </xf>
    <xf numFmtId="184" fontId="53" fillId="0" borderId="6" xfId="38" applyNumberFormat="1" applyAlignment="1">
      <alignment horizontal="right" vertical="top"/>
    </xf>
    <xf numFmtId="0" fontId="53" fillId="0" borderId="6" xfId="38" quotePrefix="1" applyAlignment="1">
      <alignment vertical="top" wrapText="1"/>
    </xf>
    <xf numFmtId="0" fontId="53" fillId="0" borderId="6" xfId="38" applyAlignment="1">
      <alignment horizontal="right" vertical="top" wrapText="1"/>
    </xf>
    <xf numFmtId="1" fontId="53" fillId="0" borderId="6" xfId="38" applyNumberFormat="1" applyAlignment="1">
      <alignment horizontal="center" vertical="top" wrapText="1"/>
    </xf>
    <xf numFmtId="4" fontId="53" fillId="0" borderId="6" xfId="17" quotePrefix="1" applyNumberFormat="1" applyFont="1" applyAlignment="1">
      <alignment horizontal="left" vertical="top" wrapText="1"/>
    </xf>
    <xf numFmtId="0" fontId="53" fillId="0" borderId="6" xfId="39" applyAlignment="1">
      <alignment horizontal="left" wrapText="1"/>
    </xf>
    <xf numFmtId="0" fontId="53" fillId="0" borderId="6" xfId="39" quotePrefix="1" applyAlignment="1">
      <alignment horizontal="left" wrapText="1"/>
    </xf>
    <xf numFmtId="0" fontId="53" fillId="0" borderId="6" xfId="39" applyAlignment="1">
      <alignment horizontal="right" vertical="top" wrapText="1"/>
    </xf>
    <xf numFmtId="3" fontId="53" fillId="0" borderId="6" xfId="39" applyNumberFormat="1" applyAlignment="1">
      <alignment horizontal="center" vertical="top" wrapText="1"/>
    </xf>
    <xf numFmtId="49" fontId="17" fillId="0" borderId="6" xfId="40" applyNumberFormat="1" applyFont="1" applyAlignment="1">
      <alignment horizontal="center" vertical="top" wrapText="1"/>
    </xf>
    <xf numFmtId="0" fontId="17" fillId="0" borderId="6" xfId="41" applyFont="1" applyAlignment="1">
      <alignment horizontal="left" vertical="top" wrapText="1"/>
    </xf>
    <xf numFmtId="0" fontId="17" fillId="0" borderId="6" xfId="40" applyFont="1" applyAlignment="1">
      <alignment horizontal="center" wrapText="1"/>
    </xf>
    <xf numFmtId="49" fontId="37" fillId="0" borderId="6" xfId="40" applyNumberFormat="1" applyFont="1" applyAlignment="1">
      <alignment horizontal="center" vertical="top" wrapText="1"/>
    </xf>
    <xf numFmtId="0" fontId="37" fillId="0" borderId="6" xfId="40" applyFont="1" applyAlignment="1">
      <alignment horizontal="center" wrapText="1"/>
    </xf>
    <xf numFmtId="49" fontId="17" fillId="0" borderId="6" xfId="40" applyNumberFormat="1" applyFont="1" applyAlignment="1">
      <alignment horizontal="left" vertical="top" wrapText="1"/>
    </xf>
    <xf numFmtId="49" fontId="37" fillId="0" borderId="6" xfId="40" applyNumberFormat="1" applyFont="1" applyAlignment="1">
      <alignment horizontal="left" vertical="top" wrapText="1"/>
    </xf>
    <xf numFmtId="179" fontId="53" fillId="0" borderId="6" xfId="39" applyNumberFormat="1" applyAlignment="1">
      <alignment vertical="center"/>
    </xf>
    <xf numFmtId="0" fontId="55" fillId="0" borderId="0" xfId="0" applyFont="1" applyAlignment="1">
      <alignment horizontal="left" wrapText="1"/>
    </xf>
    <xf numFmtId="0" fontId="13" fillId="0" borderId="0" xfId="0" applyFont="1" applyAlignment="1">
      <alignment horizontal="left" vertical="top" wrapText="1"/>
    </xf>
    <xf numFmtId="0" fontId="12" fillId="0" borderId="5" xfId="0" applyFont="1" applyBorder="1" applyAlignment="1">
      <alignment vertical="top" wrapText="1"/>
    </xf>
    <xf numFmtId="0" fontId="8" fillId="0" borderId="5" xfId="0" applyFont="1" applyBorder="1" applyAlignment="1">
      <alignment vertical="top" wrapText="1"/>
    </xf>
    <xf numFmtId="49" fontId="32" fillId="0" borderId="0" xfId="0" applyNumberFormat="1" applyFont="1" applyAlignment="1">
      <alignment horizontal="left" vertical="center"/>
    </xf>
    <xf numFmtId="0" fontId="14" fillId="0" borderId="5" xfId="0" applyFont="1" applyBorder="1" applyAlignment="1">
      <alignment vertical="top" wrapText="1"/>
    </xf>
    <xf numFmtId="0" fontId="106" fillId="0" borderId="0" xfId="0" applyFont="1"/>
    <xf numFmtId="0" fontId="57" fillId="0" borderId="4" xfId="0" applyFont="1" applyBorder="1" applyAlignment="1">
      <alignment horizontal="right"/>
    </xf>
    <xf numFmtId="0" fontId="109" fillId="0" borderId="0" xfId="0" applyFont="1"/>
    <xf numFmtId="0" fontId="55" fillId="0" borderId="0" xfId="0" applyFont="1" applyAlignment="1">
      <alignment wrapText="1"/>
    </xf>
    <xf numFmtId="0" fontId="67" fillId="0" borderId="0" xfId="0" applyFont="1" applyAlignment="1">
      <alignment horizontal="right" vertical="center"/>
    </xf>
    <xf numFmtId="0" fontId="59" fillId="0" borderId="0" xfId="0" applyFont="1" applyAlignment="1">
      <alignment horizontal="right"/>
    </xf>
    <xf numFmtId="0" fontId="59" fillId="0" borderId="0" xfId="0" applyFont="1" applyAlignment="1">
      <alignment horizontal="right" wrapText="1"/>
    </xf>
    <xf numFmtId="0" fontId="59" fillId="0" borderId="0" xfId="0" applyFont="1" applyAlignment="1">
      <alignment wrapText="1"/>
    </xf>
    <xf numFmtId="0" fontId="114" fillId="0" borderId="0" xfId="0" applyFont="1"/>
    <xf numFmtId="0" fontId="67" fillId="0" borderId="0" xfId="0" applyFont="1" applyAlignment="1">
      <alignment horizontal="right"/>
    </xf>
    <xf numFmtId="0" fontId="55" fillId="0" borderId="6" xfId="0" applyFont="1" applyBorder="1"/>
    <xf numFmtId="0" fontId="55" fillId="0" borderId="6" xfId="0" applyFont="1" applyBorder="1" applyAlignment="1">
      <alignment wrapText="1"/>
    </xf>
    <xf numFmtId="0" fontId="17" fillId="0" borderId="6" xfId="0" applyFont="1" applyBorder="1" applyAlignment="1">
      <alignment wrapText="1"/>
    </xf>
    <xf numFmtId="0" fontId="44" fillId="0" borderId="6" xfId="0" applyFont="1" applyBorder="1" applyAlignment="1">
      <alignment wrapText="1"/>
    </xf>
    <xf numFmtId="49" fontId="53" fillId="0" borderId="6" xfId="43" applyNumberFormat="1" applyAlignment="1">
      <alignment horizontal="left" vertical="top" wrapText="1"/>
    </xf>
    <xf numFmtId="0" fontId="53" fillId="0" borderId="6" xfId="43" applyAlignment="1">
      <alignment horizontal="center"/>
    </xf>
    <xf numFmtId="2" fontId="53" fillId="0" borderId="6" xfId="43" applyNumberFormat="1" applyAlignment="1">
      <alignment horizontal="center"/>
    </xf>
    <xf numFmtId="49" fontId="17" fillId="0" borderId="6" xfId="43" applyNumberFormat="1" applyFont="1" applyAlignment="1">
      <alignment horizontal="left" vertical="top" wrapText="1"/>
    </xf>
    <xf numFmtId="0" fontId="17" fillId="0" borderId="6" xfId="43" applyFont="1" applyAlignment="1">
      <alignment horizontal="center"/>
    </xf>
    <xf numFmtId="2" fontId="17" fillId="0" borderId="6" xfId="43" applyNumberFormat="1" applyFont="1" applyAlignment="1">
      <alignment horizontal="right"/>
    </xf>
    <xf numFmtId="49" fontId="53" fillId="0" borderId="6" xfId="43" applyNumberFormat="1" applyAlignment="1">
      <alignment horizontal="left" vertical="top"/>
    </xf>
    <xf numFmtId="2" fontId="53" fillId="0" borderId="6" xfId="43" applyNumberFormat="1" applyAlignment="1">
      <alignment horizontal="right"/>
    </xf>
    <xf numFmtId="1" fontId="53" fillId="0" borderId="6" xfId="43" applyNumberFormat="1" applyAlignment="1">
      <alignment horizontal="right"/>
    </xf>
    <xf numFmtId="49" fontId="53" fillId="0" borderId="10" xfId="43" applyNumberFormat="1" applyBorder="1" applyAlignment="1">
      <alignment horizontal="left" vertical="top"/>
    </xf>
    <xf numFmtId="0" fontId="53" fillId="0" borderId="10" xfId="43" applyBorder="1" applyAlignment="1">
      <alignment horizontal="center"/>
    </xf>
    <xf numFmtId="1" fontId="53" fillId="0" borderId="10" xfId="43" applyNumberFormat="1" applyBorder="1" applyAlignment="1">
      <alignment horizontal="right"/>
    </xf>
    <xf numFmtId="49" fontId="53" fillId="0" borderId="6" xfId="43" applyNumberFormat="1" applyAlignment="1">
      <alignment horizontal="justify" vertical="top"/>
    </xf>
    <xf numFmtId="49" fontId="53" fillId="0" borderId="6" xfId="43" applyNumberFormat="1" applyAlignment="1">
      <alignment horizontal="center"/>
    </xf>
    <xf numFmtId="173" fontId="53" fillId="0" borderId="6" xfId="43" applyNumberFormat="1" applyAlignment="1">
      <alignment horizontal="right"/>
    </xf>
    <xf numFmtId="49" fontId="53" fillId="0" borderId="6" xfId="43" quotePrefix="1" applyNumberFormat="1" applyAlignment="1">
      <alignment horizontal="justify" vertical="justify" wrapText="1"/>
    </xf>
    <xf numFmtId="49" fontId="52" fillId="0" borderId="6" xfId="43" applyNumberFormat="1" applyFont="1" applyAlignment="1">
      <alignment horizontal="left" vertical="top" wrapText="1"/>
    </xf>
    <xf numFmtId="49" fontId="53" fillId="0" borderId="6" xfId="43" applyNumberFormat="1" applyAlignment="1">
      <alignment horizontal="justify" vertical="top" wrapText="1"/>
    </xf>
    <xf numFmtId="49" fontId="53" fillId="0" borderId="10" xfId="43" applyNumberFormat="1" applyBorder="1" applyAlignment="1">
      <alignment horizontal="justify" vertical="top" wrapText="1"/>
    </xf>
    <xf numFmtId="0" fontId="53" fillId="0" borderId="6" xfId="43" quotePrefix="1" applyAlignment="1">
      <alignment horizontal="justify" vertical="top" wrapText="1"/>
    </xf>
    <xf numFmtId="0" fontId="115" fillId="0" borderId="10" xfId="43" quotePrefix="1" applyFont="1" applyBorder="1" applyAlignment="1">
      <alignment horizontal="justify" vertical="top"/>
    </xf>
    <xf numFmtId="49" fontId="53" fillId="0" borderId="6" xfId="43" applyNumberFormat="1" applyAlignment="1">
      <alignment horizontal="left" wrapText="1"/>
    </xf>
    <xf numFmtId="49" fontId="53" fillId="0" borderId="10" xfId="43" applyNumberFormat="1" applyBorder="1" applyAlignment="1">
      <alignment horizontal="left" vertical="top" wrapText="1"/>
    </xf>
    <xf numFmtId="0" fontId="53" fillId="0" borderId="6" xfId="43" quotePrefix="1" applyAlignment="1">
      <alignment horizontal="left" vertical="top" wrapText="1"/>
    </xf>
    <xf numFmtId="49" fontId="53" fillId="0" borderId="6" xfId="43" quotePrefix="1" applyNumberFormat="1" applyAlignment="1">
      <alignment horizontal="left" vertical="top" wrapText="1"/>
    </xf>
    <xf numFmtId="0" fontId="115" fillId="0" borderId="10" xfId="43" quotePrefix="1" applyFont="1" applyBorder="1" applyAlignment="1">
      <alignment horizontal="left" vertical="top"/>
    </xf>
    <xf numFmtId="174" fontId="0" fillId="0" borderId="10" xfId="0" applyNumberFormat="1" applyBorder="1" applyAlignment="1">
      <alignment vertical="center"/>
    </xf>
    <xf numFmtId="0" fontId="93" fillId="0" borderId="0" xfId="0" applyFont="1" applyAlignment="1">
      <alignment horizontal="right"/>
    </xf>
    <xf numFmtId="0" fontId="0" fillId="0" borderId="5" xfId="0" applyBorder="1" applyAlignment="1">
      <alignment wrapText="1"/>
    </xf>
    <xf numFmtId="0" fontId="47" fillId="0" borderId="0" xfId="0" applyFont="1" applyAlignment="1">
      <alignment horizontal="left" vertical="top" wrapText="1"/>
    </xf>
    <xf numFmtId="0" fontId="12" fillId="0" borderId="5" xfId="0" applyFont="1" applyBorder="1" applyAlignment="1">
      <alignment horizontal="left" vertical="top" wrapText="1"/>
    </xf>
    <xf numFmtId="0" fontId="86" fillId="0" borderId="0" xfId="0" applyFont="1" applyAlignment="1">
      <alignment horizontal="left" vertical="top" wrapText="1"/>
    </xf>
    <xf numFmtId="0" fontId="14" fillId="0" borderId="5" xfId="0" applyFont="1" applyBorder="1" applyAlignment="1">
      <alignment horizontal="left" vertical="top" wrapText="1"/>
    </xf>
    <xf numFmtId="0" fontId="44" fillId="0" borderId="0" xfId="0" applyFont="1" applyAlignment="1">
      <alignment horizontal="left" vertical="top" wrapText="1"/>
    </xf>
    <xf numFmtId="0" fontId="8" fillId="0" borderId="8" xfId="0" applyFont="1" applyBorder="1" applyAlignment="1">
      <alignment vertical="top" wrapText="1"/>
    </xf>
    <xf numFmtId="0" fontId="12" fillId="0" borderId="8" xfId="0" applyFont="1" applyBorder="1" applyAlignment="1">
      <alignment vertical="top" wrapText="1"/>
    </xf>
    <xf numFmtId="0" fontId="8" fillId="0" borderId="6" xfId="0" applyFont="1" applyBorder="1" applyAlignment="1">
      <alignment vertical="top" wrapText="1"/>
    </xf>
    <xf numFmtId="0" fontId="12" fillId="0" borderId="5" xfId="0" applyFont="1" applyBorder="1"/>
    <xf numFmtId="0" fontId="8" fillId="0" borderId="5" xfId="0" applyFont="1" applyBorder="1"/>
    <xf numFmtId="0" fontId="15" fillId="0" borderId="5" xfId="0" applyFont="1" applyBorder="1"/>
    <xf numFmtId="0" fontId="44" fillId="0" borderId="5" xfId="0" applyFont="1" applyBorder="1"/>
    <xf numFmtId="0" fontId="44" fillId="0" borderId="0" xfId="0" applyFont="1"/>
    <xf numFmtId="0" fontId="10" fillId="0" borderId="6" xfId="23" applyFont="1"/>
    <xf numFmtId="0" fontId="13" fillId="0" borderId="6" xfId="23" applyFont="1"/>
    <xf numFmtId="0" fontId="8" fillId="0" borderId="5" xfId="23" applyFont="1" applyBorder="1" applyAlignment="1">
      <alignment vertical="top" wrapText="1"/>
    </xf>
    <xf numFmtId="0" fontId="15" fillId="0" borderId="5" xfId="23" applyFont="1" applyBorder="1" applyAlignment="1">
      <alignment vertical="top" wrapText="1"/>
    </xf>
    <xf numFmtId="0" fontId="16" fillId="0" borderId="6" xfId="23" applyFont="1"/>
    <xf numFmtId="49" fontId="32" fillId="0" borderId="6" xfId="23" applyNumberFormat="1" applyFont="1" applyAlignment="1">
      <alignment horizontal="left" vertical="center"/>
    </xf>
    <xf numFmtId="49" fontId="12" fillId="0" borderId="6" xfId="23" applyNumberFormat="1" applyFont="1" applyAlignment="1">
      <alignment horizontal="left" vertical="center" wrapText="1"/>
    </xf>
    <xf numFmtId="0" fontId="10" fillId="0" borderId="6" xfId="23" applyFont="1" applyAlignment="1">
      <alignment wrapText="1"/>
    </xf>
    <xf numFmtId="49" fontId="10" fillId="0" borderId="6" xfId="23" applyNumberFormat="1" applyFont="1"/>
    <xf numFmtId="49" fontId="13" fillId="0" borderId="6" xfId="23" applyNumberFormat="1" applyFont="1"/>
    <xf numFmtId="0" fontId="10" fillId="0" borderId="6" xfId="48" applyFont="1"/>
    <xf numFmtId="0" fontId="51" fillId="0" borderId="6" xfId="48"/>
    <xf numFmtId="0" fontId="11" fillId="0" borderId="6" xfId="48" applyFont="1" applyAlignment="1">
      <alignment horizontal="center"/>
    </xf>
    <xf numFmtId="0" fontId="17" fillId="0" borderId="6" xfId="48" applyFont="1"/>
    <xf numFmtId="0" fontId="10" fillId="0" borderId="6" xfId="48" applyFont="1" applyAlignment="1">
      <alignment horizontal="center"/>
    </xf>
    <xf numFmtId="0" fontId="10" fillId="2" borderId="7" xfId="48" applyFont="1" applyFill="1" applyBorder="1" applyAlignment="1">
      <alignment horizontal="center" vertical="center"/>
    </xf>
    <xf numFmtId="0" fontId="10" fillId="2" borderId="3" xfId="48" applyFont="1" applyFill="1" applyBorder="1" applyAlignment="1">
      <alignment horizontal="center" vertical="center"/>
    </xf>
    <xf numFmtId="0" fontId="11" fillId="2" borderId="7" xfId="48" applyFont="1" applyFill="1" applyBorder="1" applyAlignment="1">
      <alignment horizontal="center" vertical="center"/>
    </xf>
    <xf numFmtId="0" fontId="11" fillId="2" borderId="3" xfId="48" applyFont="1" applyFill="1" applyBorder="1" applyAlignment="1">
      <alignment horizontal="center" vertical="center"/>
    </xf>
    <xf numFmtId="173" fontId="10" fillId="0" borderId="6" xfId="48" applyNumberFormat="1" applyFont="1"/>
    <xf numFmtId="0" fontId="53" fillId="0" borderId="6" xfId="48" applyFont="1" applyAlignment="1">
      <alignment horizontal="left" vertical="top" wrapText="1"/>
    </xf>
    <xf numFmtId="0" fontId="36" fillId="5" borderId="4" xfId="49" applyFont="1" applyFill="1" applyBorder="1" applyAlignment="1">
      <alignment horizontal="right" vertical="center"/>
    </xf>
    <xf numFmtId="0" fontId="36" fillId="5" borderId="4" xfId="49" applyFont="1" applyFill="1" applyBorder="1" applyAlignment="1">
      <alignment vertical="center"/>
    </xf>
    <xf numFmtId="0" fontId="40" fillId="5" borderId="4" xfId="49" applyFont="1" applyFill="1" applyBorder="1" applyAlignment="1">
      <alignment horizontal="center" vertical="center"/>
    </xf>
    <xf numFmtId="166" fontId="40" fillId="5" borderId="4" xfId="49" applyNumberFormat="1" applyFont="1" applyFill="1" applyBorder="1" applyAlignment="1">
      <alignment vertical="center"/>
    </xf>
    <xf numFmtId="166" fontId="36" fillId="5" borderId="4" xfId="49" applyNumberFormat="1" applyFont="1" applyFill="1" applyBorder="1" applyAlignment="1">
      <alignment vertical="center"/>
    </xf>
    <xf numFmtId="0" fontId="10" fillId="0" borderId="6" xfId="49" applyFont="1"/>
    <xf numFmtId="0" fontId="105" fillId="0" borderId="6" xfId="49"/>
    <xf numFmtId="0" fontId="11" fillId="0" borderId="6" xfId="49" applyFont="1" applyAlignment="1">
      <alignment horizontal="center"/>
    </xf>
    <xf numFmtId="0" fontId="13" fillId="5" borderId="4" xfId="49" applyFont="1" applyFill="1" applyBorder="1" applyAlignment="1">
      <alignment horizontal="right" vertical="center"/>
    </xf>
    <xf numFmtId="0" fontId="13" fillId="5" borderId="4" xfId="49" applyFont="1" applyFill="1" applyBorder="1" applyAlignment="1">
      <alignment vertical="center"/>
    </xf>
    <xf numFmtId="0" fontId="10" fillId="5" borderId="4" xfId="49" applyFont="1" applyFill="1" applyBorder="1" applyAlignment="1">
      <alignment horizontal="center" vertical="center"/>
    </xf>
    <xf numFmtId="166" fontId="10" fillId="5" borderId="4" xfId="49" applyNumberFormat="1" applyFont="1" applyFill="1" applyBorder="1" applyAlignment="1">
      <alignment vertical="center"/>
    </xf>
    <xf numFmtId="166" fontId="13" fillId="5" borderId="4" xfId="49" applyNumberFormat="1" applyFont="1" applyFill="1" applyBorder="1" applyAlignment="1">
      <alignment vertical="center"/>
    </xf>
    <xf numFmtId="0" fontId="10" fillId="0" borderId="6" xfId="49" applyFont="1" applyAlignment="1">
      <alignment horizontal="right" vertical="top"/>
    </xf>
    <xf numFmtId="0" fontId="10" fillId="0" borderId="6" xfId="49" applyFont="1" applyAlignment="1">
      <alignment vertical="top" wrapText="1"/>
    </xf>
    <xf numFmtId="0" fontId="10" fillId="0" borderId="6" xfId="49" applyFont="1" applyAlignment="1">
      <alignment horizontal="center" wrapText="1"/>
    </xf>
    <xf numFmtId="167" fontId="10" fillId="0" borderId="6" xfId="49" applyNumberFormat="1" applyFont="1"/>
    <xf numFmtId="166" fontId="10" fillId="0" borderId="6" xfId="49" applyNumberFormat="1" applyFont="1" applyAlignment="1">
      <alignment wrapText="1"/>
    </xf>
    <xf numFmtId="0" fontId="10" fillId="0" borderId="6" xfId="49" applyFont="1" applyAlignment="1">
      <alignment horizontal="left" vertical="top" wrapText="1"/>
    </xf>
    <xf numFmtId="0" fontId="10" fillId="0" borderId="6" xfId="49" applyFont="1" applyAlignment="1">
      <alignment horizontal="left"/>
    </xf>
    <xf numFmtId="0" fontId="10" fillId="0" borderId="6" xfId="49" applyFont="1" applyAlignment="1">
      <alignment horizontal="left" vertical="top"/>
    </xf>
    <xf numFmtId="0" fontId="10" fillId="0" borderId="6" xfId="49" applyFont="1" applyAlignment="1">
      <alignment horizontal="center" vertical="top"/>
    </xf>
    <xf numFmtId="0" fontId="10" fillId="0" borderId="6" xfId="49" applyFont="1" applyAlignment="1">
      <alignment horizontal="center" vertical="top" wrapText="1"/>
    </xf>
    <xf numFmtId="0" fontId="17" fillId="0" borderId="6" xfId="49" applyFont="1"/>
    <xf numFmtId="0" fontId="10" fillId="0" borderId="6" xfId="49" applyFont="1" applyAlignment="1">
      <alignment horizontal="center"/>
    </xf>
    <xf numFmtId="0" fontId="75" fillId="0" borderId="6" xfId="53" applyFont="1"/>
    <xf numFmtId="0" fontId="52" fillId="11" borderId="6" xfId="53" applyFont="1" applyFill="1" applyAlignment="1">
      <alignment horizontal="right" vertical="center"/>
    </xf>
    <xf numFmtId="0" fontId="52" fillId="11" borderId="6" xfId="53" applyFont="1" applyFill="1" applyAlignment="1">
      <alignment vertical="top"/>
    </xf>
    <xf numFmtId="0" fontId="53" fillId="11" borderId="6" xfId="53" applyFont="1" applyFill="1" applyAlignment="1">
      <alignment horizontal="center" vertical="center"/>
    </xf>
    <xf numFmtId="166" fontId="53" fillId="11" borderId="6" xfId="53" applyNumberFormat="1" applyFont="1" applyFill="1" applyAlignment="1">
      <alignment vertical="center"/>
    </xf>
    <xf numFmtId="166" fontId="53" fillId="11" borderId="6" xfId="53" applyNumberFormat="1" applyFont="1" applyFill="1" applyAlignment="1">
      <alignment horizontal="right"/>
    </xf>
    <xf numFmtId="166" fontId="52" fillId="11" borderId="6" xfId="53" applyNumberFormat="1" applyFont="1" applyFill="1" applyAlignment="1">
      <alignment horizontal="right"/>
    </xf>
    <xf numFmtId="0" fontId="53" fillId="0" borderId="6" xfId="53" applyFont="1"/>
    <xf numFmtId="49" fontId="53" fillId="0" borderId="6" xfId="53" applyNumberFormat="1" applyFont="1" applyAlignment="1">
      <alignment horizontal="right" vertical="top"/>
    </xf>
    <xf numFmtId="0" fontId="53" fillId="0" borderId="6" xfId="53" applyFont="1" applyAlignment="1">
      <alignment horizontal="center" wrapText="1"/>
    </xf>
    <xf numFmtId="169" fontId="53" fillId="0" borderId="6" xfId="53" applyNumberFormat="1" applyFont="1"/>
    <xf numFmtId="49" fontId="52" fillId="11" borderId="12" xfId="53" applyNumberFormat="1" applyFont="1" applyFill="1" applyBorder="1" applyAlignment="1">
      <alignment horizontal="right" vertical="top"/>
    </xf>
    <xf numFmtId="0" fontId="52" fillId="11" borderId="12" xfId="53" applyFont="1" applyFill="1" applyBorder="1" applyAlignment="1">
      <alignment vertical="top"/>
    </xf>
    <xf numFmtId="0" fontId="53" fillId="11" borderId="12" xfId="53" applyFont="1" applyFill="1" applyBorder="1" applyAlignment="1">
      <alignment horizontal="center" wrapText="1"/>
    </xf>
    <xf numFmtId="173" fontId="52" fillId="11" borderId="12" xfId="53" applyNumberFormat="1" applyFont="1" applyFill="1" applyBorder="1" applyAlignment="1">
      <alignment horizontal="right"/>
    </xf>
    <xf numFmtId="49" fontId="96" fillId="0" borderId="6" xfId="53" applyNumberFormat="1" applyFont="1" applyAlignment="1">
      <alignment horizontal="right" vertical="top"/>
    </xf>
    <xf numFmtId="0" fontId="96" fillId="0" borderId="6" xfId="53" applyFont="1" applyAlignment="1">
      <alignment vertical="top"/>
    </xf>
    <xf numFmtId="0" fontId="75" fillId="0" borderId="6" xfId="53" applyFont="1" applyAlignment="1">
      <alignment horizontal="center" wrapText="1"/>
    </xf>
    <xf numFmtId="165" fontId="96" fillId="0" borderId="6" xfId="53" applyNumberFormat="1" applyFont="1"/>
    <xf numFmtId="173" fontId="52" fillId="11" borderId="6" xfId="53" applyNumberFormat="1" applyFont="1" applyFill="1" applyAlignment="1">
      <alignment horizontal="right"/>
    </xf>
    <xf numFmtId="49" fontId="52" fillId="0" borderId="6" xfId="53" applyNumberFormat="1" applyFont="1" applyAlignment="1">
      <alignment horizontal="right" vertical="top"/>
    </xf>
    <xf numFmtId="0" fontId="52" fillId="0" borderId="6" xfId="53" applyFont="1" applyAlignment="1">
      <alignment vertical="top"/>
    </xf>
    <xf numFmtId="165" fontId="52" fillId="0" borderId="6" xfId="53" applyNumberFormat="1" applyFont="1"/>
    <xf numFmtId="49" fontId="53" fillId="0" borderId="6" xfId="57" applyNumberFormat="1" applyFont="1" applyAlignment="1">
      <alignment horizontal="justify" vertical="top" wrapText="1"/>
    </xf>
    <xf numFmtId="49" fontId="52" fillId="11" borderId="8" xfId="53" applyNumberFormat="1" applyFont="1" applyFill="1" applyBorder="1" applyAlignment="1">
      <alignment horizontal="right" vertical="top"/>
    </xf>
    <xf numFmtId="0" fontId="52" fillId="11" borderId="8" xfId="53" applyFont="1" applyFill="1" applyBorder="1" applyAlignment="1">
      <alignment vertical="top"/>
    </xf>
    <xf numFmtId="0" fontId="53" fillId="11" borderId="8" xfId="53" applyFont="1" applyFill="1" applyBorder="1" applyAlignment="1">
      <alignment horizontal="center" wrapText="1"/>
    </xf>
    <xf numFmtId="179" fontId="52" fillId="11" borderId="8" xfId="53" applyNumberFormat="1" applyFont="1" applyFill="1" applyBorder="1"/>
    <xf numFmtId="0" fontId="53" fillId="0" borderId="6" xfId="53" applyFont="1" applyAlignment="1">
      <alignment vertical="top" wrapText="1"/>
    </xf>
    <xf numFmtId="0" fontId="53" fillId="0" borderId="6" xfId="53" applyFont="1" applyAlignment="1">
      <alignment horizontal="center" vertical="top"/>
    </xf>
    <xf numFmtId="4" fontId="53" fillId="0" borderId="6" xfId="53" applyNumberFormat="1" applyFont="1" applyAlignment="1">
      <alignment wrapText="1"/>
    </xf>
    <xf numFmtId="0" fontId="52" fillId="0" borderId="6" xfId="53" applyFont="1" applyAlignment="1">
      <alignment horizontal="right" vertical="center"/>
    </xf>
    <xf numFmtId="0" fontId="53" fillId="0" borderId="6" xfId="53" applyFont="1" applyAlignment="1">
      <alignment horizontal="center" vertical="center"/>
    </xf>
    <xf numFmtId="166" fontId="53" fillId="0" borderId="6" xfId="53" applyNumberFormat="1" applyFont="1" applyAlignment="1">
      <alignment vertical="center"/>
    </xf>
    <xf numFmtId="166" fontId="53" fillId="0" borderId="6" xfId="53" applyNumberFormat="1" applyFont="1" applyAlignment="1">
      <alignment horizontal="right"/>
    </xf>
    <xf numFmtId="166" fontId="52" fillId="0" borderId="6" xfId="53" applyNumberFormat="1" applyFont="1" applyAlignment="1">
      <alignment horizontal="right"/>
    </xf>
    <xf numFmtId="0" fontId="75" fillId="0" borderId="6" xfId="53" applyFont="1" applyAlignment="1">
      <alignment vertical="top" wrapText="1"/>
    </xf>
    <xf numFmtId="179" fontId="52" fillId="11" borderId="12" xfId="53" applyNumberFormat="1" applyFont="1" applyFill="1" applyBorder="1"/>
    <xf numFmtId="0" fontId="96" fillId="0" borderId="6" xfId="53" applyFont="1" applyAlignment="1">
      <alignment horizontal="right" vertical="center"/>
    </xf>
    <xf numFmtId="0" fontId="75" fillId="0" borderId="6" xfId="53" applyFont="1" applyAlignment="1">
      <alignment horizontal="center" vertical="center"/>
    </xf>
    <xf numFmtId="166" fontId="75" fillId="0" borderId="6" xfId="53" applyNumberFormat="1" applyFont="1" applyAlignment="1">
      <alignment vertical="center"/>
    </xf>
    <xf numFmtId="166" fontId="75" fillId="0" borderId="6" xfId="53" applyNumberFormat="1" applyFont="1" applyAlignment="1">
      <alignment horizontal="right"/>
    </xf>
    <xf numFmtId="166" fontId="96" fillId="0" borderId="6" xfId="53" applyNumberFormat="1" applyFont="1" applyAlignment="1">
      <alignment horizontal="right"/>
    </xf>
    <xf numFmtId="0" fontId="52" fillId="7" borderId="6" xfId="53" applyFont="1" applyFill="1" applyAlignment="1">
      <alignment horizontal="right" vertical="center"/>
    </xf>
    <xf numFmtId="0" fontId="52" fillId="7" borderId="6" xfId="53" applyFont="1" applyFill="1" applyAlignment="1">
      <alignment vertical="top"/>
    </xf>
    <xf numFmtId="0" fontId="53" fillId="7" borderId="6" xfId="53" applyFont="1" applyFill="1" applyAlignment="1">
      <alignment horizontal="center" vertical="center"/>
    </xf>
    <xf numFmtId="166" fontId="53" fillId="7" borderId="6" xfId="53" applyNumberFormat="1" applyFont="1" applyFill="1" applyAlignment="1">
      <alignment vertical="center"/>
    </xf>
    <xf numFmtId="166" fontId="53" fillId="7" borderId="6" xfId="53" applyNumberFormat="1" applyFont="1" applyFill="1" applyAlignment="1">
      <alignment horizontal="right"/>
    </xf>
    <xf numFmtId="166" fontId="52" fillId="7" borderId="6" xfId="53" applyNumberFormat="1" applyFont="1" applyFill="1" applyAlignment="1">
      <alignment horizontal="right"/>
    </xf>
    <xf numFmtId="0" fontId="52" fillId="0" borderId="6" xfId="53" applyFont="1" applyAlignment="1">
      <alignment vertical="top" wrapText="1"/>
    </xf>
    <xf numFmtId="179" fontId="96" fillId="0" borderId="6" xfId="53" applyNumberFormat="1" applyFont="1"/>
    <xf numFmtId="0" fontId="52" fillId="11" borderId="12" xfId="53" applyFont="1" applyFill="1" applyBorder="1" applyAlignment="1">
      <alignment vertical="top" wrapText="1"/>
    </xf>
    <xf numFmtId="0" fontId="96" fillId="0" borderId="6" xfId="53" applyFont="1" applyAlignment="1">
      <alignment vertical="top" wrapText="1"/>
    </xf>
    <xf numFmtId="0" fontId="53" fillId="0" borderId="6" xfId="53" applyFont="1" applyAlignment="1">
      <alignment horizontal="left" vertical="top" wrapText="1"/>
    </xf>
    <xf numFmtId="4" fontId="53" fillId="0" borderId="10" xfId="17" applyNumberFormat="1" applyFont="1" applyBorder="1" applyAlignment="1">
      <alignment horizontal="left" wrapText="1"/>
    </xf>
    <xf numFmtId="0" fontId="53" fillId="0" borderId="6" xfId="39" applyAlignment="1">
      <alignment horizontal="center" vertical="top"/>
    </xf>
    <xf numFmtId="0" fontId="53" fillId="0" borderId="6" xfId="39" applyAlignment="1">
      <alignment horizontal="right" wrapText="1"/>
    </xf>
    <xf numFmtId="4" fontId="52" fillId="0" borderId="6" xfId="39" applyNumberFormat="1" applyFont="1" applyAlignment="1">
      <alignment horizontal="right"/>
    </xf>
    <xf numFmtId="0" fontId="53" fillId="0" borderId="6" xfId="39" applyAlignment="1">
      <alignment vertical="top"/>
    </xf>
    <xf numFmtId="0" fontId="53" fillId="0" borderId="6" xfId="39" quotePrefix="1" applyAlignment="1">
      <alignment horizontal="left" vertical="top" wrapText="1"/>
    </xf>
    <xf numFmtId="0" fontId="52" fillId="11" borderId="12" xfId="53" applyFont="1" applyFill="1" applyBorder="1" applyAlignment="1">
      <alignment wrapText="1"/>
    </xf>
    <xf numFmtId="0" fontId="53" fillId="0" borderId="6" xfId="53" applyFont="1" applyAlignment="1">
      <alignment horizontal="center"/>
    </xf>
    <xf numFmtId="0" fontId="53" fillId="0" borderId="6" xfId="53" applyFont="1" applyAlignment="1">
      <alignment horizontal="left" vertical="top"/>
    </xf>
    <xf numFmtId="0" fontId="82" fillId="0" borderId="6" xfId="53" applyFont="1"/>
    <xf numFmtId="167" fontId="53" fillId="0" borderId="6" xfId="53" applyNumberFormat="1" applyFont="1" applyAlignment="1">
      <alignment vertical="center"/>
    </xf>
    <xf numFmtId="0" fontId="95" fillId="0" borderId="6" xfId="53" applyFont="1" applyAlignment="1">
      <alignment vertical="center"/>
    </xf>
    <xf numFmtId="179" fontId="53" fillId="0" borderId="6" xfId="53" applyNumberFormat="1" applyFont="1" applyAlignment="1">
      <alignment vertical="center"/>
    </xf>
    <xf numFmtId="0" fontId="84" fillId="0" borderId="6" xfId="53" applyFont="1" applyAlignment="1">
      <alignment horizontal="right" vertical="center"/>
    </xf>
    <xf numFmtId="0" fontId="53" fillId="0" borderId="6" xfId="53" applyFont="1" applyAlignment="1">
      <alignment horizontal="right"/>
    </xf>
    <xf numFmtId="3" fontId="104" fillId="0" borderId="6" xfId="53" applyNumberFormat="1" applyFont="1" applyAlignment="1">
      <alignment horizontal="left" vertical="top"/>
    </xf>
    <xf numFmtId="9" fontId="53" fillId="0" borderId="6" xfId="53" applyNumberFormat="1" applyFont="1" applyAlignment="1">
      <alignment horizontal="right" vertical="center"/>
    </xf>
    <xf numFmtId="0" fontId="53" fillId="0" borderId="6" xfId="53" applyFont="1" applyAlignment="1">
      <alignment horizontal="right" vertical="center"/>
    </xf>
    <xf numFmtId="0" fontId="53" fillId="0" borderId="10" xfId="53" applyFont="1" applyBorder="1"/>
    <xf numFmtId="0" fontId="53" fillId="0" borderId="10" xfId="53" applyFont="1" applyBorder="1" applyAlignment="1">
      <alignment horizontal="left" vertical="top"/>
    </xf>
    <xf numFmtId="0" fontId="80" fillId="0" borderId="6" xfId="53" applyFont="1" applyAlignment="1">
      <alignment horizontal="right" vertical="center"/>
    </xf>
    <xf numFmtId="179" fontId="52" fillId="0" borderId="6" xfId="53" applyNumberFormat="1" applyFont="1" applyAlignment="1">
      <alignment vertical="center"/>
    </xf>
    <xf numFmtId="0" fontId="36" fillId="5" borderId="4" xfId="59" applyFont="1" applyFill="1" applyBorder="1" applyAlignment="1">
      <alignment horizontal="right" vertical="center"/>
    </xf>
    <xf numFmtId="0" fontId="36" fillId="5" borderId="4" xfId="59" applyFont="1" applyFill="1" applyBorder="1" applyAlignment="1">
      <alignment vertical="center"/>
    </xf>
    <xf numFmtId="0" fontId="40" fillId="5" borderId="4" xfId="59" applyFont="1" applyFill="1" applyBorder="1" applyAlignment="1">
      <alignment horizontal="center" vertical="center"/>
    </xf>
    <xf numFmtId="166" fontId="40" fillId="5" borderId="4" xfId="59" applyNumberFormat="1" applyFont="1" applyFill="1" applyBorder="1" applyAlignment="1">
      <alignment vertical="center"/>
    </xf>
    <xf numFmtId="166" fontId="36" fillId="5" borderId="4" xfId="59" applyNumberFormat="1" applyFont="1" applyFill="1" applyBorder="1" applyAlignment="1">
      <alignment vertical="center"/>
    </xf>
    <xf numFmtId="0" fontId="10" fillId="0" borderId="6" xfId="59" applyFont="1"/>
    <xf numFmtId="0" fontId="105" fillId="0" borderId="6" xfId="59"/>
    <xf numFmtId="0" fontId="11" fillId="0" borderId="6" xfId="59" applyFont="1" applyAlignment="1">
      <alignment horizontal="center"/>
    </xf>
    <xf numFmtId="0" fontId="13" fillId="5" borderId="4" xfId="59" applyFont="1" applyFill="1" applyBorder="1" applyAlignment="1">
      <alignment horizontal="right" vertical="center"/>
    </xf>
    <xf numFmtId="0" fontId="13" fillId="5" borderId="4" xfId="59" applyFont="1" applyFill="1" applyBorder="1" applyAlignment="1">
      <alignment vertical="center"/>
    </xf>
    <xf numFmtId="0" fontId="10" fillId="5" borderId="4" xfId="59" applyFont="1" applyFill="1" applyBorder="1" applyAlignment="1">
      <alignment horizontal="center" vertical="center"/>
    </xf>
    <xf numFmtId="166" fontId="10" fillId="5" borderId="4" xfId="59" applyNumberFormat="1" applyFont="1" applyFill="1" applyBorder="1" applyAlignment="1">
      <alignment vertical="center"/>
    </xf>
    <xf numFmtId="166" fontId="13" fillId="5" borderId="4" xfId="59" applyNumberFormat="1" applyFont="1" applyFill="1" applyBorder="1" applyAlignment="1">
      <alignment vertical="center"/>
    </xf>
    <xf numFmtId="0" fontId="10" fillId="0" borderId="6" xfId="59" applyFont="1" applyAlignment="1">
      <alignment horizontal="right" vertical="top"/>
    </xf>
    <xf numFmtId="0" fontId="10" fillId="0" borderId="6" xfId="59" applyFont="1" applyAlignment="1">
      <alignment vertical="top" wrapText="1"/>
    </xf>
    <xf numFmtId="0" fontId="10" fillId="0" borderId="6" xfId="59" applyFont="1" applyAlignment="1">
      <alignment horizontal="center" wrapText="1"/>
    </xf>
    <xf numFmtId="167" fontId="10" fillId="0" borderId="6" xfId="59" applyNumberFormat="1" applyFont="1"/>
    <xf numFmtId="166" fontId="10" fillId="0" borderId="6" xfId="59" applyNumberFormat="1" applyFont="1" applyAlignment="1">
      <alignment wrapText="1"/>
    </xf>
    <xf numFmtId="0" fontId="10" fillId="0" borderId="6" xfId="59" applyFont="1" applyAlignment="1">
      <alignment horizontal="center" vertical="top" wrapText="1"/>
    </xf>
    <xf numFmtId="0" fontId="10" fillId="0" borderId="6" xfId="59" applyFont="1" applyAlignment="1">
      <alignment horizontal="left" vertical="top" wrapText="1"/>
    </xf>
    <xf numFmtId="0" fontId="10" fillId="0" borderId="6" xfId="59" applyFont="1" applyAlignment="1">
      <alignment horizontal="left"/>
    </xf>
    <xf numFmtId="0" fontId="10" fillId="0" borderId="6" xfId="59" applyFont="1" applyAlignment="1">
      <alignment horizontal="left" vertical="top"/>
    </xf>
    <xf numFmtId="0" fontId="10" fillId="0" borderId="6" xfId="59" applyFont="1" applyAlignment="1">
      <alignment horizontal="center" vertical="top"/>
    </xf>
    <xf numFmtId="0" fontId="17" fillId="0" borderId="6" xfId="59" applyFont="1"/>
    <xf numFmtId="0" fontId="10" fillId="0" borderId="6" xfId="59" applyFont="1" applyAlignment="1">
      <alignment horizontal="center"/>
    </xf>
    <xf numFmtId="0" fontId="118" fillId="9" borderId="11" xfId="61" applyFill="1" applyBorder="1" applyAlignment="1">
      <alignment horizontal="center" vertical="center"/>
    </xf>
    <xf numFmtId="0" fontId="118" fillId="9" borderId="9" xfId="61" applyFill="1" applyBorder="1" applyAlignment="1">
      <alignment horizontal="center" vertical="center"/>
    </xf>
    <xf numFmtId="0" fontId="118" fillId="0" borderId="6" xfId="61" applyAlignment="1">
      <alignment horizontal="center" vertical="center"/>
    </xf>
    <xf numFmtId="0" fontId="79" fillId="9" borderId="11" xfId="61" applyFont="1" applyFill="1" applyBorder="1" applyAlignment="1">
      <alignment horizontal="center"/>
    </xf>
    <xf numFmtId="0" fontId="79" fillId="9" borderId="9" xfId="61" applyFont="1" applyFill="1" applyBorder="1" applyAlignment="1">
      <alignment horizontal="center"/>
    </xf>
    <xf numFmtId="0" fontId="79" fillId="0" borderId="6" xfId="61" applyFont="1" applyAlignment="1">
      <alignment horizontal="center"/>
    </xf>
    <xf numFmtId="0" fontId="80" fillId="10" borderId="10" xfId="61" applyFont="1" applyFill="1" applyBorder="1" applyAlignment="1">
      <alignment horizontal="right" vertical="center"/>
    </xf>
    <xf numFmtId="0" fontId="80" fillId="10" borderId="10" xfId="61" applyFont="1" applyFill="1" applyBorder="1" applyAlignment="1">
      <alignment vertical="center"/>
    </xf>
    <xf numFmtId="0" fontId="17" fillId="10" borderId="10" xfId="61" applyFont="1" applyFill="1" applyBorder="1" applyAlignment="1">
      <alignment horizontal="center" vertical="center"/>
    </xf>
    <xf numFmtId="166" fontId="17" fillId="10" borderId="10" xfId="61" applyNumberFormat="1" applyFont="1" applyFill="1" applyBorder="1" applyAlignment="1">
      <alignment vertical="center"/>
    </xf>
    <xf numFmtId="166" fontId="52" fillId="10" borderId="10" xfId="61" applyNumberFormat="1" applyFont="1" applyFill="1" applyBorder="1" applyAlignment="1">
      <alignment vertical="center"/>
    </xf>
    <xf numFmtId="0" fontId="118" fillId="0" borderId="6" xfId="61"/>
    <xf numFmtId="0" fontId="52" fillId="12" borderId="10" xfId="61" applyFont="1" applyFill="1" applyBorder="1" applyAlignment="1">
      <alignment horizontal="right" vertical="center"/>
    </xf>
    <xf numFmtId="0" fontId="52" fillId="12" borderId="10" xfId="61" applyFont="1" applyFill="1" applyBorder="1" applyAlignment="1">
      <alignment vertical="center"/>
    </xf>
    <xf numFmtId="0" fontId="17" fillId="12" borderId="10" xfId="61" applyFont="1" applyFill="1" applyBorder="1" applyAlignment="1">
      <alignment horizontal="center" vertical="center"/>
    </xf>
    <xf numFmtId="166" fontId="17" fillId="12" borderId="10" xfId="61" applyNumberFormat="1" applyFont="1" applyFill="1" applyBorder="1" applyAlignment="1">
      <alignment vertical="center"/>
    </xf>
    <xf numFmtId="166" fontId="52" fillId="12" borderId="10" xfId="61" applyNumberFormat="1" applyFont="1" applyFill="1" applyBorder="1" applyAlignment="1">
      <alignment vertical="center"/>
    </xf>
    <xf numFmtId="0" fontId="17" fillId="0" borderId="6" xfId="61" applyFont="1" applyAlignment="1">
      <alignment horizontal="right" vertical="top"/>
    </xf>
    <xf numFmtId="0" fontId="17" fillId="0" borderId="6" xfId="61" applyFont="1" applyAlignment="1">
      <alignment vertical="top" wrapText="1"/>
    </xf>
    <xf numFmtId="0" fontId="17" fillId="0" borderId="6" xfId="61" applyFont="1" applyAlignment="1">
      <alignment horizontal="center" wrapText="1"/>
    </xf>
    <xf numFmtId="167" fontId="17" fillId="0" borderId="6" xfId="61" applyNumberFormat="1" applyFont="1"/>
    <xf numFmtId="166" fontId="17" fillId="0" borderId="6" xfId="61" applyNumberFormat="1" applyFont="1" applyAlignment="1">
      <alignment wrapText="1"/>
    </xf>
    <xf numFmtId="0" fontId="53" fillId="0" borderId="6" xfId="61" applyFont="1" applyAlignment="1">
      <alignment wrapText="1"/>
    </xf>
    <xf numFmtId="0" fontId="53" fillId="0" borderId="6" xfId="61" applyFont="1" applyAlignment="1">
      <alignment horizontal="left" vertical="top" wrapText="1"/>
    </xf>
    <xf numFmtId="0" fontId="53" fillId="0" borderId="6" xfId="61" applyFont="1"/>
    <xf numFmtId="0" fontId="53" fillId="0" borderId="6" xfId="61" applyFont="1" applyAlignment="1">
      <alignment horizontal="center"/>
    </xf>
    <xf numFmtId="0" fontId="53" fillId="0" borderId="6" xfId="61" applyFont="1" applyAlignment="1">
      <alignment horizontal="center" vertical="top" wrapText="1"/>
    </xf>
    <xf numFmtId="0" fontId="118" fillId="0" borderId="6" xfId="61" applyAlignment="1">
      <alignment horizontal="center"/>
    </xf>
    <xf numFmtId="0" fontId="17" fillId="0" borderId="6" xfId="61" applyFont="1"/>
    <xf numFmtId="0" fontId="17" fillId="0" borderId="6" xfId="61" applyFont="1" applyAlignment="1">
      <alignment horizontal="left" vertical="top" wrapText="1"/>
    </xf>
    <xf numFmtId="49" fontId="17" fillId="0" borderId="6" xfId="61" applyNumberFormat="1" applyFont="1" applyAlignment="1">
      <alignment horizontal="right" vertical="top"/>
    </xf>
    <xf numFmtId="49" fontId="80" fillId="10" borderId="10" xfId="61" applyNumberFormat="1" applyFont="1" applyFill="1" applyBorder="1" applyAlignment="1">
      <alignment horizontal="right" vertical="center"/>
    </xf>
    <xf numFmtId="49" fontId="52" fillId="0" borderId="6" xfId="61" applyNumberFormat="1" applyFont="1" applyAlignment="1">
      <alignment horizontal="right" vertical="center"/>
    </xf>
    <xf numFmtId="0" fontId="117" fillId="0" borderId="6" xfId="61" applyFont="1" applyAlignment="1">
      <alignment vertical="center" wrapText="1"/>
    </xf>
    <xf numFmtId="0" fontId="17" fillId="0" borderId="6" xfId="61" applyFont="1" applyAlignment="1">
      <alignment horizontal="center" vertical="center" wrapText="1"/>
    </xf>
    <xf numFmtId="167" fontId="17" fillId="0" borderId="6" xfId="61" applyNumberFormat="1" applyFont="1" applyAlignment="1">
      <alignment vertical="center"/>
    </xf>
    <xf numFmtId="166" fontId="17" fillId="0" borderId="6" xfId="61" applyNumberFormat="1" applyFont="1" applyAlignment="1">
      <alignment vertical="center" wrapText="1"/>
    </xf>
    <xf numFmtId="0" fontId="17" fillId="0" borderId="6" xfId="61" applyFont="1" applyAlignment="1">
      <alignment wrapText="1"/>
    </xf>
    <xf numFmtId="0" fontId="53" fillId="0" borderId="6" xfId="61" applyFont="1" applyAlignment="1">
      <alignment vertical="center" wrapText="1"/>
    </xf>
    <xf numFmtId="0" fontId="118" fillId="0" borderId="6" xfId="61" applyAlignment="1">
      <alignment vertical="center"/>
    </xf>
    <xf numFmtId="0" fontId="17" fillId="0" borderId="6" xfId="61" applyFont="1" applyAlignment="1">
      <alignment vertical="center"/>
    </xf>
    <xf numFmtId="49" fontId="53" fillId="0" borderId="6" xfId="61" applyNumberFormat="1" applyFont="1" applyAlignment="1">
      <alignment wrapText="1"/>
    </xf>
    <xf numFmtId="49" fontId="17" fillId="0" borderId="6" xfId="61" applyNumberFormat="1" applyFont="1" applyAlignment="1">
      <alignment horizontal="right" vertical="top" wrapText="1"/>
    </xf>
    <xf numFmtId="49" fontId="53" fillId="0" borderId="6" xfId="61" applyNumberFormat="1" applyFont="1" applyAlignment="1">
      <alignment vertical="top" wrapText="1"/>
    </xf>
    <xf numFmtId="0" fontId="117" fillId="0" borderId="6" xfId="61" applyFont="1"/>
    <xf numFmtId="0" fontId="119" fillId="0" borderId="6" xfId="61" applyFont="1"/>
    <xf numFmtId="0" fontId="119" fillId="0" borderId="6" xfId="61" applyFont="1" applyAlignment="1">
      <alignment horizontal="left" vertical="center" indent="2"/>
    </xf>
    <xf numFmtId="167" fontId="17" fillId="0" borderId="6" xfId="61" applyNumberFormat="1" applyFont="1" applyAlignment="1">
      <alignment horizontal="center" vertical="center"/>
    </xf>
    <xf numFmtId="166" fontId="17" fillId="0" borderId="6" xfId="61" applyNumberFormat="1" applyFont="1" applyAlignment="1">
      <alignment horizontal="center" vertical="center" wrapText="1"/>
    </xf>
    <xf numFmtId="0" fontId="119" fillId="0" borderId="6" xfId="61" applyFont="1" applyAlignment="1">
      <alignment horizontal="right"/>
    </xf>
    <xf numFmtId="169" fontId="17" fillId="0" borderId="6" xfId="61" applyNumberFormat="1" applyFont="1"/>
    <xf numFmtId="171" fontId="17" fillId="0" borderId="6" xfId="61" applyNumberFormat="1" applyFont="1" applyAlignment="1">
      <alignment wrapText="1"/>
    </xf>
    <xf numFmtId="173" fontId="17" fillId="0" borderId="6" xfId="61" applyNumberFormat="1" applyFont="1" applyAlignment="1">
      <alignment wrapText="1"/>
    </xf>
    <xf numFmtId="0" fontId="52" fillId="0" borderId="6" xfId="61" applyFont="1" applyAlignment="1">
      <alignment horizontal="right" vertical="center"/>
    </xf>
    <xf numFmtId="0" fontId="52" fillId="0" borderId="6" xfId="61" applyFont="1" applyAlignment="1">
      <alignment vertical="center"/>
    </xf>
    <xf numFmtId="0" fontId="17" fillId="0" borderId="6" xfId="61" applyFont="1" applyAlignment="1">
      <alignment horizontal="center" vertical="center"/>
    </xf>
    <xf numFmtId="171" fontId="52" fillId="0" borderId="6" xfId="61" applyNumberFormat="1" applyFont="1" applyAlignment="1">
      <alignment vertical="center"/>
    </xf>
    <xf numFmtId="0" fontId="17" fillId="0" borderId="6" xfId="61" applyFont="1" applyAlignment="1">
      <alignment horizontal="right" vertical="center"/>
    </xf>
    <xf numFmtId="0" fontId="17" fillId="0" borderId="6" xfId="61" applyFont="1" applyAlignment="1">
      <alignment vertical="center" wrapText="1"/>
    </xf>
    <xf numFmtId="49" fontId="17" fillId="0" borderId="6" xfId="61" applyNumberFormat="1" applyFont="1" applyAlignment="1">
      <alignment horizontal="right" vertical="center"/>
    </xf>
    <xf numFmtId="0" fontId="57" fillId="0" borderId="6" xfId="61" applyFont="1" applyAlignment="1">
      <alignment vertical="center"/>
    </xf>
    <xf numFmtId="4" fontId="118" fillId="0" borderId="6" xfId="61" applyNumberFormat="1" applyAlignment="1">
      <alignment vertical="center"/>
    </xf>
    <xf numFmtId="0" fontId="103" fillId="0" borderId="6" xfId="61" applyFont="1" applyAlignment="1">
      <alignment vertical="center"/>
    </xf>
    <xf numFmtId="0" fontId="52" fillId="12" borderId="10" xfId="61" applyFont="1" applyFill="1" applyBorder="1" applyAlignment="1">
      <alignment horizontal="left" vertical="center"/>
    </xf>
    <xf numFmtId="4" fontId="17" fillId="12" borderId="10" xfId="61" applyNumberFormat="1" applyFont="1" applyFill="1" applyBorder="1" applyAlignment="1">
      <alignment vertical="center"/>
    </xf>
    <xf numFmtId="4" fontId="17" fillId="0" borderId="6" xfId="61" applyNumberFormat="1" applyFont="1" applyAlignment="1">
      <alignment vertical="center" wrapText="1"/>
    </xf>
    <xf numFmtId="0" fontId="17" fillId="0" borderId="6" xfId="61" applyFont="1" applyAlignment="1">
      <alignment horizontal="left" vertical="center"/>
    </xf>
    <xf numFmtId="0" fontId="52" fillId="0" borderId="6" xfId="61" applyFont="1" applyAlignment="1">
      <alignment vertical="center" wrapText="1"/>
    </xf>
    <xf numFmtId="0" fontId="52" fillId="0" borderId="6" xfId="61" applyFont="1" applyAlignment="1">
      <alignment horizontal="center" vertical="center" wrapText="1"/>
    </xf>
    <xf numFmtId="167" fontId="52" fillId="0" borderId="6" xfId="61" applyNumberFormat="1" applyFont="1" applyAlignment="1">
      <alignment horizontal="right" vertical="center"/>
    </xf>
    <xf numFmtId="4" fontId="52" fillId="0" borderId="6" xfId="61" applyNumberFormat="1" applyFont="1" applyAlignment="1">
      <alignment vertical="center"/>
    </xf>
    <xf numFmtId="49" fontId="120" fillId="0" borderId="6" xfId="61" applyNumberFormat="1" applyFont="1" applyAlignment="1">
      <alignment horizontal="right" vertical="center"/>
    </xf>
    <xf numFmtId="4" fontId="52" fillId="0" borderId="10" xfId="61" applyNumberFormat="1" applyFont="1" applyBorder="1" applyAlignment="1">
      <alignment vertical="center"/>
    </xf>
    <xf numFmtId="0" fontId="57" fillId="0" borderId="6" xfId="61" applyFont="1" applyAlignment="1">
      <alignment horizontal="right" vertical="center"/>
    </xf>
    <xf numFmtId="173" fontId="41" fillId="0" borderId="6" xfId="61" applyNumberFormat="1" applyFont="1" applyAlignment="1">
      <alignment wrapText="1"/>
    </xf>
    <xf numFmtId="166" fontId="17" fillId="0" borderId="6" xfId="53" applyNumberFormat="1" applyAlignment="1">
      <alignment wrapText="1"/>
    </xf>
    <xf numFmtId="0" fontId="18" fillId="0" borderId="0" xfId="0" applyFont="1"/>
    <xf numFmtId="49" fontId="56" fillId="0" borderId="6" xfId="0" applyNumberFormat="1" applyFont="1" applyBorder="1" applyAlignment="1">
      <alignment horizontal="right"/>
    </xf>
    <xf numFmtId="0" fontId="56" fillId="0" borderId="6" xfId="0" applyFont="1" applyBorder="1" applyAlignment="1">
      <alignment horizontal="left" wrapText="1"/>
    </xf>
    <xf numFmtId="0" fontId="56" fillId="0" borderId="6" xfId="0" applyFont="1" applyBorder="1" applyAlignment="1">
      <alignment horizontal="center"/>
    </xf>
    <xf numFmtId="0" fontId="57" fillId="0" borderId="6" xfId="0" applyFont="1" applyBorder="1"/>
    <xf numFmtId="0" fontId="58" fillId="0" borderId="6" xfId="0" applyFont="1" applyBorder="1"/>
    <xf numFmtId="0" fontId="55" fillId="0" borderId="6" xfId="0" applyFont="1" applyBorder="1" applyAlignment="1">
      <alignment horizontal="right"/>
    </xf>
    <xf numFmtId="0" fontId="55" fillId="0" borderId="6" xfId="0" applyFont="1" applyBorder="1" applyAlignment="1">
      <alignment horizontal="left" vertical="center" wrapText="1"/>
    </xf>
    <xf numFmtId="0" fontId="60" fillId="0" borderId="6" xfId="0" applyFont="1" applyBorder="1" applyAlignment="1">
      <alignment horizontal="left" vertical="center"/>
    </xf>
    <xf numFmtId="0" fontId="55" fillId="0" borderId="6" xfId="0" applyFont="1" applyBorder="1" applyAlignment="1">
      <alignment horizontal="left"/>
    </xf>
    <xf numFmtId="0" fontId="53" fillId="0" borderId="6" xfId="0" applyFont="1" applyBorder="1"/>
    <xf numFmtId="0" fontId="55" fillId="0" borderId="6" xfId="0" applyFont="1" applyBorder="1" applyAlignment="1">
      <alignment horizontal="center" vertical="center" wrapText="1"/>
    </xf>
    <xf numFmtId="0" fontId="55" fillId="0" borderId="6" xfId="0" applyFont="1" applyBorder="1" applyAlignment="1">
      <alignment horizontal="left" vertical="center"/>
    </xf>
    <xf numFmtId="0" fontId="59" fillId="0" borderId="6" xfId="0" applyFont="1" applyBorder="1" applyAlignment="1">
      <alignment horizontal="right" vertical="center" wrapText="1"/>
    </xf>
    <xf numFmtId="0" fontId="62" fillId="0" borderId="6" xfId="0" applyFont="1" applyBorder="1" applyAlignment="1">
      <alignment horizontal="left"/>
    </xf>
    <xf numFmtId="0" fontId="17" fillId="0" borderId="6" xfId="0" applyFont="1" applyBorder="1" applyAlignment="1">
      <alignment horizontal="left" wrapText="1"/>
    </xf>
    <xf numFmtId="0" fontId="60" fillId="0" borderId="6" xfId="0" applyFont="1" applyBorder="1"/>
    <xf numFmtId="0" fontId="55" fillId="0" borderId="6" xfId="0" applyFont="1" applyBorder="1" applyAlignment="1">
      <alignment horizontal="center" vertical="center"/>
    </xf>
    <xf numFmtId="0" fontId="59" fillId="0" borderId="6" xfId="0" applyFont="1" applyBorder="1" applyAlignment="1">
      <alignment horizontal="left"/>
    </xf>
    <xf numFmtId="0" fontId="59" fillId="0" borderId="6" xfId="0" applyFont="1" applyBorder="1" applyAlignment="1">
      <alignment horizontal="center"/>
    </xf>
    <xf numFmtId="0" fontId="59" fillId="0" borderId="6" xfId="0" applyFont="1" applyBorder="1" applyAlignment="1">
      <alignment horizontal="left" vertical="center"/>
    </xf>
    <xf numFmtId="0" fontId="67" fillId="0" borderId="6" xfId="0" applyFont="1" applyBorder="1" applyAlignment="1">
      <alignment horizontal="right"/>
    </xf>
    <xf numFmtId="0" fontId="67" fillId="0" borderId="6" xfId="0" applyFont="1" applyBorder="1" applyAlignment="1">
      <alignment horizontal="left" vertical="center" wrapText="1"/>
    </xf>
    <xf numFmtId="0" fontId="107" fillId="0" borderId="6" xfId="0" applyFont="1" applyBorder="1"/>
    <xf numFmtId="164" fontId="56" fillId="0" borderId="6" xfId="0" applyNumberFormat="1" applyFont="1" applyBorder="1" applyAlignment="1">
      <alignment horizontal="right"/>
    </xf>
    <xf numFmtId="0" fontId="67" fillId="0" borderId="6" xfId="0" applyFont="1" applyBorder="1"/>
    <xf numFmtId="0" fontId="55" fillId="0" borderId="0" xfId="0" applyFont="1" applyAlignment="1">
      <alignment vertical="top" wrapText="1"/>
    </xf>
    <xf numFmtId="0" fontId="55" fillId="0" borderId="0" xfId="0" applyFont="1" applyAlignment="1">
      <alignment horizontal="left" vertical="top" wrapText="1"/>
    </xf>
    <xf numFmtId="49" fontId="56" fillId="0" borderId="0" xfId="0" applyNumberFormat="1" applyFont="1" applyAlignment="1">
      <alignment horizontal="right" vertical="top" wrapText="1"/>
    </xf>
    <xf numFmtId="0" fontId="108" fillId="0" borderId="4" xfId="0" applyFont="1" applyBorder="1" applyAlignment="1">
      <alignment vertical="top" wrapText="1"/>
    </xf>
    <xf numFmtId="0" fontId="57" fillId="0" borderId="5" xfId="0" applyFont="1" applyBorder="1" applyAlignment="1">
      <alignment vertical="top" wrapText="1"/>
    </xf>
    <xf numFmtId="0" fontId="57" fillId="0" borderId="0" xfId="0" applyFont="1" applyAlignment="1">
      <alignment vertical="top" wrapText="1"/>
    </xf>
    <xf numFmtId="0" fontId="57" fillId="0" borderId="4" xfId="0" applyFont="1" applyBorder="1" applyAlignment="1">
      <alignment horizontal="left" vertical="top" wrapText="1"/>
    </xf>
    <xf numFmtId="0" fontId="59" fillId="0" borderId="0" xfId="0" applyFont="1" applyAlignment="1">
      <alignment horizontal="left" vertical="top" wrapText="1"/>
    </xf>
    <xf numFmtId="0" fontId="60" fillId="0" borderId="0" xfId="0" applyFont="1" applyAlignment="1">
      <alignment vertical="top" wrapText="1"/>
    </xf>
    <xf numFmtId="0" fontId="55" fillId="0" borderId="0" xfId="0" applyFont="1" applyAlignment="1">
      <alignment vertical="top"/>
    </xf>
    <xf numFmtId="0" fontId="62" fillId="0" borderId="0" xfId="0" applyFont="1" applyAlignment="1">
      <alignment horizontal="left" vertical="top" wrapText="1"/>
    </xf>
    <xf numFmtId="0" fontId="63" fillId="0" borderId="0" xfId="0" applyFont="1" applyAlignment="1">
      <alignment horizontal="left" vertical="top" wrapText="1"/>
    </xf>
    <xf numFmtId="0" fontId="62" fillId="0" borderId="0" xfId="0" applyFont="1" applyAlignment="1">
      <alignment vertical="top" wrapText="1"/>
    </xf>
    <xf numFmtId="0" fontId="55" fillId="0" borderId="0" xfId="0" applyFont="1" applyAlignment="1">
      <alignment horizontal="left" vertical="top"/>
    </xf>
    <xf numFmtId="0" fontId="53" fillId="0" borderId="0" xfId="0" applyFont="1" applyAlignment="1">
      <alignment vertical="top" wrapText="1"/>
    </xf>
    <xf numFmtId="0" fontId="65" fillId="0" borderId="0" xfId="0" applyFont="1" applyAlignment="1">
      <alignment vertical="top" wrapText="1"/>
    </xf>
    <xf numFmtId="0" fontId="66" fillId="0" borderId="0" xfId="0" applyFont="1" applyAlignment="1">
      <alignment horizontal="left" vertical="top" wrapText="1"/>
    </xf>
    <xf numFmtId="0" fontId="67" fillId="0" borderId="0" xfId="0" applyFont="1" applyAlignment="1">
      <alignment horizontal="left" vertical="top" wrapText="1"/>
    </xf>
    <xf numFmtId="0" fontId="55" fillId="0" borderId="0" xfId="0" applyFont="1" applyAlignment="1">
      <alignment horizontal="center" vertical="top" wrapText="1"/>
    </xf>
    <xf numFmtId="0" fontId="67" fillId="0" borderId="0" xfId="0" applyFont="1" applyAlignment="1">
      <alignment vertical="top" wrapText="1"/>
    </xf>
    <xf numFmtId="0" fontId="55" fillId="0" borderId="0" xfId="0" applyFont="1" applyAlignment="1">
      <alignment horizontal="right" vertical="top" wrapText="1"/>
    </xf>
    <xf numFmtId="0" fontId="55" fillId="0" borderId="6" xfId="0" applyFont="1" applyBorder="1" applyAlignment="1">
      <alignment vertical="top" wrapText="1"/>
    </xf>
    <xf numFmtId="0" fontId="44" fillId="0" borderId="6" xfId="0" applyFont="1" applyBorder="1" applyAlignment="1">
      <alignment vertical="top" wrapText="1"/>
    </xf>
    <xf numFmtId="0" fontId="52" fillId="0" borderId="0" xfId="0" applyFont="1" applyAlignment="1">
      <alignment vertical="top" wrapText="1"/>
    </xf>
    <xf numFmtId="0" fontId="17" fillId="0" borderId="0" xfId="0" applyFont="1" applyAlignment="1">
      <alignment vertical="top" wrapText="1"/>
    </xf>
    <xf numFmtId="0" fontId="59" fillId="0" borderId="0" xfId="0" applyFont="1" applyAlignment="1">
      <alignment vertical="top" wrapText="1"/>
    </xf>
    <xf numFmtId="0" fontId="67" fillId="0" borderId="0" xfId="0" applyFont="1" applyAlignment="1">
      <alignment vertical="top"/>
    </xf>
    <xf numFmtId="0" fontId="0" fillId="0" borderId="0" xfId="0" applyAlignment="1">
      <alignment vertical="top" wrapText="1"/>
    </xf>
    <xf numFmtId="0" fontId="96" fillId="0" borderId="0" xfId="0" applyFont="1"/>
    <xf numFmtId="0" fontId="123" fillId="0" borderId="0" xfId="0" applyFont="1" applyAlignment="1">
      <alignment horizontal="center"/>
    </xf>
    <xf numFmtId="0" fontId="124" fillId="0" borderId="0" xfId="0" applyFont="1"/>
    <xf numFmtId="0" fontId="96" fillId="0" borderId="6" xfId="6" applyFont="1"/>
    <xf numFmtId="0" fontId="96" fillId="0" borderId="6" xfId="48" applyFont="1"/>
    <xf numFmtId="0" fontId="44" fillId="0" borderId="0" xfId="0" applyFont="1" applyAlignment="1">
      <alignment horizontal="left"/>
    </xf>
    <xf numFmtId="0" fontId="53" fillId="0" borderId="6" xfId="39"/>
    <xf numFmtId="0" fontId="53" fillId="0" borderId="6" xfId="39" applyAlignment="1">
      <alignment horizontal="center"/>
    </xf>
    <xf numFmtId="173" fontId="11" fillId="0" borderId="6" xfId="48" applyNumberFormat="1" applyFont="1" applyAlignment="1">
      <alignment horizontal="center"/>
    </xf>
    <xf numFmtId="170" fontId="36" fillId="13" borderId="4" xfId="48" applyNumberFormat="1" applyFont="1" applyFill="1" applyBorder="1" applyAlignment="1">
      <alignment horizontal="center" vertical="top"/>
    </xf>
    <xf numFmtId="49" fontId="36" fillId="13" borderId="4" xfId="48" applyNumberFormat="1" applyFont="1" applyFill="1" applyBorder="1" applyAlignment="1">
      <alignment horizontal="left" vertical="top"/>
    </xf>
    <xf numFmtId="0" fontId="40" fillId="13" borderId="4" xfId="48" applyFont="1" applyFill="1" applyBorder="1" applyAlignment="1">
      <alignment horizontal="center"/>
    </xf>
    <xf numFmtId="2" fontId="40" fillId="13" borderId="4" xfId="48" applyNumberFormat="1" applyFont="1" applyFill="1" applyBorder="1" applyAlignment="1">
      <alignment horizontal="center"/>
    </xf>
    <xf numFmtId="4" fontId="40" fillId="13" borderId="4" xfId="48" applyNumberFormat="1" applyFont="1" applyFill="1" applyBorder="1"/>
    <xf numFmtId="173" fontId="40" fillId="13" borderId="4" xfId="48" applyNumberFormat="1" applyFont="1" applyFill="1" applyBorder="1"/>
    <xf numFmtId="170" fontId="41" fillId="11" borderId="10" xfId="48" applyNumberFormat="1" applyFont="1" applyFill="1" applyBorder="1" applyAlignment="1">
      <alignment horizontal="center" vertical="top"/>
    </xf>
    <xf numFmtId="49" fontId="41" fillId="11" borderId="10" xfId="48" applyNumberFormat="1" applyFont="1" applyFill="1" applyBorder="1" applyAlignment="1">
      <alignment horizontal="left" vertical="top"/>
    </xf>
    <xf numFmtId="0" fontId="17" fillId="11" borderId="10" xfId="48" applyFont="1" applyFill="1" applyBorder="1" applyAlignment="1">
      <alignment horizontal="center"/>
    </xf>
    <xf numFmtId="2" fontId="17" fillId="11" borderId="10" xfId="48" applyNumberFormat="1" applyFont="1" applyFill="1" applyBorder="1" applyAlignment="1">
      <alignment horizontal="right"/>
    </xf>
    <xf numFmtId="173" fontId="17" fillId="11" borderId="10" xfId="48" applyNumberFormat="1" applyFont="1" applyFill="1" applyBorder="1"/>
    <xf numFmtId="170" fontId="17" fillId="0" borderId="6" xfId="48" applyNumberFormat="1" applyFont="1" applyAlignment="1">
      <alignment horizontal="center" vertical="top"/>
    </xf>
    <xf numFmtId="49" fontId="17" fillId="0" borderId="6" xfId="48" applyNumberFormat="1" applyFont="1" applyAlignment="1">
      <alignment horizontal="left" vertical="top"/>
    </xf>
    <xf numFmtId="0" fontId="17" fillId="0" borderId="6" xfId="48" applyFont="1" applyAlignment="1">
      <alignment horizontal="center"/>
    </xf>
    <xf numFmtId="2" fontId="17" fillId="0" borderId="6" xfId="48" applyNumberFormat="1" applyFont="1" applyAlignment="1">
      <alignment horizontal="right"/>
    </xf>
    <xf numFmtId="173" fontId="17" fillId="0" borderId="6" xfId="48" applyNumberFormat="1" applyFont="1"/>
    <xf numFmtId="170" fontId="41" fillId="7" borderId="10" xfId="48" applyNumberFormat="1" applyFont="1" applyFill="1" applyBorder="1" applyAlignment="1">
      <alignment horizontal="center" vertical="top"/>
    </xf>
    <xf numFmtId="0" fontId="41" fillId="7" borderId="10" xfId="48" applyFont="1" applyFill="1" applyBorder="1"/>
    <xf numFmtId="0" fontId="41" fillId="7" borderId="10" xfId="48" applyFont="1" applyFill="1" applyBorder="1" applyAlignment="1">
      <alignment horizontal="right"/>
    </xf>
    <xf numFmtId="173" fontId="41" fillId="7" borderId="10" xfId="48" applyNumberFormat="1" applyFont="1" applyFill="1" applyBorder="1"/>
    <xf numFmtId="0" fontId="41" fillId="0" borderId="6" xfId="48" applyFont="1"/>
    <xf numFmtId="49" fontId="41" fillId="0" borderId="6" xfId="48" applyNumberFormat="1" applyFont="1" applyAlignment="1">
      <alignment horizontal="left" vertical="top"/>
    </xf>
    <xf numFmtId="0" fontId="17" fillId="0" borderId="6" xfId="48" applyFont="1" applyAlignment="1">
      <alignment horizontal="right"/>
    </xf>
    <xf numFmtId="173" fontId="17" fillId="0" borderId="6" xfId="48" applyNumberFormat="1" applyFont="1" applyAlignment="1">
      <alignment horizontal="right"/>
    </xf>
    <xf numFmtId="170" fontId="53" fillId="0" borderId="6" xfId="48" applyNumberFormat="1" applyFont="1" applyAlignment="1">
      <alignment horizontal="center" vertical="top"/>
    </xf>
    <xf numFmtId="173" fontId="53" fillId="0" borderId="6" xfId="48" applyNumberFormat="1" applyFont="1"/>
    <xf numFmtId="0" fontId="53" fillId="0" borderId="6" xfId="48" applyFont="1"/>
    <xf numFmtId="49" fontId="17" fillId="0" borderId="6" xfId="48" applyNumberFormat="1" applyFont="1" applyAlignment="1">
      <alignment horizontal="left" vertical="top" wrapText="1"/>
    </xf>
    <xf numFmtId="49" fontId="52" fillId="0" borderId="6" xfId="48" applyNumberFormat="1" applyFont="1" applyAlignment="1">
      <alignment horizontal="left" vertical="top"/>
    </xf>
    <xf numFmtId="0" fontId="53" fillId="0" borderId="6" xfId="48" applyFont="1" applyAlignment="1">
      <alignment horizontal="center"/>
    </xf>
    <xf numFmtId="2" fontId="53" fillId="0" borderId="6" xfId="48" applyNumberFormat="1" applyFont="1" applyAlignment="1">
      <alignment wrapText="1"/>
    </xf>
    <xf numFmtId="0" fontId="53" fillId="0" borderId="6" xfId="48" applyFont="1" applyAlignment="1">
      <alignment horizontal="left" wrapText="1"/>
    </xf>
    <xf numFmtId="2" fontId="53" fillId="0" borderId="6" xfId="48" applyNumberFormat="1" applyFont="1" applyAlignment="1">
      <alignment horizontal="center"/>
    </xf>
    <xf numFmtId="4" fontId="53" fillId="0" borderId="6" xfId="43" applyNumberFormat="1" applyAlignment="1">
      <alignment horizontal="center"/>
    </xf>
    <xf numFmtId="0" fontId="53" fillId="0" borderId="6" xfId="43"/>
    <xf numFmtId="2" fontId="53" fillId="0" borderId="6" xfId="48" applyNumberFormat="1" applyFont="1"/>
    <xf numFmtId="2" fontId="52" fillId="0" borderId="6" xfId="48" applyNumberFormat="1" applyFont="1"/>
    <xf numFmtId="171" fontId="53" fillId="0" borderId="6" xfId="43" applyNumberFormat="1"/>
    <xf numFmtId="0" fontId="17" fillId="0" borderId="6" xfId="48" applyFont="1" applyAlignment="1">
      <alignment vertical="top" wrapText="1"/>
    </xf>
    <xf numFmtId="43" fontId="17" fillId="0" borderId="6" xfId="48" applyNumberFormat="1" applyFont="1" applyAlignment="1">
      <alignment horizontal="center"/>
    </xf>
    <xf numFmtId="43" fontId="17" fillId="0" borderId="6" xfId="48" applyNumberFormat="1" applyFont="1"/>
    <xf numFmtId="170" fontId="41" fillId="12" borderId="12" xfId="48" applyNumberFormat="1" applyFont="1" applyFill="1" applyBorder="1" applyAlignment="1">
      <alignment horizontal="center" vertical="top"/>
    </xf>
    <xf numFmtId="49" fontId="41" fillId="12" borderId="12" xfId="48" applyNumberFormat="1" applyFont="1" applyFill="1" applyBorder="1" applyAlignment="1">
      <alignment horizontal="left" vertical="top"/>
    </xf>
    <xf numFmtId="0" fontId="41" fillId="12" borderId="12" xfId="48" applyFont="1" applyFill="1" applyBorder="1" applyAlignment="1">
      <alignment horizontal="center"/>
    </xf>
    <xf numFmtId="2" fontId="41" fillId="12" borderId="12" xfId="48" applyNumberFormat="1" applyFont="1" applyFill="1" applyBorder="1" applyAlignment="1">
      <alignment horizontal="right"/>
    </xf>
    <xf numFmtId="173" fontId="41" fillId="12" borderId="12" xfId="48" applyNumberFormat="1" applyFont="1" applyFill="1" applyBorder="1"/>
    <xf numFmtId="2" fontId="53" fillId="0" borderId="6" xfId="48" applyNumberFormat="1" applyFont="1" applyAlignment="1">
      <alignment horizontal="right"/>
    </xf>
    <xf numFmtId="173" fontId="53" fillId="0" borderId="10" xfId="48" applyNumberFormat="1" applyFont="1" applyBorder="1"/>
    <xf numFmtId="49" fontId="53" fillId="0" borderId="6" xfId="48" applyNumberFormat="1" applyFont="1" applyAlignment="1">
      <alignment horizontal="left" vertical="top" wrapText="1"/>
    </xf>
    <xf numFmtId="0" fontId="53" fillId="0" borderId="6" xfId="48" applyFont="1" applyAlignment="1">
      <alignment horizontal="right"/>
    </xf>
    <xf numFmtId="173" fontId="53" fillId="0" borderId="6" xfId="48" applyNumberFormat="1" applyFont="1" applyAlignment="1">
      <alignment horizontal="right"/>
    </xf>
    <xf numFmtId="170" fontId="52" fillId="12" borderId="12" xfId="48" applyNumberFormat="1" applyFont="1" applyFill="1" applyBorder="1" applyAlignment="1">
      <alignment horizontal="center" vertical="top"/>
    </xf>
    <xf numFmtId="49" fontId="52" fillId="12" borderId="12" xfId="48" applyNumberFormat="1" applyFont="1" applyFill="1" applyBorder="1" applyAlignment="1">
      <alignment horizontal="left" vertical="top"/>
    </xf>
    <xf numFmtId="0" fontId="52" fillId="12" borderId="12" xfId="48" applyFont="1" applyFill="1" applyBorder="1" applyAlignment="1">
      <alignment horizontal="center"/>
    </xf>
    <xf numFmtId="2" fontId="52" fillId="12" borderId="12" xfId="48" applyNumberFormat="1" applyFont="1" applyFill="1" applyBorder="1" applyAlignment="1">
      <alignment horizontal="right"/>
    </xf>
    <xf numFmtId="173" fontId="52" fillId="12" borderId="12" xfId="48" applyNumberFormat="1" applyFont="1" applyFill="1" applyBorder="1"/>
    <xf numFmtId="0" fontId="52" fillId="0" borderId="6" xfId="48" applyFont="1"/>
    <xf numFmtId="49" fontId="53" fillId="0" borderId="6" xfId="48" applyNumberFormat="1" applyFont="1" applyAlignment="1">
      <alignment horizontal="left" vertical="top"/>
    </xf>
    <xf numFmtId="170" fontId="52" fillId="11" borderId="12" xfId="48" applyNumberFormat="1" applyFont="1" applyFill="1" applyBorder="1" applyAlignment="1">
      <alignment horizontal="center" vertical="top"/>
    </xf>
    <xf numFmtId="49" fontId="52" fillId="11" borderId="12" xfId="48" applyNumberFormat="1" applyFont="1" applyFill="1" applyBorder="1" applyAlignment="1">
      <alignment horizontal="left" vertical="top"/>
    </xf>
    <xf numFmtId="0" fontId="52" fillId="11" borderId="12" xfId="48" applyFont="1" applyFill="1" applyBorder="1" applyAlignment="1">
      <alignment horizontal="center"/>
    </xf>
    <xf numFmtId="2" fontId="52" fillId="11" borderId="12" xfId="48" applyNumberFormat="1" applyFont="1" applyFill="1" applyBorder="1" applyAlignment="1">
      <alignment horizontal="right"/>
    </xf>
    <xf numFmtId="173" fontId="52" fillId="11" borderId="12" xfId="48" applyNumberFormat="1" applyFont="1" applyFill="1" applyBorder="1" applyAlignment="1">
      <alignment horizontal="right"/>
    </xf>
    <xf numFmtId="0" fontId="53" fillId="0" borderId="6" xfId="48" applyFont="1" applyAlignment="1">
      <alignment horizontal="center" vertical="center"/>
    </xf>
    <xf numFmtId="0" fontId="52" fillId="11" borderId="12" xfId="48" applyFont="1" applyFill="1" applyBorder="1" applyAlignment="1">
      <alignment horizontal="center" vertical="top"/>
    </xf>
    <xf numFmtId="0" fontId="52" fillId="11" borderId="12" xfId="48" applyFont="1" applyFill="1" applyBorder="1" applyAlignment="1">
      <alignment horizontal="left" vertical="top"/>
    </xf>
    <xf numFmtId="0" fontId="53" fillId="11" borderId="12" xfId="48" applyFont="1" applyFill="1" applyBorder="1" applyAlignment="1">
      <alignment horizontal="center"/>
    </xf>
    <xf numFmtId="2" fontId="53" fillId="11" borderId="12" xfId="48" applyNumberFormat="1" applyFont="1" applyFill="1" applyBorder="1" applyAlignment="1">
      <alignment horizontal="center"/>
    </xf>
    <xf numFmtId="173" fontId="53" fillId="11" borderId="12" xfId="48" applyNumberFormat="1" applyFont="1" applyFill="1" applyBorder="1"/>
    <xf numFmtId="0" fontId="53" fillId="0" borderId="6" xfId="48" applyFont="1" applyAlignment="1">
      <alignment horizontal="center" vertical="top"/>
    </xf>
    <xf numFmtId="0" fontId="52" fillId="7" borderId="10" xfId="48" applyFont="1" applyFill="1" applyBorder="1" applyAlignment="1">
      <alignment horizontal="center" vertical="top"/>
    </xf>
    <xf numFmtId="49" fontId="52" fillId="7" borderId="10" xfId="48" applyNumberFormat="1" applyFont="1" applyFill="1" applyBorder="1" applyAlignment="1">
      <alignment horizontal="left" vertical="top"/>
    </xf>
    <xf numFmtId="0" fontId="52" fillId="7" borderId="10" xfId="48" applyFont="1" applyFill="1" applyBorder="1"/>
    <xf numFmtId="0" fontId="52" fillId="7" borderId="10" xfId="48" applyFont="1" applyFill="1" applyBorder="1" applyAlignment="1">
      <alignment horizontal="center"/>
    </xf>
    <xf numFmtId="173" fontId="52" fillId="7" borderId="10" xfId="48" applyNumberFormat="1" applyFont="1" applyFill="1" applyBorder="1" applyAlignment="1">
      <alignment horizontal="right"/>
    </xf>
    <xf numFmtId="49" fontId="53" fillId="0" borderId="6" xfId="48" applyNumberFormat="1" applyFont="1" applyAlignment="1">
      <alignment horizontal="center" vertical="top"/>
    </xf>
    <xf numFmtId="4" fontId="53" fillId="0" borderId="6" xfId="48" applyNumberFormat="1" applyFont="1" applyAlignment="1">
      <alignment horizontal="center"/>
    </xf>
    <xf numFmtId="49" fontId="53" fillId="0" borderId="10" xfId="48" applyNumberFormat="1" applyFont="1" applyBorder="1" applyAlignment="1">
      <alignment horizontal="left" vertical="top" wrapText="1"/>
    </xf>
    <xf numFmtId="2" fontId="17" fillId="0" borderId="6" xfId="48" applyNumberFormat="1" applyFont="1" applyAlignment="1">
      <alignment horizontal="center"/>
    </xf>
    <xf numFmtId="171" fontId="17" fillId="0" borderId="6" xfId="48" applyNumberFormat="1" applyFont="1" applyAlignment="1">
      <alignment horizontal="right"/>
    </xf>
    <xf numFmtId="0" fontId="52" fillId="7" borderId="12" xfId="48" applyFont="1" applyFill="1" applyBorder="1" applyAlignment="1">
      <alignment horizontal="center" vertical="top"/>
    </xf>
    <xf numFmtId="49" fontId="52" fillId="7" borderId="12" xfId="48" applyNumberFormat="1" applyFont="1" applyFill="1" applyBorder="1" applyAlignment="1">
      <alignment horizontal="left" vertical="top"/>
    </xf>
    <xf numFmtId="0" fontId="52" fillId="7" borderId="12" xfId="48" applyFont="1" applyFill="1" applyBorder="1" applyAlignment="1">
      <alignment horizontal="center"/>
    </xf>
    <xf numFmtId="4" fontId="52" fillId="7" borderId="12" xfId="48" applyNumberFormat="1" applyFont="1" applyFill="1" applyBorder="1" applyAlignment="1">
      <alignment horizontal="center"/>
    </xf>
    <xf numFmtId="173" fontId="52" fillId="7" borderId="12" xfId="48" applyNumberFormat="1" applyFont="1" applyFill="1" applyBorder="1" applyAlignment="1">
      <alignment horizontal="right" wrapText="1"/>
    </xf>
    <xf numFmtId="14" fontId="52" fillId="7" borderId="10" xfId="48" applyNumberFormat="1" applyFont="1" applyFill="1" applyBorder="1" applyAlignment="1">
      <alignment horizontal="center" vertical="top"/>
    </xf>
    <xf numFmtId="0" fontId="52" fillId="0" borderId="6" xfId="48" applyFont="1" applyAlignment="1">
      <alignment horizontal="center"/>
    </xf>
    <xf numFmtId="0" fontId="53" fillId="0" borderId="6" xfId="48" quotePrefix="1" applyFont="1" applyAlignment="1">
      <alignment horizontal="justify"/>
    </xf>
    <xf numFmtId="49" fontId="53" fillId="0" borderId="6" xfId="48" applyNumberFormat="1" applyFont="1" applyAlignment="1">
      <alignment horizontal="justify"/>
    </xf>
    <xf numFmtId="2" fontId="76" fillId="0" borderId="6" xfId="48" applyNumberFormat="1" applyFont="1"/>
    <xf numFmtId="0" fontId="76" fillId="0" borderId="6" xfId="48" applyFont="1"/>
    <xf numFmtId="170" fontId="37" fillId="0" borderId="6" xfId="48" applyNumberFormat="1" applyFont="1" applyAlignment="1">
      <alignment horizontal="center" vertical="top"/>
    </xf>
    <xf numFmtId="0" fontId="37" fillId="0" borderId="6" xfId="48" applyFont="1"/>
    <xf numFmtId="170" fontId="37" fillId="0" borderId="6" xfId="48" applyNumberFormat="1" applyFont="1" applyAlignment="1">
      <alignment horizontal="center" vertical="top" wrapText="1"/>
    </xf>
    <xf numFmtId="0" fontId="37" fillId="0" borderId="6" xfId="48" applyFont="1" applyAlignment="1">
      <alignment wrapText="1"/>
    </xf>
    <xf numFmtId="49" fontId="53" fillId="0" borderId="6" xfId="48" quotePrefix="1" applyNumberFormat="1" applyFont="1" applyAlignment="1">
      <alignment horizontal="left" vertical="top" wrapText="1" indent="2"/>
    </xf>
    <xf numFmtId="0" fontId="53" fillId="0" borderId="10" xfId="48" applyFont="1" applyBorder="1" applyAlignment="1">
      <alignment horizontal="center"/>
    </xf>
    <xf numFmtId="4" fontId="53" fillId="0" borderId="10" xfId="48" applyNumberFormat="1" applyFont="1" applyBorder="1" applyAlignment="1">
      <alignment horizontal="center"/>
    </xf>
    <xf numFmtId="0" fontId="53" fillId="0" borderId="6" xfId="48" quotePrefix="1" applyFont="1" applyAlignment="1">
      <alignment horizontal="left" vertical="top" wrapText="1"/>
    </xf>
    <xf numFmtId="0" fontId="53" fillId="0" borderId="6" xfId="48" applyFont="1" applyAlignment="1">
      <alignment horizontal="justify" vertical="top" wrapText="1"/>
    </xf>
    <xf numFmtId="0" fontId="52" fillId="0" borderId="6" xfId="48" applyFont="1" applyAlignment="1">
      <alignment vertical="top" wrapText="1"/>
    </xf>
    <xf numFmtId="43" fontId="53" fillId="0" borderId="6" xfId="48" applyNumberFormat="1" applyFont="1" applyAlignment="1">
      <alignment horizontal="center" wrapText="1"/>
    </xf>
    <xf numFmtId="4" fontId="53" fillId="0" borderId="6" xfId="48" applyNumberFormat="1" applyFont="1" applyAlignment="1">
      <alignment horizontal="center" wrapText="1"/>
    </xf>
    <xf numFmtId="173" fontId="53" fillId="0" borderId="6" xfId="48" applyNumberFormat="1" applyFont="1" applyAlignment="1">
      <alignment horizontal="center" wrapText="1"/>
    </xf>
    <xf numFmtId="43" fontId="76" fillId="0" borderId="6" xfId="48" applyNumberFormat="1" applyFont="1"/>
    <xf numFmtId="43" fontId="53" fillId="0" borderId="6" xfId="48" applyNumberFormat="1" applyFont="1" applyAlignment="1">
      <alignment horizontal="center"/>
    </xf>
    <xf numFmtId="173" fontId="53" fillId="0" borderId="6" xfId="48" applyNumberFormat="1" applyFont="1" applyAlignment="1">
      <alignment horizontal="right" wrapText="1"/>
    </xf>
    <xf numFmtId="43" fontId="53" fillId="0" borderId="6" xfId="48" applyNumberFormat="1" applyFont="1"/>
    <xf numFmtId="14" fontId="52" fillId="7" borderId="12" xfId="48" applyNumberFormat="1" applyFont="1" applyFill="1" applyBorder="1" applyAlignment="1">
      <alignment horizontal="center" vertical="top"/>
    </xf>
    <xf numFmtId="0" fontId="52" fillId="7" borderId="12" xfId="48" applyFont="1" applyFill="1" applyBorder="1" applyAlignment="1">
      <alignment horizontal="left" vertical="top"/>
    </xf>
    <xf numFmtId="0" fontId="53" fillId="0" borderId="12" xfId="48" applyFont="1" applyBorder="1" applyAlignment="1">
      <alignment horizontal="center" vertical="top"/>
    </xf>
    <xf numFmtId="49" fontId="53" fillId="0" borderId="12" xfId="48" applyNumberFormat="1" applyFont="1" applyBorder="1" applyAlignment="1">
      <alignment horizontal="left" vertical="top"/>
    </xf>
    <xf numFmtId="0" fontId="53" fillId="0" borderId="12" xfId="48" applyFont="1" applyBorder="1" applyAlignment="1">
      <alignment horizontal="center" vertical="center"/>
    </xf>
    <xf numFmtId="4" fontId="53" fillId="0" borderId="12" xfId="48" applyNumberFormat="1" applyFont="1" applyBorder="1" applyAlignment="1">
      <alignment horizontal="center"/>
    </xf>
    <xf numFmtId="173" fontId="53" fillId="0" borderId="12" xfId="48" applyNumberFormat="1" applyFont="1" applyBorder="1" applyAlignment="1">
      <alignment horizontal="right"/>
    </xf>
    <xf numFmtId="14" fontId="52" fillId="11" borderId="12" xfId="48" applyNumberFormat="1" applyFont="1" applyFill="1" applyBorder="1" applyAlignment="1">
      <alignment horizontal="center" vertical="top"/>
    </xf>
    <xf numFmtId="173" fontId="52" fillId="11" borderId="12" xfId="48" applyNumberFormat="1" applyFont="1" applyFill="1" applyBorder="1" applyAlignment="1">
      <alignment horizontal="right" wrapText="1"/>
    </xf>
    <xf numFmtId="49" fontId="52" fillId="0" borderId="6" xfId="48" applyNumberFormat="1" applyFont="1" applyAlignment="1">
      <alignment horizontal="center" vertical="top"/>
    </xf>
    <xf numFmtId="0" fontId="52" fillId="0" borderId="6" xfId="48" applyFont="1" applyAlignment="1">
      <alignment horizontal="left" vertical="top" wrapText="1"/>
    </xf>
    <xf numFmtId="171" fontId="52" fillId="0" borderId="6" xfId="48" applyNumberFormat="1" applyFont="1" applyAlignment="1">
      <alignment horizontal="right"/>
    </xf>
    <xf numFmtId="173" fontId="52" fillId="0" borderId="6" xfId="48" applyNumberFormat="1" applyFont="1" applyAlignment="1">
      <alignment horizontal="right"/>
    </xf>
    <xf numFmtId="49" fontId="52" fillId="11" borderId="12" xfId="48" applyNumberFormat="1" applyFont="1" applyFill="1" applyBorder="1" applyAlignment="1">
      <alignment horizontal="center" vertical="top"/>
    </xf>
    <xf numFmtId="0" fontId="52" fillId="11" borderId="12" xfId="48" applyFont="1" applyFill="1" applyBorder="1" applyAlignment="1">
      <alignment horizontal="left" vertical="top" wrapText="1"/>
    </xf>
    <xf numFmtId="2" fontId="52" fillId="11" borderId="12" xfId="48" applyNumberFormat="1" applyFont="1" applyFill="1" applyBorder="1" applyAlignment="1">
      <alignment horizontal="center"/>
    </xf>
    <xf numFmtId="173" fontId="52" fillId="11" borderId="12" xfId="48" applyNumberFormat="1" applyFont="1" applyFill="1" applyBorder="1"/>
    <xf numFmtId="49" fontId="53" fillId="0" borderId="6" xfId="48" applyNumberFormat="1" applyFont="1" applyAlignment="1">
      <alignment horizontal="center"/>
    </xf>
    <xf numFmtId="49" fontId="53" fillId="0" borderId="6" xfId="48" applyNumberFormat="1" applyFont="1"/>
    <xf numFmtId="49" fontId="52" fillId="0" borderId="6" xfId="48" applyNumberFormat="1" applyFont="1" applyAlignment="1">
      <alignment horizontal="left" vertical="top" wrapText="1"/>
    </xf>
    <xf numFmtId="173" fontId="53" fillId="0" borderId="6" xfId="48" applyNumberFormat="1" applyFont="1" applyAlignment="1">
      <alignment horizontal="center" vertical="center"/>
    </xf>
    <xf numFmtId="49" fontId="52" fillId="0" borderId="6" xfId="48" applyNumberFormat="1" applyFont="1" applyAlignment="1">
      <alignment horizontal="center" vertical="center"/>
    </xf>
    <xf numFmtId="49" fontId="53" fillId="0" borderId="10" xfId="48" quotePrefix="1" applyNumberFormat="1" applyFont="1" applyBorder="1" applyAlignment="1">
      <alignment horizontal="justify" vertical="justify"/>
    </xf>
    <xf numFmtId="49" fontId="53" fillId="0" borderId="6" xfId="48" quotePrefix="1" applyNumberFormat="1" applyFont="1" applyAlignment="1">
      <alignment horizontal="left" vertical="top" wrapText="1"/>
    </xf>
    <xf numFmtId="49" fontId="53" fillId="0" borderId="6" xfId="48" applyNumberFormat="1" applyFont="1" applyAlignment="1">
      <alignment horizontal="justify" vertical="justify"/>
    </xf>
    <xf numFmtId="49" fontId="53" fillId="0" borderId="10" xfId="48" quotePrefix="1" applyNumberFormat="1" applyFont="1" applyBorder="1" applyAlignment="1">
      <alignment horizontal="left" vertical="top" wrapText="1"/>
    </xf>
    <xf numFmtId="49" fontId="53" fillId="0" borderId="10" xfId="43" applyNumberFormat="1" applyBorder="1" applyAlignment="1">
      <alignment horizontal="center"/>
    </xf>
    <xf numFmtId="2" fontId="53" fillId="0" borderId="10" xfId="43" applyNumberFormat="1" applyBorder="1" applyAlignment="1">
      <alignment horizontal="center"/>
    </xf>
    <xf numFmtId="173" fontId="53" fillId="0" borderId="10" xfId="43" applyNumberFormat="1" applyBorder="1" applyAlignment="1">
      <alignment horizontal="right"/>
    </xf>
    <xf numFmtId="173" fontId="53" fillId="0" borderId="10" xfId="48" applyNumberFormat="1" applyFont="1" applyBorder="1" applyAlignment="1">
      <alignment horizontal="right"/>
    </xf>
    <xf numFmtId="49" fontId="53" fillId="0" borderId="10" xfId="48" applyNumberFormat="1" applyFont="1" applyBorder="1" applyAlignment="1">
      <alignment horizontal="center"/>
    </xf>
    <xf numFmtId="2" fontId="53" fillId="0" borderId="10" xfId="48" applyNumberFormat="1" applyFont="1" applyBorder="1" applyAlignment="1">
      <alignment horizontal="center"/>
    </xf>
    <xf numFmtId="0" fontId="52" fillId="12" borderId="12" xfId="48" applyFont="1" applyFill="1" applyBorder="1" applyAlignment="1">
      <alignment horizontal="left" vertical="top" wrapText="1"/>
    </xf>
    <xf numFmtId="173" fontId="52" fillId="12" borderId="12" xfId="48" applyNumberFormat="1" applyFont="1" applyFill="1" applyBorder="1" applyAlignment="1">
      <alignment horizontal="right"/>
    </xf>
    <xf numFmtId="49" fontId="75" fillId="0" borderId="6" xfId="48" applyNumberFormat="1" applyFont="1" applyAlignment="1">
      <alignment horizontal="center" vertical="top"/>
    </xf>
    <xf numFmtId="49" fontId="96" fillId="0" borderId="6" xfId="48" applyNumberFormat="1" applyFont="1" applyAlignment="1">
      <alignment horizontal="left" vertical="top" wrapText="1"/>
    </xf>
    <xf numFmtId="49" fontId="75" fillId="0" borderId="6" xfId="48" applyNumberFormat="1" applyFont="1" applyAlignment="1">
      <alignment horizontal="center"/>
    </xf>
    <xf numFmtId="2" fontId="75" fillId="0" borderId="6" xfId="48" applyNumberFormat="1" applyFont="1" applyAlignment="1">
      <alignment horizontal="center"/>
    </xf>
    <xf numFmtId="173" fontId="75" fillId="0" borderId="6" xfId="48" applyNumberFormat="1" applyFont="1"/>
    <xf numFmtId="49" fontId="75" fillId="0" borderId="6" xfId="48" applyNumberFormat="1" applyFont="1"/>
    <xf numFmtId="0" fontId="88" fillId="0" borderId="6" xfId="48" applyFont="1" applyAlignment="1">
      <alignment horizontal="center" vertical="top" readingOrder="1"/>
    </xf>
    <xf numFmtId="0" fontId="57" fillId="0" borderId="6" xfId="48" applyFont="1"/>
    <xf numFmtId="172" fontId="88" fillId="0" borderId="6" xfId="48" applyNumberFormat="1" applyFont="1"/>
    <xf numFmtId="172" fontId="116" fillId="0" borderId="6" xfId="48" applyNumberFormat="1" applyFont="1"/>
    <xf numFmtId="173" fontId="116" fillId="0" borderId="6" xfId="48" applyNumberFormat="1" applyFont="1"/>
    <xf numFmtId="0" fontId="52" fillId="0" borderId="6" xfId="48" applyFont="1" applyAlignment="1">
      <alignment horizontal="center" vertical="top" readingOrder="1"/>
    </xf>
    <xf numFmtId="172" fontId="52" fillId="0" borderId="6" xfId="48" applyNumberFormat="1" applyFont="1" applyAlignment="1">
      <alignment horizontal="center"/>
    </xf>
    <xf numFmtId="0" fontId="53" fillId="0" borderId="6" xfId="48" applyFont="1" applyAlignment="1">
      <alignment horizontal="right" wrapText="1"/>
    </xf>
    <xf numFmtId="4" fontId="53" fillId="0" borderId="6" xfId="48" applyNumberFormat="1" applyFont="1" applyAlignment="1">
      <alignment horizontal="right"/>
    </xf>
    <xf numFmtId="0" fontId="52" fillId="0" borderId="6" xfId="48" applyFont="1" applyAlignment="1">
      <alignment horizontal="left" vertical="top"/>
    </xf>
    <xf numFmtId="170" fontId="52" fillId="5" borderId="4" xfId="48" applyNumberFormat="1" applyFont="1" applyFill="1" applyBorder="1" applyAlignment="1">
      <alignment horizontal="center" vertical="top" readingOrder="1"/>
    </xf>
    <xf numFmtId="49" fontId="52" fillId="5" borderId="4" xfId="48" applyNumberFormat="1" applyFont="1" applyFill="1" applyBorder="1" applyAlignment="1">
      <alignment horizontal="left" vertical="top" readingOrder="1"/>
    </xf>
    <xf numFmtId="172" fontId="52" fillId="5" borderId="4" xfId="48" applyNumberFormat="1" applyFont="1" applyFill="1" applyBorder="1" applyAlignment="1">
      <alignment horizontal="center"/>
    </xf>
    <xf numFmtId="0" fontId="53" fillId="5" borderId="4" xfId="48" applyFont="1" applyFill="1" applyBorder="1" applyAlignment="1">
      <alignment horizontal="right"/>
    </xf>
    <xf numFmtId="4" fontId="53" fillId="5" borderId="4" xfId="48" applyNumberFormat="1" applyFont="1" applyFill="1" applyBorder="1" applyAlignment="1">
      <alignment horizontal="right"/>
    </xf>
    <xf numFmtId="173" fontId="53" fillId="5" borderId="4" xfId="48" applyNumberFormat="1" applyFont="1" applyFill="1" applyBorder="1" applyAlignment="1">
      <alignment horizontal="right"/>
    </xf>
    <xf numFmtId="170" fontId="53" fillId="0" borderId="6" xfId="48" applyNumberFormat="1" applyFont="1" applyAlignment="1">
      <alignment horizontal="center" vertical="top" readingOrder="1"/>
    </xf>
    <xf numFmtId="170" fontId="53" fillId="0" borderId="6" xfId="48" applyNumberFormat="1" applyFont="1" applyAlignment="1">
      <alignment horizontal="left" vertical="top" readingOrder="1"/>
    </xf>
    <xf numFmtId="0" fontId="53" fillId="0" borderId="6" xfId="48" applyFont="1" applyAlignment="1">
      <alignment vertical="top" wrapText="1"/>
    </xf>
    <xf numFmtId="173" fontId="53" fillId="0" borderId="6" xfId="48" applyNumberFormat="1" applyFont="1" applyAlignment="1">
      <alignment wrapText="1"/>
    </xf>
    <xf numFmtId="170" fontId="52" fillId="0" borderId="5" xfId="48" applyNumberFormat="1" applyFont="1" applyBorder="1" applyAlignment="1">
      <alignment horizontal="center" vertical="top" wrapText="1"/>
    </xf>
    <xf numFmtId="170" fontId="52" fillId="0" borderId="5" xfId="48" applyNumberFormat="1" applyFont="1" applyBorder="1" applyAlignment="1">
      <alignment horizontal="left" vertical="top" wrapText="1"/>
    </xf>
    <xf numFmtId="173" fontId="52" fillId="0" borderId="8" xfId="48" applyNumberFormat="1" applyFont="1" applyBorder="1"/>
    <xf numFmtId="0" fontId="96" fillId="0" borderId="6" xfId="48" applyFont="1" applyAlignment="1">
      <alignment horizontal="center" vertical="top" readingOrder="1"/>
    </xf>
    <xf numFmtId="0" fontId="96" fillId="0" borderId="6" xfId="48" applyFont="1" applyAlignment="1">
      <alignment horizontal="left" vertical="top" wrapText="1"/>
    </xf>
    <xf numFmtId="172" fontId="96" fillId="0" borderId="6" xfId="48" applyNumberFormat="1" applyFont="1" applyAlignment="1">
      <alignment horizontal="center" wrapText="1"/>
    </xf>
    <xf numFmtId="0" fontId="96" fillId="0" borderId="6" xfId="48" applyFont="1" applyAlignment="1">
      <alignment horizontal="right" wrapText="1"/>
    </xf>
    <xf numFmtId="4" fontId="96" fillId="0" borderId="6" xfId="48" applyNumberFormat="1" applyFont="1" applyAlignment="1">
      <alignment horizontal="right" wrapText="1"/>
    </xf>
    <xf numFmtId="173" fontId="96" fillId="0" borderId="6" xfId="48" applyNumberFormat="1" applyFont="1" applyAlignment="1">
      <alignment wrapText="1"/>
    </xf>
    <xf numFmtId="0" fontId="75" fillId="0" borderId="6" xfId="48" applyFont="1"/>
    <xf numFmtId="172" fontId="52" fillId="0" borderId="6" xfId="48" applyNumberFormat="1" applyFont="1" applyAlignment="1">
      <alignment horizontal="center" wrapText="1"/>
    </xf>
    <xf numFmtId="0" fontId="52" fillId="0" borderId="6" xfId="48" applyFont="1" applyAlignment="1">
      <alignment horizontal="right" wrapText="1"/>
    </xf>
    <xf numFmtId="4" fontId="52" fillId="0" borderId="6" xfId="48" applyNumberFormat="1" applyFont="1" applyAlignment="1">
      <alignment horizontal="right" wrapText="1"/>
    </xf>
    <xf numFmtId="173" fontId="52" fillId="0" borderId="6" xfId="48" applyNumberFormat="1" applyFont="1" applyAlignment="1">
      <alignment wrapText="1"/>
    </xf>
    <xf numFmtId="170" fontId="52" fillId="5" borderId="4" xfId="48" applyNumberFormat="1" applyFont="1" applyFill="1" applyBorder="1" applyAlignment="1">
      <alignment horizontal="center" vertical="top"/>
    </xf>
    <xf numFmtId="170" fontId="52" fillId="5" borderId="4" xfId="48" applyNumberFormat="1" applyFont="1" applyFill="1" applyBorder="1" applyAlignment="1">
      <alignment horizontal="left" vertical="top"/>
    </xf>
    <xf numFmtId="170" fontId="52" fillId="0" borderId="5" xfId="48" applyNumberFormat="1" applyFont="1" applyBorder="1" applyAlignment="1">
      <alignment horizontal="left" vertical="top"/>
    </xf>
    <xf numFmtId="173" fontId="52" fillId="0" borderId="5" xfId="48" applyNumberFormat="1" applyFont="1" applyBorder="1" applyAlignment="1">
      <alignment horizontal="right" wrapText="1"/>
    </xf>
    <xf numFmtId="170" fontId="52" fillId="0" borderId="6" xfId="48" applyNumberFormat="1" applyFont="1" applyAlignment="1">
      <alignment horizontal="center" vertical="top" readingOrder="1"/>
    </xf>
    <xf numFmtId="14" fontId="52" fillId="0" borderId="6" xfId="48" applyNumberFormat="1" applyFont="1" applyAlignment="1">
      <alignment horizontal="left" vertical="top" wrapText="1"/>
    </xf>
    <xf numFmtId="173" fontId="52" fillId="0" borderId="6" xfId="48" applyNumberFormat="1" applyFont="1"/>
    <xf numFmtId="14" fontId="96" fillId="0" borderId="20" xfId="48" applyNumberFormat="1" applyFont="1" applyBorder="1" applyAlignment="1">
      <alignment horizontal="left" vertical="top" wrapText="1"/>
    </xf>
    <xf numFmtId="14" fontId="96" fillId="0" borderId="6" xfId="48" applyNumberFormat="1" applyFont="1" applyAlignment="1">
      <alignment horizontal="left" vertical="top" wrapText="1"/>
    </xf>
    <xf numFmtId="0" fontId="52" fillId="11" borderId="10" xfId="48" applyFont="1" applyFill="1" applyBorder="1" applyAlignment="1">
      <alignment horizontal="center" vertical="top" readingOrder="1"/>
    </xf>
    <xf numFmtId="0" fontId="52" fillId="11" borderId="14" xfId="48" applyFont="1" applyFill="1" applyBorder="1" applyAlignment="1">
      <alignment horizontal="left" vertical="top"/>
    </xf>
    <xf numFmtId="172" fontId="52" fillId="11" borderId="14" xfId="48" applyNumberFormat="1" applyFont="1" applyFill="1" applyBorder="1" applyAlignment="1">
      <alignment horizontal="center" wrapText="1"/>
    </xf>
    <xf numFmtId="0" fontId="52" fillId="11" borderId="14" xfId="48" applyFont="1" applyFill="1" applyBorder="1" applyAlignment="1">
      <alignment horizontal="right" wrapText="1"/>
    </xf>
    <xf numFmtId="4" fontId="52" fillId="11" borderId="14" xfId="48" applyNumberFormat="1" applyFont="1" applyFill="1" applyBorder="1" applyAlignment="1">
      <alignment horizontal="right" wrapText="1"/>
    </xf>
    <xf numFmtId="173" fontId="52" fillId="11" borderId="15" xfId="48" applyNumberFormat="1" applyFont="1" applyFill="1" applyBorder="1"/>
    <xf numFmtId="0" fontId="13" fillId="0" borderId="16" xfId="48" applyFont="1" applyBorder="1"/>
    <xf numFmtId="0" fontId="13" fillId="0" borderId="17" xfId="48" applyFont="1" applyBorder="1"/>
    <xf numFmtId="0" fontId="13" fillId="0" borderId="17" xfId="48" applyFont="1" applyBorder="1" applyAlignment="1">
      <alignment horizontal="center"/>
    </xf>
    <xf numFmtId="173" fontId="13" fillId="0" borderId="18" xfId="48" applyNumberFormat="1" applyFont="1" applyBorder="1"/>
    <xf numFmtId="173" fontId="51" fillId="0" borderId="6" xfId="48" applyNumberFormat="1"/>
    <xf numFmtId="0" fontId="128" fillId="2" borderId="7" xfId="75" applyFill="1" applyBorder="1" applyAlignment="1">
      <alignment horizontal="center" vertical="center"/>
    </xf>
    <xf numFmtId="0" fontId="10" fillId="2" borderId="3" xfId="75" applyFont="1" applyFill="1" applyBorder="1" applyAlignment="1">
      <alignment horizontal="left" vertical="center"/>
    </xf>
    <xf numFmtId="0" fontId="10" fillId="2" borderId="3" xfId="75" applyFont="1" applyFill="1" applyBorder="1" applyAlignment="1">
      <alignment horizontal="center" vertical="center"/>
    </xf>
    <xf numFmtId="0" fontId="96" fillId="0" borderId="6" xfId="75" applyFont="1" applyAlignment="1">
      <alignment horizontal="center" vertical="center"/>
    </xf>
    <xf numFmtId="0" fontId="10" fillId="0" borderId="6" xfId="75" applyFont="1" applyAlignment="1">
      <alignment horizontal="center" vertical="center"/>
    </xf>
    <xf numFmtId="0" fontId="128" fillId="0" borderId="6" xfId="75"/>
    <xf numFmtId="0" fontId="35" fillId="2" borderId="7" xfId="75" applyFont="1" applyFill="1" applyBorder="1" applyAlignment="1">
      <alignment horizontal="center" vertical="center"/>
    </xf>
    <xf numFmtId="0" fontId="11" fillId="2" borderId="3" xfId="75" applyFont="1" applyFill="1" applyBorder="1" applyAlignment="1">
      <alignment horizontal="left" vertical="center"/>
    </xf>
    <xf numFmtId="0" fontId="11" fillId="2" borderId="3" xfId="75" applyFont="1" applyFill="1" applyBorder="1" applyAlignment="1">
      <alignment horizontal="center" vertical="center"/>
    </xf>
    <xf numFmtId="0" fontId="123" fillId="0" borderId="6" xfId="75" applyFont="1" applyAlignment="1">
      <alignment horizontal="center"/>
    </xf>
    <xf numFmtId="0" fontId="11" fillId="0" borderId="6" xfId="75" applyFont="1" applyAlignment="1">
      <alignment horizontal="center"/>
    </xf>
    <xf numFmtId="0" fontId="11" fillId="0" borderId="6" xfId="75" applyFont="1" applyAlignment="1">
      <alignment horizontal="left"/>
    </xf>
    <xf numFmtId="0" fontId="11" fillId="0" borderId="6" xfId="75" applyFont="1" applyAlignment="1" applyProtection="1">
      <alignment horizontal="center"/>
      <protection locked="0"/>
    </xf>
    <xf numFmtId="0" fontId="36" fillId="3" borderId="4" xfId="75" applyFont="1" applyFill="1" applyBorder="1" applyAlignment="1">
      <alignment horizontal="right" vertical="center"/>
    </xf>
    <xf numFmtId="0" fontId="36" fillId="3" borderId="4" xfId="75" applyFont="1" applyFill="1" applyBorder="1" applyAlignment="1">
      <alignment horizontal="left" vertical="center"/>
    </xf>
    <xf numFmtId="0" fontId="10" fillId="3" borderId="4" xfId="75" applyFont="1" applyFill="1" applyBorder="1" applyAlignment="1">
      <alignment horizontal="center" vertical="center"/>
    </xf>
    <xf numFmtId="166" fontId="10" fillId="3" borderId="4" xfId="75" applyNumberFormat="1" applyFont="1" applyFill="1" applyBorder="1" applyAlignment="1">
      <alignment vertical="center"/>
    </xf>
    <xf numFmtId="166" fontId="10" fillId="3" borderId="4" xfId="75" applyNumberFormat="1" applyFont="1" applyFill="1" applyBorder="1" applyAlignment="1" applyProtection="1">
      <alignment vertical="center"/>
      <protection locked="0"/>
    </xf>
    <xf numFmtId="166" fontId="13" fillId="3" borderId="4" xfId="75" applyNumberFormat="1" applyFont="1" applyFill="1" applyBorder="1" applyAlignment="1">
      <alignment vertical="center"/>
    </xf>
    <xf numFmtId="0" fontId="96" fillId="0" borderId="6" xfId="75" applyFont="1"/>
    <xf numFmtId="0" fontId="10" fillId="0" borderId="6" xfId="75" applyFont="1"/>
    <xf numFmtId="0" fontId="36" fillId="0" borderId="6" xfId="75" applyFont="1" applyAlignment="1">
      <alignment horizontal="right" vertical="center"/>
    </xf>
    <xf numFmtId="0" fontId="36" fillId="0" borderId="6" xfId="75" applyFont="1" applyAlignment="1">
      <alignment horizontal="left" vertical="center"/>
    </xf>
    <xf numFmtId="166" fontId="10" fillId="0" borderId="6" xfId="75" applyNumberFormat="1" applyFont="1" applyAlignment="1">
      <alignment vertical="center"/>
    </xf>
    <xf numFmtId="166" fontId="10" fillId="0" borderId="6" xfId="75" applyNumberFormat="1" applyFont="1" applyAlignment="1" applyProtection="1">
      <alignment vertical="center"/>
      <protection locked="0"/>
    </xf>
    <xf numFmtId="166" fontId="13" fillId="0" borderId="6" xfId="75" applyNumberFormat="1" applyFont="1" applyAlignment="1">
      <alignment vertical="center"/>
    </xf>
    <xf numFmtId="0" fontId="13" fillId="0" borderId="6" xfId="75" applyFont="1" applyAlignment="1">
      <alignment horizontal="left" wrapText="1"/>
    </xf>
    <xf numFmtId="0" fontId="50" fillId="0" borderId="6" xfId="75" applyFont="1" applyAlignment="1">
      <alignment horizontal="left" wrapText="1"/>
    </xf>
    <xf numFmtId="49" fontId="10" fillId="0" borderId="6" xfId="75" applyNumberFormat="1" applyFont="1" applyAlignment="1">
      <alignment horizontal="right" vertical="top"/>
    </xf>
    <xf numFmtId="0" fontId="128" fillId="0" borderId="6" xfId="75" applyAlignment="1">
      <alignment horizontal="left"/>
    </xf>
    <xf numFmtId="0" fontId="10" fillId="0" borderId="6" xfId="75" applyFont="1" applyAlignment="1">
      <alignment horizontal="center" wrapText="1"/>
    </xf>
    <xf numFmtId="166" fontId="10" fillId="0" borderId="6" xfId="75" applyNumberFormat="1" applyFont="1" applyAlignment="1">
      <alignment wrapText="1"/>
    </xf>
    <xf numFmtId="166" fontId="10" fillId="0" borderId="6" xfId="75" applyNumberFormat="1" applyFont="1" applyAlignment="1" applyProtection="1">
      <alignment wrapText="1"/>
      <protection locked="0"/>
    </xf>
    <xf numFmtId="0" fontId="13" fillId="4" borderId="4" xfId="75" applyFont="1" applyFill="1" applyBorder="1" applyAlignment="1">
      <alignment horizontal="right" vertical="center"/>
    </xf>
    <xf numFmtId="0" fontId="13" fillId="4" borderId="4" xfId="75" applyFont="1" applyFill="1" applyBorder="1" applyAlignment="1">
      <alignment horizontal="left" vertical="center"/>
    </xf>
    <xf numFmtId="0" fontId="10" fillId="4" borderId="4" xfId="75" applyFont="1" applyFill="1" applyBorder="1" applyAlignment="1">
      <alignment horizontal="center" vertical="center"/>
    </xf>
    <xf numFmtId="166" fontId="10" fillId="4" borderId="4" xfId="75" applyNumberFormat="1" applyFont="1" applyFill="1" applyBorder="1" applyAlignment="1">
      <alignment vertical="center"/>
    </xf>
    <xf numFmtId="166" fontId="10" fillId="4" borderId="4" xfId="75" applyNumberFormat="1" applyFont="1" applyFill="1" applyBorder="1" applyAlignment="1" applyProtection="1">
      <alignment vertical="center"/>
      <protection locked="0"/>
    </xf>
    <xf numFmtId="166" fontId="13" fillId="4" borderId="4" xfId="75" applyNumberFormat="1" applyFont="1" applyFill="1" applyBorder="1" applyAlignment="1">
      <alignment vertical="center"/>
    </xf>
    <xf numFmtId="0" fontId="10" fillId="0" borderId="6" xfId="75" applyFont="1" applyAlignment="1">
      <alignment horizontal="left" vertical="top" wrapText="1"/>
    </xf>
    <xf numFmtId="167" fontId="10" fillId="0" borderId="6" xfId="75" applyNumberFormat="1" applyFont="1"/>
    <xf numFmtId="167" fontId="10" fillId="0" borderId="6" xfId="75" applyNumberFormat="1" applyFont="1" applyProtection="1">
      <protection locked="0"/>
    </xf>
    <xf numFmtId="0" fontId="10" fillId="0" borderId="6" xfId="75" applyFont="1" applyAlignment="1">
      <alignment horizontal="right" vertical="top"/>
    </xf>
    <xf numFmtId="0" fontId="13" fillId="5" borderId="10" xfId="75" applyFont="1" applyFill="1" applyBorder="1" applyAlignment="1">
      <alignment horizontal="right" vertical="center"/>
    </xf>
    <xf numFmtId="0" fontId="13" fillId="5" borderId="4" xfId="75" applyFont="1" applyFill="1" applyBorder="1" applyAlignment="1">
      <alignment horizontal="left" vertical="center"/>
    </xf>
    <xf numFmtId="0" fontId="10" fillId="5" borderId="10" xfId="75" applyFont="1" applyFill="1" applyBorder="1" applyAlignment="1">
      <alignment horizontal="center" vertical="center"/>
    </xf>
    <xf numFmtId="166" fontId="10" fillId="5" borderId="10" xfId="75" applyNumberFormat="1" applyFont="1" applyFill="1" applyBorder="1" applyAlignment="1">
      <alignment vertical="center"/>
    </xf>
    <xf numFmtId="166" fontId="10" fillId="5" borderId="10" xfId="75" applyNumberFormat="1" applyFont="1" applyFill="1" applyBorder="1" applyAlignment="1" applyProtection="1">
      <alignment vertical="center"/>
      <protection locked="0"/>
    </xf>
    <xf numFmtId="166" fontId="13" fillId="5" borderId="10" xfId="75" applyNumberFormat="1" applyFont="1" applyFill="1" applyBorder="1" applyAlignment="1">
      <alignment vertical="center"/>
    </xf>
    <xf numFmtId="167" fontId="10" fillId="0" borderId="6" xfId="75" applyNumberFormat="1" applyFont="1" applyAlignment="1">
      <alignment horizontal="right"/>
    </xf>
    <xf numFmtId="49" fontId="50" fillId="0" borderId="6" xfId="75" applyNumberFormat="1" applyFont="1" applyAlignment="1">
      <alignment horizontal="right" vertical="top"/>
    </xf>
    <xf numFmtId="0" fontId="50" fillId="0" borderId="6" xfId="75" applyFont="1" applyAlignment="1">
      <alignment horizontal="left" vertical="top" wrapText="1"/>
    </xf>
    <xf numFmtId="0" fontId="130" fillId="0" borderId="6" xfId="75" applyFont="1"/>
    <xf numFmtId="49" fontId="44" fillId="0" borderId="6" xfId="75" applyNumberFormat="1" applyFont="1" applyAlignment="1">
      <alignment horizontal="left" vertical="top" wrapText="1"/>
    </xf>
    <xf numFmtId="49" fontId="53" fillId="0" borderId="6" xfId="1" applyNumberFormat="1" applyFont="1" applyAlignment="1">
      <alignment horizontal="left" vertical="top" wrapText="1"/>
    </xf>
    <xf numFmtId="49" fontId="13" fillId="0" borderId="6" xfId="75" applyNumberFormat="1" applyFont="1" applyAlignment="1">
      <alignment horizontal="right" vertical="top"/>
    </xf>
    <xf numFmtId="0" fontId="13" fillId="0" borderId="6" xfId="75" applyFont="1" applyAlignment="1">
      <alignment horizontal="left" vertical="top" wrapText="1"/>
    </xf>
    <xf numFmtId="0" fontId="130" fillId="0" borderId="6" xfId="75" applyFont="1" applyAlignment="1">
      <alignment vertical="top"/>
    </xf>
    <xf numFmtId="0" fontId="131" fillId="0" borderId="6" xfId="75" applyFont="1"/>
    <xf numFmtId="0" fontId="13" fillId="0" borderId="6" xfId="75" applyFont="1" applyAlignment="1">
      <alignment horizontal="left" vertical="top"/>
    </xf>
    <xf numFmtId="49" fontId="53" fillId="0" borderId="6" xfId="75" applyNumberFormat="1" applyFont="1" applyAlignment="1">
      <alignment horizontal="right" vertical="top"/>
    </xf>
    <xf numFmtId="0" fontId="53" fillId="0" borderId="6" xfId="75" applyFont="1" applyAlignment="1">
      <alignment horizontal="left" vertical="top" wrapText="1"/>
    </xf>
    <xf numFmtId="49" fontId="17" fillId="0" borderId="6" xfId="75" applyNumberFormat="1" applyFont="1" applyAlignment="1">
      <alignment horizontal="left" vertical="top" wrapText="1"/>
    </xf>
    <xf numFmtId="0" fontId="17" fillId="0" borderId="6" xfId="75" applyFont="1" applyAlignment="1">
      <alignment horizontal="left" vertical="top" wrapText="1"/>
    </xf>
    <xf numFmtId="0" fontId="17" fillId="0" borderId="6" xfId="75" applyFont="1" applyAlignment="1">
      <alignment horizontal="center" wrapText="1"/>
    </xf>
    <xf numFmtId="0" fontId="17" fillId="0" borderId="6" xfId="75" applyFont="1"/>
    <xf numFmtId="0" fontId="17" fillId="0" borderId="6" xfId="75" applyFont="1" applyAlignment="1">
      <alignment vertical="top" wrapText="1"/>
    </xf>
    <xf numFmtId="0" fontId="96" fillId="0" borderId="6" xfId="75" applyFont="1" applyAlignment="1">
      <alignment wrapText="1"/>
    </xf>
    <xf numFmtId="0" fontId="10" fillId="0" borderId="6" xfId="75" applyFont="1" applyAlignment="1">
      <alignment horizontal="left" vertical="top"/>
    </xf>
    <xf numFmtId="0" fontId="13" fillId="0" borderId="6" xfId="75" applyFont="1" applyAlignment="1">
      <alignment horizontal="right" vertical="center"/>
    </xf>
    <xf numFmtId="0" fontId="13" fillId="0" borderId="6" xfId="75" applyFont="1" applyAlignment="1">
      <alignment horizontal="left" vertical="center"/>
    </xf>
    <xf numFmtId="167" fontId="10" fillId="0" borderId="6" xfId="75" applyNumberFormat="1" applyFont="1" applyAlignment="1">
      <alignment vertical="center"/>
    </xf>
    <xf numFmtId="167" fontId="10" fillId="0" borderId="6" xfId="75" applyNumberFormat="1" applyFont="1" applyAlignment="1" applyProtection="1">
      <alignment vertical="center"/>
      <protection locked="0"/>
    </xf>
    <xf numFmtId="167" fontId="13" fillId="0" borderId="6" xfId="75" applyNumberFormat="1" applyFont="1" applyAlignment="1">
      <alignment vertical="center"/>
    </xf>
    <xf numFmtId="0" fontId="10" fillId="0" borderId="6" xfId="75" applyFont="1" applyAlignment="1">
      <alignment vertical="center"/>
    </xf>
    <xf numFmtId="0" fontId="13" fillId="5" borderId="6" xfId="75" applyFont="1" applyFill="1" applyAlignment="1">
      <alignment horizontal="right" vertical="center"/>
    </xf>
    <xf numFmtId="0" fontId="13" fillId="5" borderId="6" xfId="75" applyFont="1" applyFill="1" applyAlignment="1">
      <alignment horizontal="left" vertical="center"/>
    </xf>
    <xf numFmtId="0" fontId="10" fillId="5" borderId="6" xfId="75" applyFont="1" applyFill="1" applyAlignment="1">
      <alignment horizontal="center" vertical="center"/>
    </xf>
    <xf numFmtId="166" fontId="10" fillId="5" borderId="6" xfId="75" applyNumberFormat="1" applyFont="1" applyFill="1" applyAlignment="1">
      <alignment vertical="center"/>
    </xf>
    <xf numFmtId="166" fontId="10" fillId="5" borderId="6" xfId="75" applyNumberFormat="1" applyFont="1" applyFill="1" applyAlignment="1" applyProtection="1">
      <alignment vertical="center"/>
      <protection locked="0"/>
    </xf>
    <xf numFmtId="166" fontId="13" fillId="5" borderId="6" xfId="75" applyNumberFormat="1" applyFont="1" applyFill="1" applyAlignment="1">
      <alignment vertical="center"/>
    </xf>
    <xf numFmtId="0" fontId="17" fillId="0" borderId="6" xfId="75" quotePrefix="1" applyFont="1" applyAlignment="1" applyProtection="1">
      <alignment horizontal="left" vertical="top" wrapText="1"/>
      <protection locked="0"/>
    </xf>
    <xf numFmtId="0" fontId="10" fillId="0" borderId="4" xfId="75" applyFont="1" applyBorder="1" applyAlignment="1">
      <alignment horizontal="right" vertical="top"/>
    </xf>
    <xf numFmtId="0" fontId="10" fillId="0" borderId="4" xfId="75" applyFont="1" applyBorder="1" applyAlignment="1">
      <alignment horizontal="left" wrapText="1"/>
    </xf>
    <xf numFmtId="0" fontId="10" fillId="0" borderId="4" xfId="75" applyFont="1" applyBorder="1" applyAlignment="1">
      <alignment horizontal="center"/>
    </xf>
    <xf numFmtId="0" fontId="10" fillId="0" borderId="4" xfId="75" applyFont="1" applyBorder="1" applyAlignment="1" applyProtection="1">
      <alignment horizontal="center"/>
      <protection locked="0"/>
    </xf>
    <xf numFmtId="167" fontId="10" fillId="0" borderId="10" xfId="75" applyNumberFormat="1" applyFont="1" applyBorder="1" applyAlignment="1">
      <alignment horizontal="right"/>
    </xf>
    <xf numFmtId="0" fontId="96" fillId="0" borderId="6" xfId="75" applyFont="1" applyAlignment="1">
      <alignment vertical="center"/>
    </xf>
    <xf numFmtId="168" fontId="13" fillId="0" borderId="6" xfId="75" applyNumberFormat="1" applyFont="1" applyAlignment="1">
      <alignment vertical="center"/>
    </xf>
    <xf numFmtId="0" fontId="13" fillId="5" borderId="4" xfId="75" applyFont="1" applyFill="1" applyBorder="1" applyAlignment="1">
      <alignment horizontal="right" vertical="center"/>
    </xf>
    <xf numFmtId="0" fontId="10" fillId="5" borderId="4" xfId="75" applyFont="1" applyFill="1" applyBorder="1" applyAlignment="1">
      <alignment horizontal="center" vertical="center"/>
    </xf>
    <xf numFmtId="166" fontId="10" fillId="5" borderId="4" xfId="75" applyNumberFormat="1" applyFont="1" applyFill="1" applyBorder="1" applyAlignment="1">
      <alignment vertical="center"/>
    </xf>
    <xf numFmtId="166" fontId="10" fillId="5" borderId="4" xfId="75" applyNumberFormat="1" applyFont="1" applyFill="1" applyBorder="1" applyAlignment="1" applyProtection="1">
      <alignment vertical="center"/>
      <protection locked="0"/>
    </xf>
    <xf numFmtId="166" fontId="13" fillId="5" borderId="4" xfId="75" applyNumberFormat="1" applyFont="1" applyFill="1" applyBorder="1" applyAlignment="1">
      <alignment vertical="center"/>
    </xf>
    <xf numFmtId="0" fontId="10" fillId="0" borderId="6" xfId="75" applyFont="1" applyAlignment="1">
      <alignment horizontal="left" wrapText="1"/>
    </xf>
    <xf numFmtId="0" fontId="124" fillId="0" borderId="6" xfId="75" applyFont="1"/>
    <xf numFmtId="0" fontId="31" fillId="0" borderId="6" xfId="75" applyFont="1"/>
    <xf numFmtId="169" fontId="10" fillId="0" borderId="6" xfId="75" applyNumberFormat="1" applyFont="1"/>
    <xf numFmtId="165" fontId="13" fillId="0" borderId="6" xfId="75" applyNumberFormat="1" applyFont="1" applyAlignment="1">
      <alignment vertical="center"/>
    </xf>
    <xf numFmtId="0" fontId="124" fillId="0" borderId="6" xfId="75" applyFont="1" applyAlignment="1">
      <alignment vertical="center"/>
    </xf>
    <xf numFmtId="0" fontId="31" fillId="0" borderId="6" xfId="75" applyFont="1" applyAlignment="1">
      <alignment vertical="center"/>
    </xf>
    <xf numFmtId="0" fontId="13" fillId="5" borderId="6" xfId="75" applyFont="1" applyFill="1" applyAlignment="1">
      <alignment vertical="center"/>
    </xf>
    <xf numFmtId="4" fontId="10" fillId="5" borderId="6" xfId="75" applyNumberFormat="1" applyFont="1" applyFill="1" applyAlignment="1">
      <alignment vertical="center"/>
    </xf>
    <xf numFmtId="4" fontId="13" fillId="5" borderId="6" xfId="75" applyNumberFormat="1" applyFont="1" applyFill="1" applyAlignment="1">
      <alignment vertical="center"/>
    </xf>
    <xf numFmtId="0" fontId="10" fillId="0" borderId="6" xfId="75" applyFont="1" applyAlignment="1">
      <alignment vertical="top" wrapText="1"/>
    </xf>
    <xf numFmtId="4" fontId="10" fillId="0" borderId="6" xfId="75" applyNumberFormat="1" applyFont="1"/>
    <xf numFmtId="4" fontId="10" fillId="0" borderId="6" xfId="75" applyNumberFormat="1" applyFont="1" applyProtection="1">
      <protection locked="0"/>
    </xf>
    <xf numFmtId="4" fontId="17" fillId="0" borderId="6" xfId="75" applyNumberFormat="1" applyFont="1"/>
    <xf numFmtId="49" fontId="52" fillId="0" borderId="6" xfId="75" applyNumberFormat="1" applyFont="1" applyAlignment="1">
      <alignment vertical="top"/>
    </xf>
    <xf numFmtId="49" fontId="52" fillId="0" borderId="6" xfId="75" applyNumberFormat="1" applyFont="1" applyAlignment="1">
      <alignment vertical="top" wrapText="1"/>
    </xf>
    <xf numFmtId="2" fontId="53" fillId="0" borderId="6" xfId="75" applyNumberFormat="1" applyFont="1" applyAlignment="1">
      <alignment horizontal="left"/>
    </xf>
    <xf numFmtId="4" fontId="53" fillId="0" borderId="6" xfId="75" applyNumberFormat="1" applyFont="1" applyAlignment="1">
      <alignment horizontal="left"/>
    </xf>
    <xf numFmtId="4" fontId="53" fillId="0" borderId="6" xfId="75" applyNumberFormat="1" applyFont="1"/>
    <xf numFmtId="4" fontId="132" fillId="0" borderId="6" xfId="75" applyNumberFormat="1" applyFont="1"/>
    <xf numFmtId="4" fontId="67" fillId="0" borderId="6" xfId="75" applyNumberFormat="1" applyFont="1"/>
    <xf numFmtId="4" fontId="55" fillId="0" borderId="6" xfId="75" applyNumberFormat="1" applyFont="1"/>
    <xf numFmtId="2" fontId="53" fillId="0" borderId="6" xfId="75" applyNumberFormat="1" applyFont="1" applyAlignment="1">
      <alignment horizontal="left" vertical="center"/>
    </xf>
    <xf numFmtId="49" fontId="53" fillId="0" borderId="6" xfId="75" applyNumberFormat="1" applyFont="1" applyAlignment="1">
      <alignment vertical="top" wrapText="1"/>
    </xf>
    <xf numFmtId="4" fontId="133" fillId="0" borderId="6" xfId="75" applyNumberFormat="1" applyFont="1"/>
    <xf numFmtId="2" fontId="53" fillId="0" borderId="6" xfId="75" applyNumberFormat="1" applyFont="1" applyAlignment="1">
      <alignment horizontal="left" wrapText="1"/>
    </xf>
    <xf numFmtId="49" fontId="56" fillId="0" borderId="6" xfId="75" applyNumberFormat="1" applyFont="1" applyAlignment="1">
      <alignment horizontal="left" vertical="top" wrapText="1"/>
    </xf>
    <xf numFmtId="2" fontId="53" fillId="0" borderId="6" xfId="75" applyNumberFormat="1" applyFont="1" applyAlignment="1">
      <alignment wrapText="1"/>
    </xf>
    <xf numFmtId="2" fontId="53" fillId="0" borderId="6" xfId="75" applyNumberFormat="1" applyFont="1"/>
    <xf numFmtId="49" fontId="52" fillId="0" borderId="6" xfId="75" applyNumberFormat="1" applyFont="1" applyAlignment="1">
      <alignment horizontal="left" vertical="top"/>
    </xf>
    <xf numFmtId="49" fontId="53" fillId="0" borderId="6" xfId="75" applyNumberFormat="1" applyFont="1" applyAlignment="1">
      <alignment vertical="top"/>
    </xf>
    <xf numFmtId="49" fontId="66" fillId="0" borderId="6" xfId="75" applyNumberFormat="1" applyFont="1" applyAlignment="1">
      <alignment vertical="top"/>
    </xf>
    <xf numFmtId="49" fontId="67" fillId="0" borderId="6" xfId="75" applyNumberFormat="1" applyFont="1" applyAlignment="1">
      <alignment vertical="top"/>
    </xf>
    <xf numFmtId="2" fontId="67" fillId="0" borderId="6" xfId="75" applyNumberFormat="1" applyFont="1" applyAlignment="1">
      <alignment horizontal="left"/>
    </xf>
    <xf numFmtId="0" fontId="10" fillId="0" borderId="4" xfId="75" applyFont="1" applyBorder="1" applyAlignment="1">
      <alignment wrapText="1"/>
    </xf>
    <xf numFmtId="4" fontId="10" fillId="0" borderId="4" xfId="75" applyNumberFormat="1" applyFont="1" applyBorder="1" applyAlignment="1">
      <alignment horizontal="center"/>
    </xf>
    <xf numFmtId="4" fontId="10" fillId="0" borderId="4" xfId="75" applyNumberFormat="1" applyFont="1" applyBorder="1" applyAlignment="1" applyProtection="1">
      <alignment horizontal="center"/>
      <protection locked="0"/>
    </xf>
    <xf numFmtId="4" fontId="17" fillId="0" borderId="10" xfId="75" applyNumberFormat="1" applyFont="1" applyBorder="1"/>
    <xf numFmtId="0" fontId="13" fillId="0" borderId="6" xfId="75" applyFont="1" applyAlignment="1">
      <alignment vertical="center"/>
    </xf>
    <xf numFmtId="4" fontId="10" fillId="0" borderId="6" xfId="75" applyNumberFormat="1" applyFont="1" applyAlignment="1">
      <alignment vertical="center"/>
    </xf>
    <xf numFmtId="4" fontId="10" fillId="0" borderId="6" xfId="75" applyNumberFormat="1" applyFont="1" applyAlignment="1" applyProtection="1">
      <alignment vertical="center"/>
      <protection locked="0"/>
    </xf>
    <xf numFmtId="4" fontId="13" fillId="0" borderId="6" xfId="75" applyNumberFormat="1" applyFont="1" applyAlignment="1">
      <alignment vertical="center"/>
    </xf>
    <xf numFmtId="49" fontId="41" fillId="0" borderId="6" xfId="75" applyNumberFormat="1" applyFont="1" applyAlignment="1">
      <alignment vertical="top"/>
    </xf>
    <xf numFmtId="49" fontId="41" fillId="0" borderId="6" xfId="75" applyNumberFormat="1" applyFont="1" applyAlignment="1">
      <alignment vertical="top" wrapText="1"/>
    </xf>
    <xf numFmtId="2" fontId="17" fillId="0" borderId="6" xfId="75" applyNumberFormat="1" applyFont="1" applyAlignment="1">
      <alignment horizontal="left"/>
    </xf>
    <xf numFmtId="2" fontId="67" fillId="0" borderId="6" xfId="75" applyNumberFormat="1" applyFont="1" applyAlignment="1">
      <alignment horizontal="left" vertical="center"/>
    </xf>
    <xf numFmtId="49" fontId="17" fillId="0" borderId="6" xfId="75" applyNumberFormat="1" applyFont="1" applyAlignment="1">
      <alignment vertical="top"/>
    </xf>
    <xf numFmtId="49" fontId="17" fillId="0" borderId="6" xfId="75" applyNumberFormat="1" applyFont="1" applyAlignment="1">
      <alignment vertical="top" wrapText="1"/>
    </xf>
    <xf numFmtId="2" fontId="134" fillId="0" borderId="6" xfId="75" applyNumberFormat="1" applyFont="1" applyAlignment="1">
      <alignment horizontal="left" vertical="center"/>
    </xf>
    <xf numFmtId="2" fontId="135" fillId="0" borderId="6" xfId="75" applyNumberFormat="1" applyFont="1" applyAlignment="1">
      <alignment horizontal="left" vertical="center"/>
    </xf>
    <xf numFmtId="0" fontId="136" fillId="0" borderId="6" xfId="75" applyFont="1" applyAlignment="1">
      <alignment vertical="center"/>
    </xf>
    <xf numFmtId="4" fontId="10" fillId="0" borderId="6" xfId="75" applyNumberFormat="1" applyFont="1" applyAlignment="1">
      <alignment wrapText="1"/>
    </xf>
    <xf numFmtId="0" fontId="50" fillId="0" borderId="6" xfId="75" applyFont="1" applyAlignment="1">
      <alignment vertical="top" wrapText="1"/>
    </xf>
    <xf numFmtId="0" fontId="41" fillId="0" borderId="6" xfId="75" applyFont="1" applyAlignment="1">
      <alignment vertical="top" wrapText="1"/>
    </xf>
    <xf numFmtId="4" fontId="17" fillId="0" borderId="6" xfId="75" applyNumberFormat="1" applyFont="1" applyProtection="1">
      <protection locked="0"/>
    </xf>
    <xf numFmtId="2" fontId="17" fillId="0" borderId="6" xfId="75" applyNumberFormat="1" applyFont="1" applyAlignment="1">
      <alignment horizontal="left" vertical="center"/>
    </xf>
    <xf numFmtId="2" fontId="130" fillId="0" borderId="6" xfId="75" applyNumberFormat="1" applyFont="1" applyAlignment="1">
      <alignment horizontal="left" vertical="center"/>
    </xf>
    <xf numFmtId="2" fontId="96" fillId="0" borderId="6" xfId="75" applyNumberFormat="1" applyFont="1" applyAlignment="1">
      <alignment horizontal="left" vertical="center"/>
    </xf>
    <xf numFmtId="0" fontId="17" fillId="0" borderId="6" xfId="75" applyFont="1" applyAlignment="1">
      <alignment horizontal="left"/>
    </xf>
    <xf numFmtId="0" fontId="17" fillId="0" borderId="6" xfId="1" applyFont="1" applyAlignment="1">
      <alignment horizontal="left"/>
    </xf>
    <xf numFmtId="4" fontId="17" fillId="0" borderId="6" xfId="1" applyNumberFormat="1" applyFont="1"/>
    <xf numFmtId="0" fontId="17" fillId="0" borderId="6" xfId="1" applyFont="1" applyAlignment="1">
      <alignment vertical="top" wrapText="1"/>
    </xf>
    <xf numFmtId="0" fontId="17" fillId="0" borderId="6" xfId="75" applyFont="1" applyAlignment="1">
      <alignment horizontal="left" wrapText="1"/>
    </xf>
    <xf numFmtId="0" fontId="17" fillId="0" borderId="6" xfId="75" applyFont="1" applyAlignment="1">
      <alignment vertical="top"/>
    </xf>
    <xf numFmtId="167" fontId="13" fillId="0" borderId="8" xfId="75" applyNumberFormat="1" applyFont="1" applyBorder="1" applyAlignment="1">
      <alignment horizontal="right"/>
    </xf>
    <xf numFmtId="0" fontId="13" fillId="0" borderId="8" xfId="75" applyFont="1" applyBorder="1" applyAlignment="1">
      <alignment horizontal="right" vertical="center"/>
    </xf>
    <xf numFmtId="0" fontId="13" fillId="0" borderId="8" xfId="75" applyFont="1" applyBorder="1" applyAlignment="1">
      <alignment horizontal="left" vertical="center"/>
    </xf>
    <xf numFmtId="0" fontId="10" fillId="0" borderId="8" xfId="75" applyFont="1" applyBorder="1" applyAlignment="1">
      <alignment horizontal="center" vertical="center"/>
    </xf>
    <xf numFmtId="167" fontId="10" fillId="0" borderId="8" xfId="75" applyNumberFormat="1" applyFont="1" applyBorder="1" applyAlignment="1">
      <alignment vertical="center"/>
    </xf>
    <xf numFmtId="167" fontId="10" fillId="0" borderId="8" xfId="75" applyNumberFormat="1" applyFont="1" applyBorder="1" applyAlignment="1" applyProtection="1">
      <alignment vertical="center"/>
      <protection locked="0"/>
    </xf>
    <xf numFmtId="0" fontId="10" fillId="0" borderId="6" xfId="75" applyFont="1" applyAlignment="1">
      <alignment horizontal="right" vertical="top" wrapText="1"/>
    </xf>
    <xf numFmtId="0" fontId="13" fillId="7" borderId="6" xfId="75" applyFont="1" applyFill="1" applyAlignment="1">
      <alignment horizontal="right" vertical="center"/>
    </xf>
    <xf numFmtId="0" fontId="13" fillId="7" borderId="6" xfId="75" applyFont="1" applyFill="1" applyAlignment="1">
      <alignment horizontal="left" vertical="center"/>
    </xf>
    <xf numFmtId="0" fontId="10" fillId="7" borderId="6" xfId="75" applyFont="1" applyFill="1" applyAlignment="1">
      <alignment horizontal="center" vertical="center"/>
    </xf>
    <xf numFmtId="167" fontId="10" fillId="7" borderId="6" xfId="75" applyNumberFormat="1" applyFont="1" applyFill="1" applyAlignment="1">
      <alignment vertical="center"/>
    </xf>
    <xf numFmtId="167" fontId="10" fillId="7" borderId="6" xfId="75" applyNumberFormat="1" applyFont="1" applyFill="1" applyAlignment="1" applyProtection="1">
      <alignment vertical="center"/>
      <protection locked="0"/>
    </xf>
    <xf numFmtId="166" fontId="10" fillId="7" borderId="6" xfId="75" applyNumberFormat="1" applyFont="1" applyFill="1" applyAlignment="1">
      <alignment wrapText="1"/>
    </xf>
    <xf numFmtId="0" fontId="13" fillId="0" borderId="6" xfId="75" applyFont="1" applyAlignment="1">
      <alignment horizontal="right" vertical="top"/>
    </xf>
    <xf numFmtId="0" fontId="13" fillId="0" borderId="6" xfId="75" applyFont="1" applyAlignment="1">
      <alignment horizontal="left" vertical="center" wrapText="1"/>
    </xf>
    <xf numFmtId="0" fontId="54" fillId="0" borderId="6" xfId="75" applyFont="1" applyAlignment="1">
      <alignment horizontal="left" vertical="center" wrapText="1"/>
    </xf>
    <xf numFmtId="0" fontId="54" fillId="0" borderId="6" xfId="75" applyFont="1" applyAlignment="1">
      <alignment horizontal="left" vertical="center"/>
    </xf>
    <xf numFmtId="0" fontId="17" fillId="0" borderId="6" xfId="75" applyFont="1" applyAlignment="1" applyProtection="1">
      <alignment horizontal="right" wrapText="1"/>
      <protection locked="0"/>
    </xf>
    <xf numFmtId="4" fontId="17" fillId="0" borderId="6" xfId="75" applyNumberFormat="1" applyFont="1" applyAlignment="1" applyProtection="1">
      <alignment horizontal="right" wrapText="1"/>
      <protection locked="0"/>
    </xf>
    <xf numFmtId="0" fontId="96" fillId="0" borderId="6" xfId="75" applyFont="1" applyAlignment="1" applyProtection="1">
      <alignment vertical="top" wrapText="1"/>
      <protection locked="0"/>
    </xf>
    <xf numFmtId="2" fontId="17" fillId="0" borderId="6" xfId="75" applyNumberFormat="1" applyFont="1" applyAlignment="1" applyProtection="1">
      <alignment horizontal="left" vertical="center"/>
      <protection locked="0"/>
    </xf>
    <xf numFmtId="4" fontId="128" fillId="0" borderId="6" xfId="75" applyNumberFormat="1"/>
    <xf numFmtId="0" fontId="13" fillId="0" borderId="10" xfId="75" applyFont="1" applyBorder="1" applyAlignment="1">
      <alignment horizontal="right" vertical="center"/>
    </xf>
    <xf numFmtId="0" fontId="13" fillId="0" borderId="10" xfId="75" applyFont="1" applyBorder="1" applyAlignment="1">
      <alignment horizontal="left" vertical="center"/>
    </xf>
    <xf numFmtId="4" fontId="10" fillId="6" borderId="6" xfId="75" applyNumberFormat="1" applyFont="1" applyFill="1" applyProtection="1">
      <protection locked="0"/>
    </xf>
    <xf numFmtId="4" fontId="10" fillId="6" borderId="6" xfId="75" applyNumberFormat="1" applyFont="1" applyFill="1"/>
    <xf numFmtId="4" fontId="10" fillId="0" borderId="6" xfId="75" applyNumberFormat="1" applyFont="1" applyAlignment="1">
      <alignment horizontal="right"/>
    </xf>
    <xf numFmtId="49" fontId="53" fillId="0" borderId="6" xfId="75" applyNumberFormat="1" applyFont="1" applyAlignment="1">
      <alignment horizontal="left" vertical="top" wrapText="1"/>
    </xf>
    <xf numFmtId="2" fontId="131" fillId="0" borderId="6" xfId="75" applyNumberFormat="1" applyFont="1" applyAlignment="1">
      <alignment horizontal="left" vertical="center"/>
    </xf>
    <xf numFmtId="2" fontId="96" fillId="0" borderId="6" xfId="75" applyNumberFormat="1" applyFont="1" applyAlignment="1">
      <alignment horizontal="left" vertical="center" wrapText="1"/>
    </xf>
    <xf numFmtId="49" fontId="53" fillId="0" borderId="6" xfId="2" applyNumberFormat="1" applyAlignment="1">
      <alignment horizontal="left" vertical="top" wrapText="1"/>
    </xf>
    <xf numFmtId="0" fontId="41" fillId="0" borderId="6" xfId="75" applyFont="1" applyAlignment="1" applyProtection="1">
      <alignment horizontal="right" vertical="top" wrapText="1"/>
      <protection locked="0"/>
    </xf>
    <xf numFmtId="0" fontId="96" fillId="0" borderId="6" xfId="75" applyFont="1" applyAlignment="1" applyProtection="1">
      <alignment vertical="top"/>
      <protection locked="0"/>
    </xf>
    <xf numFmtId="0" fontId="131" fillId="0" borderId="6" xfId="75" applyFont="1" applyAlignment="1" applyProtection="1">
      <alignment vertical="top"/>
      <protection locked="0"/>
    </xf>
    <xf numFmtId="0" fontId="130" fillId="0" borderId="6" xfId="75" applyFont="1" applyAlignment="1" applyProtection="1">
      <alignment vertical="top"/>
      <protection locked="0"/>
    </xf>
    <xf numFmtId="4" fontId="10" fillId="5" borderId="6" xfId="75" applyNumberFormat="1" applyFont="1" applyFill="1" applyAlignment="1" applyProtection="1">
      <alignment vertical="center"/>
      <protection locked="0"/>
    </xf>
    <xf numFmtId="49" fontId="41" fillId="0" borderId="6" xfId="75" applyNumberFormat="1" applyFont="1" applyAlignment="1">
      <alignment horizontal="right" vertical="top"/>
    </xf>
    <xf numFmtId="0" fontId="41" fillId="0" borderId="6" xfId="75" applyFont="1" applyAlignment="1">
      <alignment horizontal="left" vertical="top" wrapText="1"/>
    </xf>
    <xf numFmtId="0" fontId="125" fillId="0" borderId="6" xfId="75" applyFont="1"/>
    <xf numFmtId="0" fontId="130" fillId="0" borderId="6" xfId="75" applyFont="1" applyAlignment="1" applyProtection="1">
      <alignment vertical="top" wrapText="1"/>
      <protection locked="0"/>
    </xf>
    <xf numFmtId="2" fontId="10" fillId="0" borderId="6" xfId="75" applyNumberFormat="1" applyFont="1"/>
    <xf numFmtId="0" fontId="13" fillId="0" borderId="5" xfId="75" applyFont="1" applyBorder="1" applyAlignment="1">
      <alignment horizontal="right" vertical="center"/>
    </xf>
    <xf numFmtId="0" fontId="13" fillId="0" borderId="5" xfId="75" applyFont="1" applyBorder="1" applyAlignment="1">
      <alignment horizontal="left" vertical="center"/>
    </xf>
    <xf numFmtId="0" fontId="10" fillId="0" borderId="5" xfId="75" applyFont="1" applyBorder="1" applyAlignment="1">
      <alignment horizontal="center" vertical="center"/>
    </xf>
    <xf numFmtId="4" fontId="10" fillId="0" borderId="5" xfId="75" applyNumberFormat="1" applyFont="1" applyBorder="1" applyAlignment="1">
      <alignment vertical="center"/>
    </xf>
    <xf numFmtId="4" fontId="10" fillId="0" borderId="5" xfId="75" applyNumberFormat="1" applyFont="1" applyBorder="1" applyProtection="1">
      <protection locked="0"/>
    </xf>
    <xf numFmtId="4" fontId="13" fillId="0" borderId="8" xfId="75" applyNumberFormat="1" applyFont="1" applyBorder="1" applyAlignment="1">
      <alignment vertical="center"/>
    </xf>
    <xf numFmtId="49" fontId="41" fillId="0" borderId="6" xfId="75" applyNumberFormat="1" applyFont="1" applyAlignment="1">
      <alignment horizontal="left" vertical="top" wrapText="1"/>
    </xf>
    <xf numFmtId="2" fontId="17" fillId="0" borderId="6" xfId="75" applyNumberFormat="1" applyFont="1"/>
    <xf numFmtId="49" fontId="17" fillId="0" borderId="6" xfId="2" applyNumberFormat="1" applyFont="1" applyAlignment="1">
      <alignment horizontal="left" vertical="top" wrapText="1"/>
    </xf>
    <xf numFmtId="2" fontId="46" fillId="0" borderId="6" xfId="75" applyNumberFormat="1" applyFont="1" applyAlignment="1">
      <alignment wrapText="1"/>
    </xf>
    <xf numFmtId="49" fontId="52" fillId="0" borderId="6" xfId="75" applyNumberFormat="1" applyFont="1" applyAlignment="1">
      <alignment horizontal="left" vertical="top" wrapText="1"/>
    </xf>
    <xf numFmtId="0" fontId="139" fillId="0" borderId="6" xfId="75" applyFont="1" applyAlignment="1">
      <alignment vertical="top" wrapText="1"/>
    </xf>
    <xf numFmtId="49" fontId="53" fillId="0" borderId="6" xfId="75" applyNumberFormat="1" applyFont="1" applyAlignment="1">
      <alignment horizontal="left" vertical="top"/>
    </xf>
    <xf numFmtId="2" fontId="74" fillId="0" borderId="6" xfId="75" applyNumberFormat="1" applyFont="1" applyAlignment="1">
      <alignment horizontal="left" vertical="center"/>
    </xf>
    <xf numFmtId="2" fontId="126" fillId="0" borderId="6" xfId="75" applyNumberFormat="1" applyFont="1" applyAlignment="1">
      <alignment horizontal="left" vertical="center"/>
    </xf>
    <xf numFmtId="49" fontId="53" fillId="0" borderId="6" xfId="75" applyNumberFormat="1" applyFont="1" applyAlignment="1">
      <alignment horizontal="left" vertical="center" wrapText="1"/>
    </xf>
    <xf numFmtId="2" fontId="74" fillId="0" borderId="6" xfId="75" applyNumberFormat="1" applyFont="1" applyAlignment="1">
      <alignment horizontal="left" wrapText="1"/>
    </xf>
    <xf numFmtId="49" fontId="53" fillId="0" borderId="6" xfId="4" applyNumberFormat="1" applyFont="1" applyAlignment="1" applyProtection="1">
      <alignment vertical="top" wrapText="1"/>
      <protection hidden="1"/>
    </xf>
    <xf numFmtId="2" fontId="75" fillId="0" borderId="6" xfId="75" applyNumberFormat="1" applyFont="1" applyAlignment="1">
      <alignment horizontal="left" vertical="center"/>
    </xf>
    <xf numFmtId="2" fontId="81" fillId="0" borderId="6" xfId="75" applyNumberFormat="1" applyFont="1" applyAlignment="1">
      <alignment horizontal="left" vertical="center"/>
    </xf>
    <xf numFmtId="0" fontId="13" fillId="0" borderId="5" xfId="75" applyFont="1" applyBorder="1" applyAlignment="1">
      <alignment vertical="center"/>
    </xf>
    <xf numFmtId="0" fontId="10" fillId="0" borderId="6" xfId="75" applyFont="1" applyAlignment="1">
      <alignment horizontal="left" vertical="center" wrapText="1"/>
    </xf>
    <xf numFmtId="0" fontId="10" fillId="0" borderId="10" xfId="75" applyFont="1" applyBorder="1" applyAlignment="1">
      <alignment horizontal="left" vertical="center" wrapText="1"/>
    </xf>
    <xf numFmtId="0" fontId="38" fillId="0" borderId="6" xfId="75" applyFont="1" applyAlignment="1">
      <alignment horizontal="left"/>
    </xf>
    <xf numFmtId="0" fontId="31" fillId="0" borderId="6" xfId="75" applyFont="1" applyAlignment="1">
      <alignment horizontal="center"/>
    </xf>
    <xf numFmtId="0" fontId="31" fillId="0" borderId="6" xfId="75" applyFont="1" applyAlignment="1">
      <alignment horizontal="left"/>
    </xf>
    <xf numFmtId="0" fontId="39" fillId="0" borderId="6" xfId="75" applyFont="1" applyAlignment="1">
      <alignment horizontal="right"/>
    </xf>
    <xf numFmtId="0" fontId="39" fillId="0" borderId="6" xfId="75" applyFont="1" applyAlignment="1">
      <alignment horizontal="left"/>
    </xf>
    <xf numFmtId="0" fontId="10" fillId="0" borderId="6" xfId="75" applyFont="1" applyAlignment="1">
      <alignment horizontal="center"/>
    </xf>
    <xf numFmtId="0" fontId="13" fillId="5" borderId="4" xfId="75" applyFont="1" applyFill="1" applyBorder="1" applyAlignment="1">
      <alignment horizontal="center" vertical="center"/>
    </xf>
    <xf numFmtId="174" fontId="13" fillId="5" borderId="4" xfId="75" applyNumberFormat="1" applyFont="1" applyFill="1" applyBorder="1"/>
    <xf numFmtId="165" fontId="10" fillId="0" borderId="6" xfId="75" applyNumberFormat="1" applyFont="1" applyAlignment="1">
      <alignment wrapText="1"/>
    </xf>
    <xf numFmtId="0" fontId="10" fillId="0" borderId="6" xfId="75" applyFont="1" applyAlignment="1">
      <alignment horizontal="left"/>
    </xf>
    <xf numFmtId="0" fontId="13" fillId="0" borderId="6" xfId="75" applyFont="1" applyAlignment="1">
      <alignment horizontal="center" wrapText="1"/>
    </xf>
    <xf numFmtId="0" fontId="31" fillId="0" borderId="4" xfId="75" applyFont="1" applyBorder="1"/>
    <xf numFmtId="0" fontId="10" fillId="0" borderId="4" xfId="75" applyFont="1" applyBorder="1" applyAlignment="1">
      <alignment horizontal="left" vertical="top"/>
    </xf>
    <xf numFmtId="0" fontId="10" fillId="0" borderId="4" xfId="75" applyFont="1" applyBorder="1" applyAlignment="1">
      <alignment horizontal="center" wrapText="1"/>
    </xf>
    <xf numFmtId="167" fontId="10" fillId="0" borderId="4" xfId="75" applyNumberFormat="1" applyFont="1" applyBorder="1"/>
    <xf numFmtId="174" fontId="13" fillId="0" borderId="6" xfId="75" applyNumberFormat="1" applyFont="1"/>
    <xf numFmtId="0" fontId="49" fillId="0" borderId="6" xfId="75" applyFont="1" applyAlignment="1">
      <alignment wrapText="1"/>
    </xf>
    <xf numFmtId="0" fontId="49" fillId="0" borderId="6" xfId="75" applyFont="1" applyAlignment="1">
      <alignment vertical="top" wrapText="1"/>
    </xf>
    <xf numFmtId="0" fontId="122" fillId="0" borderId="6" xfId="75" applyFont="1" applyAlignment="1">
      <alignment vertical="center" wrapText="1"/>
    </xf>
    <xf numFmtId="0" fontId="13" fillId="5" borderId="6" xfId="76" applyFont="1" applyFill="1" applyAlignment="1">
      <alignment horizontal="right" vertical="center"/>
    </xf>
    <xf numFmtId="0" fontId="13" fillId="5" borderId="6" xfId="76" applyFont="1" applyFill="1" applyAlignment="1">
      <alignment vertical="center"/>
    </xf>
    <xf numFmtId="0" fontId="10" fillId="5" borderId="6" xfId="76" applyFont="1" applyFill="1" applyAlignment="1">
      <alignment horizontal="center" vertical="center"/>
    </xf>
    <xf numFmtId="4" fontId="10" fillId="5" borderId="6" xfId="76" applyNumberFormat="1" applyFont="1" applyFill="1" applyAlignment="1">
      <alignment vertical="center"/>
    </xf>
    <xf numFmtId="0" fontId="130" fillId="0" borderId="6" xfId="76" applyFont="1"/>
    <xf numFmtId="0" fontId="10" fillId="0" borderId="6" xfId="76" applyFont="1"/>
    <xf numFmtId="0" fontId="49" fillId="0" borderId="6" xfId="76"/>
    <xf numFmtId="0" fontId="18" fillId="0" borderId="6" xfId="76" applyFont="1" applyAlignment="1">
      <alignment horizontal="right" vertical="top" wrapText="1"/>
    </xf>
    <xf numFmtId="0" fontId="51" fillId="0" borderId="6" xfId="76" applyFont="1" applyAlignment="1">
      <alignment vertical="top" wrapText="1"/>
    </xf>
    <xf numFmtId="0" fontId="51" fillId="0" borderId="6" xfId="76" applyFont="1" applyAlignment="1">
      <alignment wrapText="1"/>
    </xf>
    <xf numFmtId="4" fontId="49" fillId="0" borderId="6" xfId="76" applyNumberFormat="1" applyAlignment="1">
      <alignment wrapText="1"/>
    </xf>
    <xf numFmtId="4" fontId="10" fillId="0" borderId="6" xfId="76" applyNumberFormat="1" applyFont="1" applyProtection="1">
      <protection locked="0"/>
    </xf>
    <xf numFmtId="4" fontId="53" fillId="0" borderId="6" xfId="76" applyNumberFormat="1" applyFont="1"/>
    <xf numFmtId="0" fontId="96" fillId="0" borderId="6" xfId="76" applyFont="1"/>
    <xf numFmtId="49" fontId="41" fillId="0" borderId="0" xfId="0" applyNumberFormat="1" applyFont="1" applyAlignment="1">
      <alignment horizontal="right" vertical="top"/>
    </xf>
    <xf numFmtId="0" fontId="41" fillId="0" borderId="0" xfId="0" applyFont="1" applyAlignment="1">
      <alignment vertical="top" wrapText="1"/>
    </xf>
    <xf numFmtId="0" fontId="17" fillId="0" borderId="0" xfId="0" applyFont="1" applyAlignment="1">
      <alignment horizontal="center" wrapText="1"/>
    </xf>
    <xf numFmtId="167" fontId="17" fillId="0" borderId="0" xfId="0" applyNumberFormat="1" applyFont="1"/>
    <xf numFmtId="167" fontId="17" fillId="0" borderId="0" xfId="0" applyNumberFormat="1" applyFont="1" applyProtection="1">
      <protection locked="0"/>
    </xf>
    <xf numFmtId="167" fontId="17" fillId="0" borderId="0" xfId="0" applyNumberFormat="1" applyFont="1" applyAlignment="1">
      <alignment horizontal="right"/>
    </xf>
    <xf numFmtId="168" fontId="41" fillId="0" borderId="0" xfId="0" applyNumberFormat="1" applyFont="1" applyAlignment="1">
      <alignment vertical="center"/>
    </xf>
    <xf numFmtId="0" fontId="17" fillId="0" borderId="0" xfId="0" applyFont="1"/>
    <xf numFmtId="49" fontId="17" fillId="0" borderId="0" xfId="0" applyNumberFormat="1" applyFont="1" applyAlignment="1">
      <alignment horizontal="right" vertical="top"/>
    </xf>
    <xf numFmtId="0" fontId="41" fillId="0" borderId="0" xfId="0" applyFont="1" applyAlignment="1">
      <alignment horizontal="right" vertical="center"/>
    </xf>
    <xf numFmtId="0" fontId="41" fillId="0" borderId="0" xfId="0" applyFont="1" applyAlignment="1">
      <alignment vertical="center"/>
    </xf>
    <xf numFmtId="0" fontId="17" fillId="0" borderId="0" xfId="0" applyFont="1" applyAlignment="1">
      <alignment horizontal="center" vertical="center"/>
    </xf>
    <xf numFmtId="167" fontId="17" fillId="0" borderId="0" xfId="0" applyNumberFormat="1" applyFont="1" applyAlignment="1">
      <alignment vertical="center"/>
    </xf>
    <xf numFmtId="0" fontId="13" fillId="0" borderId="6" xfId="76" applyFont="1" applyAlignment="1">
      <alignment horizontal="right" vertical="top"/>
    </xf>
    <xf numFmtId="0" fontId="13" fillId="0" borderId="6" xfId="76" applyFont="1" applyAlignment="1">
      <alignment horizontal="left" vertical="top"/>
    </xf>
    <xf numFmtId="0" fontId="10" fillId="0" borderId="6" xfId="76" applyFont="1" applyAlignment="1">
      <alignment horizontal="center" wrapText="1"/>
    </xf>
    <xf numFmtId="4" fontId="10" fillId="0" borderId="6" xfId="76" applyNumberFormat="1" applyFont="1" applyAlignment="1">
      <alignment horizontal="center" wrapText="1"/>
    </xf>
    <xf numFmtId="4" fontId="10" fillId="0" borderId="6" xfId="76" applyNumberFormat="1" applyFont="1"/>
    <xf numFmtId="0" fontId="13" fillId="0" borderId="5" xfId="76" applyFont="1" applyBorder="1" applyAlignment="1">
      <alignment horizontal="right" vertical="center"/>
    </xf>
    <xf numFmtId="0" fontId="13" fillId="0" borderId="5" xfId="76" applyFont="1" applyBorder="1" applyAlignment="1">
      <alignment vertical="center"/>
    </xf>
    <xf numFmtId="0" fontId="10" fillId="0" borderId="5" xfId="76" applyFont="1" applyBorder="1" applyAlignment="1">
      <alignment horizontal="center" vertical="center"/>
    </xf>
    <xf numFmtId="4" fontId="10" fillId="0" borderId="5" xfId="76" applyNumberFormat="1" applyFont="1" applyBorder="1" applyAlignment="1">
      <alignment vertical="center"/>
    </xf>
    <xf numFmtId="4" fontId="10" fillId="0" borderId="5" xfId="76" applyNumberFormat="1" applyFont="1" applyBorder="1" applyProtection="1">
      <protection locked="0"/>
    </xf>
    <xf numFmtId="4" fontId="13" fillId="0" borderId="8" xfId="76" applyNumberFormat="1" applyFont="1" applyBorder="1" applyAlignment="1">
      <alignment vertical="center"/>
    </xf>
    <xf numFmtId="49" fontId="41" fillId="0" borderId="6" xfId="77" applyNumberFormat="1" applyFont="1" applyAlignment="1">
      <alignment horizontal="right" vertical="top"/>
    </xf>
    <xf numFmtId="0" fontId="41" fillId="0" borderId="6" xfId="77" applyFont="1" applyAlignment="1">
      <alignment vertical="top" wrapText="1"/>
    </xf>
    <xf numFmtId="0" fontId="17" fillId="0" borderId="6" xfId="77" applyAlignment="1">
      <alignment horizontal="center" wrapText="1"/>
    </xf>
    <xf numFmtId="167" fontId="17" fillId="0" borderId="6" xfId="77" applyNumberFormat="1"/>
    <xf numFmtId="167" fontId="17" fillId="0" borderId="6" xfId="77" applyNumberFormat="1" applyProtection="1">
      <protection locked="0"/>
    </xf>
    <xf numFmtId="167" fontId="17" fillId="0" borderId="6" xfId="78" applyNumberFormat="1" applyFont="1" applyAlignment="1">
      <alignment horizontal="right"/>
    </xf>
    <xf numFmtId="49" fontId="17" fillId="0" borderId="6" xfId="77" applyNumberFormat="1" applyAlignment="1">
      <alignment horizontal="right" vertical="top"/>
    </xf>
    <xf numFmtId="0" fontId="17" fillId="0" borderId="6" xfId="77" applyAlignment="1">
      <alignment vertical="top" wrapText="1"/>
    </xf>
    <xf numFmtId="2" fontId="17" fillId="0" borderId="6" xfId="77" applyNumberFormat="1"/>
    <xf numFmtId="169" fontId="17" fillId="0" borderId="0" xfId="0" applyNumberFormat="1" applyFont="1"/>
    <xf numFmtId="167" fontId="17" fillId="0" borderId="0" xfId="0" applyNumberFormat="1" applyFont="1" applyAlignment="1">
      <alignment horizontal="left"/>
    </xf>
    <xf numFmtId="0" fontId="17" fillId="0" borderId="6" xfId="50" applyFont="1" applyAlignment="1">
      <alignment horizontal="left" vertical="top" wrapText="1"/>
    </xf>
    <xf numFmtId="0" fontId="10" fillId="0" borderId="6" xfId="75" applyFont="1" applyAlignment="1" applyProtection="1">
      <alignment horizontal="center"/>
      <protection locked="0"/>
    </xf>
    <xf numFmtId="49" fontId="17" fillId="0" borderId="6" xfId="50" applyNumberFormat="1" applyFont="1" applyAlignment="1">
      <alignment horizontal="left" vertical="top" wrapText="1"/>
    </xf>
    <xf numFmtId="166" fontId="10" fillId="0" borderId="6" xfId="0" applyNumberFormat="1" applyFont="1" applyBorder="1"/>
    <xf numFmtId="185" fontId="17" fillId="0" borderId="0" xfId="0" applyNumberFormat="1" applyFont="1"/>
    <xf numFmtId="49" fontId="41" fillId="0" borderId="6" xfId="0" applyNumberFormat="1" applyFont="1" applyBorder="1" applyAlignment="1">
      <alignment horizontal="right" vertical="top"/>
    </xf>
    <xf numFmtId="0" fontId="41" fillId="0" borderId="6" xfId="0" applyFont="1" applyBorder="1" applyAlignment="1">
      <alignment vertical="top" wrapText="1"/>
    </xf>
    <xf numFmtId="0" fontId="17" fillId="0" borderId="6" xfId="0" applyFont="1" applyBorder="1" applyAlignment="1">
      <alignment horizontal="center" wrapText="1"/>
    </xf>
    <xf numFmtId="169" fontId="17" fillId="0" borderId="6" xfId="0" applyNumberFormat="1" applyFont="1" applyBorder="1"/>
    <xf numFmtId="167" fontId="17" fillId="0" borderId="6" xfId="0" applyNumberFormat="1" applyFont="1" applyBorder="1" applyProtection="1">
      <protection locked="0"/>
    </xf>
    <xf numFmtId="167" fontId="17" fillId="0" borderId="6" xfId="0" applyNumberFormat="1" applyFont="1" applyBorder="1" applyAlignment="1">
      <alignment horizontal="right"/>
    </xf>
    <xf numFmtId="0" fontId="51" fillId="0" borderId="6" xfId="75" applyFont="1" applyAlignment="1">
      <alignment wrapText="1"/>
    </xf>
    <xf numFmtId="4" fontId="53" fillId="0" borderId="6" xfId="48" applyNumberFormat="1" applyFont="1"/>
    <xf numFmtId="49" fontId="52" fillId="5" borderId="19" xfId="48" applyNumberFormat="1" applyFont="1" applyFill="1" applyBorder="1" applyAlignment="1">
      <alignment horizontal="center" vertical="top"/>
    </xf>
    <xf numFmtId="0" fontId="52" fillId="5" borderId="19" xfId="48" applyFont="1" applyFill="1" applyBorder="1" applyAlignment="1">
      <alignment horizontal="left" vertical="top" wrapText="1"/>
    </xf>
    <xf numFmtId="0" fontId="52" fillId="5" borderId="19" xfId="48" applyFont="1" applyFill="1" applyBorder="1" applyAlignment="1">
      <alignment horizontal="center"/>
    </xf>
    <xf numFmtId="2" fontId="52" fillId="5" borderId="19" xfId="48" applyNumberFormat="1" applyFont="1" applyFill="1" applyBorder="1" applyAlignment="1">
      <alignment horizontal="center"/>
    </xf>
    <xf numFmtId="4" fontId="52" fillId="5" borderId="19" xfId="48" applyNumberFormat="1" applyFont="1" applyFill="1" applyBorder="1"/>
    <xf numFmtId="173" fontId="52" fillId="5" borderId="19" xfId="48" applyNumberFormat="1" applyFont="1" applyFill="1" applyBorder="1"/>
    <xf numFmtId="1" fontId="53" fillId="0" borderId="6" xfId="48" applyNumberFormat="1" applyFont="1" applyAlignment="1">
      <alignment horizontal="center"/>
    </xf>
    <xf numFmtId="49" fontId="41" fillId="0" borderId="6" xfId="43" applyNumberFormat="1" applyFont="1" applyAlignment="1">
      <alignment horizontal="left" vertical="top"/>
    </xf>
    <xf numFmtId="0" fontId="41" fillId="0" borderId="6" xfId="43" applyFont="1" applyAlignment="1">
      <alignment horizontal="center"/>
    </xf>
    <xf numFmtId="4" fontId="17" fillId="0" borderId="6" xfId="43" applyNumberFormat="1" applyFont="1" applyAlignment="1">
      <alignment horizontal="center"/>
    </xf>
    <xf numFmtId="0" fontId="17" fillId="0" borderId="6" xfId="43" applyFont="1"/>
    <xf numFmtId="0" fontId="53" fillId="0" borderId="6" xfId="48" applyFont="1" applyAlignment="1">
      <alignment horizontal="justify" vertical="justify" wrapText="1"/>
    </xf>
    <xf numFmtId="0" fontId="52" fillId="0" borderId="6" xfId="43" applyFont="1" applyAlignment="1">
      <alignment vertical="top" wrapText="1"/>
    </xf>
    <xf numFmtId="43" fontId="53" fillId="0" borderId="6" xfId="43" applyNumberFormat="1" applyAlignment="1">
      <alignment horizontal="center" wrapText="1"/>
    </xf>
    <xf numFmtId="4" fontId="53" fillId="0" borderId="6" xfId="43" applyNumberFormat="1" applyAlignment="1">
      <alignment horizontal="center" wrapText="1"/>
    </xf>
    <xf numFmtId="173" fontId="53" fillId="0" borderId="6" xfId="43" applyNumberFormat="1" applyAlignment="1">
      <alignment horizontal="center" wrapText="1"/>
    </xf>
    <xf numFmtId="43" fontId="76" fillId="0" borderId="6" xfId="43" applyNumberFormat="1" applyFont="1"/>
    <xf numFmtId="0" fontId="53" fillId="0" borderId="6" xfId="43" applyAlignment="1">
      <alignment horizontal="left" vertical="top" wrapText="1"/>
    </xf>
    <xf numFmtId="43" fontId="53" fillId="0" borderId="6" xfId="43" applyNumberFormat="1" applyAlignment="1">
      <alignment horizontal="center"/>
    </xf>
    <xf numFmtId="43" fontId="53" fillId="0" borderId="6" xfId="43" applyNumberFormat="1"/>
    <xf numFmtId="49" fontId="52" fillId="13" borderId="12" xfId="48" applyNumberFormat="1" applyFont="1" applyFill="1" applyBorder="1" applyAlignment="1">
      <alignment horizontal="center" vertical="top"/>
    </xf>
    <xf numFmtId="0" fontId="52" fillId="13" borderId="12" xfId="48" applyFont="1" applyFill="1" applyBorder="1" applyAlignment="1">
      <alignment horizontal="left" vertical="top"/>
    </xf>
    <xf numFmtId="0" fontId="52" fillId="13" borderId="12" xfId="48" applyFont="1" applyFill="1" applyBorder="1" applyAlignment="1">
      <alignment horizontal="center"/>
    </xf>
    <xf numFmtId="171" fontId="52" fillId="13" borderId="12" xfId="48" applyNumberFormat="1" applyFont="1" applyFill="1" applyBorder="1" applyAlignment="1">
      <alignment horizontal="right"/>
    </xf>
    <xf numFmtId="173" fontId="52" fillId="13" borderId="13" xfId="48" applyNumberFormat="1" applyFont="1" applyFill="1" applyBorder="1" applyAlignment="1">
      <alignment horizontal="right"/>
    </xf>
    <xf numFmtId="0" fontId="53" fillId="0" borderId="10" xfId="43" quotePrefix="1" applyBorder="1" applyAlignment="1">
      <alignment horizontal="left" vertical="top" wrapText="1"/>
    </xf>
    <xf numFmtId="0" fontId="143" fillId="0" borderId="6" xfId="48" applyFont="1" applyAlignment="1">
      <alignment horizontal="justify"/>
    </xf>
    <xf numFmtId="0" fontId="48" fillId="0" borderId="6" xfId="48" applyFont="1" applyAlignment="1">
      <alignment horizontal="center"/>
    </xf>
    <xf numFmtId="4" fontId="17" fillId="0" borderId="6" xfId="48" applyNumberFormat="1" applyFont="1" applyAlignment="1">
      <alignment horizontal="center"/>
    </xf>
    <xf numFmtId="49" fontId="17" fillId="0" borderId="10" xfId="48" applyNumberFormat="1" applyFont="1" applyBorder="1" applyAlignment="1">
      <alignment horizontal="left" vertical="top" wrapText="1"/>
    </xf>
    <xf numFmtId="0" fontId="53" fillId="2" borderId="7" xfId="48" applyFont="1" applyFill="1" applyBorder="1" applyAlignment="1">
      <alignment horizontal="center" vertical="center"/>
    </xf>
    <xf numFmtId="0" fontId="53" fillId="2" borderId="3" xfId="48" applyFont="1" applyFill="1" applyBorder="1" applyAlignment="1">
      <alignment horizontal="center" vertical="center"/>
    </xf>
    <xf numFmtId="0" fontId="94" fillId="2" borderId="7" xfId="48" applyFont="1" applyFill="1" applyBorder="1" applyAlignment="1">
      <alignment horizontal="center" vertical="center"/>
    </xf>
    <xf numFmtId="0" fontId="94" fillId="2" borderId="3" xfId="48" applyFont="1" applyFill="1" applyBorder="1" applyAlignment="1">
      <alignment horizontal="center" vertical="center"/>
    </xf>
    <xf numFmtId="0" fontId="94" fillId="0" borderId="6" xfId="48" applyFont="1" applyAlignment="1">
      <alignment horizontal="center"/>
    </xf>
    <xf numFmtId="170" fontId="80" fillId="5" borderId="4" xfId="48" applyNumberFormat="1" applyFont="1" applyFill="1" applyBorder="1" applyAlignment="1">
      <alignment horizontal="center" vertical="top"/>
    </xf>
    <xf numFmtId="49" fontId="80" fillId="5" borderId="4" xfId="48" applyNumberFormat="1" applyFont="1" applyFill="1" applyBorder="1" applyAlignment="1">
      <alignment horizontal="left" vertical="top"/>
    </xf>
    <xf numFmtId="0" fontId="84" fillId="5" borderId="4" xfId="48" applyFont="1" applyFill="1" applyBorder="1" applyAlignment="1">
      <alignment horizontal="center"/>
    </xf>
    <xf numFmtId="2" fontId="84" fillId="5" borderId="4" xfId="48" applyNumberFormat="1" applyFont="1" applyFill="1" applyBorder="1" applyAlignment="1">
      <alignment horizontal="center"/>
    </xf>
    <xf numFmtId="4" fontId="84" fillId="5" borderId="4" xfId="48" applyNumberFormat="1" applyFont="1" applyFill="1" applyBorder="1"/>
    <xf numFmtId="0" fontId="53" fillId="0" borderId="6" xfId="79" applyFont="1" applyAlignment="1">
      <alignment horizontal="right" vertical="top" wrapText="1"/>
    </xf>
    <xf numFmtId="0" fontId="53" fillId="0" borderId="6" xfId="79" applyFont="1" applyAlignment="1">
      <alignment vertical="top" wrapText="1"/>
    </xf>
    <xf numFmtId="0" fontId="53" fillId="0" borderId="6" xfId="79" applyFont="1" applyAlignment="1">
      <alignment horizontal="center" wrapText="1"/>
    </xf>
    <xf numFmtId="0" fontId="53" fillId="0" borderId="6" xfId="79" applyFont="1" applyAlignment="1">
      <alignment wrapText="1"/>
    </xf>
    <xf numFmtId="49" fontId="96" fillId="0" borderId="6" xfId="48" applyNumberFormat="1" applyFont="1" applyAlignment="1">
      <alignment horizontal="justify" vertical="top" wrapText="1"/>
    </xf>
    <xf numFmtId="0" fontId="96" fillId="0" borderId="6" xfId="48" applyFont="1" applyAlignment="1">
      <alignment vertical="top"/>
    </xf>
    <xf numFmtId="0" fontId="75" fillId="0" borderId="6" xfId="48" applyFont="1" applyAlignment="1">
      <alignment horizontal="center"/>
    </xf>
    <xf numFmtId="0" fontId="75" fillId="0" borderId="6" xfId="48" applyFont="1" applyAlignment="1">
      <alignment horizontal="right"/>
    </xf>
    <xf numFmtId="0" fontId="75" fillId="0" borderId="6" xfId="48" applyFont="1" applyAlignment="1">
      <alignment vertical="top"/>
    </xf>
    <xf numFmtId="0" fontId="53" fillId="0" borderId="6" xfId="48" applyFont="1" applyAlignment="1">
      <alignment horizontal="right" vertical="top"/>
    </xf>
    <xf numFmtId="167" fontId="52" fillId="0" borderId="6" xfId="48" applyNumberFormat="1" applyFont="1" applyAlignment="1">
      <alignment horizontal="justify" vertical="top" wrapText="1"/>
    </xf>
    <xf numFmtId="167" fontId="52" fillId="0" borderId="6" xfId="48" applyNumberFormat="1" applyFont="1" applyAlignment="1">
      <alignment horizontal="center"/>
    </xf>
    <xf numFmtId="167" fontId="53" fillId="0" borderId="6" xfId="48" applyNumberFormat="1" applyFont="1" applyAlignment="1">
      <alignment horizontal="right"/>
    </xf>
    <xf numFmtId="167" fontId="52" fillId="0" borderId="6" xfId="48" applyNumberFormat="1" applyFont="1" applyAlignment="1">
      <alignment horizontal="right"/>
    </xf>
    <xf numFmtId="0" fontId="52" fillId="0" borderId="6" xfId="48" applyFont="1" applyAlignment="1">
      <alignment horizontal="justify" vertical="top" wrapText="1"/>
    </xf>
    <xf numFmtId="167" fontId="53" fillId="0" borderId="6" xfId="48" applyNumberFormat="1" applyFont="1" applyAlignment="1">
      <alignment horizontal="center"/>
    </xf>
    <xf numFmtId="167" fontId="52" fillId="0" borderId="6" xfId="48" applyNumberFormat="1" applyFont="1"/>
    <xf numFmtId="167" fontId="144" fillId="0" borderId="6" xfId="48" applyNumberFormat="1" applyFont="1"/>
    <xf numFmtId="3" fontId="53" fillId="0" borderId="6" xfId="48" applyNumberFormat="1" applyFont="1" applyAlignment="1">
      <alignment horizontal="right"/>
    </xf>
    <xf numFmtId="0" fontId="53" fillId="0" borderId="6" xfId="48" applyFont="1" applyAlignment="1">
      <alignment horizontal="justify" vertical="top" wrapText="1" shrinkToFit="1"/>
    </xf>
    <xf numFmtId="0" fontId="67" fillId="0" borderId="6" xfId="48" applyFont="1"/>
    <xf numFmtId="0" fontId="67" fillId="0" borderId="10" xfId="48" applyFont="1" applyBorder="1"/>
    <xf numFmtId="0" fontId="53" fillId="0" borderId="8" xfId="79" applyFont="1" applyBorder="1" applyAlignment="1">
      <alignment vertical="top" wrapText="1"/>
    </xf>
    <xf numFmtId="0" fontId="53" fillId="0" borderId="8" xfId="79" applyFont="1" applyBorder="1" applyAlignment="1">
      <alignment horizontal="center" wrapText="1"/>
    </xf>
    <xf numFmtId="0" fontId="53" fillId="0" borderId="8" xfId="79" applyFont="1" applyBorder="1" applyAlignment="1">
      <alignment wrapText="1"/>
    </xf>
    <xf numFmtId="0" fontId="145" fillId="0" borderId="6" xfId="79" applyFont="1" applyAlignment="1">
      <alignment horizontal="right" vertical="top" wrapText="1"/>
    </xf>
    <xf numFmtId="0" fontId="145" fillId="0" borderId="6" xfId="79" applyFont="1" applyAlignment="1">
      <alignment vertical="top" wrapText="1"/>
    </xf>
    <xf numFmtId="0" fontId="145" fillId="0" borderId="6" xfId="79" applyFont="1" applyAlignment="1">
      <alignment horizontal="center" wrapText="1"/>
    </xf>
    <xf numFmtId="0" fontId="145" fillId="0" borderId="6" xfId="79" applyFont="1" applyAlignment="1">
      <alignment wrapText="1"/>
    </xf>
    <xf numFmtId="0" fontId="145" fillId="0" borderId="6" xfId="53" applyFont="1"/>
    <xf numFmtId="0" fontId="53" fillId="0" borderId="6" xfId="48" applyFont="1" applyAlignment="1">
      <alignment horizontal="justify" vertical="top"/>
    </xf>
    <xf numFmtId="0" fontId="53" fillId="0" borderId="6" xfId="48" applyFont="1" applyAlignment="1">
      <alignment horizontal="center" vertical="top" wrapText="1"/>
    </xf>
    <xf numFmtId="3" fontId="53" fillId="0" borderId="6" xfId="48" applyNumberFormat="1" applyFont="1" applyAlignment="1">
      <alignment horizontal="right" vertical="top" wrapText="1"/>
    </xf>
    <xf numFmtId="4" fontId="53" fillId="0" borderId="6" xfId="48" applyNumberFormat="1" applyFont="1" applyAlignment="1" applyProtection="1">
      <alignment horizontal="right"/>
      <protection locked="0"/>
    </xf>
    <xf numFmtId="49" fontId="53" fillId="0" borderId="6" xfId="48" applyNumberFormat="1" applyFont="1" applyAlignment="1">
      <alignment horizontal="right" vertical="top"/>
    </xf>
    <xf numFmtId="49" fontId="53" fillId="0" borderId="6" xfId="48" applyNumberFormat="1" applyFont="1" applyAlignment="1">
      <alignment vertical="top"/>
    </xf>
    <xf numFmtId="0" fontId="53" fillId="0" borderId="6" xfId="48" applyFont="1" applyAlignment="1">
      <alignment vertical="top"/>
    </xf>
    <xf numFmtId="49" fontId="75" fillId="0" borderId="6" xfId="48" applyNumberFormat="1" applyFont="1" applyAlignment="1">
      <alignment vertical="top"/>
    </xf>
    <xf numFmtId="0" fontId="75" fillId="0" borderId="6" xfId="48" applyFont="1" applyAlignment="1">
      <alignment horizontal="justify" vertical="top" wrapText="1"/>
    </xf>
    <xf numFmtId="49" fontId="53" fillId="0" borderId="6" xfId="48" applyNumberFormat="1" applyFont="1" applyAlignment="1" applyProtection="1">
      <alignment vertical="top" wrapText="1"/>
      <protection locked="0"/>
    </xf>
    <xf numFmtId="49" fontId="53" fillId="0" borderId="6" xfId="48" applyNumberFormat="1" applyFont="1" applyAlignment="1">
      <alignment vertical="top" wrapText="1"/>
    </xf>
    <xf numFmtId="0" fontId="53" fillId="0" borderId="6" xfId="48" applyFont="1" applyAlignment="1">
      <alignment horizontal="justify"/>
    </xf>
    <xf numFmtId="49" fontId="17" fillId="0" borderId="6" xfId="48" applyNumberFormat="1" applyFont="1" applyAlignment="1">
      <alignment horizontal="right" vertical="top"/>
    </xf>
    <xf numFmtId="0" fontId="17" fillId="0" borderId="6" xfId="48" applyFont="1" applyAlignment="1">
      <alignment horizontal="justify" vertical="top"/>
    </xf>
    <xf numFmtId="3" fontId="17" fillId="0" borderId="6" xfId="48" applyNumberFormat="1" applyFont="1" applyAlignment="1">
      <alignment horizontal="right"/>
    </xf>
    <xf numFmtId="0" fontId="17" fillId="0" borderId="6" xfId="48" applyFont="1" applyAlignment="1">
      <alignment vertical="top"/>
    </xf>
    <xf numFmtId="49" fontId="75" fillId="0" borderId="6" xfId="48" applyNumberFormat="1" applyFont="1" applyAlignment="1">
      <alignment horizontal="right" vertical="top"/>
    </xf>
    <xf numFmtId="0" fontId="75" fillId="0" borderId="6" xfId="48" applyFont="1" applyAlignment="1">
      <alignment horizontal="justify" vertical="top"/>
    </xf>
    <xf numFmtId="3" fontId="75" fillId="0" borderId="6" xfId="48" applyNumberFormat="1" applyFont="1" applyAlignment="1">
      <alignment horizontal="right"/>
    </xf>
    <xf numFmtId="0" fontId="53" fillId="0" borderId="6" xfId="48" applyFont="1" applyAlignment="1">
      <alignment horizontal="center" wrapText="1"/>
    </xf>
    <xf numFmtId="3" fontId="53" fillId="0" borderId="6" xfId="48" applyNumberFormat="1" applyFont="1" applyAlignment="1">
      <alignment horizontal="right" wrapText="1"/>
    </xf>
    <xf numFmtId="49" fontId="75" fillId="0" borderId="6" xfId="48" applyNumberFormat="1" applyFont="1" applyAlignment="1" applyProtection="1">
      <alignment vertical="top" wrapText="1"/>
      <protection locked="0"/>
    </xf>
    <xf numFmtId="0" fontId="75" fillId="0" borderId="6" xfId="33" applyFont="1" applyAlignment="1">
      <alignment horizontal="center" vertical="top"/>
    </xf>
    <xf numFmtId="0" fontId="75" fillId="0" borderId="6" xfId="33" applyFont="1" applyAlignment="1">
      <alignment vertical="top" wrapText="1"/>
    </xf>
    <xf numFmtId="0" fontId="75" fillId="0" borderId="6" xfId="33" applyFont="1" applyAlignment="1">
      <alignment horizontal="center"/>
    </xf>
    <xf numFmtId="4" fontId="75" fillId="0" borderId="6" xfId="48" applyNumberFormat="1" applyFont="1" applyAlignment="1">
      <alignment horizontal="center"/>
    </xf>
    <xf numFmtId="4" fontId="75" fillId="0" borderId="6" xfId="48" applyNumberFormat="1" applyFont="1" applyAlignment="1">
      <alignment horizontal="right"/>
    </xf>
    <xf numFmtId="49" fontId="52" fillId="0" borderId="6" xfId="48" applyNumberFormat="1" applyFont="1" applyAlignment="1">
      <alignment horizontal="right" vertical="top"/>
    </xf>
    <xf numFmtId="49" fontId="52" fillId="0" borderId="6" xfId="48" applyNumberFormat="1" applyFont="1" applyAlignment="1" applyProtection="1">
      <alignment horizontal="justify" vertical="top" wrapText="1"/>
      <protection locked="0"/>
    </xf>
    <xf numFmtId="0" fontId="53" fillId="0" borderId="6" xfId="48" applyFont="1" applyAlignment="1">
      <alignment horizontal="left"/>
    </xf>
    <xf numFmtId="49" fontId="53" fillId="0" borderId="6" xfId="48" applyNumberFormat="1" applyFont="1" applyAlignment="1" applyProtection="1">
      <alignment horizontal="left" vertical="top" wrapText="1"/>
      <protection locked="0"/>
    </xf>
    <xf numFmtId="4" fontId="53" fillId="0" borderId="6" xfId="48" applyNumberFormat="1" applyFont="1" applyAlignment="1">
      <alignment horizontal="right" wrapText="1"/>
    </xf>
    <xf numFmtId="177" fontId="53" fillId="0" borderId="6" xfId="48" applyNumberFormat="1" applyFont="1" applyAlignment="1">
      <alignment horizontal="right" wrapText="1"/>
    </xf>
    <xf numFmtId="0" fontId="146" fillId="0" borderId="6" xfId="48" applyFont="1" applyAlignment="1">
      <alignment horizontal="center" vertical="center"/>
    </xf>
    <xf numFmtId="49" fontId="142" fillId="0" borderId="6" xfId="48" applyNumberFormat="1" applyFont="1" applyAlignment="1">
      <alignment horizontal="left" vertical="top" wrapText="1"/>
    </xf>
    <xf numFmtId="174" fontId="75" fillId="0" borderId="6" xfId="48" applyNumberFormat="1" applyFont="1"/>
    <xf numFmtId="49" fontId="76" fillId="0" borderId="6" xfId="48" applyNumberFormat="1" applyFont="1" applyAlignment="1">
      <alignment horizontal="justify" vertical="justify" wrapText="1"/>
    </xf>
    <xf numFmtId="0" fontId="75" fillId="0" borderId="6" xfId="79" applyFont="1" applyAlignment="1">
      <alignment vertical="top" wrapText="1"/>
    </xf>
    <xf numFmtId="0" fontId="75" fillId="0" borderId="6" xfId="79" applyFont="1" applyAlignment="1">
      <alignment horizontal="center" vertical="top" wrapText="1"/>
    </xf>
    <xf numFmtId="178" fontId="75" fillId="0" borderId="6" xfId="79" applyNumberFormat="1" applyFont="1" applyAlignment="1">
      <alignment horizontal="right" wrapText="1"/>
    </xf>
    <xf numFmtId="178" fontId="75" fillId="0" borderId="6" xfId="79" applyNumberFormat="1" applyFont="1" applyAlignment="1">
      <alignment horizontal="center"/>
    </xf>
    <xf numFmtId="4" fontId="53" fillId="0" borderId="6" xfId="48" applyNumberFormat="1" applyFont="1" applyProtection="1">
      <protection locked="0"/>
    </xf>
    <xf numFmtId="174" fontId="53" fillId="0" borderId="6" xfId="48" applyNumberFormat="1" applyFont="1"/>
    <xf numFmtId="186" fontId="53" fillId="0" borderId="6" xfId="48" applyNumberFormat="1" applyFont="1" applyAlignment="1">
      <alignment horizontal="center"/>
    </xf>
    <xf numFmtId="0" fontId="75" fillId="0" borderId="6" xfId="48" applyFont="1" applyAlignment="1">
      <alignment horizontal="center" vertical="center"/>
    </xf>
    <xf numFmtId="171" fontId="53" fillId="0" borderId="6" xfId="48" applyNumberFormat="1" applyFont="1" applyAlignment="1">
      <alignment horizontal="right" vertical="center"/>
    </xf>
    <xf numFmtId="174" fontId="51" fillId="0" borderId="6" xfId="48" applyNumberFormat="1"/>
    <xf numFmtId="49" fontId="53" fillId="0" borderId="6" xfId="48" applyNumberFormat="1" applyFont="1" applyAlignment="1">
      <alignment horizontal="justify" vertical="top" wrapText="1"/>
    </xf>
    <xf numFmtId="0" fontId="51" fillId="0" borderId="6" xfId="48" applyAlignment="1">
      <alignment horizontal="center" vertical="center"/>
    </xf>
    <xf numFmtId="0" fontId="51" fillId="0" borderId="6" xfId="48" applyAlignment="1">
      <alignment horizontal="center"/>
    </xf>
    <xf numFmtId="49" fontId="53" fillId="0" borderId="6" xfId="57" quotePrefix="1" applyNumberFormat="1" applyFont="1" applyAlignment="1">
      <alignment horizontal="justify" vertical="top" wrapText="1"/>
    </xf>
    <xf numFmtId="49" fontId="51" fillId="0" borderId="6" xfId="48" applyNumberFormat="1"/>
    <xf numFmtId="49" fontId="51" fillId="0" borderId="10" xfId="48" applyNumberFormat="1" applyBorder="1"/>
    <xf numFmtId="0" fontId="51" fillId="0" borderId="10" xfId="48" applyBorder="1"/>
    <xf numFmtId="0" fontId="51" fillId="0" borderId="6" xfId="48" applyAlignment="1">
      <alignment horizontal="left"/>
    </xf>
    <xf numFmtId="49" fontId="54" fillId="0" borderId="6" xfId="48" applyNumberFormat="1" applyFont="1"/>
    <xf numFmtId="0" fontId="75" fillId="0" borderId="6" xfId="53" applyFont="1" applyAlignment="1">
      <alignment horizontal="right" vertical="top"/>
    </xf>
    <xf numFmtId="167" fontId="75" fillId="0" borderId="6" xfId="53" applyNumberFormat="1" applyFont="1"/>
    <xf numFmtId="167" fontId="75" fillId="0" borderId="6" xfId="53" applyNumberFormat="1" applyFont="1" applyAlignment="1">
      <alignment horizontal="right"/>
    </xf>
    <xf numFmtId="166" fontId="75" fillId="0" borderId="6" xfId="53" applyNumberFormat="1" applyFont="1" applyAlignment="1">
      <alignment horizontal="right" wrapText="1"/>
    </xf>
    <xf numFmtId="49" fontId="99" fillId="0" borderId="6" xfId="48" applyNumberFormat="1" applyFont="1" applyAlignment="1">
      <alignment horizontal="right" vertical="top"/>
    </xf>
    <xf numFmtId="0" fontId="99" fillId="0" borderId="6" xfId="48" applyFont="1" applyAlignment="1">
      <alignment horizontal="left" vertical="top" wrapText="1"/>
    </xf>
    <xf numFmtId="4" fontId="99" fillId="0" borderId="6" xfId="48" applyNumberFormat="1" applyFont="1" applyAlignment="1">
      <alignment horizontal="center" wrapText="1"/>
    </xf>
    <xf numFmtId="0" fontId="99" fillId="0" borderId="6" xfId="48" applyFont="1" applyAlignment="1">
      <alignment horizontal="right" wrapText="1"/>
    </xf>
    <xf numFmtId="4" fontId="99" fillId="0" borderId="6" xfId="48" applyNumberFormat="1" applyFont="1" applyAlignment="1">
      <alignment horizontal="right" wrapText="1"/>
    </xf>
    <xf numFmtId="0" fontId="99" fillId="0" borderId="6" xfId="48" applyFont="1"/>
    <xf numFmtId="0" fontId="75" fillId="0" borderId="6" xfId="48" applyFont="1" applyAlignment="1">
      <alignment horizontal="left" vertical="top" wrapText="1"/>
    </xf>
    <xf numFmtId="4" fontId="75" fillId="0" borderId="6" xfId="48" applyNumberFormat="1" applyFont="1" applyAlignment="1">
      <alignment horizontal="center" wrapText="1"/>
    </xf>
    <xf numFmtId="0" fontId="75" fillId="0" borderId="6" xfId="48" applyFont="1" applyAlignment="1">
      <alignment horizontal="right" wrapText="1"/>
    </xf>
    <xf numFmtId="4" fontId="75" fillId="0" borderId="6" xfId="48" applyNumberFormat="1" applyFont="1" applyAlignment="1">
      <alignment horizontal="right" wrapText="1"/>
    </xf>
    <xf numFmtId="0" fontId="53" fillId="0" borderId="6" xfId="79" applyFont="1" applyAlignment="1">
      <alignment horizontal="center" vertical="top" wrapText="1"/>
    </xf>
    <xf numFmtId="178" fontId="53" fillId="0" borderId="6" xfId="79" applyNumberFormat="1" applyFont="1" applyAlignment="1">
      <alignment horizontal="right" wrapText="1"/>
    </xf>
    <xf numFmtId="178" fontId="53" fillId="0" borderId="6" xfId="79" applyNumberFormat="1" applyFont="1" applyAlignment="1">
      <alignment horizontal="center"/>
    </xf>
    <xf numFmtId="49" fontId="75" fillId="0" borderId="6" xfId="53" applyNumberFormat="1" applyFont="1" applyAlignment="1">
      <alignment horizontal="right" vertical="top"/>
    </xf>
    <xf numFmtId="169" fontId="75" fillId="0" borderId="6" xfId="53" applyNumberFormat="1" applyFont="1"/>
    <xf numFmtId="4" fontId="75" fillId="0" borderId="6" xfId="48" applyNumberFormat="1" applyFont="1" applyAlignment="1" applyProtection="1">
      <alignment horizontal="right"/>
      <protection locked="0"/>
    </xf>
    <xf numFmtId="0" fontId="75" fillId="0" borderId="6" xfId="48" applyFont="1" applyAlignment="1">
      <alignment horizontal="right" vertical="top"/>
    </xf>
    <xf numFmtId="0" fontId="75" fillId="0" borderId="6" xfId="36" applyFont="1" applyAlignment="1">
      <alignment horizontal="justify" vertical="top" wrapText="1"/>
    </xf>
    <xf numFmtId="0" fontId="75" fillId="0" borderId="6" xfId="36" applyFont="1" applyAlignment="1">
      <alignment horizontal="center" wrapText="1"/>
    </xf>
    <xf numFmtId="3" fontId="75" fillId="0" borderId="6" xfId="36" applyNumberFormat="1" applyFont="1" applyAlignment="1">
      <alignment horizontal="right" wrapText="1"/>
    </xf>
    <xf numFmtId="180" fontId="53" fillId="0" borderId="6" xfId="48" applyNumberFormat="1" applyFont="1" applyAlignment="1">
      <alignment vertical="top"/>
    </xf>
    <xf numFmtId="180" fontId="75" fillId="0" borderId="6" xfId="48" applyNumberFormat="1" applyFont="1" applyAlignment="1">
      <alignment vertical="top"/>
    </xf>
    <xf numFmtId="170" fontId="75" fillId="0" borderId="6" xfId="48" applyNumberFormat="1" applyFont="1" applyAlignment="1">
      <alignment horizontal="center" vertical="top"/>
    </xf>
    <xf numFmtId="49" fontId="75" fillId="0" borderId="6" xfId="48" applyNumberFormat="1" applyFont="1" applyAlignment="1">
      <alignment horizontal="left" vertical="top" wrapText="1"/>
    </xf>
    <xf numFmtId="177" fontId="75" fillId="0" borderId="6" xfId="48" applyNumberFormat="1" applyFont="1" applyAlignment="1">
      <alignment horizontal="right" wrapText="1"/>
    </xf>
    <xf numFmtId="49" fontId="75" fillId="0" borderId="6" xfId="48" applyNumberFormat="1" applyFont="1" applyAlignment="1">
      <alignment horizontal="left" vertical="top"/>
    </xf>
    <xf numFmtId="2" fontId="75" fillId="0" borderId="6" xfId="48" applyNumberFormat="1" applyFont="1" applyAlignment="1">
      <alignment horizontal="right"/>
    </xf>
    <xf numFmtId="49" fontId="96" fillId="0" borderId="6" xfId="48" applyNumberFormat="1" applyFont="1" applyAlignment="1">
      <alignment horizontal="left" vertical="top"/>
    </xf>
    <xf numFmtId="170" fontId="53" fillId="0" borderId="6" xfId="85" applyNumberFormat="1" applyFont="1" applyAlignment="1">
      <alignment horizontal="center" vertical="top"/>
    </xf>
    <xf numFmtId="49" fontId="53" fillId="0" borderId="6" xfId="85" applyNumberFormat="1" applyFont="1" applyAlignment="1">
      <alignment horizontal="left" vertical="top" wrapText="1"/>
    </xf>
    <xf numFmtId="0" fontId="53" fillId="0" borderId="6" xfId="85" applyFont="1" applyAlignment="1">
      <alignment horizontal="center"/>
    </xf>
    <xf numFmtId="2" fontId="53" fillId="0" borderId="6" xfId="85" applyNumberFormat="1" applyFont="1" applyAlignment="1">
      <alignment horizontal="center"/>
    </xf>
    <xf numFmtId="1" fontId="75" fillId="0" borderId="6" xfId="48" applyNumberFormat="1" applyFont="1" applyAlignment="1">
      <alignment horizontal="center"/>
    </xf>
    <xf numFmtId="0" fontId="53" fillId="0" borderId="6" xfId="48" applyFont="1" applyAlignment="1">
      <alignment wrapText="1"/>
    </xf>
    <xf numFmtId="4" fontId="75" fillId="0" borderId="6" xfId="48" applyNumberFormat="1" applyFont="1" applyProtection="1">
      <protection locked="0"/>
    </xf>
    <xf numFmtId="4" fontId="75" fillId="0" borderId="6" xfId="48" applyNumberFormat="1" applyFont="1"/>
    <xf numFmtId="181" fontId="96" fillId="0" borderId="6" xfId="48" applyNumberFormat="1" applyFont="1" applyAlignment="1">
      <alignment horizontal="justify" vertical="top" wrapText="1"/>
    </xf>
    <xf numFmtId="0" fontId="75" fillId="0" borderId="6" xfId="48" applyFont="1" applyAlignment="1">
      <alignment horizontal="center" vertical="top"/>
    </xf>
    <xf numFmtId="3" fontId="53" fillId="0" borderId="6" xfId="48" applyNumberFormat="1" applyFont="1" applyAlignment="1">
      <alignment horizontal="justify" vertical="top"/>
    </xf>
    <xf numFmtId="3" fontId="53" fillId="0" borderId="6" xfId="48" applyNumberFormat="1" applyFont="1" applyAlignment="1">
      <alignment horizontal="center"/>
    </xf>
    <xf numFmtId="3" fontId="53" fillId="0" borderId="6" xfId="48" applyNumberFormat="1" applyFont="1" applyAlignment="1">
      <alignment vertical="top"/>
    </xf>
    <xf numFmtId="181" fontId="52" fillId="0" borderId="6" xfId="48" applyNumberFormat="1" applyFont="1" applyAlignment="1">
      <alignment horizontal="justify" vertical="top" wrapText="1"/>
    </xf>
    <xf numFmtId="3" fontId="75" fillId="0" borderId="6" xfId="48" applyNumberFormat="1" applyFont="1" applyAlignment="1">
      <alignment horizontal="justify" vertical="top"/>
    </xf>
    <xf numFmtId="3" fontId="75" fillId="0" borderId="6" xfId="48" applyNumberFormat="1" applyFont="1" applyAlignment="1">
      <alignment horizontal="center"/>
    </xf>
    <xf numFmtId="181" fontId="75" fillId="0" borderId="6" xfId="48" applyNumberFormat="1" applyFont="1" applyAlignment="1">
      <alignment horizontal="justify" vertical="top" wrapText="1"/>
    </xf>
    <xf numFmtId="182" fontId="75" fillId="0" borderId="6" xfId="48" applyNumberFormat="1" applyFont="1" applyAlignment="1">
      <alignment vertical="top"/>
    </xf>
    <xf numFmtId="1" fontId="53" fillId="0" borderId="6" xfId="48" applyNumberFormat="1" applyFont="1" applyAlignment="1">
      <alignment horizontal="right" wrapText="1"/>
    </xf>
    <xf numFmtId="182" fontId="53" fillId="0" borderId="6" xfId="48" applyNumberFormat="1" applyFont="1" applyAlignment="1">
      <alignment vertical="top"/>
    </xf>
    <xf numFmtId="183" fontId="75" fillId="0" borderId="6" xfId="48" applyNumberFormat="1" applyFont="1" applyAlignment="1">
      <alignment vertical="top"/>
    </xf>
    <xf numFmtId="1" fontId="75" fillId="0" borderId="6" xfId="48" applyNumberFormat="1" applyFont="1" applyAlignment="1">
      <alignment horizontal="right" wrapText="1"/>
    </xf>
    <xf numFmtId="49" fontId="53" fillId="0" borderId="6" xfId="48" applyNumberFormat="1" applyFont="1" applyAlignment="1">
      <alignment horizontal="justify" vertical="justify" wrapText="1"/>
    </xf>
    <xf numFmtId="49" fontId="147" fillId="0" borderId="6" xfId="48" applyNumberFormat="1" applyFont="1" applyAlignment="1">
      <alignment horizontal="right" vertical="top"/>
    </xf>
    <xf numFmtId="49" fontId="147" fillId="0" borderId="6" xfId="48" applyNumberFormat="1" applyFont="1" applyAlignment="1" applyProtection="1">
      <alignment horizontal="justify" vertical="top" wrapText="1"/>
      <protection locked="0"/>
    </xf>
    <xf numFmtId="49" fontId="148" fillId="0" borderId="6" xfId="48" applyNumberFormat="1" applyFont="1" applyAlignment="1">
      <alignment horizontal="center" vertical="justify" wrapText="1"/>
    </xf>
    <xf numFmtId="49" fontId="148" fillId="0" borderId="6" xfId="48" applyNumberFormat="1" applyFont="1" applyAlignment="1">
      <alignment horizontal="right" vertical="justify" wrapText="1"/>
    </xf>
    <xf numFmtId="49" fontId="148" fillId="0" borderId="6" xfId="48" applyNumberFormat="1" applyFont="1" applyAlignment="1">
      <alignment horizontal="justify" wrapText="1"/>
    </xf>
    <xf numFmtId="49" fontId="75" fillId="0" borderId="6" xfId="48" applyNumberFormat="1" applyFont="1" applyAlignment="1">
      <alignment horizontal="justify" vertical="justify" wrapText="1"/>
    </xf>
    <xf numFmtId="3" fontId="75" fillId="0" borderId="6" xfId="48" applyNumberFormat="1" applyFont="1" applyAlignment="1">
      <alignment vertical="top"/>
    </xf>
    <xf numFmtId="0" fontId="52" fillId="0" borderId="6" xfId="48" applyFont="1" applyAlignment="1">
      <alignment horizontal="center" vertical="top" wrapText="1"/>
    </xf>
    <xf numFmtId="0" fontId="76" fillId="0" borderId="6" xfId="48" applyFont="1" applyAlignment="1">
      <alignment vertical="top"/>
    </xf>
    <xf numFmtId="14" fontId="52" fillId="0" borderId="6" xfId="48" applyNumberFormat="1" applyFont="1" applyAlignment="1">
      <alignment horizontal="center" vertical="top" wrapText="1"/>
    </xf>
    <xf numFmtId="0" fontId="53" fillId="0" borderId="6" xfId="17" applyFont="1" applyAlignment="1">
      <alignment horizontal="center"/>
    </xf>
    <xf numFmtId="0" fontId="52" fillId="0" borderId="12" xfId="48" applyFont="1" applyBorder="1" applyAlignment="1">
      <alignment horizontal="center" vertical="top" wrapText="1"/>
    </xf>
    <xf numFmtId="0" fontId="52" fillId="0" borderId="12" xfId="48" applyFont="1" applyBorder="1" applyAlignment="1">
      <alignment vertical="top" wrapText="1"/>
    </xf>
    <xf numFmtId="0" fontId="53" fillId="0" borderId="12" xfId="48" applyFont="1" applyBorder="1" applyAlignment="1">
      <alignment horizontal="right" vertical="top"/>
    </xf>
    <xf numFmtId="0" fontId="53" fillId="0" borderId="12" xfId="48" applyFont="1" applyBorder="1" applyAlignment="1">
      <alignment vertical="top"/>
    </xf>
    <xf numFmtId="0" fontId="76" fillId="0" borderId="12" xfId="48" applyFont="1" applyBorder="1" applyAlignment="1">
      <alignment vertical="top"/>
    </xf>
    <xf numFmtId="0" fontId="52" fillId="0" borderId="6" xfId="48" applyFont="1" applyAlignment="1">
      <alignment horizontal="right" vertical="top" wrapText="1"/>
    </xf>
    <xf numFmtId="0" fontId="53" fillId="0" borderId="6" xfId="48" applyFont="1" applyAlignment="1">
      <alignment horizontal="right" vertical="top" wrapText="1"/>
    </xf>
    <xf numFmtId="0" fontId="76" fillId="0" borderId="6" xfId="48" applyFont="1" applyAlignment="1">
      <alignment vertical="top" wrapText="1"/>
    </xf>
    <xf numFmtId="0" fontId="53" fillId="0" borderId="10" xfId="48" applyFont="1" applyBorder="1" applyAlignment="1">
      <alignment horizontal="center" vertical="top" wrapText="1"/>
    </xf>
    <xf numFmtId="0" fontId="52" fillId="0" borderId="10" xfId="48" applyFont="1" applyBorder="1" applyAlignment="1">
      <alignment vertical="top" wrapText="1"/>
    </xf>
    <xf numFmtId="0" fontId="53" fillId="0" borderId="10" xfId="48" applyFont="1" applyBorder="1" applyAlignment="1">
      <alignment horizontal="right" vertical="top" wrapText="1"/>
    </xf>
    <xf numFmtId="0" fontId="53" fillId="0" borderId="10" xfId="48" applyFont="1" applyBorder="1" applyAlignment="1">
      <alignment vertical="top" wrapText="1"/>
    </xf>
    <xf numFmtId="4" fontId="53" fillId="0" borderId="6" xfId="48" applyNumberFormat="1" applyFont="1" applyAlignment="1">
      <alignment horizontal="right" vertical="top" wrapText="1"/>
    </xf>
    <xf numFmtId="14" fontId="52" fillId="0" borderId="6" xfId="48" quotePrefix="1" applyNumberFormat="1" applyFont="1" applyAlignment="1">
      <alignment horizontal="center" vertical="top" wrapText="1"/>
    </xf>
    <xf numFmtId="0" fontId="53" fillId="0" borderId="6" xfId="48" quotePrefix="1" applyFont="1" applyAlignment="1">
      <alignment vertical="top" wrapText="1"/>
    </xf>
    <xf numFmtId="49" fontId="53" fillId="0" borderId="6" xfId="39" applyNumberFormat="1" applyAlignment="1">
      <alignment horizontal="center" vertical="top" wrapText="1"/>
    </xf>
    <xf numFmtId="2" fontId="53" fillId="0" borderId="6" xfId="39" applyNumberFormat="1" applyAlignment="1">
      <alignment horizontal="left" vertical="top" wrapText="1"/>
    </xf>
    <xf numFmtId="0" fontId="53" fillId="0" borderId="6" xfId="39" applyAlignment="1">
      <alignment vertical="top" wrapText="1"/>
    </xf>
    <xf numFmtId="4" fontId="53" fillId="0" borderId="10" xfId="48" applyNumberFormat="1" applyFont="1" applyBorder="1" applyAlignment="1">
      <alignment horizontal="right" vertical="top" wrapText="1"/>
    </xf>
    <xf numFmtId="0" fontId="76" fillId="0" borderId="10" xfId="48" applyFont="1" applyBorder="1" applyAlignment="1">
      <alignment vertical="top" wrapText="1"/>
    </xf>
    <xf numFmtId="0" fontId="37" fillId="0" borderId="6" xfId="48" applyFont="1" applyAlignment="1">
      <alignment horizontal="center" vertical="top" wrapText="1"/>
    </xf>
    <xf numFmtId="0" fontId="97" fillId="0" borderId="6" xfId="48" applyFont="1" applyAlignment="1">
      <alignment vertical="top" wrapText="1"/>
    </xf>
    <xf numFmtId="0" fontId="37" fillId="0" borderId="6" xfId="48" applyFont="1" applyAlignment="1">
      <alignment horizontal="right" vertical="top" wrapText="1"/>
    </xf>
    <xf numFmtId="4" fontId="37" fillId="0" borderId="6" xfId="48" applyNumberFormat="1" applyFont="1" applyAlignment="1">
      <alignment horizontal="right" vertical="top" wrapText="1"/>
    </xf>
    <xf numFmtId="0" fontId="91" fillId="0" borderId="6" xfId="48" applyFont="1" applyAlignment="1">
      <alignment vertical="top" wrapText="1"/>
    </xf>
    <xf numFmtId="0" fontId="53" fillId="0" borderId="6" xfId="48" applyFont="1" applyAlignment="1" applyProtection="1">
      <alignment vertical="top" wrapText="1"/>
      <protection locked="0"/>
    </xf>
    <xf numFmtId="0" fontId="53" fillId="0" borderId="6" xfId="48" applyFont="1" applyAlignment="1" applyProtection="1">
      <alignment horizontal="right" vertical="top" wrapText="1"/>
      <protection locked="0"/>
    </xf>
    <xf numFmtId="0" fontId="53" fillId="0" borderId="6" xfId="48" applyFont="1" applyAlignment="1" applyProtection="1">
      <alignment horizontal="center" vertical="top" wrapText="1"/>
      <protection locked="0"/>
    </xf>
    <xf numFmtId="0" fontId="76" fillId="0" borderId="6" xfId="48" applyFont="1" applyAlignment="1" applyProtection="1">
      <alignment vertical="top" wrapText="1"/>
      <protection locked="0"/>
    </xf>
    <xf numFmtId="14" fontId="101" fillId="0" borderId="6" xfId="48" applyNumberFormat="1" applyFont="1" applyAlignment="1">
      <alignment horizontal="center" vertical="top" wrapText="1"/>
    </xf>
    <xf numFmtId="0" fontId="102" fillId="0" borderId="6" xfId="48" applyFont="1" applyAlignment="1">
      <alignment horizontal="right" vertical="top" wrapText="1"/>
    </xf>
    <xf numFmtId="1" fontId="102" fillId="0" borderId="6" xfId="48" applyNumberFormat="1" applyFont="1" applyAlignment="1">
      <alignment horizontal="right" vertical="top" wrapText="1"/>
    </xf>
    <xf numFmtId="4" fontId="78" fillId="0" borderId="6" xfId="48" applyNumberFormat="1" applyFont="1" applyAlignment="1">
      <alignment horizontal="right" vertical="top" wrapText="1"/>
    </xf>
    <xf numFmtId="0" fontId="149" fillId="0" borderId="6" xfId="48" applyFont="1" applyAlignment="1">
      <alignment wrapText="1"/>
    </xf>
    <xf numFmtId="2" fontId="52" fillId="0" borderId="6" xfId="48" applyNumberFormat="1" applyFont="1" applyAlignment="1">
      <alignment horizontal="left" vertical="top"/>
    </xf>
    <xf numFmtId="0" fontId="52" fillId="0" borderId="6" xfId="48" applyFont="1" applyAlignment="1">
      <alignment horizontal="center" vertical="top"/>
    </xf>
    <xf numFmtId="0" fontId="52" fillId="0" borderId="6" xfId="48" applyFont="1" applyAlignment="1">
      <alignment vertical="top"/>
    </xf>
    <xf numFmtId="0" fontId="101" fillId="0" borderId="6" xfId="48" applyFont="1" applyAlignment="1">
      <alignment vertical="top"/>
    </xf>
    <xf numFmtId="0" fontId="76" fillId="0" borderId="6" xfId="48" applyFont="1" applyAlignment="1">
      <alignment horizontal="left" vertical="top" wrapText="1"/>
    </xf>
    <xf numFmtId="0" fontId="76" fillId="0" borderId="6" xfId="48" applyFont="1" applyAlignment="1">
      <alignment horizontal="right" vertical="top" wrapText="1"/>
    </xf>
    <xf numFmtId="1" fontId="76" fillId="0" borderId="6" xfId="48" applyNumberFormat="1" applyFont="1" applyAlignment="1">
      <alignment horizontal="center" vertical="top" wrapText="1"/>
    </xf>
    <xf numFmtId="0" fontId="150" fillId="0" borderId="6" xfId="48" applyFont="1"/>
    <xf numFmtId="0" fontId="76" fillId="0" borderId="6" xfId="48" applyFont="1" applyAlignment="1">
      <alignment horizontal="center" vertical="top"/>
    </xf>
    <xf numFmtId="0" fontId="52" fillId="0" borderId="10" xfId="48" applyFont="1" applyBorder="1" applyAlignment="1">
      <alignment horizontal="right" vertical="top" wrapText="1"/>
    </xf>
    <xf numFmtId="0" fontId="76" fillId="0" borderId="10" xfId="48" applyFont="1" applyBorder="1" applyAlignment="1">
      <alignment horizontal="left" vertical="top" wrapText="1"/>
    </xf>
    <xf numFmtId="0" fontId="76" fillId="0" borderId="10" xfId="48" applyFont="1" applyBorder="1" applyAlignment="1">
      <alignment horizontal="right" vertical="top" wrapText="1"/>
    </xf>
    <xf numFmtId="1" fontId="76" fillId="0" borderId="10" xfId="48" applyNumberFormat="1" applyFont="1" applyBorder="1" applyAlignment="1">
      <alignment horizontal="center" vertical="top" wrapText="1"/>
    </xf>
    <xf numFmtId="0" fontId="150" fillId="0" borderId="10" xfId="48" applyFont="1" applyBorder="1"/>
    <xf numFmtId="4" fontId="53" fillId="0" borderId="6" xfId="48" applyNumberFormat="1" applyFont="1" applyAlignment="1" applyProtection="1">
      <alignment horizontal="right" vertical="top" wrapText="1"/>
      <protection locked="0"/>
    </xf>
    <xf numFmtId="0" fontId="53" fillId="0" borderId="10" xfId="48" quotePrefix="1" applyFont="1" applyBorder="1" applyAlignment="1">
      <alignment vertical="top" wrapText="1"/>
    </xf>
    <xf numFmtId="3" fontId="53" fillId="0" borderId="6" xfId="48" applyNumberFormat="1" applyFont="1" applyAlignment="1">
      <alignment horizontal="center" vertical="top"/>
    </xf>
    <xf numFmtId="3" fontId="75" fillId="0" borderId="6" xfId="48" applyNumberFormat="1" applyFont="1" applyAlignment="1">
      <alignment horizontal="center" vertical="top"/>
    </xf>
    <xf numFmtId="4" fontId="75" fillId="0" borderId="6" xfId="48" applyNumberFormat="1" applyFont="1" applyAlignment="1">
      <alignment horizontal="right" vertical="top"/>
    </xf>
    <xf numFmtId="0" fontId="53" fillId="0" borderId="10" xfId="48" applyFont="1" applyBorder="1" applyAlignment="1" applyProtection="1">
      <alignment vertical="top" wrapText="1"/>
      <protection locked="0"/>
    </xf>
    <xf numFmtId="0" fontId="53" fillId="0" borderId="10" xfId="48" applyFont="1" applyBorder="1" applyAlignment="1" applyProtection="1">
      <alignment horizontal="right" vertical="top" wrapText="1"/>
      <protection locked="0"/>
    </xf>
    <xf numFmtId="0" fontId="53" fillId="0" borderId="10" xfId="48" applyFont="1" applyBorder="1" applyAlignment="1" applyProtection="1">
      <alignment horizontal="center" vertical="top" wrapText="1"/>
      <protection locked="0"/>
    </xf>
    <xf numFmtId="0" fontId="76" fillId="0" borderId="10" xfId="48" applyFont="1" applyBorder="1" applyAlignment="1" applyProtection="1">
      <alignment vertical="top" wrapText="1"/>
      <protection locked="0"/>
    </xf>
    <xf numFmtId="0" fontId="96" fillId="0" borderId="6" xfId="48" applyFont="1" applyAlignment="1">
      <alignment horizontal="right" vertical="top" wrapText="1"/>
    </xf>
    <xf numFmtId="0" fontId="37" fillId="0" borderId="6" xfId="48" applyFont="1" applyAlignment="1" applyProtection="1">
      <alignment vertical="top" wrapText="1"/>
      <protection locked="0"/>
    </xf>
    <xf numFmtId="4" fontId="37" fillId="0" borderId="6" xfId="48" applyNumberFormat="1" applyFont="1" applyAlignment="1" applyProtection="1">
      <alignment horizontal="right" vertical="top" wrapText="1"/>
      <protection locked="0"/>
    </xf>
    <xf numFmtId="0" fontId="91" fillId="0" borderId="6" xfId="48" applyFont="1" applyAlignment="1" applyProtection="1">
      <alignment vertical="top" wrapText="1"/>
      <protection locked="0"/>
    </xf>
    <xf numFmtId="0" fontId="76" fillId="0" borderId="6" xfId="48" applyFont="1" applyAlignment="1">
      <alignment horizontal="center" vertical="top" wrapText="1"/>
    </xf>
    <xf numFmtId="4" fontId="53" fillId="0" borderId="6" xfId="48" applyNumberFormat="1" applyFont="1" applyAlignment="1">
      <alignment horizontal="right" vertical="top"/>
    </xf>
    <xf numFmtId="184" fontId="96" fillId="0" borderId="6" xfId="38" applyNumberFormat="1" applyFont="1" applyAlignment="1">
      <alignment horizontal="center" vertical="top"/>
    </xf>
    <xf numFmtId="4" fontId="96" fillId="0" borderId="6" xfId="17" applyNumberFormat="1" applyFont="1" applyAlignment="1">
      <alignment horizontal="left" wrapText="1"/>
    </xf>
    <xf numFmtId="4" fontId="96" fillId="0" borderId="6" xfId="17" applyNumberFormat="1" applyFont="1" applyAlignment="1">
      <alignment horizontal="center"/>
    </xf>
    <xf numFmtId="1" fontId="96" fillId="0" borderId="6" xfId="17" applyNumberFormat="1" applyFont="1" applyAlignment="1">
      <alignment horizontal="center"/>
    </xf>
    <xf numFmtId="4" fontId="96" fillId="0" borderId="6" xfId="17" applyNumberFormat="1" applyFont="1" applyAlignment="1">
      <alignment horizontal="right"/>
    </xf>
    <xf numFmtId="1" fontId="53" fillId="0" borderId="6" xfId="48" applyNumberFormat="1" applyFont="1" applyAlignment="1">
      <alignment horizontal="center" vertical="top"/>
    </xf>
    <xf numFmtId="0" fontId="145" fillId="0" borderId="6" xfId="48" applyFont="1" applyAlignment="1">
      <alignment horizontal="right" vertical="top" wrapText="1"/>
    </xf>
    <xf numFmtId="0" fontId="151" fillId="0" borderId="6" xfId="48" applyFont="1" applyAlignment="1">
      <alignment vertical="top" wrapText="1"/>
    </xf>
    <xf numFmtId="0" fontId="145" fillId="0" borderId="6" xfId="48" applyFont="1" applyAlignment="1">
      <alignment horizontal="right" vertical="top"/>
    </xf>
    <xf numFmtId="3" fontId="145" fillId="0" borderId="6" xfId="48" applyNumberFormat="1" applyFont="1" applyAlignment="1">
      <alignment horizontal="center" vertical="top"/>
    </xf>
    <xf numFmtId="4" fontId="145" fillId="0" borderId="6" xfId="48" applyNumberFormat="1" applyFont="1" applyAlignment="1">
      <alignment horizontal="right" vertical="top"/>
    </xf>
    <xf numFmtId="4" fontId="145" fillId="0" borderId="6" xfId="48" applyNumberFormat="1" applyFont="1" applyAlignment="1">
      <alignment horizontal="right" vertical="top" wrapText="1"/>
    </xf>
    <xf numFmtId="0" fontId="152" fillId="0" borderId="6" xfId="48" applyFont="1" applyAlignment="1">
      <alignment vertical="top" wrapText="1"/>
    </xf>
    <xf numFmtId="0" fontId="151" fillId="0" borderId="6" xfId="48" applyFont="1" applyAlignment="1">
      <alignment horizontal="right" vertical="top" wrapText="1"/>
    </xf>
    <xf numFmtId="0" fontId="145" fillId="0" borderId="6" xfId="48" applyFont="1" applyAlignment="1" applyProtection="1">
      <alignment vertical="top" wrapText="1"/>
      <protection locked="0"/>
    </xf>
    <xf numFmtId="0" fontId="145" fillId="0" borderId="6" xfId="48" applyFont="1" applyAlignment="1" applyProtection="1">
      <alignment horizontal="right" vertical="top" wrapText="1"/>
      <protection locked="0"/>
    </xf>
    <xf numFmtId="0" fontId="145" fillId="0" borderId="6" xfId="48" applyFont="1" applyAlignment="1" applyProtection="1">
      <alignment horizontal="center" vertical="top" wrapText="1"/>
      <protection locked="0"/>
    </xf>
    <xf numFmtId="4" fontId="145" fillId="0" borderId="6" xfId="48" applyNumberFormat="1" applyFont="1" applyAlignment="1" applyProtection="1">
      <alignment horizontal="right" vertical="top" wrapText="1"/>
      <protection locked="0"/>
    </xf>
    <xf numFmtId="0" fontId="152" fillId="0" borderId="6" xfId="48" applyFont="1" applyAlignment="1" applyProtection="1">
      <alignment vertical="top" wrapText="1"/>
      <protection locked="0"/>
    </xf>
    <xf numFmtId="173" fontId="76" fillId="0" borderId="6" xfId="48" applyNumberFormat="1" applyFont="1" applyAlignment="1" applyProtection="1">
      <alignment vertical="top" wrapText="1"/>
      <protection locked="0"/>
    </xf>
    <xf numFmtId="0" fontId="52" fillId="0" borderId="12" xfId="48" applyFont="1" applyBorder="1" applyAlignment="1">
      <alignment horizontal="right" vertical="top"/>
    </xf>
    <xf numFmtId="0" fontId="52" fillId="0" borderId="12" xfId="48" applyFont="1" applyBorder="1" applyAlignment="1">
      <alignment horizontal="center" vertical="top"/>
    </xf>
    <xf numFmtId="49" fontId="53" fillId="0" borderId="6" xfId="48" applyNumberFormat="1" applyFont="1" applyAlignment="1">
      <alignment vertical="center"/>
    </xf>
    <xf numFmtId="4" fontId="53" fillId="0" borderId="6" xfId="48" applyNumberFormat="1" applyFont="1" applyAlignment="1">
      <alignment horizontal="center" vertical="top"/>
    </xf>
    <xf numFmtId="49" fontId="53" fillId="0" borderId="6" xfId="38" applyNumberFormat="1" applyAlignment="1">
      <alignment horizontal="center" vertical="top"/>
    </xf>
    <xf numFmtId="0" fontId="53" fillId="0" borderId="6" xfId="38" applyAlignment="1">
      <alignment horizontal="justify" vertical="top" wrapText="1"/>
    </xf>
    <xf numFmtId="0" fontId="53" fillId="0" borderId="6" xfId="38" applyAlignment="1">
      <alignment horizontal="right" vertical="top"/>
    </xf>
    <xf numFmtId="1" fontId="53" fillId="0" borderId="6" xfId="38" applyNumberFormat="1" applyAlignment="1">
      <alignment horizontal="center" vertical="top"/>
    </xf>
    <xf numFmtId="0" fontId="53" fillId="0" borderId="6" xfId="38" applyAlignment="1">
      <alignment vertical="top"/>
    </xf>
    <xf numFmtId="0" fontId="151" fillId="0" borderId="6" xfId="39" applyFont="1" applyAlignment="1">
      <alignment horizontal="center" vertical="top"/>
    </xf>
    <xf numFmtId="0" fontId="145" fillId="0" borderId="6" xfId="39" applyFont="1" applyAlignment="1">
      <alignment vertical="top" wrapText="1"/>
    </xf>
    <xf numFmtId="0" fontId="145" fillId="0" borderId="6" xfId="39" applyFont="1" applyAlignment="1">
      <alignment horizontal="right"/>
    </xf>
    <xf numFmtId="4" fontId="145" fillId="0" borderId="6" xfId="39" applyNumberFormat="1" applyFont="1" applyAlignment="1">
      <alignment horizontal="center"/>
    </xf>
    <xf numFmtId="4" fontId="151" fillId="0" borderId="6" xfId="39" applyNumberFormat="1" applyFont="1" applyAlignment="1">
      <alignment horizontal="right"/>
    </xf>
    <xf numFmtId="49" fontId="145" fillId="0" borderId="6" xfId="48" applyNumberFormat="1" applyFont="1" applyAlignment="1">
      <alignment vertical="center"/>
    </xf>
    <xf numFmtId="1" fontId="53" fillId="0" borderId="6" xfId="48" applyNumberFormat="1" applyFont="1" applyAlignment="1">
      <alignment horizontal="center" wrapText="1"/>
    </xf>
    <xf numFmtId="4" fontId="53" fillId="0" borderId="6" xfId="39" applyNumberFormat="1" applyAlignment="1">
      <alignment horizontal="right"/>
    </xf>
    <xf numFmtId="4" fontId="53" fillId="0" borderId="6" xfId="17" applyNumberFormat="1" applyFont="1" applyAlignment="1">
      <alignment horizontal="right" wrapText="1"/>
    </xf>
    <xf numFmtId="3" fontId="53" fillId="0" borderId="6" xfId="17" applyNumberFormat="1" applyFont="1" applyAlignment="1">
      <alignment horizontal="center" wrapText="1"/>
    </xf>
    <xf numFmtId="0" fontId="53" fillId="0" borderId="6" xfId="38" applyAlignment="1">
      <alignment horizontal="right" wrapText="1"/>
    </xf>
    <xf numFmtId="1" fontId="53" fillId="0" borderId="6" xfId="38" applyNumberFormat="1" applyAlignment="1">
      <alignment horizontal="center" wrapText="1"/>
    </xf>
    <xf numFmtId="1" fontId="53" fillId="0" borderId="6" xfId="17" applyNumberFormat="1" applyFont="1" applyAlignment="1">
      <alignment horizontal="center"/>
    </xf>
    <xf numFmtId="4" fontId="53" fillId="0" borderId="6" xfId="17" applyNumberFormat="1" applyFont="1" applyAlignment="1">
      <alignment horizontal="right"/>
    </xf>
    <xf numFmtId="0" fontId="53" fillId="0" borderId="6" xfId="39" applyAlignment="1">
      <alignment horizontal="left" vertical="center" wrapText="1"/>
    </xf>
    <xf numFmtId="3" fontId="53" fillId="0" borderId="6" xfId="48" applyNumberFormat="1" applyFont="1" applyAlignment="1">
      <alignment horizontal="center" wrapText="1"/>
    </xf>
    <xf numFmtId="0" fontId="53" fillId="0" borderId="10" xfId="39" applyBorder="1" applyAlignment="1">
      <alignment horizontal="center" vertical="top"/>
    </xf>
    <xf numFmtId="0" fontId="53" fillId="0" borderId="10" xfId="39" applyBorder="1" applyAlignment="1">
      <alignment horizontal="left" vertical="top" wrapText="1"/>
    </xf>
    <xf numFmtId="0" fontId="53" fillId="0" borderId="10" xfId="48" applyFont="1" applyBorder="1" applyAlignment="1">
      <alignment horizontal="right" vertical="top"/>
    </xf>
    <xf numFmtId="1" fontId="53" fillId="0" borderId="10" xfId="48" applyNumberFormat="1" applyFont="1" applyBorder="1" applyAlignment="1">
      <alignment horizontal="center" vertical="top" wrapText="1"/>
    </xf>
    <xf numFmtId="0" fontId="53" fillId="0" borderId="10" xfId="39" applyBorder="1" applyAlignment="1">
      <alignment vertical="top"/>
    </xf>
    <xf numFmtId="1" fontId="53" fillId="0" borderId="6" xfId="48" applyNumberFormat="1" applyFont="1" applyAlignment="1">
      <alignment horizontal="center" vertical="top" wrapText="1"/>
    </xf>
    <xf numFmtId="174" fontId="17" fillId="0" borderId="6" xfId="48" applyNumberFormat="1" applyFont="1" applyAlignment="1">
      <alignment wrapText="1"/>
    </xf>
    <xf numFmtId="49" fontId="97" fillId="0" borderId="6" xfId="48" applyNumberFormat="1" applyFont="1" applyAlignment="1">
      <alignment horizontal="left" vertical="top"/>
    </xf>
    <xf numFmtId="176" fontId="37" fillId="0" borderId="6" xfId="48" applyNumberFormat="1" applyFont="1" applyAlignment="1">
      <alignment wrapText="1"/>
    </xf>
    <xf numFmtId="0" fontId="37" fillId="0" borderId="6" xfId="40" applyFont="1" applyAlignment="1">
      <alignment horizontal="left" vertical="top" wrapText="1"/>
    </xf>
    <xf numFmtId="0" fontId="17" fillId="0" borderId="6" xfId="40" applyFont="1" applyAlignment="1">
      <alignment horizontal="left" vertical="top" wrapText="1"/>
    </xf>
    <xf numFmtId="174" fontId="37" fillId="0" borderId="6" xfId="48" applyNumberFormat="1" applyFont="1"/>
    <xf numFmtId="0" fontId="17" fillId="0" borderId="6" xfId="86" applyFont="1" applyAlignment="1">
      <alignment vertical="top" wrapText="1"/>
    </xf>
    <xf numFmtId="0" fontId="17" fillId="0" borderId="6" xfId="86" applyFont="1" applyAlignment="1">
      <alignment horizontal="center"/>
    </xf>
    <xf numFmtId="174" fontId="17" fillId="0" borderId="6" xfId="87" applyNumberFormat="1" applyFont="1" applyAlignment="1">
      <alignment horizontal="right"/>
    </xf>
    <xf numFmtId="174" fontId="17" fillId="0" borderId="6" xfId="48" applyNumberFormat="1" applyFont="1"/>
    <xf numFmtId="0" fontId="37" fillId="0" borderId="6" xfId="86" applyFont="1" applyAlignment="1">
      <alignment vertical="top" wrapText="1"/>
    </xf>
    <xf numFmtId="0" fontId="37" fillId="0" borderId="6" xfId="86" applyFont="1" applyAlignment="1">
      <alignment horizontal="center"/>
    </xf>
    <xf numFmtId="174" fontId="37" fillId="0" borderId="6" xfId="87" applyNumberFormat="1" applyFont="1" applyAlignment="1">
      <alignment horizontal="right"/>
    </xf>
    <xf numFmtId="174" fontId="37" fillId="0" borderId="6" xfId="48" applyNumberFormat="1" applyFont="1" applyAlignment="1">
      <alignment wrapText="1"/>
    </xf>
    <xf numFmtId="0" fontId="53" fillId="0" borderId="10" xfId="48" applyFont="1" applyBorder="1"/>
    <xf numFmtId="0" fontId="53" fillId="0" borderId="8" xfId="48" applyFont="1" applyBorder="1" applyAlignment="1">
      <alignment horizontal="justify" vertical="top"/>
    </xf>
    <xf numFmtId="0" fontId="53" fillId="0" borderId="8" xfId="48" applyFont="1" applyBorder="1" applyAlignment="1">
      <alignment horizontal="center"/>
    </xf>
    <xf numFmtId="0" fontId="53" fillId="0" borderId="8" xfId="48" applyFont="1" applyBorder="1" applyAlignment="1">
      <alignment horizontal="right"/>
    </xf>
    <xf numFmtId="172" fontId="96" fillId="0" borderId="6" xfId="48" applyNumberFormat="1" applyFont="1" applyAlignment="1">
      <alignment horizontal="center"/>
    </xf>
    <xf numFmtId="0" fontId="37" fillId="0" borderId="6" xfId="75" applyFont="1" applyAlignment="1">
      <alignment horizontal="left" vertical="top" wrapText="1"/>
    </xf>
    <xf numFmtId="0" fontId="10" fillId="14" borderId="6" xfId="75" applyFont="1" applyFill="1"/>
    <xf numFmtId="49" fontId="17" fillId="0" borderId="6" xfId="76" applyNumberFormat="1" applyFont="1" applyAlignment="1">
      <alignment vertical="top" wrapText="1"/>
    </xf>
    <xf numFmtId="49" fontId="10" fillId="0" borderId="6" xfId="76" applyNumberFormat="1" applyFont="1" applyAlignment="1">
      <alignment horizontal="right" vertical="top"/>
    </xf>
    <xf numFmtId="0" fontId="17" fillId="0" borderId="6" xfId="76" applyFont="1" applyAlignment="1">
      <alignment vertical="top" wrapText="1"/>
    </xf>
    <xf numFmtId="49" fontId="41" fillId="0" borderId="0" xfId="0" applyNumberFormat="1" applyFont="1" applyAlignment="1">
      <alignment vertical="top" wrapText="1"/>
    </xf>
    <xf numFmtId="4" fontId="44" fillId="0" borderId="0" xfId="0" applyNumberFormat="1" applyFont="1"/>
    <xf numFmtId="49" fontId="17" fillId="0" borderId="0" xfId="0" quotePrefix="1" applyNumberFormat="1" applyFont="1" applyAlignment="1">
      <alignment horizontal="right" vertical="top"/>
    </xf>
    <xf numFmtId="4" fontId="17" fillId="0" borderId="0" xfId="0" applyNumberFormat="1" applyFont="1"/>
    <xf numFmtId="0" fontId="13" fillId="0" borderId="6" xfId="75" applyFont="1" applyAlignment="1">
      <alignment vertical="top" wrapText="1"/>
    </xf>
    <xf numFmtId="0" fontId="137" fillId="0" borderId="6" xfId="75" applyFont="1"/>
    <xf numFmtId="49" fontId="17" fillId="0" borderId="6" xfId="75" applyNumberFormat="1" applyFont="1" applyAlignment="1">
      <alignment horizontal="right" vertical="top"/>
    </xf>
    <xf numFmtId="167" fontId="17" fillId="0" borderId="6" xfId="75" applyNumberFormat="1" applyFont="1"/>
    <xf numFmtId="167" fontId="17" fillId="0" borderId="6" xfId="75" applyNumberFormat="1" applyFont="1" applyProtection="1">
      <protection locked="0"/>
    </xf>
    <xf numFmtId="167" fontId="138" fillId="0" borderId="6" xfId="75" applyNumberFormat="1" applyFont="1"/>
    <xf numFmtId="4" fontId="17" fillId="14" borderId="6" xfId="75" applyNumberFormat="1" applyFont="1" applyFill="1" applyAlignment="1" applyProtection="1">
      <alignment horizontal="right" wrapText="1"/>
      <protection locked="0"/>
    </xf>
    <xf numFmtId="0" fontId="96" fillId="14" borderId="6" xfId="75" applyFont="1" applyFill="1" applyAlignment="1" applyProtection="1">
      <alignment vertical="top" wrapText="1"/>
      <protection locked="0"/>
    </xf>
    <xf numFmtId="2" fontId="17" fillId="14" borderId="6" xfId="75" applyNumberFormat="1" applyFont="1" applyFill="1" applyAlignment="1" applyProtection="1">
      <alignment horizontal="left" vertical="center"/>
      <protection locked="0"/>
    </xf>
    <xf numFmtId="0" fontId="13" fillId="0" borderId="6" xfId="76" applyFont="1" applyAlignment="1">
      <alignment vertical="top" wrapText="1"/>
    </xf>
    <xf numFmtId="0" fontId="10" fillId="0" borderId="6" xfId="76" applyFont="1" applyAlignment="1">
      <alignment vertical="top" wrapText="1"/>
    </xf>
    <xf numFmtId="49" fontId="53" fillId="0" borderId="6" xfId="76" applyNumberFormat="1" applyFont="1" applyAlignment="1">
      <alignment vertical="top"/>
    </xf>
    <xf numFmtId="49" fontId="53" fillId="0" borderId="6" xfId="76" applyNumberFormat="1" applyFont="1" applyAlignment="1">
      <alignment vertical="top" wrapText="1"/>
    </xf>
    <xf numFmtId="2" fontId="53" fillId="0" borderId="6" xfId="76" applyNumberFormat="1" applyFont="1" applyAlignment="1">
      <alignment horizontal="left"/>
    </xf>
    <xf numFmtId="4" fontId="17" fillId="0" borderId="6" xfId="76" applyNumberFormat="1" applyFont="1"/>
    <xf numFmtId="4" fontId="53" fillId="0" borderId="6" xfId="76" applyNumberFormat="1" applyFont="1" applyAlignment="1">
      <alignment vertical="top" wrapText="1"/>
    </xf>
    <xf numFmtId="2" fontId="74" fillId="0" borderId="6" xfId="76" applyNumberFormat="1" applyFont="1" applyAlignment="1">
      <alignment horizontal="left" wrapText="1"/>
    </xf>
    <xf numFmtId="49" fontId="10" fillId="0" borderId="6" xfId="75" applyNumberFormat="1" applyFont="1" applyAlignment="1">
      <alignment horizontal="right" vertical="top" wrapText="1"/>
    </xf>
    <xf numFmtId="167" fontId="10" fillId="0" borderId="6" xfId="75" applyNumberFormat="1" applyFont="1" applyAlignment="1">
      <alignment wrapText="1"/>
    </xf>
    <xf numFmtId="167" fontId="10" fillId="0" borderId="6" xfId="75" applyNumberFormat="1" applyFont="1" applyAlignment="1" applyProtection="1">
      <alignment wrapText="1"/>
      <protection locked="0"/>
    </xf>
    <xf numFmtId="167" fontId="10" fillId="0" borderId="6" xfId="75" applyNumberFormat="1" applyFont="1" applyAlignment="1">
      <alignment horizontal="right" wrapText="1"/>
    </xf>
    <xf numFmtId="0" fontId="10" fillId="0" borderId="6" xfId="75" applyFont="1" applyAlignment="1">
      <alignment wrapText="1"/>
    </xf>
    <xf numFmtId="0" fontId="128" fillId="0" borderId="6" xfId="75" applyAlignment="1">
      <alignment wrapText="1"/>
    </xf>
    <xf numFmtId="0" fontId="54" fillId="0" borderId="6" xfId="75" applyFont="1" applyAlignment="1">
      <alignment horizontal="left" vertical="top" wrapText="1"/>
    </xf>
    <xf numFmtId="0" fontId="10" fillId="0" borderId="6" xfId="0" applyFont="1" applyBorder="1" applyAlignment="1">
      <alignment horizontal="right" vertical="top"/>
    </xf>
    <xf numFmtId="0" fontId="10" fillId="0" borderId="6" xfId="0" applyFont="1" applyBorder="1" applyAlignment="1">
      <alignment wrapText="1"/>
    </xf>
    <xf numFmtId="0" fontId="10" fillId="0" borderId="6" xfId="0" applyFont="1" applyBorder="1" applyAlignment="1">
      <alignment horizontal="center"/>
    </xf>
    <xf numFmtId="0" fontId="10" fillId="0" borderId="6" xfId="0" applyFont="1" applyBorder="1" applyAlignment="1" applyProtection="1">
      <alignment horizontal="center"/>
      <protection locked="0"/>
    </xf>
    <xf numFmtId="167" fontId="13" fillId="0" borderId="8" xfId="75" applyNumberFormat="1" applyFont="1" applyBorder="1" applyAlignment="1">
      <alignment vertical="center"/>
    </xf>
    <xf numFmtId="49" fontId="54" fillId="0" borderId="6" xfId="75" applyNumberFormat="1" applyFont="1" applyAlignment="1">
      <alignment horizontal="right" vertical="top"/>
    </xf>
    <xf numFmtId="49" fontId="53" fillId="0" borderId="6" xfId="2" applyNumberFormat="1" applyAlignment="1">
      <alignment vertical="top" wrapText="1"/>
    </xf>
    <xf numFmtId="0" fontId="17" fillId="0" borderId="6" xfId="76" quotePrefix="1" applyFont="1" applyAlignment="1" applyProtection="1">
      <alignment horizontal="left" vertical="top" wrapText="1"/>
      <protection locked="0"/>
    </xf>
    <xf numFmtId="0" fontId="17" fillId="0" borderId="6" xfId="76" applyFont="1" applyAlignment="1" applyProtection="1">
      <alignment horizontal="right" wrapText="1"/>
      <protection locked="0"/>
    </xf>
    <xf numFmtId="4" fontId="17" fillId="0" borderId="6" xfId="76" applyNumberFormat="1" applyFont="1" applyAlignment="1" applyProtection="1">
      <alignment horizontal="right" wrapText="1"/>
      <protection locked="0"/>
    </xf>
    <xf numFmtId="49" fontId="53" fillId="0" borderId="6" xfId="76" applyNumberFormat="1" applyFont="1" applyAlignment="1">
      <alignment horizontal="right" vertical="top"/>
    </xf>
    <xf numFmtId="0" fontId="51" fillId="0" borderId="6" xfId="75" applyFont="1" applyAlignment="1">
      <alignment vertical="top" wrapText="1"/>
    </xf>
    <xf numFmtId="0" fontId="153" fillId="0" borderId="6" xfId="75" applyFont="1" applyAlignment="1">
      <alignment wrapText="1"/>
    </xf>
    <xf numFmtId="0" fontId="17" fillId="0" borderId="6" xfId="75" applyFont="1" applyAlignment="1">
      <alignment horizontal="center"/>
    </xf>
    <xf numFmtId="4" fontId="17" fillId="0" borderId="6" xfId="75" applyNumberFormat="1" applyFont="1" applyAlignment="1">
      <alignment horizontal="center"/>
    </xf>
    <xf numFmtId="49" fontId="52" fillId="0" borderId="6" xfId="6" applyNumberFormat="1" applyFont="1" applyAlignment="1">
      <alignment horizontal="left" vertical="top"/>
    </xf>
    <xf numFmtId="0" fontId="53" fillId="0" borderId="6" xfId="6" applyAlignment="1">
      <alignment vertical="top" wrapText="1"/>
    </xf>
    <xf numFmtId="4" fontId="53" fillId="0" borderId="6" xfId="6" applyNumberFormat="1" applyAlignment="1">
      <alignment vertical="top" wrapText="1"/>
    </xf>
    <xf numFmtId="0" fontId="53" fillId="0" borderId="6" xfId="6" applyAlignment="1">
      <alignment horizontal="left"/>
    </xf>
    <xf numFmtId="171" fontId="53" fillId="0" borderId="6" xfId="6" applyNumberFormat="1"/>
    <xf numFmtId="171" fontId="52" fillId="0" borderId="6" xfId="6" applyNumberFormat="1" applyFont="1" applyProtection="1">
      <protection locked="0"/>
    </xf>
    <xf numFmtId="49" fontId="53" fillId="0" borderId="6" xfId="6" applyNumberFormat="1" applyAlignment="1">
      <alignment horizontal="left"/>
    </xf>
    <xf numFmtId="49" fontId="17" fillId="0" borderId="6" xfId="76" applyNumberFormat="1" applyFont="1" applyAlignment="1">
      <alignment horizontal="right" vertical="top"/>
    </xf>
    <xf numFmtId="49" fontId="52" fillId="0" borderId="6" xfId="75" applyNumberFormat="1" applyFont="1" applyAlignment="1">
      <alignment horizontal="right" vertical="top"/>
    </xf>
    <xf numFmtId="165" fontId="13" fillId="0" borderId="8" xfId="75" applyNumberFormat="1" applyFont="1" applyBorder="1" applyAlignment="1">
      <alignment vertical="center"/>
    </xf>
    <xf numFmtId="4" fontId="10" fillId="0" borderId="8" xfId="75" applyNumberFormat="1" applyFont="1" applyBorder="1" applyAlignment="1">
      <alignment vertical="center"/>
    </xf>
    <xf numFmtId="4" fontId="10" fillId="0" borderId="8" xfId="75" applyNumberFormat="1" applyFont="1" applyBorder="1" applyAlignment="1" applyProtection="1">
      <alignment vertical="center"/>
      <protection locked="0"/>
    </xf>
    <xf numFmtId="2" fontId="53" fillId="0" borderId="6" xfId="75" applyNumberFormat="1" applyFont="1" applyAlignment="1">
      <alignment horizontal="right" vertical="top"/>
    </xf>
    <xf numFmtId="2" fontId="53" fillId="0" borderId="6" xfId="75" applyNumberFormat="1" applyFont="1" applyAlignment="1">
      <alignment horizontal="right" vertical="center"/>
    </xf>
    <xf numFmtId="49" fontId="75" fillId="0" borderId="6" xfId="75" applyNumberFormat="1" applyFont="1" applyAlignment="1">
      <alignment horizontal="right" vertical="top"/>
    </xf>
    <xf numFmtId="4" fontId="53" fillId="0" borderId="6" xfId="75" applyNumberFormat="1" applyFont="1" applyProtection="1">
      <protection locked="0"/>
    </xf>
    <xf numFmtId="2" fontId="53" fillId="0" borderId="6" xfId="75" applyNumberFormat="1" applyFont="1" applyAlignment="1">
      <alignment horizontal="left" vertical="top"/>
    </xf>
    <xf numFmtId="0" fontId="76" fillId="0" borderId="6" xfId="75" applyFont="1" applyAlignment="1">
      <alignment wrapText="1"/>
    </xf>
    <xf numFmtId="2" fontId="76" fillId="0" borderId="6" xfId="75" applyNumberFormat="1" applyFont="1" applyAlignment="1">
      <alignment wrapText="1"/>
    </xf>
    <xf numFmtId="0" fontId="53" fillId="0" borderId="6" xfId="1" applyFont="1" applyAlignment="1">
      <alignment horizontal="left"/>
    </xf>
    <xf numFmtId="4" fontId="53" fillId="0" borderId="6" xfId="1" applyNumberFormat="1" applyFont="1"/>
    <xf numFmtId="0" fontId="17" fillId="0" borderId="6" xfId="75" applyFont="1" applyAlignment="1">
      <alignment horizontal="right" vertical="top"/>
    </xf>
    <xf numFmtId="0" fontId="10" fillId="0" borderId="6" xfId="75" applyFont="1" applyAlignment="1">
      <alignment horizontal="left" vertical="center"/>
    </xf>
    <xf numFmtId="49" fontId="53" fillId="0" borderId="6" xfId="6" applyNumberFormat="1" applyAlignment="1">
      <alignment horizontal="left" vertical="top" wrapText="1"/>
    </xf>
    <xf numFmtId="0" fontId="50" fillId="0" borderId="6" xfId="75" applyFont="1" applyAlignment="1">
      <alignment horizontal="left" vertical="center" wrapText="1"/>
    </xf>
    <xf numFmtId="0" fontId="50" fillId="0" borderId="6" xfId="75" applyFont="1" applyAlignment="1">
      <alignment horizontal="left" vertical="center"/>
    </xf>
    <xf numFmtId="0" fontId="37" fillId="0" borderId="6" xfId="75" applyFont="1"/>
    <xf numFmtId="0" fontId="140" fillId="0" borderId="6" xfId="75" applyFont="1" applyAlignment="1">
      <alignment horizontal="left"/>
    </xf>
    <xf numFmtId="4" fontId="49" fillId="0" borderId="6" xfId="75" applyNumberFormat="1" applyFont="1"/>
    <xf numFmtId="0" fontId="140" fillId="0" borderId="6" xfId="75" applyFont="1" applyAlignment="1">
      <alignment horizontal="left" wrapText="1"/>
    </xf>
    <xf numFmtId="4" fontId="51" fillId="0" borderId="6" xfId="76" applyNumberFormat="1" applyFont="1"/>
    <xf numFmtId="49" fontId="13" fillId="0" borderId="0" xfId="0" applyNumberFormat="1" applyFont="1" applyAlignment="1">
      <alignment horizontal="right" vertical="top"/>
    </xf>
    <xf numFmtId="0" fontId="10" fillId="0" borderId="0" xfId="0" applyFont="1" applyAlignment="1">
      <alignment horizontal="center" wrapText="1"/>
    </xf>
    <xf numFmtId="4" fontId="10" fillId="0" borderId="0" xfId="0" applyNumberFormat="1" applyFont="1"/>
    <xf numFmtId="4" fontId="10" fillId="0" borderId="0" xfId="0" applyNumberFormat="1" applyFont="1" applyProtection="1">
      <protection locked="0"/>
    </xf>
    <xf numFmtId="0" fontId="124" fillId="0" borderId="0" xfId="0" applyFont="1" applyAlignment="1">
      <alignment vertical="center"/>
    </xf>
    <xf numFmtId="49" fontId="10" fillId="0" borderId="0" xfId="0" applyNumberFormat="1" applyFont="1" applyAlignment="1">
      <alignment horizontal="right" vertical="top"/>
    </xf>
    <xf numFmtId="0" fontId="10" fillId="0" borderId="0" xfId="0" applyFont="1" applyAlignment="1">
      <alignment horizontal="left" vertical="top" wrapText="1"/>
    </xf>
    <xf numFmtId="0" fontId="10" fillId="0" borderId="0" xfId="0" applyFont="1" applyAlignment="1">
      <alignment horizontal="right" vertical="top"/>
    </xf>
    <xf numFmtId="49" fontId="53" fillId="0" borderId="0" xfId="0" applyNumberFormat="1" applyFont="1" applyAlignment="1">
      <alignment horizontal="left" vertical="top" wrapText="1"/>
    </xf>
    <xf numFmtId="4" fontId="53" fillId="0" borderId="0" xfId="0" applyNumberFormat="1" applyFont="1"/>
    <xf numFmtId="4" fontId="0" fillId="0" borderId="0" xfId="0" applyNumberFormat="1"/>
    <xf numFmtId="49" fontId="53" fillId="0" borderId="0" xfId="0" applyNumberFormat="1" applyFont="1" applyAlignment="1">
      <alignment horizontal="left" vertical="top"/>
    </xf>
    <xf numFmtId="2" fontId="53" fillId="0" borderId="0" xfId="0" applyNumberFormat="1" applyFont="1" applyAlignment="1">
      <alignment horizontal="left"/>
    </xf>
    <xf numFmtId="2" fontId="96" fillId="0" borderId="0" xfId="0" applyNumberFormat="1" applyFont="1" applyAlignment="1">
      <alignment horizontal="left" vertical="center"/>
    </xf>
    <xf numFmtId="2" fontId="53" fillId="0" borderId="0" xfId="0" applyNumberFormat="1" applyFont="1" applyAlignment="1">
      <alignment horizontal="left" vertical="center"/>
    </xf>
    <xf numFmtId="2" fontId="74" fillId="0" borderId="0" xfId="0" applyNumberFormat="1" applyFont="1" applyAlignment="1">
      <alignment horizontal="left" wrapText="1"/>
    </xf>
    <xf numFmtId="0" fontId="17" fillId="0" borderId="0" xfId="0" applyFont="1" applyAlignment="1">
      <alignment horizontal="right" vertical="top"/>
    </xf>
    <xf numFmtId="0" fontId="17" fillId="0" borderId="0" xfId="0" applyFont="1" applyAlignment="1">
      <alignment horizontal="left" wrapText="1"/>
    </xf>
    <xf numFmtId="0" fontId="17" fillId="0" borderId="0" xfId="0" applyFont="1" applyAlignment="1">
      <alignment horizontal="center"/>
    </xf>
    <xf numFmtId="4" fontId="17" fillId="0" borderId="0" xfId="0" applyNumberFormat="1" applyFont="1" applyAlignment="1">
      <alignment horizontal="center"/>
    </xf>
    <xf numFmtId="2" fontId="96" fillId="0" borderId="6" xfId="76" applyNumberFormat="1" applyFont="1" applyAlignment="1">
      <alignment horizontal="left" vertical="center"/>
    </xf>
    <xf numFmtId="2" fontId="53" fillId="0" borderId="6" xfId="76" applyNumberFormat="1" applyFont="1" applyAlignment="1">
      <alignment horizontal="left" vertical="center"/>
    </xf>
    <xf numFmtId="0" fontId="96" fillId="0" borderId="6" xfId="76" applyFont="1" applyAlignment="1" applyProtection="1">
      <alignment vertical="top" wrapText="1"/>
      <protection locked="0"/>
    </xf>
    <xf numFmtId="2" fontId="17" fillId="0" borderId="6" xfId="76" applyNumberFormat="1" applyFont="1" applyAlignment="1" applyProtection="1">
      <alignment horizontal="left" vertical="center"/>
      <protection locked="0"/>
    </xf>
    <xf numFmtId="49" fontId="154" fillId="0" borderId="6" xfId="0" applyNumberFormat="1" applyFont="1" applyBorder="1" applyAlignment="1">
      <alignment horizontal="center" vertical="top" wrapText="1"/>
    </xf>
    <xf numFmtId="4" fontId="154" fillId="0" borderId="6" xfId="0" applyNumberFormat="1" applyFont="1" applyBorder="1" applyAlignment="1">
      <alignment horizontal="center" wrapText="1"/>
    </xf>
    <xf numFmtId="4" fontId="154" fillId="0" borderId="6" xfId="0" applyNumberFormat="1" applyFont="1" applyBorder="1" applyAlignment="1">
      <alignment horizontal="right" wrapText="1"/>
    </xf>
    <xf numFmtId="49" fontId="54" fillId="0" borderId="0" xfId="0" applyNumberFormat="1" applyFont="1" applyAlignment="1">
      <alignment horizontal="justify" vertical="top" wrapText="1"/>
    </xf>
    <xf numFmtId="0" fontId="0" fillId="0" borderId="0" xfId="0" applyAlignment="1">
      <alignment horizontal="right" vertical="top"/>
    </xf>
    <xf numFmtId="49" fontId="83" fillId="0" borderId="0" xfId="0" applyNumberFormat="1" applyFont="1" applyAlignment="1">
      <alignment horizontal="left" vertical="top" wrapText="1"/>
    </xf>
    <xf numFmtId="49" fontId="54" fillId="0" borderId="0" xfId="0" applyNumberFormat="1" applyFont="1" applyAlignment="1">
      <alignment horizontal="left" vertical="top" wrapText="1"/>
    </xf>
    <xf numFmtId="49" fontId="156" fillId="0" borderId="0" xfId="0" applyNumberFormat="1" applyFont="1" applyAlignment="1">
      <alignment horizontal="justify" vertical="center" wrapText="1"/>
    </xf>
    <xf numFmtId="0" fontId="156" fillId="0" borderId="0" xfId="0" applyFont="1" applyAlignment="1">
      <alignment horizontal="center" wrapText="1"/>
    </xf>
    <xf numFmtId="49" fontId="157" fillId="0" borderId="6" xfId="0" applyNumberFormat="1" applyFont="1" applyBorder="1" applyAlignment="1">
      <alignment horizontal="left" vertical="top" wrapText="1"/>
    </xf>
    <xf numFmtId="49" fontId="156" fillId="0" borderId="0" xfId="0" applyNumberFormat="1" applyFont="1" applyAlignment="1">
      <alignment horizontal="left" vertical="center" wrapText="1"/>
    </xf>
    <xf numFmtId="49" fontId="158" fillId="0" borderId="6" xfId="0" applyNumberFormat="1" applyFont="1" applyBorder="1" applyAlignment="1">
      <alignment horizontal="left" vertical="top"/>
    </xf>
    <xf numFmtId="49" fontId="158" fillId="0" borderId="6" xfId="0" applyNumberFormat="1" applyFont="1" applyBorder="1" applyAlignment="1">
      <alignment horizontal="justify" vertical="top" wrapText="1"/>
    </xf>
    <xf numFmtId="0" fontId="158" fillId="0" borderId="6" xfId="0" applyFont="1" applyBorder="1" applyAlignment="1">
      <alignment horizontal="center" wrapText="1"/>
    </xf>
    <xf numFmtId="4" fontId="158" fillId="0" borderId="6" xfId="0" applyNumberFormat="1" applyFont="1" applyBorder="1" applyAlignment="1">
      <alignment horizontal="right"/>
    </xf>
    <xf numFmtId="49" fontId="154" fillId="0" borderId="0" xfId="0" applyNumberFormat="1" applyFont="1" applyAlignment="1">
      <alignment horizontal="center" vertical="top" wrapText="1"/>
    </xf>
    <xf numFmtId="4" fontId="154" fillId="0" borderId="0" xfId="0" applyNumberFormat="1" applyFont="1" applyAlignment="1">
      <alignment horizontal="center" wrapText="1"/>
    </xf>
    <xf numFmtId="4" fontId="154" fillId="0" borderId="0" xfId="0" applyNumberFormat="1" applyFont="1" applyAlignment="1">
      <alignment horizontal="right" wrapText="1"/>
    </xf>
    <xf numFmtId="49" fontId="157" fillId="0" borderId="0" xfId="0" applyNumberFormat="1" applyFont="1" applyAlignment="1">
      <alignment horizontal="left" vertical="top" wrapText="1"/>
    </xf>
    <xf numFmtId="4" fontId="53" fillId="0" borderId="6" xfId="75" applyNumberFormat="1" applyFont="1" applyAlignment="1">
      <alignment wrapText="1"/>
    </xf>
    <xf numFmtId="0" fontId="121" fillId="0" borderId="6" xfId="67"/>
    <xf numFmtId="49" fontId="52" fillId="0" borderId="6" xfId="76" applyNumberFormat="1" applyFont="1" applyAlignment="1">
      <alignment vertical="top" wrapText="1"/>
    </xf>
    <xf numFmtId="2" fontId="53" fillId="0" borderId="6" xfId="76" applyNumberFormat="1" applyFont="1" applyAlignment="1">
      <alignment horizontal="left" wrapText="1"/>
    </xf>
    <xf numFmtId="0" fontId="52" fillId="0" borderId="6" xfId="76" applyFont="1" applyAlignment="1">
      <alignment horizontal="right" vertical="top"/>
    </xf>
    <xf numFmtId="0" fontId="54" fillId="0" borderId="0" xfId="0" applyFont="1" applyAlignment="1">
      <alignment horizontal="right" vertical="top"/>
    </xf>
    <xf numFmtId="49" fontId="156" fillId="0" borderId="0" xfId="0" applyNumberFormat="1" applyFont="1" applyAlignment="1">
      <alignment horizontal="right" vertical="center" wrapText="1"/>
    </xf>
    <xf numFmtId="49" fontId="159" fillId="0" borderId="0" xfId="0" applyNumberFormat="1" applyFont="1" applyAlignment="1">
      <alignment horizontal="justify" vertical="center" wrapText="1"/>
    </xf>
    <xf numFmtId="0" fontId="52" fillId="0" borderId="6" xfId="75" applyFont="1" applyAlignment="1">
      <alignment horizontal="left" vertical="top" wrapText="1"/>
    </xf>
    <xf numFmtId="0" fontId="53" fillId="0" borderId="6" xfId="48" quotePrefix="1" applyFont="1" applyAlignment="1">
      <alignment horizontal="justify" wrapText="1"/>
    </xf>
    <xf numFmtId="173" fontId="53" fillId="0" borderId="6" xfId="88" applyNumberFormat="1" applyFont="1" applyAlignment="1">
      <alignment horizontal="right" wrapText="1"/>
    </xf>
    <xf numFmtId="173" fontId="53" fillId="0" borderId="6" xfId="89" applyNumberFormat="1" applyFont="1" applyAlignment="1" applyProtection="1">
      <alignment horizontal="right" wrapText="1"/>
      <protection locked="0"/>
    </xf>
    <xf numFmtId="173" fontId="53" fillId="0" borderId="10" xfId="88" applyNumberFormat="1" applyFont="1" applyBorder="1" applyAlignment="1">
      <alignment horizontal="right" wrapText="1"/>
    </xf>
    <xf numFmtId="173" fontId="53" fillId="0" borderId="10" xfId="89" applyNumberFormat="1" applyFont="1" applyBorder="1" applyAlignment="1" applyProtection="1">
      <alignment horizontal="right" wrapText="1"/>
      <protection locked="0"/>
    </xf>
    <xf numFmtId="173" fontId="53" fillId="0" borderId="6" xfId="88" applyNumberFormat="1" applyFont="1" applyAlignment="1">
      <alignment horizontal="right" vertical="top" wrapText="1"/>
    </xf>
    <xf numFmtId="173" fontId="53" fillId="0" borderId="6" xfId="89" applyNumberFormat="1" applyFont="1" applyAlignment="1" applyProtection="1">
      <alignment horizontal="right" vertical="top" wrapText="1"/>
      <protection locked="0"/>
    </xf>
    <xf numFmtId="173" fontId="52" fillId="0" borderId="12" xfId="89" applyNumberFormat="1" applyFont="1" applyBorder="1" applyAlignment="1" applyProtection="1">
      <alignment horizontal="right" wrapText="1"/>
      <protection locked="0"/>
    </xf>
    <xf numFmtId="173" fontId="53" fillId="0" borderId="10" xfId="88" applyNumberFormat="1" applyFont="1" applyBorder="1" applyAlignment="1">
      <alignment horizontal="right" vertical="top" wrapText="1"/>
    </xf>
    <xf numFmtId="173" fontId="53" fillId="0" borderId="10" xfId="89" applyNumberFormat="1" applyFont="1" applyBorder="1" applyAlignment="1" applyProtection="1">
      <alignment horizontal="right" vertical="top" wrapText="1"/>
      <protection locked="0"/>
    </xf>
    <xf numFmtId="4" fontId="75" fillId="0" borderId="6" xfId="89" applyNumberFormat="1" applyFont="1" applyAlignment="1">
      <alignment horizontal="right" wrapText="1"/>
    </xf>
    <xf numFmtId="4" fontId="75" fillId="0" borderId="6" xfId="89" applyNumberFormat="1" applyFont="1" applyAlignment="1" applyProtection="1">
      <alignment horizontal="right" wrapText="1"/>
      <protection locked="0"/>
    </xf>
    <xf numFmtId="173" fontId="75" fillId="0" borderId="6" xfId="89" applyNumberFormat="1" applyFont="1" applyAlignment="1" applyProtection="1">
      <alignment horizontal="right" wrapText="1"/>
      <protection locked="0"/>
    </xf>
    <xf numFmtId="4" fontId="53" fillId="0" borderId="6" xfId="89" applyNumberFormat="1" applyFont="1" applyAlignment="1">
      <alignment horizontal="right" wrapText="1"/>
    </xf>
    <xf numFmtId="4" fontId="53" fillId="0" borderId="6" xfId="89" applyNumberFormat="1" applyFont="1" applyAlignment="1" applyProtection="1">
      <alignment horizontal="right" wrapText="1"/>
      <protection locked="0"/>
    </xf>
    <xf numFmtId="4" fontId="53" fillId="0" borderId="6" xfId="88" applyNumberFormat="1" applyFont="1" applyAlignment="1">
      <alignment horizontal="right" wrapText="1"/>
    </xf>
    <xf numFmtId="173" fontId="53" fillId="0" borderId="6" xfId="88" applyNumberFormat="1" applyFont="1" applyAlignment="1" applyProtection="1">
      <alignment horizontal="right" wrapText="1"/>
      <protection locked="0"/>
    </xf>
    <xf numFmtId="173" fontId="53" fillId="0" borderId="6" xfId="89" applyNumberFormat="1" applyFont="1" applyAlignment="1">
      <alignment horizontal="right" wrapText="1"/>
    </xf>
    <xf numFmtId="174" fontId="52" fillId="7" borderId="9" xfId="90" applyNumberFormat="1" applyFont="1" applyFill="1" applyBorder="1" applyAlignment="1">
      <alignment horizontal="center" vertical="center"/>
    </xf>
    <xf numFmtId="49" fontId="52" fillId="0" borderId="6" xfId="90" applyNumberFormat="1" applyFont="1" applyAlignment="1">
      <alignment vertical="top" wrapText="1"/>
    </xf>
    <xf numFmtId="0" fontId="54" fillId="0" borderId="6" xfId="91" applyFont="1"/>
    <xf numFmtId="4" fontId="53" fillId="0" borderId="6" xfId="92" applyNumberFormat="1" applyFont="1" applyAlignment="1">
      <alignment horizontal="right" wrapText="1"/>
    </xf>
    <xf numFmtId="4" fontId="53" fillId="0" borderId="6" xfId="92" applyNumberFormat="1" applyFont="1" applyAlignment="1" applyProtection="1">
      <alignment horizontal="right" wrapText="1"/>
      <protection locked="0"/>
    </xf>
    <xf numFmtId="173" fontId="17" fillId="0" borderId="6" xfId="88" applyNumberFormat="1" applyFont="1" applyAlignment="1">
      <alignment horizontal="right" wrapText="1"/>
    </xf>
    <xf numFmtId="173" fontId="17" fillId="0" borderId="6" xfId="88" applyNumberFormat="1" applyFont="1" applyAlignment="1" applyProtection="1">
      <alignment horizontal="right" wrapText="1"/>
      <protection locked="0"/>
    </xf>
    <xf numFmtId="173" fontId="145" fillId="0" borderId="6" xfId="88" applyNumberFormat="1" applyFont="1" applyAlignment="1">
      <alignment horizontal="right" wrapText="1"/>
    </xf>
    <xf numFmtId="173" fontId="145" fillId="0" borderId="6" xfId="88" applyNumberFormat="1" applyFont="1" applyAlignment="1" applyProtection="1">
      <alignment horizontal="right" wrapText="1"/>
      <protection locked="0"/>
    </xf>
    <xf numFmtId="4" fontId="53" fillId="0" borderId="6" xfId="88" applyNumberFormat="1" applyFont="1" applyAlignment="1" applyProtection="1">
      <alignment horizontal="right" wrapText="1"/>
      <protection locked="0"/>
    </xf>
    <xf numFmtId="173" fontId="53" fillId="0" borderId="6" xfId="43" applyNumberFormat="1" applyProtection="1">
      <protection locked="0"/>
    </xf>
    <xf numFmtId="4" fontId="17" fillId="0" borderId="6" xfId="48" applyNumberFormat="1" applyFont="1" applyAlignment="1" applyProtection="1">
      <alignment horizontal="right"/>
      <protection locked="0"/>
    </xf>
    <xf numFmtId="4" fontId="17" fillId="0" borderId="6" xfId="43" applyNumberFormat="1" applyFont="1" applyAlignment="1" applyProtection="1">
      <alignment horizontal="right"/>
      <protection locked="0"/>
    </xf>
    <xf numFmtId="173" fontId="17" fillId="0" borderId="6" xfId="48" applyNumberFormat="1" applyFont="1" applyAlignment="1" applyProtection="1">
      <alignment horizontal="right"/>
      <protection locked="0"/>
    </xf>
    <xf numFmtId="4" fontId="53" fillId="0" borderId="6" xfId="43" applyNumberFormat="1" applyAlignment="1" applyProtection="1">
      <alignment horizontal="right"/>
      <protection locked="0"/>
    </xf>
    <xf numFmtId="173" fontId="17" fillId="0" borderId="6" xfId="43" applyNumberFormat="1" applyFont="1" applyProtection="1">
      <protection locked="0"/>
    </xf>
    <xf numFmtId="173" fontId="17" fillId="0" borderId="6" xfId="48" applyNumberFormat="1" applyFont="1" applyProtection="1">
      <protection locked="0"/>
    </xf>
    <xf numFmtId="173" fontId="53" fillId="0" borderId="6" xfId="48" applyNumberFormat="1" applyFont="1" applyProtection="1">
      <protection locked="0"/>
    </xf>
    <xf numFmtId="173" fontId="53" fillId="0" borderId="10" xfId="48" applyNumberFormat="1" applyFont="1" applyBorder="1" applyProtection="1">
      <protection locked="0"/>
    </xf>
    <xf numFmtId="173" fontId="53" fillId="0" borderId="6" xfId="48" applyNumberFormat="1" applyFont="1" applyAlignment="1" applyProtection="1">
      <alignment horizontal="right"/>
      <protection locked="0"/>
    </xf>
    <xf numFmtId="173" fontId="76" fillId="0" borderId="6" xfId="48" applyNumberFormat="1" applyFont="1" applyAlignment="1" applyProtection="1">
      <alignment horizontal="right" wrapText="1"/>
      <protection locked="0"/>
    </xf>
    <xf numFmtId="173" fontId="17" fillId="0" borderId="6" xfId="43" applyNumberFormat="1" applyFont="1" applyAlignment="1" applyProtection="1">
      <alignment horizontal="right"/>
      <protection locked="0"/>
    </xf>
    <xf numFmtId="173" fontId="53" fillId="0" borderId="6" xfId="43" applyNumberFormat="1" applyAlignment="1" applyProtection="1">
      <alignment horizontal="right"/>
      <protection locked="0"/>
    </xf>
    <xf numFmtId="173" fontId="76" fillId="0" borderId="6" xfId="43" applyNumberFormat="1" applyFont="1" applyAlignment="1" applyProtection="1">
      <alignment horizontal="right" wrapText="1"/>
      <protection locked="0"/>
    </xf>
    <xf numFmtId="173" fontId="53" fillId="0" borderId="10" xfId="43" applyNumberFormat="1" applyBorder="1" applyAlignment="1" applyProtection="1">
      <alignment horizontal="right"/>
      <protection locked="0"/>
    </xf>
    <xf numFmtId="171" fontId="17" fillId="0" borderId="6" xfId="61" applyNumberFormat="1" applyFont="1" applyProtection="1">
      <protection locked="0"/>
    </xf>
    <xf numFmtId="173" fontId="17" fillId="0" borderId="6" xfId="61" applyNumberFormat="1" applyFont="1" applyProtection="1">
      <protection locked="0"/>
    </xf>
    <xf numFmtId="167" fontId="17" fillId="0" borderId="6" xfId="61" applyNumberFormat="1" applyFont="1" applyAlignment="1" applyProtection="1">
      <alignment vertical="center"/>
      <protection locked="0"/>
    </xf>
    <xf numFmtId="0" fontId="127" fillId="0" borderId="0" xfId="0" applyFont="1" applyAlignment="1">
      <alignment horizontal="left" vertical="center"/>
    </xf>
    <xf numFmtId="0" fontId="10" fillId="0" borderId="0" xfId="0" applyFont="1" applyAlignment="1">
      <alignment horizontal="left"/>
    </xf>
    <xf numFmtId="0" fontId="0" fillId="0" borderId="0" xfId="0"/>
    <xf numFmtId="0" fontId="13" fillId="0" borderId="0" xfId="0" applyFont="1" applyAlignment="1">
      <alignment horizontal="left"/>
    </xf>
    <xf numFmtId="0" fontId="12" fillId="0" borderId="5" xfId="0" applyFont="1" applyBorder="1" applyAlignment="1">
      <alignment horizontal="left" vertical="top"/>
    </xf>
    <xf numFmtId="0" fontId="17" fillId="0" borderId="5" xfId="0" applyFont="1" applyBorder="1"/>
    <xf numFmtId="0" fontId="12" fillId="0" borderId="1" xfId="0" applyFont="1" applyBorder="1" applyAlignment="1">
      <alignment horizontal="left" vertical="top" wrapText="1"/>
    </xf>
    <xf numFmtId="0" fontId="17" fillId="0" borderId="1" xfId="0" applyFont="1" applyBorder="1"/>
    <xf numFmtId="0" fontId="15" fillId="0" borderId="1" xfId="0" applyFont="1" applyBorder="1" applyAlignment="1">
      <alignment horizontal="left" vertical="top" wrapText="1"/>
    </xf>
    <xf numFmtId="0" fontId="27" fillId="0" borderId="0" xfId="0" applyFont="1" applyAlignment="1">
      <alignment horizontal="left" wrapText="1"/>
    </xf>
    <xf numFmtId="0" fontId="15" fillId="0" borderId="0" xfId="0" applyFont="1" applyAlignment="1">
      <alignment wrapText="1"/>
    </xf>
    <xf numFmtId="0" fontId="55" fillId="0" borderId="0" xfId="0" applyFont="1" applyAlignment="1">
      <alignment horizontal="left" wrapText="1"/>
    </xf>
    <xf numFmtId="0" fontId="44" fillId="0" borderId="0" xfId="0" applyFont="1" applyAlignment="1">
      <alignment wrapText="1"/>
    </xf>
    <xf numFmtId="0" fontId="44" fillId="0" borderId="0" xfId="0" applyFont="1" applyAlignment="1">
      <alignment horizontal="left" wrapText="1"/>
    </xf>
    <xf numFmtId="0" fontId="33" fillId="0" borderId="0" xfId="0" applyFont="1" applyAlignment="1">
      <alignment horizontal="left" vertical="center" wrapText="1"/>
    </xf>
    <xf numFmtId="0" fontId="33" fillId="0" borderId="6" xfId="23" applyFont="1" applyAlignment="1">
      <alignment horizontal="left" vertical="center" wrapText="1"/>
    </xf>
    <xf numFmtId="0" fontId="49" fillId="0" borderId="6" xfId="23"/>
    <xf numFmtId="0" fontId="53" fillId="0" borderId="6" xfId="29" applyFont="1" applyAlignment="1">
      <alignment vertical="top" wrapText="1"/>
    </xf>
    <xf numFmtId="0" fontId="10" fillId="0" borderId="6" xfId="49" applyFont="1" applyAlignment="1">
      <alignment horizontal="left" vertical="top" wrapText="1"/>
    </xf>
    <xf numFmtId="0" fontId="105" fillId="0" borderId="6" xfId="49"/>
    <xf numFmtId="0" fontId="48" fillId="0" borderId="6" xfId="49" applyFont="1" applyAlignment="1">
      <alignment horizontal="left" vertical="top" wrapText="1"/>
    </xf>
    <xf numFmtId="0" fontId="17" fillId="0" borderId="6" xfId="49" applyFont="1"/>
    <xf numFmtId="0" fontId="17" fillId="0" borderId="6" xfId="49" applyFont="1" applyAlignment="1">
      <alignment horizontal="left" vertical="top" wrapText="1"/>
    </xf>
    <xf numFmtId="174" fontId="52" fillId="7" borderId="11" xfId="90" applyNumberFormat="1" applyFont="1" applyFill="1" applyBorder="1" applyAlignment="1">
      <alignment horizontal="right" vertical="center"/>
    </xf>
    <xf numFmtId="174" fontId="52" fillId="7" borderId="12" xfId="90" applyNumberFormat="1" applyFont="1" applyFill="1" applyBorder="1" applyAlignment="1">
      <alignment horizontal="right" vertical="center"/>
    </xf>
    <xf numFmtId="174" fontId="52" fillId="7" borderId="13" xfId="90" applyNumberFormat="1" applyFont="1" applyFill="1" applyBorder="1" applyAlignment="1">
      <alignment horizontal="right" vertical="center"/>
    </xf>
    <xf numFmtId="0" fontId="52" fillId="0" borderId="6" xfId="53" applyFont="1" applyAlignment="1">
      <alignment horizontal="left" vertical="center" wrapText="1"/>
    </xf>
    <xf numFmtId="0" fontId="10" fillId="0" borderId="6" xfId="59" applyFont="1" applyAlignment="1">
      <alignment horizontal="left" vertical="top" wrapText="1"/>
    </xf>
    <xf numFmtId="0" fontId="105" fillId="0" borderId="6" xfId="59"/>
    <xf numFmtId="0" fontId="17" fillId="0" borderId="6" xfId="59" applyFont="1" applyAlignment="1">
      <alignment horizontal="left" vertical="top" wrapText="1"/>
    </xf>
    <xf numFmtId="0" fontId="17" fillId="0" borderId="6" xfId="59" applyFont="1"/>
    <xf numFmtId="0" fontId="48" fillId="0" borderId="6" xfId="59" applyFont="1" applyAlignment="1">
      <alignment horizontal="left" vertical="top" wrapText="1"/>
    </xf>
    <xf numFmtId="0" fontId="52" fillId="0" borderId="6" xfId="48" applyFont="1" applyAlignment="1">
      <alignment horizontal="left" vertical="top" wrapText="1"/>
    </xf>
    <xf numFmtId="173" fontId="52" fillId="0" borderId="6" xfId="48" applyNumberFormat="1" applyFont="1" applyAlignment="1">
      <alignment horizontal="left" vertical="top" wrapText="1"/>
    </xf>
    <xf numFmtId="0" fontId="52" fillId="7" borderId="10" xfId="48" applyFont="1" applyFill="1" applyBorder="1" applyAlignment="1">
      <alignment horizontal="justify"/>
    </xf>
    <xf numFmtId="0" fontId="52" fillId="7" borderId="10" xfId="48" applyFont="1" applyFill="1" applyBorder="1"/>
    <xf numFmtId="49" fontId="52" fillId="0" borderId="6" xfId="48" applyNumberFormat="1" applyFont="1" applyAlignment="1">
      <alignment horizontal="left" vertical="top" wrapText="1"/>
    </xf>
    <xf numFmtId="0" fontId="17" fillId="0" borderId="6" xfId="48" applyFont="1" applyAlignment="1">
      <alignment horizontal="left" vertical="top" wrapText="1"/>
    </xf>
    <xf numFmtId="0" fontId="80" fillId="0" borderId="8" xfId="61" applyFont="1" applyBorder="1" applyAlignment="1">
      <alignment horizontal="right" vertical="center"/>
    </xf>
    <xf numFmtId="167" fontId="52" fillId="0" borderId="6" xfId="61" applyNumberFormat="1" applyFont="1" applyAlignment="1">
      <alignment horizontal="right" vertical="center"/>
    </xf>
    <xf numFmtId="0" fontId="52" fillId="0" borderId="8" xfId="61" applyFont="1" applyBorder="1" applyAlignment="1">
      <alignment horizontal="right" vertical="center"/>
    </xf>
    <xf numFmtId="0" fontId="52" fillId="0" borderId="10" xfId="61" applyFont="1" applyBorder="1" applyAlignment="1">
      <alignment horizontal="right" vertical="center"/>
    </xf>
    <xf numFmtId="0" fontId="49" fillId="0" borderId="6" xfId="93"/>
    <xf numFmtId="0" fontId="8" fillId="0" borderId="6" xfId="93" applyFont="1" applyAlignment="1">
      <alignment horizontal="right"/>
    </xf>
    <xf numFmtId="0" fontId="96" fillId="0" borderId="6" xfId="93" applyFont="1"/>
    <xf numFmtId="0" fontId="93" fillId="0" borderId="6" xfId="93" applyFont="1" applyAlignment="1">
      <alignment horizontal="right"/>
    </xf>
    <xf numFmtId="0" fontId="49" fillId="0" borderId="6" xfId="93" applyAlignment="1">
      <alignment wrapText="1"/>
    </xf>
    <xf numFmtId="0" fontId="9" fillId="0" borderId="6" xfId="93" applyFont="1"/>
    <xf numFmtId="0" fontId="127" fillId="0" borderId="6" xfId="94" applyFont="1" applyAlignment="1">
      <alignment horizontal="left" vertical="center"/>
    </xf>
    <xf numFmtId="0" fontId="10" fillId="0" borderId="6" xfId="93" applyFont="1" applyAlignment="1">
      <alignment wrapText="1"/>
    </xf>
    <xf numFmtId="0" fontId="11" fillId="0" borderId="6" xfId="93" applyFont="1" applyAlignment="1">
      <alignment horizontal="center" wrapText="1"/>
    </xf>
    <xf numFmtId="0" fontId="123" fillId="0" borderId="6" xfId="93" applyFont="1" applyAlignment="1">
      <alignment horizontal="center"/>
    </xf>
    <xf numFmtId="0" fontId="11" fillId="0" borderId="6" xfId="93" applyFont="1" applyAlignment="1">
      <alignment horizontal="center"/>
    </xf>
    <xf numFmtId="0" fontId="49" fillId="0" borderId="5" xfId="93" applyBorder="1" applyAlignment="1">
      <alignment wrapText="1"/>
    </xf>
    <xf numFmtId="0" fontId="12" fillId="0" borderId="6" xfId="93" applyFont="1" applyAlignment="1">
      <alignment vertical="top" wrapText="1"/>
    </xf>
    <xf numFmtId="0" fontId="47" fillId="0" borderId="6" xfId="93" applyFont="1" applyAlignment="1">
      <alignment horizontal="left" vertical="top" wrapText="1"/>
    </xf>
    <xf numFmtId="0" fontId="96" fillId="0" borderId="6" xfId="94" applyFont="1"/>
    <xf numFmtId="0" fontId="12" fillId="0" borderId="5" xfId="93" applyFont="1" applyBorder="1" applyAlignment="1">
      <alignment vertical="top" wrapText="1"/>
    </xf>
    <xf numFmtId="0" fontId="12" fillId="0" borderId="5" xfId="93" applyFont="1" applyBorder="1" applyAlignment="1">
      <alignment horizontal="left" vertical="top" wrapText="1"/>
    </xf>
    <xf numFmtId="0" fontId="12" fillId="0" borderId="6" xfId="93" applyFont="1" applyAlignment="1">
      <alignment horizontal="left" vertical="top" wrapText="1"/>
    </xf>
    <xf numFmtId="0" fontId="8" fillId="0" borderId="6" xfId="93" applyFont="1" applyAlignment="1">
      <alignment horizontal="left" vertical="top" wrapText="1"/>
    </xf>
    <xf numFmtId="0" fontId="13" fillId="0" borderId="6" xfId="93" applyFont="1" applyAlignment="1">
      <alignment horizontal="left" vertical="top" wrapText="1"/>
    </xf>
    <xf numFmtId="0" fontId="86" fillId="0" borderId="6" xfId="93" applyFont="1" applyAlignment="1">
      <alignment horizontal="left" vertical="top" wrapText="1"/>
    </xf>
    <xf numFmtId="0" fontId="14" fillId="0" borderId="6" xfId="93" applyFont="1" applyAlignment="1">
      <alignment horizontal="left" vertical="top" wrapText="1"/>
    </xf>
    <xf numFmtId="0" fontId="14" fillId="0" borderId="5" xfId="93" applyFont="1" applyBorder="1" applyAlignment="1">
      <alignment horizontal="left" vertical="top" wrapText="1"/>
    </xf>
    <xf numFmtId="0" fontId="44" fillId="0" borderId="6" xfId="93" applyFont="1" applyAlignment="1">
      <alignment horizontal="left" vertical="top" wrapText="1"/>
    </xf>
    <xf numFmtId="0" fontId="10" fillId="0" borderId="6" xfId="94" applyFont="1"/>
    <xf numFmtId="0" fontId="160" fillId="0" borderId="6" xfId="94"/>
    <xf numFmtId="0" fontId="12" fillId="0" borderId="6" xfId="94" applyFont="1" applyAlignment="1">
      <alignment vertical="top" wrapText="1"/>
    </xf>
    <xf numFmtId="0" fontId="12" fillId="0" borderId="5" xfId="94" applyFont="1" applyBorder="1" applyAlignment="1">
      <alignment vertical="top" wrapText="1"/>
    </xf>
    <xf numFmtId="0" fontId="10" fillId="0" borderId="6" xfId="94" applyFont="1" applyAlignment="1">
      <alignment horizontal="left"/>
    </xf>
    <xf numFmtId="0" fontId="160" fillId="0" borderId="6" xfId="94"/>
    <xf numFmtId="0" fontId="13" fillId="0" borderId="6" xfId="94" applyFont="1" applyAlignment="1">
      <alignment horizontal="left"/>
    </xf>
    <xf numFmtId="0" fontId="8" fillId="0" borderId="8" xfId="94" applyFont="1" applyBorder="1" applyAlignment="1">
      <alignment vertical="top" wrapText="1"/>
    </xf>
    <xf numFmtId="0" fontId="12" fillId="0" borderId="8" xfId="94" applyFont="1" applyBorder="1" applyAlignment="1">
      <alignment vertical="top" wrapText="1"/>
    </xf>
    <xf numFmtId="0" fontId="8" fillId="0" borderId="6" xfId="94" applyFont="1" applyAlignment="1">
      <alignment vertical="top" wrapText="1"/>
    </xf>
    <xf numFmtId="0" fontId="8" fillId="0" borderId="5" xfId="94" applyFont="1" applyBorder="1" applyAlignment="1">
      <alignment vertical="top" wrapText="1"/>
    </xf>
    <xf numFmtId="0" fontId="15" fillId="0" borderId="5" xfId="94" applyFont="1" applyBorder="1" applyAlignment="1">
      <alignment vertical="top" wrapText="1"/>
    </xf>
    <xf numFmtId="0" fontId="13" fillId="0" borderId="6" xfId="94" applyFont="1"/>
    <xf numFmtId="0" fontId="16" fillId="0" borderId="6" xfId="94" applyFont="1"/>
    <xf numFmtId="0" fontId="8" fillId="0" borderId="6" xfId="94" applyFont="1" applyAlignment="1">
      <alignment vertical="top"/>
    </xf>
    <xf numFmtId="0" fontId="12" fillId="0" borderId="5" xfId="94" applyFont="1" applyBorder="1" applyAlignment="1">
      <alignment horizontal="left" vertical="top"/>
    </xf>
    <xf numFmtId="0" fontId="17" fillId="0" borderId="5" xfId="94" applyFont="1" applyBorder="1"/>
    <xf numFmtId="0" fontId="16" fillId="0" borderId="6" xfId="94" applyFont="1" applyAlignment="1">
      <alignment vertical="top"/>
    </xf>
    <xf numFmtId="49" fontId="13" fillId="0" borderId="6" xfId="94" applyNumberFormat="1" applyFont="1" applyAlignment="1">
      <alignment horizontal="right"/>
    </xf>
    <xf numFmtId="0" fontId="12" fillId="0" borderId="5" xfId="94" applyFont="1" applyBorder="1"/>
    <xf numFmtId="0" fontId="8" fillId="0" borderId="5" xfId="94" applyFont="1" applyBorder="1"/>
    <xf numFmtId="49" fontId="10" fillId="0" borderId="6" xfId="94" applyNumberFormat="1" applyFont="1" applyAlignment="1">
      <alignment horizontal="right"/>
    </xf>
    <xf numFmtId="0" fontId="14" fillId="0" borderId="6" xfId="94" applyFont="1"/>
    <xf numFmtId="0" fontId="15" fillId="0" borderId="5" xfId="94" applyFont="1" applyBorder="1"/>
    <xf numFmtId="49" fontId="12" fillId="0" borderId="6" xfId="94" applyNumberFormat="1" applyFont="1" applyAlignment="1">
      <alignment horizontal="right"/>
    </xf>
    <xf numFmtId="0" fontId="47" fillId="0" borderId="5" xfId="94" applyFont="1" applyBorder="1"/>
    <xf numFmtId="49" fontId="14" fillId="0" borderId="6" xfId="94" applyNumberFormat="1" applyFont="1" applyAlignment="1">
      <alignment horizontal="right"/>
    </xf>
    <xf numFmtId="0" fontId="44" fillId="0" borderId="6" xfId="94" applyFont="1"/>
    <xf numFmtId="0" fontId="44" fillId="0" borderId="5" xfId="94" applyFont="1" applyBorder="1"/>
    <xf numFmtId="0" fontId="161" fillId="0" borderId="6" xfId="94" applyFont="1"/>
    <xf numFmtId="0" fontId="15" fillId="0" borderId="6" xfId="94" applyFont="1"/>
    <xf numFmtId="0" fontId="12" fillId="0" borderId="5" xfId="94" applyFont="1" applyBorder="1" applyAlignment="1">
      <alignment horizontal="left" vertical="top" wrapText="1"/>
    </xf>
    <xf numFmtId="0" fontId="15" fillId="0" borderId="5" xfId="94" applyFont="1" applyBorder="1" applyAlignment="1">
      <alignment horizontal="left" vertical="top" wrapText="1"/>
    </xf>
    <xf numFmtId="0" fontId="12" fillId="0" borderId="6" xfId="94" applyFont="1"/>
    <xf numFmtId="0" fontId="8" fillId="0" borderId="6" xfId="94" applyFont="1"/>
    <xf numFmtId="0" fontId="8" fillId="0" borderId="6" xfId="94" applyFont="1" applyAlignment="1">
      <alignment vertical="center"/>
    </xf>
    <xf numFmtId="0" fontId="8" fillId="0" borderId="5" xfId="94" applyFont="1" applyBorder="1" applyAlignment="1">
      <alignment horizontal="left" vertical="center"/>
    </xf>
    <xf numFmtId="0" fontId="160" fillId="0" borderId="5" xfId="94" applyBorder="1"/>
    <xf numFmtId="174" fontId="160" fillId="0" borderId="5" xfId="94" applyNumberFormat="1" applyBorder="1" applyAlignment="1">
      <alignment vertical="center"/>
    </xf>
    <xf numFmtId="0" fontId="12" fillId="0" borderId="6" xfId="94" applyFont="1" applyAlignment="1">
      <alignment horizontal="left" vertical="center"/>
    </xf>
    <xf numFmtId="174" fontId="160" fillId="0" borderId="6" xfId="94" applyNumberFormat="1" applyAlignment="1">
      <alignment vertical="center"/>
    </xf>
    <xf numFmtId="49" fontId="12" fillId="0" borderId="6" xfId="94" applyNumberFormat="1" applyFont="1" applyAlignment="1">
      <alignment horizontal="left" vertical="center"/>
    </xf>
    <xf numFmtId="174" fontId="160" fillId="0" borderId="6" xfId="94" applyNumberFormat="1" applyAlignment="1">
      <alignment horizontal="right" vertical="center"/>
    </xf>
    <xf numFmtId="0" fontId="12" fillId="0" borderId="4" xfId="94" applyFont="1" applyBorder="1" applyAlignment="1">
      <alignment horizontal="left" vertical="center"/>
    </xf>
    <xf numFmtId="0" fontId="15" fillId="0" borderId="4" xfId="94" applyFont="1" applyBorder="1"/>
    <xf numFmtId="174" fontId="160" fillId="0" borderId="4" xfId="94" applyNumberFormat="1" applyBorder="1" applyAlignment="1">
      <alignment vertical="center"/>
    </xf>
    <xf numFmtId="0" fontId="14" fillId="0" borderId="6" xfId="94" applyFont="1" applyAlignment="1">
      <alignment vertical="center"/>
    </xf>
    <xf numFmtId="0" fontId="15" fillId="0" borderId="6" xfId="94" applyFont="1" applyAlignment="1">
      <alignment horizontal="right" vertical="center"/>
    </xf>
    <xf numFmtId="174" fontId="18" fillId="0" borderId="6" xfId="94" applyNumberFormat="1" applyFont="1" applyAlignment="1">
      <alignment vertical="center"/>
    </xf>
    <xf numFmtId="9" fontId="14" fillId="0" borderId="6" xfId="94" applyNumberFormat="1" applyFont="1" applyAlignment="1">
      <alignment vertical="center"/>
    </xf>
    <xf numFmtId="174" fontId="160" fillId="8" borderId="9" xfId="94" applyNumberFormat="1" applyFill="1" applyBorder="1" applyAlignment="1" applyProtection="1">
      <alignment vertical="center"/>
      <protection locked="0"/>
    </xf>
    <xf numFmtId="0" fontId="12" fillId="0" borderId="4" xfId="94" applyFont="1" applyBorder="1" applyAlignment="1">
      <alignment vertical="center"/>
    </xf>
    <xf numFmtId="0" fontId="8" fillId="0" borderId="4" xfId="94" applyFont="1" applyBorder="1" applyAlignment="1">
      <alignment horizontal="right" vertical="center"/>
    </xf>
    <xf numFmtId="0" fontId="8" fillId="0" borderId="6" xfId="94" applyFont="1" applyAlignment="1">
      <alignment horizontal="right" vertical="center"/>
    </xf>
    <xf numFmtId="0" fontId="160" fillId="0" borderId="6" xfId="94" applyAlignment="1">
      <alignment horizontal="right"/>
    </xf>
    <xf numFmtId="0" fontId="10" fillId="0" borderId="6" xfId="93" applyFont="1"/>
    <xf numFmtId="0" fontId="19" fillId="0" borderId="4" xfId="93" applyFont="1" applyBorder="1" applyAlignment="1">
      <alignment horizontal="right"/>
    </xf>
    <xf numFmtId="0" fontId="20" fillId="0" borderId="4" xfId="93" applyFont="1" applyBorder="1"/>
    <xf numFmtId="0" fontId="21" fillId="0" borderId="4" xfId="93" applyFont="1" applyBorder="1"/>
    <xf numFmtId="0" fontId="19" fillId="0" borderId="4" xfId="93" applyFont="1" applyBorder="1"/>
    <xf numFmtId="0" fontId="22" fillId="0" borderId="4" xfId="93" applyFont="1" applyBorder="1"/>
    <xf numFmtId="0" fontId="124" fillId="0" borderId="6" xfId="94" applyFont="1"/>
    <xf numFmtId="0" fontId="22" fillId="0" borderId="6" xfId="93" applyFont="1"/>
    <xf numFmtId="0" fontId="21" fillId="0" borderId="5" xfId="93" applyFont="1" applyBorder="1"/>
    <xf numFmtId="0" fontId="23" fillId="0" borderId="6" xfId="93" applyFont="1"/>
    <xf numFmtId="0" fontId="24" fillId="0" borderId="6" xfId="93" applyFont="1"/>
    <xf numFmtId="49" fontId="25" fillId="0" borderId="6" xfId="93" applyNumberFormat="1" applyFont="1" applyAlignment="1">
      <alignment horizontal="right"/>
    </xf>
    <xf numFmtId="0" fontId="25" fillId="0" borderId="6" xfId="93" applyFont="1" applyAlignment="1">
      <alignment horizontal="left" wrapText="1"/>
    </xf>
    <xf numFmtId="0" fontId="25" fillId="0" borderId="6" xfId="93" applyFont="1" applyAlignment="1">
      <alignment horizontal="center"/>
    </xf>
    <xf numFmtId="0" fontId="26" fillId="0" borderId="6" xfId="93" applyFont="1"/>
    <xf numFmtId="164" fontId="25" fillId="0" borderId="6" xfId="93" applyNumberFormat="1" applyFont="1" applyAlignment="1">
      <alignment horizontal="right"/>
    </xf>
    <xf numFmtId="0" fontId="29" fillId="0" borderId="6" xfId="93" applyFont="1"/>
    <xf numFmtId="0" fontId="68" fillId="0" borderId="6" xfId="93" applyFont="1" applyAlignment="1">
      <alignment horizontal="left"/>
    </xf>
    <xf numFmtId="0" fontId="55" fillId="0" borderId="6" xfId="93" applyFont="1" applyAlignment="1">
      <alignment horizontal="right"/>
    </xf>
    <xf numFmtId="0" fontId="59" fillId="0" borderId="6" xfId="93" applyFont="1" applyAlignment="1">
      <alignment horizontal="left" vertical="center"/>
    </xf>
    <xf numFmtId="0" fontId="55" fillId="0" borderId="6" xfId="93" applyFont="1" applyAlignment="1">
      <alignment horizontal="left" vertical="center" wrapText="1"/>
    </xf>
    <xf numFmtId="0" fontId="67" fillId="0" borderId="6" xfId="93" applyFont="1" applyAlignment="1">
      <alignment horizontal="left"/>
    </xf>
    <xf numFmtId="0" fontId="55" fillId="0" borderId="6" xfId="93" applyFont="1" applyAlignment="1">
      <alignment horizontal="left"/>
    </xf>
    <xf numFmtId="0" fontId="67" fillId="0" borderId="6" xfId="93" applyFont="1" applyAlignment="1">
      <alignment horizontal="center"/>
    </xf>
    <xf numFmtId="0" fontId="55" fillId="0" borderId="6" xfId="93" applyFont="1" applyAlignment="1">
      <alignment horizontal="left" wrapText="1"/>
    </xf>
    <xf numFmtId="0" fontId="44" fillId="0" borderId="6" xfId="93" applyFont="1" applyAlignment="1">
      <alignment horizontal="left" wrapText="1"/>
    </xf>
    <xf numFmtId="0" fontId="27" fillId="0" borderId="6" xfId="93" applyFont="1" applyAlignment="1">
      <alignment horizontal="left"/>
    </xf>
    <xf numFmtId="0" fontId="27" fillId="0" borderId="6" xfId="93" applyFont="1" applyAlignment="1">
      <alignment horizontal="right"/>
    </xf>
    <xf numFmtId="0" fontId="30" fillId="0" borderId="6" xfId="93" applyFont="1" applyAlignment="1">
      <alignment horizontal="left" vertical="center"/>
    </xf>
    <xf numFmtId="0" fontId="27" fillId="0" borderId="6" xfId="93" applyFont="1" applyAlignment="1">
      <alignment horizontal="left" vertical="center" wrapText="1"/>
    </xf>
    <xf numFmtId="0" fontId="27" fillId="0" borderId="6" xfId="93" applyFont="1" applyAlignment="1">
      <alignment horizontal="left" wrapText="1"/>
    </xf>
    <xf numFmtId="0" fontId="15" fillId="0" borderId="6" xfId="93" applyFont="1" applyAlignment="1">
      <alignment wrapText="1"/>
    </xf>
    <xf numFmtId="0" fontId="70" fillId="0" borderId="6" xfId="93" applyFont="1" applyAlignment="1">
      <alignment horizontal="left"/>
    </xf>
    <xf numFmtId="0" fontId="70" fillId="0" borderId="6" xfId="93" applyFont="1" applyAlignment="1">
      <alignment horizontal="right"/>
    </xf>
    <xf numFmtId="0" fontId="71" fillId="0" borderId="6" xfId="93" applyFont="1" applyAlignment="1">
      <alignment horizontal="left" vertical="center"/>
    </xf>
    <xf numFmtId="0" fontId="44" fillId="0" borderId="6" xfId="93" applyFont="1" applyAlignment="1">
      <alignment wrapText="1"/>
    </xf>
    <xf numFmtId="49" fontId="27" fillId="0" borderId="6" xfId="93" applyNumberFormat="1" applyFont="1" applyAlignment="1">
      <alignment horizontal="left"/>
    </xf>
    <xf numFmtId="49" fontId="27" fillId="0" borderId="6" xfId="93" applyNumberFormat="1" applyFont="1" applyAlignment="1">
      <alignment horizontal="right"/>
    </xf>
    <xf numFmtId="0" fontId="27" fillId="0" borderId="6" xfId="93" applyFont="1"/>
    <xf numFmtId="49" fontId="14" fillId="0" borderId="6" xfId="93" applyNumberFormat="1" applyFont="1" applyAlignment="1">
      <alignment horizontal="center"/>
    </xf>
    <xf numFmtId="0" fontId="72" fillId="0" borderId="6" xfId="93" applyFont="1" applyAlignment="1">
      <alignment horizontal="left" vertical="center"/>
    </xf>
    <xf numFmtId="0" fontId="14" fillId="0" borderId="6" xfId="93" applyFont="1"/>
    <xf numFmtId="0" fontId="31" fillId="0" borderId="6" xfId="93" applyFont="1"/>
    <xf numFmtId="0" fontId="54" fillId="0" borderId="6" xfId="93" applyFont="1" applyAlignment="1">
      <alignment wrapText="1"/>
    </xf>
    <xf numFmtId="0" fontId="10" fillId="0" borderId="6" xfId="93" applyFont="1"/>
    <xf numFmtId="0" fontId="10" fillId="0" borderId="6" xfId="93" applyFont="1" applyAlignment="1">
      <alignment wrapText="1"/>
    </xf>
    <xf numFmtId="0" fontId="13" fillId="0" borderId="6" xfId="93" applyFont="1"/>
    <xf numFmtId="0" fontId="18" fillId="0" borderId="6" xfId="93" applyFont="1"/>
    <xf numFmtId="49" fontId="32" fillId="0" borderId="6" xfId="94" applyNumberFormat="1" applyFont="1" applyAlignment="1">
      <alignment horizontal="left" vertical="center"/>
    </xf>
    <xf numFmtId="49" fontId="12" fillId="0" borderId="6" xfId="94" applyNumberFormat="1" applyFont="1" applyAlignment="1">
      <alignment horizontal="left" vertical="center" wrapText="1"/>
    </xf>
    <xf numFmtId="0" fontId="33" fillId="0" borderId="6" xfId="94" applyFont="1" applyAlignment="1">
      <alignment horizontal="left" vertical="center" wrapText="1"/>
    </xf>
    <xf numFmtId="0" fontId="10" fillId="0" borderId="6" xfId="94" applyFont="1" applyAlignment="1">
      <alignment wrapText="1"/>
    </xf>
    <xf numFmtId="49" fontId="10" fillId="0" borderId="6" xfId="94" applyNumberFormat="1" applyFont="1"/>
    <xf numFmtId="49" fontId="13" fillId="0" borderId="6" xfId="94" applyNumberFormat="1" applyFont="1"/>
    <xf numFmtId="0" fontId="14" fillId="0" borderId="5" xfId="94" applyFont="1" applyBorder="1" applyAlignment="1">
      <alignment vertical="top" wrapText="1"/>
    </xf>
    <xf numFmtId="0" fontId="12" fillId="0" borderId="5" xfId="94" applyFont="1" applyBorder="1" applyAlignment="1">
      <alignment horizontal="left" vertical="top"/>
    </xf>
    <xf numFmtId="0" fontId="15" fillId="0" borderId="5" xfId="94" applyFont="1" applyBorder="1" applyAlignment="1">
      <alignment wrapText="1"/>
    </xf>
    <xf numFmtId="0" fontId="106" fillId="0" borderId="6" xfId="93" applyFont="1"/>
    <xf numFmtId="49" fontId="56" fillId="0" borderId="6" xfId="93" applyNumberFormat="1" applyFont="1" applyAlignment="1">
      <alignment horizontal="right" vertical="top" wrapText="1"/>
    </xf>
    <xf numFmtId="49" fontId="56" fillId="0" borderId="6" xfId="93" applyNumberFormat="1" applyFont="1" applyAlignment="1">
      <alignment horizontal="right"/>
    </xf>
    <xf numFmtId="0" fontId="56" fillId="0" borderId="6" xfId="93" applyFont="1" applyAlignment="1">
      <alignment horizontal="left" wrapText="1"/>
    </xf>
    <xf numFmtId="0" fontId="56" fillId="0" borderId="6" xfId="93" applyFont="1" applyAlignment="1">
      <alignment horizontal="center"/>
    </xf>
    <xf numFmtId="0" fontId="107" fillId="0" borderId="6" xfId="93" applyFont="1"/>
    <xf numFmtId="164" fontId="56" fillId="0" borderId="6" xfId="93" applyNumberFormat="1" applyFont="1" applyAlignment="1">
      <alignment horizontal="right"/>
    </xf>
    <xf numFmtId="0" fontId="57" fillId="0" borderId="4" xfId="93" applyFont="1" applyBorder="1" applyAlignment="1">
      <alignment horizontal="right"/>
    </xf>
    <xf numFmtId="0" fontId="108" fillId="0" borderId="4" xfId="93" applyFont="1" applyBorder="1" applyAlignment="1">
      <alignment vertical="top" wrapText="1"/>
    </xf>
    <xf numFmtId="0" fontId="57" fillId="0" borderId="6" xfId="93" applyFont="1"/>
    <xf numFmtId="0" fontId="58" fillId="0" borderId="6" xfId="93" applyFont="1"/>
    <xf numFmtId="0" fontId="57" fillId="0" borderId="5" xfId="93" applyFont="1" applyBorder="1" applyAlignment="1">
      <alignment vertical="top" wrapText="1"/>
    </xf>
    <xf numFmtId="0" fontId="57" fillId="0" borderId="6" xfId="93" applyFont="1" applyAlignment="1">
      <alignment vertical="top" wrapText="1"/>
    </xf>
    <xf numFmtId="0" fontId="55" fillId="0" borderId="6" xfId="93" applyFont="1"/>
    <xf numFmtId="0" fontId="57" fillId="0" borderId="4" xfId="93" applyFont="1" applyBorder="1" applyAlignment="1">
      <alignment horizontal="left" vertical="top" wrapText="1"/>
    </xf>
    <xf numFmtId="0" fontId="55" fillId="0" borderId="6" xfId="93" applyFont="1" applyAlignment="1">
      <alignment horizontal="left" vertical="top" wrapText="1"/>
    </xf>
    <xf numFmtId="0" fontId="59" fillId="0" borderId="6" xfId="93" applyFont="1" applyAlignment="1">
      <alignment horizontal="left" vertical="top" wrapText="1"/>
    </xf>
    <xf numFmtId="0" fontId="109" fillId="0" borderId="6" xfId="93" applyFont="1"/>
    <xf numFmtId="0" fontId="34" fillId="0" borderId="6" xfId="93" applyFont="1"/>
    <xf numFmtId="0" fontId="60" fillId="0" borderId="6" xfId="93" applyFont="1" applyAlignment="1">
      <alignment horizontal="left" vertical="center"/>
    </xf>
    <xf numFmtId="0" fontId="61" fillId="0" borderId="6" xfId="93" applyFont="1"/>
    <xf numFmtId="0" fontId="60" fillId="0" borderId="6" xfId="93" applyFont="1" applyAlignment="1">
      <alignment vertical="top" wrapText="1"/>
    </xf>
    <xf numFmtId="0" fontId="55" fillId="0" borderId="6" xfId="93" applyFont="1" applyAlignment="1">
      <alignment vertical="top"/>
    </xf>
    <xf numFmtId="0" fontId="55" fillId="0" borderId="6" xfId="93" applyFont="1" applyAlignment="1">
      <alignment horizontal="center" vertical="center" wrapText="1"/>
    </xf>
    <xf numFmtId="0" fontId="62" fillId="0" borderId="6" xfId="93" applyFont="1" applyAlignment="1">
      <alignment horizontal="left" vertical="top" wrapText="1"/>
    </xf>
    <xf numFmtId="0" fontId="63" fillId="0" borderId="6" xfId="93" applyFont="1" applyAlignment="1">
      <alignment horizontal="left" vertical="top" wrapText="1"/>
    </xf>
    <xf numFmtId="0" fontId="55" fillId="0" borderId="6" xfId="93" applyFont="1" applyAlignment="1">
      <alignment horizontal="left" wrapText="1"/>
    </xf>
    <xf numFmtId="0" fontId="62" fillId="0" borderId="6" xfId="93" applyFont="1" applyAlignment="1">
      <alignment vertical="top" wrapText="1"/>
    </xf>
    <xf numFmtId="0" fontId="17" fillId="0" borderId="6" xfId="93" applyFont="1" applyAlignment="1">
      <alignment wrapText="1"/>
    </xf>
    <xf numFmtId="0" fontId="55" fillId="0" borderId="6" xfId="93" applyFont="1" applyAlignment="1">
      <alignment vertical="top" wrapText="1"/>
    </xf>
    <xf numFmtId="0" fontId="55" fillId="0" borderId="6" xfId="93" applyFont="1" applyAlignment="1">
      <alignment horizontal="left" vertical="top"/>
    </xf>
    <xf numFmtId="0" fontId="53" fillId="0" borderId="6" xfId="93" applyFont="1"/>
    <xf numFmtId="0" fontId="53" fillId="0" borderId="6" xfId="93" applyFont="1" applyAlignment="1">
      <alignment vertical="top" wrapText="1"/>
    </xf>
    <xf numFmtId="0" fontId="65" fillId="0" borderId="6" xfId="93" applyFont="1" applyAlignment="1">
      <alignment vertical="top" wrapText="1"/>
    </xf>
    <xf numFmtId="0" fontId="28" fillId="0" borderId="6" xfId="93" applyFont="1"/>
    <xf numFmtId="0" fontId="59" fillId="0" borderId="6" xfId="93" applyFont="1" applyAlignment="1">
      <alignment horizontal="center" wrapText="1"/>
    </xf>
    <xf numFmtId="0" fontId="55" fillId="0" borderId="6" xfId="93" applyFont="1" applyAlignment="1">
      <alignment horizontal="left" vertical="center"/>
    </xf>
    <xf numFmtId="0" fontId="17" fillId="0" borderId="6" xfId="93" applyFont="1"/>
    <xf numFmtId="0" fontId="59" fillId="0" borderId="6" xfId="93" applyFont="1" applyAlignment="1">
      <alignment horizontal="right" vertical="center" wrapText="1"/>
    </xf>
    <xf numFmtId="0" fontId="66" fillId="0" borderId="6" xfId="93" applyFont="1" applyAlignment="1">
      <alignment horizontal="left" vertical="top" wrapText="1"/>
    </xf>
    <xf numFmtId="0" fontId="67" fillId="0" borderId="6" xfId="93" applyFont="1" applyAlignment="1">
      <alignment horizontal="left" vertical="top" wrapText="1"/>
    </xf>
    <xf numFmtId="0" fontId="55" fillId="0" borderId="6" xfId="93" applyFont="1" applyAlignment="1">
      <alignment horizontal="center" vertical="top" wrapText="1"/>
    </xf>
    <xf numFmtId="0" fontId="62" fillId="0" borderId="6" xfId="93" applyFont="1" applyAlignment="1">
      <alignment horizontal="left"/>
    </xf>
    <xf numFmtId="0" fontId="67" fillId="0" borderId="6" xfId="93" applyFont="1" applyAlignment="1">
      <alignment vertical="top" wrapText="1"/>
    </xf>
    <xf numFmtId="0" fontId="17" fillId="0" borderId="6" xfId="93" applyFont="1" applyAlignment="1">
      <alignment horizontal="left" wrapText="1"/>
    </xf>
    <xf numFmtId="0" fontId="55" fillId="0" borderId="6" xfId="93" applyFont="1" applyAlignment="1">
      <alignment horizontal="center" vertical="center"/>
    </xf>
    <xf numFmtId="0" fontId="67" fillId="0" borderId="6" xfId="93" applyFont="1"/>
    <xf numFmtId="0" fontId="55" fillId="0" borderId="6" xfId="93" applyFont="1" applyAlignment="1">
      <alignment horizontal="right" vertical="top" wrapText="1"/>
    </xf>
    <xf numFmtId="0" fontId="67" fillId="0" borderId="6" xfId="93" applyFont="1" applyAlignment="1">
      <alignment horizontal="right" vertical="center"/>
    </xf>
    <xf numFmtId="0" fontId="59" fillId="0" borderId="6" xfId="93" applyFont="1" applyAlignment="1">
      <alignment horizontal="right"/>
    </xf>
    <xf numFmtId="0" fontId="55" fillId="0" borderId="6" xfId="93" applyFont="1" applyAlignment="1">
      <alignment wrapText="1"/>
    </xf>
    <xf numFmtId="0" fontId="60" fillId="0" borderId="6" xfId="93" applyFont="1"/>
    <xf numFmtId="0" fontId="59" fillId="0" borderId="6" xfId="93" applyFont="1" applyAlignment="1">
      <alignment horizontal="right" wrapText="1"/>
    </xf>
    <xf numFmtId="0" fontId="44" fillId="0" borderId="6" xfId="93" applyFont="1" applyAlignment="1">
      <alignment vertical="top" wrapText="1"/>
    </xf>
    <xf numFmtId="0" fontId="44" fillId="0" borderId="6" xfId="93" applyFont="1" applyAlignment="1">
      <alignment wrapText="1"/>
    </xf>
    <xf numFmtId="0" fontId="59" fillId="0" borderId="6" xfId="93" applyFont="1" applyAlignment="1">
      <alignment horizontal="left"/>
    </xf>
    <xf numFmtId="0" fontId="59" fillId="0" borderId="6" xfId="93" applyFont="1" applyAlignment="1">
      <alignment horizontal="center"/>
    </xf>
    <xf numFmtId="0" fontId="59" fillId="0" borderId="6" xfId="93" applyFont="1" applyAlignment="1">
      <alignment wrapText="1"/>
    </xf>
    <xf numFmtId="0" fontId="53" fillId="0" borderId="6" xfId="93" applyFont="1" applyAlignment="1">
      <alignment horizontal="right"/>
    </xf>
    <xf numFmtId="0" fontId="52" fillId="0" borderId="6" xfId="93" applyFont="1" applyAlignment="1">
      <alignment vertical="top" wrapText="1"/>
    </xf>
    <xf numFmtId="0" fontId="17" fillId="0" borderId="6" xfId="93" applyFont="1" applyAlignment="1">
      <alignment vertical="top" wrapText="1"/>
    </xf>
    <xf numFmtId="0" fontId="59" fillId="0" borderId="6" xfId="93" applyFont="1" applyAlignment="1">
      <alignment vertical="top" wrapText="1"/>
    </xf>
    <xf numFmtId="0" fontId="114" fillId="0" borderId="6" xfId="93" applyFont="1"/>
    <xf numFmtId="0" fontId="67" fillId="0" borderId="6" xfId="93" applyFont="1" applyAlignment="1">
      <alignment horizontal="right"/>
    </xf>
    <xf numFmtId="0" fontId="67" fillId="0" borderId="6" xfId="93" applyFont="1" applyAlignment="1">
      <alignment horizontal="left" vertical="center" wrapText="1"/>
    </xf>
    <xf numFmtId="0" fontId="67" fillId="0" borderId="6" xfId="93" applyFont="1" applyAlignment="1">
      <alignment vertical="top"/>
    </xf>
    <xf numFmtId="0" fontId="49" fillId="0" borderId="6" xfId="93" applyAlignment="1">
      <alignment vertical="top" wrapText="1"/>
    </xf>
    <xf numFmtId="0" fontId="51" fillId="2" borderId="7" xfId="95" applyFill="1" applyBorder="1" applyAlignment="1">
      <alignment horizontal="center" vertical="center"/>
    </xf>
    <xf numFmtId="0" fontId="54" fillId="2" borderId="3" xfId="95" applyFont="1" applyFill="1" applyBorder="1" applyAlignment="1">
      <alignment horizontal="center" vertical="center"/>
    </xf>
    <xf numFmtId="4" fontId="54" fillId="2" borderId="3" xfId="95" applyNumberFormat="1" applyFont="1" applyFill="1" applyBorder="1" applyAlignment="1">
      <alignment horizontal="center" vertical="center"/>
    </xf>
    <xf numFmtId="0" fontId="96" fillId="0" borderId="6" xfId="95" applyFont="1" applyAlignment="1">
      <alignment horizontal="center" vertical="center"/>
    </xf>
    <xf numFmtId="0" fontId="54" fillId="0" borderId="6" xfId="95" applyFont="1" applyAlignment="1">
      <alignment horizontal="center" vertical="center"/>
    </xf>
    <xf numFmtId="0" fontId="51" fillId="0" borderId="6" xfId="95"/>
    <xf numFmtId="0" fontId="162" fillId="2" borderId="7" xfId="95" applyFont="1" applyFill="1" applyBorder="1" applyAlignment="1">
      <alignment horizontal="center" vertical="center"/>
    </xf>
    <xf numFmtId="0" fontId="163" fillId="2" borderId="3" xfId="95" applyFont="1" applyFill="1" applyBorder="1" applyAlignment="1">
      <alignment horizontal="center" vertical="center"/>
    </xf>
    <xf numFmtId="4" fontId="163" fillId="2" borderId="3" xfId="95" applyNumberFormat="1" applyFont="1" applyFill="1" applyBorder="1" applyAlignment="1">
      <alignment horizontal="center" vertical="center"/>
    </xf>
    <xf numFmtId="0" fontId="123" fillId="0" borderId="6" xfId="95" applyFont="1" applyAlignment="1">
      <alignment horizontal="center"/>
    </xf>
    <xf numFmtId="0" fontId="163" fillId="0" borderId="6" xfId="95" applyFont="1" applyAlignment="1">
      <alignment horizontal="center"/>
    </xf>
    <xf numFmtId="4" fontId="163" fillId="0" borderId="6" xfId="95" applyNumberFormat="1" applyFont="1" applyAlignment="1">
      <alignment horizontal="center"/>
    </xf>
    <xf numFmtId="4" fontId="163" fillId="0" borderId="6" xfId="95" applyNumberFormat="1" applyFont="1" applyAlignment="1" applyProtection="1">
      <alignment horizontal="center"/>
      <protection locked="0"/>
    </xf>
    <xf numFmtId="0" fontId="164" fillId="3" borderId="4" xfId="95" applyFont="1" applyFill="1" applyBorder="1" applyAlignment="1">
      <alignment horizontal="right" vertical="center"/>
    </xf>
    <xf numFmtId="0" fontId="164" fillId="3" borderId="4" xfId="95" applyFont="1" applyFill="1" applyBorder="1" applyAlignment="1">
      <alignment vertical="center"/>
    </xf>
    <xf numFmtId="0" fontId="54" fillId="3" borderId="4" xfId="95" applyFont="1" applyFill="1" applyBorder="1" applyAlignment="1">
      <alignment horizontal="center" vertical="center"/>
    </xf>
    <xf numFmtId="4" fontId="54" fillId="3" borderId="4" xfId="95" applyNumberFormat="1" applyFont="1" applyFill="1" applyBorder="1" applyAlignment="1">
      <alignment vertical="center"/>
    </xf>
    <xf numFmtId="4" fontId="50" fillId="3" borderId="4" xfId="95" applyNumberFormat="1" applyFont="1" applyFill="1" applyBorder="1" applyAlignment="1">
      <alignment vertical="center"/>
    </xf>
    <xf numFmtId="0" fontId="96" fillId="0" borderId="6" xfId="95" applyFont="1"/>
    <xf numFmtId="0" fontId="54" fillId="0" borderId="6" xfId="95" applyFont="1"/>
    <xf numFmtId="0" fontId="164" fillId="0" borderId="6" xfId="95" applyFont="1" applyAlignment="1">
      <alignment horizontal="right" vertical="center"/>
    </xf>
    <xf numFmtId="0" fontId="164" fillId="0" borderId="6" xfId="95" applyFont="1" applyAlignment="1">
      <alignment vertical="center"/>
    </xf>
    <xf numFmtId="4" fontId="54" fillId="0" borderId="6" xfId="95" applyNumberFormat="1" applyFont="1" applyAlignment="1">
      <alignment vertical="center"/>
    </xf>
    <xf numFmtId="4" fontId="54" fillId="0" borderId="6" xfId="95" applyNumberFormat="1" applyFont="1" applyAlignment="1" applyProtection="1">
      <alignment vertical="center"/>
      <protection locked="0"/>
    </xf>
    <xf numFmtId="4" fontId="50" fillId="0" borderId="6" xfId="95" applyNumberFormat="1" applyFont="1" applyAlignment="1">
      <alignment vertical="center"/>
    </xf>
    <xf numFmtId="0" fontId="50" fillId="0" borderId="6" xfId="95" applyFont="1" applyAlignment="1">
      <alignment wrapText="1"/>
    </xf>
    <xf numFmtId="49" fontId="54" fillId="0" borderId="6" xfId="95" applyNumberFormat="1" applyFont="1" applyAlignment="1">
      <alignment horizontal="right" vertical="top"/>
    </xf>
    <xf numFmtId="0" fontId="54" fillId="0" borderId="6" xfId="95" applyFont="1" applyAlignment="1">
      <alignment horizontal="center" wrapText="1"/>
    </xf>
    <xf numFmtId="4" fontId="54" fillId="0" borderId="6" xfId="95" applyNumberFormat="1" applyFont="1" applyAlignment="1">
      <alignment wrapText="1"/>
    </xf>
    <xf numFmtId="4" fontId="54" fillId="0" borderId="6" xfId="95" applyNumberFormat="1" applyFont="1" applyAlignment="1" applyProtection="1">
      <alignment wrapText="1"/>
      <protection locked="0"/>
    </xf>
    <xf numFmtId="0" fontId="50" fillId="4" borderId="4" xfId="95" applyFont="1" applyFill="1" applyBorder="1" applyAlignment="1">
      <alignment horizontal="right" vertical="center"/>
    </xf>
    <xf numFmtId="0" fontId="50" fillId="4" borderId="4" xfId="95" applyFont="1" applyFill="1" applyBorder="1" applyAlignment="1">
      <alignment vertical="center"/>
    </xf>
    <xf numFmtId="0" fontId="54" fillId="4" borderId="4" xfId="95" applyFont="1" applyFill="1" applyBorder="1" applyAlignment="1">
      <alignment horizontal="center" vertical="center"/>
    </xf>
    <xf numFmtId="4" fontId="54" fillId="4" borderId="4" xfId="95" applyNumberFormat="1" applyFont="1" applyFill="1" applyBorder="1" applyAlignment="1">
      <alignment vertical="center"/>
    </xf>
    <xf numFmtId="4" fontId="50" fillId="4" borderId="4" xfId="95" applyNumberFormat="1" applyFont="1" applyFill="1" applyBorder="1" applyAlignment="1">
      <alignment vertical="center"/>
    </xf>
    <xf numFmtId="0" fontId="54" fillId="0" borderId="6" xfId="95" applyFont="1" applyAlignment="1">
      <alignment horizontal="left" vertical="top" wrapText="1"/>
    </xf>
    <xf numFmtId="4" fontId="54" fillId="0" borderId="6" xfId="95" applyNumberFormat="1" applyFont="1"/>
    <xf numFmtId="4" fontId="54" fillId="0" borderId="6" xfId="95" applyNumberFormat="1" applyFont="1" applyProtection="1">
      <protection locked="0"/>
    </xf>
    <xf numFmtId="0" fontId="54" fillId="0" borderId="6" xfId="95" applyFont="1" applyAlignment="1">
      <alignment horizontal="right" vertical="top"/>
    </xf>
    <xf numFmtId="0" fontId="54" fillId="0" borderId="6" xfId="95" applyFont="1" applyAlignment="1">
      <alignment vertical="top" wrapText="1"/>
    </xf>
    <xf numFmtId="0" fontId="50" fillId="5" borderId="6" xfId="95" applyFont="1" applyFill="1" applyAlignment="1">
      <alignment horizontal="right" vertical="center"/>
    </xf>
    <xf numFmtId="0" fontId="50" fillId="5" borderId="6" xfId="95" applyFont="1" applyFill="1" applyAlignment="1">
      <alignment vertical="center"/>
    </xf>
    <xf numFmtId="0" fontId="54" fillId="5" borderId="6" xfId="95" applyFont="1" applyFill="1" applyAlignment="1">
      <alignment horizontal="center" vertical="center"/>
    </xf>
    <xf numFmtId="4" fontId="54" fillId="5" borderId="6" xfId="95" applyNumberFormat="1" applyFont="1" applyFill="1" applyAlignment="1">
      <alignment vertical="center"/>
    </xf>
    <xf numFmtId="4" fontId="50" fillId="5" borderId="6" xfId="95" applyNumberFormat="1" applyFont="1" applyFill="1" applyAlignment="1">
      <alignment vertical="center"/>
    </xf>
    <xf numFmtId="0" fontId="54" fillId="0" borderId="6" xfId="95" applyFont="1" applyAlignment="1">
      <alignment wrapText="1"/>
    </xf>
    <xf numFmtId="0" fontId="50" fillId="0" borderId="6" xfId="95" applyFont="1" applyAlignment="1">
      <alignment horizontal="right" vertical="top"/>
    </xf>
    <xf numFmtId="0" fontId="50" fillId="0" borderId="6" xfId="95" applyFont="1" applyAlignment="1">
      <alignment vertical="top" wrapText="1"/>
    </xf>
    <xf numFmtId="0" fontId="54" fillId="0" borderId="6" xfId="95" applyFont="1" applyAlignment="1">
      <alignment vertical="top"/>
    </xf>
    <xf numFmtId="49" fontId="51" fillId="0" borderId="6" xfId="95" applyNumberFormat="1" applyAlignment="1">
      <alignment horizontal="right" vertical="top"/>
    </xf>
    <xf numFmtId="0" fontId="51" fillId="0" borderId="6" xfId="95" applyAlignment="1">
      <alignment vertical="top" wrapText="1"/>
    </xf>
    <xf numFmtId="0" fontId="51" fillId="0" borderId="6" xfId="95" applyAlignment="1">
      <alignment horizontal="center" wrapText="1"/>
    </xf>
    <xf numFmtId="4" fontId="51" fillId="0" borderId="6" xfId="95" applyNumberFormat="1"/>
    <xf numFmtId="4" fontId="51" fillId="0" borderId="6" xfId="95" applyNumberFormat="1" applyProtection="1">
      <protection locked="0"/>
    </xf>
    <xf numFmtId="4" fontId="51" fillId="0" borderId="6" xfId="95" applyNumberFormat="1" applyAlignment="1">
      <alignment wrapText="1"/>
    </xf>
    <xf numFmtId="4" fontId="54" fillId="0" borderId="6" xfId="95" applyNumberFormat="1" applyFont="1" applyAlignment="1">
      <alignment horizontal="right"/>
    </xf>
    <xf numFmtId="49" fontId="50" fillId="0" borderId="6" xfId="95" applyNumberFormat="1" applyFont="1" applyAlignment="1">
      <alignment horizontal="right" vertical="top"/>
    </xf>
    <xf numFmtId="0" fontId="130" fillId="0" borderId="6" xfId="95" applyFont="1"/>
    <xf numFmtId="0" fontId="54" fillId="0" borderId="4" xfId="95" applyFont="1" applyBorder="1" applyAlignment="1">
      <alignment horizontal="right" vertical="top"/>
    </xf>
    <xf numFmtId="0" fontId="54" fillId="0" borderId="4" xfId="95" applyFont="1" applyBorder="1" applyAlignment="1">
      <alignment wrapText="1"/>
    </xf>
    <xf numFmtId="0" fontId="54" fillId="0" borderId="4" xfId="95" applyFont="1" applyBorder="1" applyAlignment="1">
      <alignment horizontal="center"/>
    </xf>
    <xf numFmtId="4" fontId="54" fillId="0" borderId="4" xfId="95" applyNumberFormat="1" applyFont="1" applyBorder="1" applyAlignment="1">
      <alignment horizontal="center"/>
    </xf>
    <xf numFmtId="4" fontId="54" fillId="0" borderId="4" xfId="95" applyNumberFormat="1" applyFont="1" applyBorder="1" applyAlignment="1" applyProtection="1">
      <alignment horizontal="center"/>
      <protection locked="0"/>
    </xf>
    <xf numFmtId="0" fontId="50" fillId="0" borderId="6" xfId="95" applyFont="1" applyAlignment="1">
      <alignment horizontal="right" vertical="center"/>
    </xf>
    <xf numFmtId="0" fontId="50" fillId="0" borderId="6" xfId="95" applyFont="1" applyAlignment="1">
      <alignment vertical="center"/>
    </xf>
    <xf numFmtId="0" fontId="96" fillId="0" borderId="6" xfId="95" applyFont="1" applyAlignment="1">
      <alignment vertical="center"/>
    </xf>
    <xf numFmtId="0" fontId="54" fillId="0" borderId="6" xfId="95" applyFont="1" applyAlignment="1">
      <alignment vertical="center"/>
    </xf>
    <xf numFmtId="0" fontId="50" fillId="5" borderId="4" xfId="95" applyFont="1" applyFill="1" applyBorder="1" applyAlignment="1">
      <alignment horizontal="right" vertical="center"/>
    </xf>
    <xf numFmtId="0" fontId="50" fillId="5" borderId="4" xfId="95" applyFont="1" applyFill="1" applyBorder="1" applyAlignment="1">
      <alignment vertical="center"/>
    </xf>
    <xf numFmtId="0" fontId="54" fillId="5" borderId="4" xfId="95" applyFont="1" applyFill="1" applyBorder="1" applyAlignment="1">
      <alignment horizontal="center" vertical="center"/>
    </xf>
    <xf numFmtId="4" fontId="54" fillId="5" borderId="4" xfId="95" applyNumberFormat="1" applyFont="1" applyFill="1" applyBorder="1" applyAlignment="1">
      <alignment vertical="center"/>
    </xf>
    <xf numFmtId="4" fontId="50" fillId="5" borderId="4" xfId="95" applyNumberFormat="1" applyFont="1" applyFill="1" applyBorder="1" applyAlignment="1">
      <alignment vertical="center"/>
    </xf>
    <xf numFmtId="0" fontId="165" fillId="0" borderId="6" xfId="95" applyFont="1" applyAlignment="1">
      <alignment horizontal="left" vertical="top" wrapText="1"/>
    </xf>
    <xf numFmtId="4" fontId="53" fillId="0" borderId="6" xfId="95" applyNumberFormat="1" applyFont="1"/>
    <xf numFmtId="49" fontId="53" fillId="0" borderId="6" xfId="95" applyNumberFormat="1" applyFont="1" applyAlignment="1">
      <alignment horizontal="right" vertical="top"/>
    </xf>
    <xf numFmtId="0" fontId="53" fillId="0" borderId="6" xfId="95" applyFont="1" applyAlignment="1">
      <alignment vertical="top" wrapText="1"/>
    </xf>
    <xf numFmtId="0" fontId="53" fillId="0" borderId="6" xfId="95" applyFont="1" applyAlignment="1">
      <alignment horizontal="center" wrapText="1"/>
    </xf>
    <xf numFmtId="4" fontId="53" fillId="0" borderId="6" xfId="95" applyNumberFormat="1" applyFont="1" applyProtection="1">
      <protection locked="0"/>
    </xf>
    <xf numFmtId="0" fontId="52" fillId="0" borderId="6" xfId="95" applyFont="1"/>
    <xf numFmtId="0" fontId="53" fillId="0" borderId="6" xfId="95" applyFont="1"/>
    <xf numFmtId="49" fontId="52" fillId="0" borderId="6" xfId="77" applyNumberFormat="1" applyFont="1" applyAlignment="1">
      <alignment horizontal="right" vertical="top"/>
    </xf>
    <xf numFmtId="0" fontId="52" fillId="0" borderId="6" xfId="77" applyFont="1" applyAlignment="1">
      <alignment vertical="top" wrapText="1"/>
    </xf>
    <xf numFmtId="0" fontId="53" fillId="0" borderId="6" xfId="77" applyFont="1" applyAlignment="1">
      <alignment horizontal="center" wrapText="1"/>
    </xf>
    <xf numFmtId="167" fontId="53" fillId="0" borderId="6" xfId="77" applyNumberFormat="1" applyFont="1"/>
    <xf numFmtId="167" fontId="53" fillId="0" borderId="6" xfId="77" applyNumberFormat="1" applyFont="1" applyProtection="1">
      <protection locked="0"/>
    </xf>
    <xf numFmtId="167" fontId="53" fillId="0" borderId="6" xfId="78" applyNumberFormat="1" applyFont="1" applyAlignment="1">
      <alignment horizontal="right"/>
    </xf>
    <xf numFmtId="167" fontId="53" fillId="0" borderId="6" xfId="94" applyNumberFormat="1" applyFont="1" applyAlignment="1">
      <alignment horizontal="right"/>
    </xf>
    <xf numFmtId="0" fontId="53" fillId="0" borderId="6" xfId="94" applyFont="1"/>
    <xf numFmtId="49" fontId="53" fillId="0" borderId="6" xfId="77" applyNumberFormat="1" applyFont="1" applyAlignment="1">
      <alignment horizontal="right" vertical="top"/>
    </xf>
    <xf numFmtId="0" fontId="53" fillId="0" borderId="6" xfId="77" applyFont="1" applyAlignment="1">
      <alignment vertical="top" wrapText="1"/>
    </xf>
    <xf numFmtId="2" fontId="53" fillId="0" borderId="6" xfId="77" applyNumberFormat="1" applyFont="1"/>
    <xf numFmtId="49" fontId="54" fillId="0" borderId="6" xfId="94" applyNumberFormat="1" applyFont="1" applyAlignment="1">
      <alignment horizontal="right" vertical="top"/>
    </xf>
    <xf numFmtId="0" fontId="54" fillId="0" borderId="6" xfId="94" applyFont="1" applyAlignment="1">
      <alignment vertical="top" wrapText="1"/>
    </xf>
    <xf numFmtId="0" fontId="54" fillId="0" borderId="6" xfId="94" applyFont="1" applyAlignment="1">
      <alignment horizontal="center" wrapText="1"/>
    </xf>
    <xf numFmtId="167" fontId="54" fillId="0" borderId="6" xfId="94" applyNumberFormat="1" applyFont="1"/>
    <xf numFmtId="167" fontId="54" fillId="0" borderId="6" xfId="94" applyNumberFormat="1" applyFont="1" applyProtection="1">
      <protection locked="0"/>
    </xf>
    <xf numFmtId="167" fontId="54" fillId="0" borderId="6" xfId="94" applyNumberFormat="1" applyFont="1" applyAlignment="1">
      <alignment horizontal="right"/>
    </xf>
    <xf numFmtId="0" fontId="54" fillId="0" borderId="6" xfId="94" applyFont="1"/>
    <xf numFmtId="0" fontId="51" fillId="0" borderId="6" xfId="94" applyFont="1"/>
    <xf numFmtId="0" fontId="54" fillId="0" borderId="6" xfId="95" applyFont="1" applyAlignment="1">
      <alignment horizontal="center"/>
    </xf>
    <xf numFmtId="4" fontId="54" fillId="0" borderId="6" xfId="95" applyNumberFormat="1" applyFont="1" applyAlignment="1">
      <alignment horizontal="center"/>
    </xf>
    <xf numFmtId="4" fontId="54" fillId="0" borderId="6" xfId="95" applyNumberFormat="1" applyFont="1" applyAlignment="1" applyProtection="1">
      <alignment horizontal="center"/>
      <protection locked="0"/>
    </xf>
    <xf numFmtId="49" fontId="52" fillId="0" borderId="6" xfId="94" applyNumberFormat="1" applyFont="1" applyAlignment="1">
      <alignment horizontal="right" vertical="top"/>
    </xf>
    <xf numFmtId="0" fontId="52" fillId="0" borderId="6" xfId="94" applyFont="1" applyAlignment="1">
      <alignment vertical="top" wrapText="1"/>
    </xf>
    <xf numFmtId="0" fontId="53" fillId="0" borderId="6" xfId="94" applyFont="1" applyAlignment="1">
      <alignment horizontal="center" wrapText="1"/>
    </xf>
    <xf numFmtId="169" fontId="53" fillId="0" borderId="6" xfId="94" applyNumberFormat="1" applyFont="1"/>
    <xf numFmtId="167" fontId="53" fillId="0" borderId="6" xfId="94" applyNumberFormat="1" applyFont="1" applyProtection="1">
      <protection locked="0"/>
    </xf>
    <xf numFmtId="167" fontId="53" fillId="0" borderId="6" xfId="94" applyNumberFormat="1" applyFont="1" applyAlignment="1">
      <alignment horizontal="left"/>
    </xf>
    <xf numFmtId="49" fontId="53" fillId="0" borderId="6" xfId="94" applyNumberFormat="1" applyFont="1" applyAlignment="1">
      <alignment horizontal="right" vertical="top"/>
    </xf>
    <xf numFmtId="0" fontId="53" fillId="0" borderId="6" xfId="96" applyFont="1" applyAlignment="1">
      <alignment horizontal="left" vertical="top" wrapText="1"/>
    </xf>
    <xf numFmtId="0" fontId="53" fillId="0" borderId="6" xfId="94" applyFont="1" applyAlignment="1">
      <alignment vertical="top" wrapText="1"/>
    </xf>
    <xf numFmtId="185" fontId="53" fillId="0" borderId="6" xfId="94" applyNumberFormat="1" applyFont="1"/>
    <xf numFmtId="49" fontId="53" fillId="0" borderId="6" xfId="96" applyNumberFormat="1" applyFont="1" applyAlignment="1">
      <alignment horizontal="left" vertical="top" wrapText="1"/>
    </xf>
    <xf numFmtId="0" fontId="54" fillId="0" borderId="4" xfId="94" applyFont="1" applyBorder="1" applyAlignment="1">
      <alignment horizontal="right" vertical="top"/>
    </xf>
    <xf numFmtId="0" fontId="54" fillId="0" borderId="4" xfId="94" applyFont="1" applyBorder="1" applyAlignment="1">
      <alignment wrapText="1"/>
    </xf>
    <xf numFmtId="0" fontId="54" fillId="0" borderId="4" xfId="94" applyFont="1" applyBorder="1" applyAlignment="1">
      <alignment horizontal="center"/>
    </xf>
    <xf numFmtId="0" fontId="54" fillId="0" borderId="4" xfId="94" applyFont="1" applyBorder="1" applyAlignment="1" applyProtection="1">
      <alignment horizontal="center"/>
      <protection locked="0"/>
    </xf>
    <xf numFmtId="166" fontId="54" fillId="0" borderId="10" xfId="94" applyNumberFormat="1" applyFont="1" applyBorder="1"/>
    <xf numFmtId="166" fontId="54" fillId="0" borderId="6" xfId="94" applyNumberFormat="1" applyFont="1"/>
    <xf numFmtId="49" fontId="53" fillId="0" borderId="6" xfId="95" applyNumberFormat="1" applyFont="1" applyAlignment="1">
      <alignment horizontal="left" vertical="top"/>
    </xf>
    <xf numFmtId="49" fontId="53" fillId="0" borderId="6" xfId="95" applyNumberFormat="1" applyFont="1" applyAlignment="1">
      <alignment vertical="top" wrapText="1"/>
    </xf>
    <xf numFmtId="2" fontId="53" fillId="0" borderId="6" xfId="95" applyNumberFormat="1" applyFont="1" applyAlignment="1">
      <alignment horizontal="left"/>
    </xf>
    <xf numFmtId="4" fontId="53" fillId="0" borderId="6" xfId="95" applyNumberFormat="1" applyFont="1" applyAlignment="1">
      <alignment horizontal="left"/>
    </xf>
    <xf numFmtId="4" fontId="135" fillId="0" borderId="6" xfId="95" applyNumberFormat="1" applyFont="1"/>
    <xf numFmtId="4" fontId="67" fillId="0" borderId="6" xfId="95" applyNumberFormat="1" applyFont="1"/>
    <xf numFmtId="2" fontId="53" fillId="0" borderId="6" xfId="95" applyNumberFormat="1" applyFont="1" applyAlignment="1">
      <alignment horizontal="left" vertical="center"/>
    </xf>
    <xf numFmtId="49" fontId="52" fillId="0" borderId="6" xfId="95" applyNumberFormat="1" applyFont="1" applyAlignment="1">
      <alignment vertical="top"/>
    </xf>
    <xf numFmtId="49" fontId="52" fillId="0" borderId="6" xfId="95" applyNumberFormat="1" applyFont="1" applyAlignment="1">
      <alignment vertical="top" wrapText="1"/>
    </xf>
    <xf numFmtId="4" fontId="133" fillId="0" borderId="6" xfId="95" applyNumberFormat="1" applyFont="1"/>
    <xf numFmtId="2" fontId="53" fillId="0" borderId="6" xfId="95" applyNumberFormat="1" applyFont="1" applyAlignment="1">
      <alignment horizontal="left" wrapText="1"/>
    </xf>
    <xf numFmtId="49" fontId="53" fillId="0" borderId="6" xfId="95" applyNumberFormat="1" applyFont="1" applyAlignment="1">
      <alignment horizontal="left" vertical="top" wrapText="1"/>
    </xf>
    <xf numFmtId="2" fontId="53" fillId="0" borderId="6" xfId="95" applyNumberFormat="1" applyFont="1" applyAlignment="1">
      <alignment wrapText="1"/>
    </xf>
    <xf numFmtId="2" fontId="53" fillId="0" borderId="6" xfId="95" applyNumberFormat="1" applyFont="1"/>
    <xf numFmtId="49" fontId="52" fillId="0" borderId="6" xfId="95" applyNumberFormat="1" applyFont="1" applyAlignment="1">
      <alignment horizontal="left" vertical="top"/>
    </xf>
    <xf numFmtId="49" fontId="53" fillId="0" borderId="6" xfId="95" applyNumberFormat="1" applyFont="1" applyAlignment="1">
      <alignment vertical="top"/>
    </xf>
    <xf numFmtId="4" fontId="134" fillId="0" borderId="6" xfId="95" applyNumberFormat="1" applyFont="1"/>
    <xf numFmtId="4" fontId="53" fillId="0" borderId="10" xfId="95" applyNumberFormat="1" applyFont="1" applyBorder="1"/>
    <xf numFmtId="167" fontId="53" fillId="0" borderId="6" xfId="94" applyNumberFormat="1" applyFont="1"/>
    <xf numFmtId="4" fontId="67" fillId="0" borderId="6" xfId="94" applyNumberFormat="1" applyFont="1"/>
    <xf numFmtId="49" fontId="53" fillId="0" borderId="6" xfId="94" quotePrefix="1" applyNumberFormat="1" applyFont="1" applyAlignment="1">
      <alignment horizontal="right" vertical="top"/>
    </xf>
    <xf numFmtId="49" fontId="52" fillId="0" borderId="6" xfId="94" applyNumberFormat="1" applyFont="1" applyAlignment="1">
      <alignment vertical="top" wrapText="1"/>
    </xf>
    <xf numFmtId="4" fontId="53" fillId="0" borderId="6" xfId="94" applyNumberFormat="1" applyFont="1"/>
    <xf numFmtId="2" fontId="67" fillId="0" borderId="6" xfId="95" applyNumberFormat="1" applyFont="1" applyAlignment="1">
      <alignment horizontal="left" vertical="center"/>
    </xf>
    <xf numFmtId="2" fontId="134" fillId="0" borderId="6" xfId="95" applyNumberFormat="1" applyFont="1" applyAlignment="1">
      <alignment horizontal="left" vertical="center"/>
    </xf>
    <xf numFmtId="2" fontId="135" fillId="0" borderId="6" xfId="95" applyNumberFormat="1" applyFont="1" applyAlignment="1">
      <alignment horizontal="left" vertical="center"/>
    </xf>
    <xf numFmtId="0" fontId="53" fillId="0" borderId="6" xfId="95" applyFont="1" applyAlignment="1">
      <alignment horizontal="left"/>
    </xf>
    <xf numFmtId="0" fontId="53" fillId="0" borderId="6" xfId="95" applyFont="1" applyAlignment="1">
      <alignment horizontal="left" wrapText="1"/>
    </xf>
    <xf numFmtId="49" fontId="53" fillId="0" borderId="6" xfId="5" applyAlignment="1">
      <alignment horizontal="left" vertical="top" wrapText="1"/>
    </xf>
    <xf numFmtId="4" fontId="53" fillId="0" borderId="6" xfId="5" applyNumberFormat="1">
      <alignment horizontal="justify" vertical="top" wrapText="1"/>
    </xf>
    <xf numFmtId="49" fontId="96" fillId="0" borderId="6" xfId="5" applyFont="1">
      <alignment horizontal="justify" vertical="top" wrapText="1"/>
    </xf>
    <xf numFmtId="49" fontId="53" fillId="0" borderId="6" xfId="5">
      <alignment horizontal="justify" vertical="top" wrapText="1"/>
    </xf>
    <xf numFmtId="49" fontId="96" fillId="0" borderId="6" xfId="5" applyFont="1" applyAlignment="1">
      <alignment horizontal="justify" vertical="top"/>
    </xf>
    <xf numFmtId="49" fontId="130" fillId="0" borderId="6" xfId="5" applyFont="1" applyAlignment="1">
      <alignment vertical="top"/>
    </xf>
    <xf numFmtId="2" fontId="96" fillId="0" borderId="6" xfId="95" applyNumberFormat="1" applyFont="1" applyAlignment="1">
      <alignment horizontal="left" vertical="center"/>
    </xf>
    <xf numFmtId="0" fontId="52" fillId="0" borderId="6" xfId="95" applyFont="1" applyAlignment="1">
      <alignment vertical="top" wrapText="1"/>
    </xf>
    <xf numFmtId="0" fontId="53" fillId="0" borderId="6" xfId="95" applyFont="1" applyAlignment="1">
      <alignment vertical="top"/>
    </xf>
    <xf numFmtId="2" fontId="52" fillId="0" borderId="6" xfId="95" applyNumberFormat="1" applyFont="1" applyAlignment="1">
      <alignment horizontal="left" vertical="top"/>
    </xf>
    <xf numFmtId="2" fontId="130" fillId="0" borderId="6" xfId="95" applyNumberFormat="1" applyFont="1" applyAlignment="1">
      <alignment horizontal="left" vertical="center"/>
    </xf>
    <xf numFmtId="49" fontId="52" fillId="0" borderId="6" xfId="95" applyNumberFormat="1" applyFont="1" applyAlignment="1">
      <alignment horizontal="right" vertical="top"/>
    </xf>
    <xf numFmtId="167" fontId="54" fillId="0" borderId="6" xfId="95" applyNumberFormat="1" applyFont="1"/>
    <xf numFmtId="167" fontId="54" fillId="0" borderId="6" xfId="95" applyNumberFormat="1" applyFont="1" applyProtection="1">
      <protection locked="0"/>
    </xf>
    <xf numFmtId="167" fontId="53" fillId="0" borderId="6" xfId="95" applyNumberFormat="1" applyFont="1"/>
    <xf numFmtId="167" fontId="53" fillId="0" borderId="6" xfId="95" applyNumberFormat="1" applyFont="1" applyProtection="1">
      <protection locked="0"/>
    </xf>
    <xf numFmtId="0" fontId="54" fillId="0" borderId="6" xfId="95" applyFont="1" applyAlignment="1">
      <alignment horizontal="right" vertical="top" wrapText="1"/>
    </xf>
    <xf numFmtId="0" fontId="50" fillId="0" borderId="6" xfId="95" applyFont="1" applyAlignment="1">
      <alignment vertical="top"/>
    </xf>
    <xf numFmtId="0" fontId="96" fillId="0" borderId="6" xfId="95" applyFont="1" applyAlignment="1">
      <alignment wrapText="1"/>
    </xf>
    <xf numFmtId="0" fontId="50" fillId="0" borderId="5" xfId="95" applyFont="1" applyBorder="1" applyAlignment="1">
      <alignment horizontal="right" vertical="center"/>
    </xf>
    <xf numFmtId="0" fontId="50" fillId="0" borderId="5" xfId="95" applyFont="1" applyBorder="1" applyAlignment="1">
      <alignment vertical="center"/>
    </xf>
    <xf numFmtId="0" fontId="54" fillId="0" borderId="5" xfId="95" applyFont="1" applyBorder="1" applyAlignment="1">
      <alignment horizontal="center" vertical="center"/>
    </xf>
    <xf numFmtId="4" fontId="54" fillId="0" borderId="5" xfId="95" applyNumberFormat="1" applyFont="1" applyBorder="1" applyAlignment="1">
      <alignment vertical="center"/>
    </xf>
    <xf numFmtId="4" fontId="54" fillId="0" borderId="5" xfId="95" applyNumberFormat="1" applyFont="1" applyBorder="1" applyAlignment="1" applyProtection="1">
      <alignment vertical="center"/>
      <protection locked="0"/>
    </xf>
    <xf numFmtId="4" fontId="50" fillId="0" borderId="8" xfId="95" applyNumberFormat="1" applyFont="1" applyBorder="1" applyAlignment="1">
      <alignment horizontal="right"/>
    </xf>
    <xf numFmtId="4" fontId="50" fillId="0" borderId="6" xfId="95" applyNumberFormat="1" applyFont="1" applyAlignment="1">
      <alignment horizontal="right"/>
    </xf>
    <xf numFmtId="0" fontId="166" fillId="0" borderId="6" xfId="95" applyFont="1"/>
    <xf numFmtId="167" fontId="167" fillId="0" borderId="6" xfId="95" applyNumberFormat="1" applyFont="1"/>
    <xf numFmtId="0" fontId="131" fillId="0" borderId="6" xfId="95" applyFont="1"/>
    <xf numFmtId="4" fontId="54" fillId="0" borderId="4" xfId="95" applyNumberFormat="1" applyFont="1" applyBorder="1" applyProtection="1">
      <protection locked="0"/>
    </xf>
    <xf numFmtId="0" fontId="131" fillId="0" borderId="6" xfId="95" applyFont="1" applyAlignment="1">
      <alignment vertical="center"/>
    </xf>
    <xf numFmtId="2" fontId="168" fillId="0" borderId="6" xfId="95" applyNumberFormat="1" applyFont="1" applyAlignment="1">
      <alignment horizontal="left" wrapText="1"/>
    </xf>
    <xf numFmtId="4" fontId="168" fillId="0" borderId="6" xfId="95" applyNumberFormat="1" applyFont="1" applyAlignment="1">
      <alignment wrapText="1"/>
    </xf>
    <xf numFmtId="4" fontId="168" fillId="0" borderId="6" xfId="95" applyNumberFormat="1" applyFont="1" applyAlignment="1" applyProtection="1">
      <alignment horizontal="justify" wrapText="1"/>
      <protection locked="0"/>
    </xf>
    <xf numFmtId="0" fontId="53" fillId="0" borderId="6" xfId="1" applyFont="1" applyAlignment="1">
      <alignment vertical="top" wrapText="1"/>
    </xf>
    <xf numFmtId="4" fontId="53" fillId="0" borderId="6" xfId="95" applyNumberFormat="1" applyFont="1" applyAlignment="1">
      <alignment wrapText="1"/>
    </xf>
    <xf numFmtId="0" fontId="52" fillId="0" borderId="6" xfId="95" applyFont="1" applyAlignment="1">
      <alignment horizontal="left" vertical="center" wrapText="1"/>
    </xf>
    <xf numFmtId="0" fontId="53" fillId="0" borderId="6" xfId="95" applyFont="1" applyAlignment="1" applyProtection="1">
      <alignment vertical="justify" wrapText="1"/>
      <protection locked="0"/>
    </xf>
    <xf numFmtId="49" fontId="50" fillId="0" borderId="6" xfId="95" applyNumberFormat="1" applyFont="1" applyAlignment="1">
      <alignment vertical="top"/>
    </xf>
    <xf numFmtId="0" fontId="54" fillId="0" borderId="6" xfId="95" quotePrefix="1" applyFont="1" applyAlignment="1">
      <alignment vertical="top" wrapText="1"/>
    </xf>
    <xf numFmtId="2" fontId="53" fillId="0" borderId="6" xfId="95" applyNumberFormat="1" applyFont="1" applyAlignment="1">
      <alignment horizontal="left" vertical="top"/>
    </xf>
    <xf numFmtId="2" fontId="96" fillId="0" borderId="6" xfId="95" applyNumberFormat="1" applyFont="1" applyAlignment="1">
      <alignment horizontal="left" vertical="top"/>
    </xf>
    <xf numFmtId="0" fontId="53" fillId="0" borderId="6" xfId="95" applyFont="1" applyAlignment="1">
      <alignment wrapText="1"/>
    </xf>
    <xf numFmtId="0" fontId="130" fillId="0" borderId="6" xfId="95" applyFont="1" applyAlignment="1">
      <alignment vertical="center"/>
    </xf>
    <xf numFmtId="0" fontId="50" fillId="0" borderId="6" xfId="97" applyFont="1" applyAlignment="1">
      <alignment horizontal="right" vertical="center"/>
    </xf>
    <xf numFmtId="0" fontId="50" fillId="0" borderId="6" xfId="97" applyFont="1" applyAlignment="1">
      <alignment horizontal="left" vertical="top" wrapText="1"/>
    </xf>
    <xf numFmtId="0" fontId="54" fillId="0" borderId="6" xfId="97" applyFont="1" applyAlignment="1">
      <alignment horizontal="center" vertical="center"/>
    </xf>
    <xf numFmtId="167" fontId="54" fillId="0" borderId="6" xfId="97" applyNumberFormat="1" applyFont="1" applyAlignment="1">
      <alignment vertical="center"/>
    </xf>
    <xf numFmtId="167" fontId="54" fillId="0" borderId="6" xfId="97" applyNumberFormat="1" applyFont="1" applyAlignment="1" applyProtection="1">
      <alignment vertical="center"/>
      <protection locked="0"/>
    </xf>
    <xf numFmtId="166" fontId="54" fillId="0" borderId="6" xfId="97" applyNumberFormat="1" applyFont="1" applyAlignment="1">
      <alignment wrapText="1"/>
    </xf>
    <xf numFmtId="0" fontId="54" fillId="0" borderId="6" xfId="97" applyFont="1" applyAlignment="1">
      <alignment horizontal="left" vertical="center" wrapText="1"/>
    </xf>
    <xf numFmtId="0" fontId="54" fillId="0" borderId="6" xfId="97" applyFont="1" applyAlignment="1">
      <alignment horizontal="left" vertical="center"/>
    </xf>
    <xf numFmtId="167" fontId="54" fillId="0" borderId="6" xfId="97" applyNumberFormat="1" applyFont="1" applyAlignment="1">
      <alignment horizontal="right"/>
    </xf>
    <xf numFmtId="0" fontId="50" fillId="0" borderId="6" xfId="97" applyFont="1" applyAlignment="1">
      <alignment horizontal="left" vertical="center"/>
    </xf>
    <xf numFmtId="49" fontId="50" fillId="0" borderId="6" xfId="97" applyNumberFormat="1" applyFont="1" applyAlignment="1">
      <alignment horizontal="right" vertical="top"/>
    </xf>
    <xf numFmtId="0" fontId="54" fillId="0" borderId="6" xfId="97" applyFont="1" applyAlignment="1">
      <alignment horizontal="center" wrapText="1"/>
    </xf>
    <xf numFmtId="167" fontId="54" fillId="0" borderId="6" xfId="97" applyNumberFormat="1" applyFont="1"/>
    <xf numFmtId="167" fontId="54" fillId="0" borderId="6" xfId="97" applyNumberFormat="1" applyFont="1" applyProtection="1">
      <protection locked="0"/>
    </xf>
    <xf numFmtId="0" fontId="13" fillId="0" borderId="6" xfId="97" applyFont="1" applyAlignment="1">
      <alignment horizontal="right" vertical="center"/>
    </xf>
    <xf numFmtId="0" fontId="10" fillId="0" borderId="6" xfId="97" applyFont="1" applyAlignment="1">
      <alignment horizontal="center" vertical="center"/>
    </xf>
    <xf numFmtId="167" fontId="10" fillId="0" borderId="6" xfId="97" applyNumberFormat="1" applyFont="1" applyAlignment="1">
      <alignment vertical="center"/>
    </xf>
    <xf numFmtId="167" fontId="10" fillId="0" borderId="6" xfId="97" applyNumberFormat="1" applyFont="1" applyAlignment="1" applyProtection="1">
      <alignment vertical="center"/>
      <protection locked="0"/>
    </xf>
    <xf numFmtId="166" fontId="10" fillId="0" borderId="6" xfId="97" applyNumberFormat="1" applyFont="1" applyAlignment="1">
      <alignment wrapText="1"/>
    </xf>
    <xf numFmtId="49" fontId="10" fillId="0" borderId="6" xfId="97" applyNumberFormat="1" applyFont="1" applyAlignment="1">
      <alignment horizontal="right" vertical="top"/>
    </xf>
    <xf numFmtId="0" fontId="17" fillId="0" borderId="6" xfId="97" quotePrefix="1" applyFont="1" applyAlignment="1" applyProtection="1">
      <alignment horizontal="left" vertical="top" wrapText="1"/>
      <protection locked="0"/>
    </xf>
    <xf numFmtId="4" fontId="53" fillId="0" borderId="6" xfId="97" applyNumberFormat="1" applyFont="1"/>
    <xf numFmtId="0" fontId="17" fillId="0" borderId="6" xfId="97" applyFont="1" applyAlignment="1" applyProtection="1">
      <alignment horizontal="right" wrapText="1"/>
      <protection locked="0"/>
    </xf>
    <xf numFmtId="4" fontId="17" fillId="0" borderId="6" xfId="97" applyNumberFormat="1" applyFont="1" applyAlignment="1" applyProtection="1">
      <alignment horizontal="right" wrapText="1"/>
      <protection locked="0"/>
    </xf>
    <xf numFmtId="49" fontId="53" fillId="0" borderId="6" xfId="97" applyNumberFormat="1" applyFont="1" applyAlignment="1">
      <alignment horizontal="right" vertical="top"/>
    </xf>
    <xf numFmtId="2" fontId="53" fillId="0" borderId="6" xfId="97" applyNumberFormat="1" applyFont="1" applyAlignment="1">
      <alignment horizontal="left"/>
    </xf>
    <xf numFmtId="0" fontId="13" fillId="0" borderId="6" xfId="97" applyFont="1" applyAlignment="1">
      <alignment horizontal="left" vertical="center"/>
    </xf>
    <xf numFmtId="4" fontId="54" fillId="0" borderId="8" xfId="95" applyNumberFormat="1" applyFont="1" applyBorder="1" applyAlignment="1">
      <alignment horizontal="right"/>
    </xf>
    <xf numFmtId="4" fontId="54" fillId="6" borderId="4" xfId="95" applyNumberFormat="1" applyFont="1" applyFill="1" applyBorder="1"/>
    <xf numFmtId="4" fontId="54" fillId="6" borderId="6" xfId="95" applyNumberFormat="1" applyFont="1" applyFill="1"/>
    <xf numFmtId="0" fontId="52" fillId="0" borderId="6" xfId="95" applyFont="1" applyAlignment="1" applyProtection="1">
      <alignment horizontal="right" vertical="top" wrapText="1"/>
      <protection locked="0"/>
    </xf>
    <xf numFmtId="0" fontId="53" fillId="0" borderId="6" xfId="95" quotePrefix="1" applyFont="1" applyAlignment="1" applyProtection="1">
      <alignment horizontal="left" vertical="top" wrapText="1"/>
      <protection locked="0"/>
    </xf>
    <xf numFmtId="0" fontId="53" fillId="0" borderId="6" xfId="95" applyFont="1" applyAlignment="1" applyProtection="1">
      <alignment horizontal="right" wrapText="1"/>
      <protection locked="0"/>
    </xf>
    <xf numFmtId="4" fontId="53" fillId="0" borderId="6" xfId="95" applyNumberFormat="1" applyFont="1" applyAlignment="1" applyProtection="1">
      <alignment horizontal="right" wrapText="1"/>
      <protection locked="0"/>
    </xf>
    <xf numFmtId="0" fontId="96" fillId="0" borderId="6" xfId="95" applyFont="1" applyAlignment="1" applyProtection="1">
      <alignment vertical="top"/>
      <protection locked="0"/>
    </xf>
    <xf numFmtId="2" fontId="53" fillId="0" borderId="6" xfId="95" applyNumberFormat="1" applyFont="1" applyAlignment="1" applyProtection="1">
      <alignment horizontal="left" vertical="center"/>
      <protection locked="0"/>
    </xf>
    <xf numFmtId="0" fontId="96" fillId="0" borderId="6" xfId="95" applyFont="1" applyAlignment="1" applyProtection="1">
      <alignment vertical="top" wrapText="1"/>
      <protection locked="0"/>
    </xf>
    <xf numFmtId="0" fontId="130" fillId="0" borderId="6" xfId="95" applyFont="1" applyAlignment="1" applyProtection="1">
      <alignment vertical="top"/>
      <protection locked="0"/>
    </xf>
    <xf numFmtId="0" fontId="53" fillId="0" borderId="6" xfId="95" applyFont="1" applyAlignment="1">
      <alignment horizontal="left" vertical="top" wrapText="1"/>
    </xf>
    <xf numFmtId="0" fontId="75" fillId="0" borderId="6" xfId="95" applyFont="1" applyAlignment="1">
      <alignment vertical="top" wrapText="1"/>
    </xf>
    <xf numFmtId="49" fontId="54" fillId="0" borderId="6" xfId="95" applyNumberFormat="1" applyFont="1" applyAlignment="1">
      <alignment vertical="top"/>
    </xf>
    <xf numFmtId="0" fontId="53" fillId="0" borderId="6" xfId="95" quotePrefix="1" applyFont="1" applyAlignment="1">
      <alignment vertical="top" wrapText="1"/>
    </xf>
    <xf numFmtId="0" fontId="53" fillId="0" borderId="6" xfId="2" applyAlignment="1">
      <alignment vertical="top" wrapText="1"/>
    </xf>
    <xf numFmtId="4" fontId="54" fillId="0" borderId="5" xfId="95" applyNumberFormat="1" applyFont="1" applyBorder="1" applyProtection="1">
      <protection locked="0"/>
    </xf>
    <xf numFmtId="4" fontId="50" fillId="0" borderId="8" xfId="95" applyNumberFormat="1" applyFont="1" applyBorder="1" applyAlignment="1">
      <alignment vertical="center"/>
    </xf>
    <xf numFmtId="2" fontId="126" fillId="0" borderId="6" xfId="95" applyNumberFormat="1" applyFont="1" applyAlignment="1">
      <alignment horizontal="left" vertical="center"/>
    </xf>
    <xf numFmtId="2" fontId="74" fillId="0" borderId="6" xfId="95" applyNumberFormat="1" applyFont="1" applyAlignment="1">
      <alignment horizontal="left" vertical="center"/>
    </xf>
    <xf numFmtId="49" fontId="52" fillId="0" borderId="6" xfId="1" applyNumberFormat="1" applyFont="1" applyAlignment="1">
      <alignment vertical="top" wrapText="1"/>
    </xf>
    <xf numFmtId="2" fontId="74" fillId="0" borderId="6" xfId="95" applyNumberFormat="1" applyFont="1" applyAlignment="1">
      <alignment horizontal="left" wrapText="1"/>
    </xf>
    <xf numFmtId="49" fontId="54" fillId="0" borderId="6" xfId="95" quotePrefix="1" applyNumberFormat="1" applyFont="1" applyAlignment="1">
      <alignment horizontal="left" vertical="top" wrapText="1"/>
    </xf>
    <xf numFmtId="49" fontId="53" fillId="0" borderId="6" xfId="95" applyNumberFormat="1" applyFont="1" applyAlignment="1">
      <alignment horizontal="justify" vertical="top" wrapText="1"/>
    </xf>
    <xf numFmtId="2" fontId="81" fillId="0" borderId="6" xfId="95" applyNumberFormat="1" applyFont="1" applyAlignment="1">
      <alignment horizontal="left" vertical="center"/>
    </xf>
    <xf numFmtId="0" fontId="50" fillId="0" borderId="5" xfId="95" applyFont="1" applyBorder="1" applyAlignment="1">
      <alignment horizontal="left" vertical="top"/>
    </xf>
    <xf numFmtId="0" fontId="50" fillId="5" borderId="6" xfId="95" applyFont="1" applyFill="1" applyAlignment="1">
      <alignment horizontal="left" vertical="center"/>
    </xf>
    <xf numFmtId="0" fontId="52" fillId="0" borderId="6" xfId="95" applyFont="1" applyAlignment="1">
      <alignment vertical="top"/>
    </xf>
    <xf numFmtId="0" fontId="153" fillId="0" borderId="6" xfId="95" applyFont="1" applyAlignment="1">
      <alignment vertical="center" wrapText="1"/>
    </xf>
    <xf numFmtId="49" fontId="53" fillId="0" borderId="6" xfId="95" applyNumberFormat="1" applyFont="1" applyAlignment="1">
      <alignment horizontal="justify" vertical="top"/>
    </xf>
    <xf numFmtId="0" fontId="53" fillId="0" borderId="6" xfId="95" applyFont="1" applyAlignment="1">
      <alignment vertical="center" wrapText="1"/>
    </xf>
    <xf numFmtId="187" fontId="53" fillId="0" borderId="6" xfId="95" applyNumberFormat="1" applyFont="1" applyAlignment="1">
      <alignment horizontal="left" wrapText="1"/>
    </xf>
    <xf numFmtId="0" fontId="53" fillId="0" borderId="6" xfId="95" applyFont="1" applyAlignment="1">
      <alignment vertical="center"/>
    </xf>
    <xf numFmtId="4" fontId="53" fillId="0" borderId="6" xfId="95" applyNumberFormat="1" applyFont="1" applyAlignment="1">
      <alignment vertical="top" wrapText="1"/>
    </xf>
    <xf numFmtId="49" fontId="75" fillId="0" borderId="6" xfId="95" applyNumberFormat="1" applyFont="1" applyAlignment="1">
      <alignment vertical="top"/>
    </xf>
    <xf numFmtId="49" fontId="75" fillId="0" borderId="6" xfId="95" applyNumberFormat="1" applyFont="1" applyAlignment="1">
      <alignment vertical="top" wrapText="1"/>
    </xf>
    <xf numFmtId="2" fontId="96" fillId="0" borderId="6" xfId="95" applyNumberFormat="1" applyFont="1" applyAlignment="1">
      <alignment horizontal="left" vertical="center" wrapText="1"/>
    </xf>
    <xf numFmtId="49" fontId="10" fillId="0" borderId="6" xfId="95" applyNumberFormat="1" applyFont="1" applyAlignment="1">
      <alignment horizontal="right" vertical="top"/>
    </xf>
    <xf numFmtId="0" fontId="10" fillId="0" borderId="6" xfId="95" applyFont="1" applyAlignment="1">
      <alignment vertical="top" wrapText="1"/>
    </xf>
    <xf numFmtId="0" fontId="10" fillId="0" borderId="6" xfId="95" applyFont="1" applyAlignment="1">
      <alignment horizontal="center" wrapText="1"/>
    </xf>
    <xf numFmtId="4" fontId="10" fillId="0" borderId="6" xfId="95" applyNumberFormat="1" applyFont="1"/>
    <xf numFmtId="4" fontId="10" fillId="0" borderId="6" xfId="95" applyNumberFormat="1" applyFont="1" applyProtection="1">
      <protection locked="0"/>
    </xf>
    <xf numFmtId="4" fontId="10" fillId="0" borderId="6" xfId="95" applyNumberFormat="1" applyFont="1" applyAlignment="1">
      <alignment horizontal="right"/>
    </xf>
    <xf numFmtId="0" fontId="10" fillId="0" borderId="6" xfId="95" applyFont="1"/>
    <xf numFmtId="49" fontId="13" fillId="0" borderId="6" xfId="95" applyNumberFormat="1" applyFont="1" applyAlignment="1">
      <alignment horizontal="right" vertical="top"/>
    </xf>
    <xf numFmtId="0" fontId="13" fillId="0" borderId="6" xfId="95" applyFont="1" applyAlignment="1">
      <alignment horizontal="left" vertical="top" wrapText="1"/>
    </xf>
    <xf numFmtId="0" fontId="136" fillId="0" borderId="6" xfId="95" applyFont="1" applyAlignment="1">
      <alignment vertical="center"/>
    </xf>
    <xf numFmtId="0" fontId="10" fillId="0" borderId="6" xfId="95" applyFont="1" applyAlignment="1">
      <alignment horizontal="left" vertical="top" wrapText="1"/>
    </xf>
    <xf numFmtId="0" fontId="10" fillId="0" borderId="6" xfId="95" applyFont="1" applyAlignment="1">
      <alignment horizontal="right" vertical="top"/>
    </xf>
    <xf numFmtId="0" fontId="124" fillId="0" borderId="6" xfId="95" applyFont="1" applyAlignment="1">
      <alignment vertical="center"/>
    </xf>
    <xf numFmtId="0" fontId="17" fillId="0" borderId="6" xfId="95" applyFont="1" applyAlignment="1">
      <alignment horizontal="right" vertical="top"/>
    </xf>
    <xf numFmtId="0" fontId="17" fillId="0" borderId="6" xfId="95" applyFont="1" applyAlignment="1">
      <alignment horizontal="left" wrapText="1"/>
    </xf>
    <xf numFmtId="0" fontId="17" fillId="0" borderId="6" xfId="95" applyFont="1" applyAlignment="1">
      <alignment horizontal="center"/>
    </xf>
    <xf numFmtId="4" fontId="17" fillId="0" borderId="6" xfId="95" applyNumberFormat="1" applyFont="1" applyAlignment="1">
      <alignment horizontal="center"/>
    </xf>
    <xf numFmtId="4" fontId="17" fillId="0" borderId="6" xfId="95" applyNumberFormat="1" applyFont="1"/>
    <xf numFmtId="0" fontId="17" fillId="0" borderId="6" xfId="95" applyFont="1"/>
    <xf numFmtId="0" fontId="13" fillId="0" borderId="6" xfId="95" applyFont="1" applyAlignment="1">
      <alignment vertical="top" wrapText="1"/>
    </xf>
    <xf numFmtId="49" fontId="53" fillId="0" borderId="6" xfId="6" applyNumberFormat="1"/>
    <xf numFmtId="0" fontId="17" fillId="0" borderId="6" xfId="95" applyFont="1" applyAlignment="1">
      <alignment wrapText="1"/>
    </xf>
    <xf numFmtId="0" fontId="10" fillId="0" borderId="6" xfId="95" applyFont="1" applyAlignment="1">
      <alignment horizontal="center"/>
    </xf>
    <xf numFmtId="4" fontId="10" fillId="0" borderId="6" xfId="95" applyNumberFormat="1" applyFont="1" applyAlignment="1">
      <alignment horizontal="center"/>
    </xf>
    <xf numFmtId="49" fontId="53" fillId="0" borderId="6" xfId="6" applyNumberFormat="1" applyAlignment="1">
      <alignment vertical="top" wrapText="1"/>
    </xf>
    <xf numFmtId="49" fontId="52" fillId="0" borderId="6" xfId="95" applyNumberFormat="1" applyFont="1" applyAlignment="1">
      <alignment horizontal="justify" vertical="top" wrapText="1"/>
    </xf>
    <xf numFmtId="0" fontId="17" fillId="0" borderId="6" xfId="95" applyFont="1" applyAlignment="1">
      <alignment horizontal="right" wrapText="1"/>
    </xf>
    <xf numFmtId="49" fontId="52" fillId="0" borderId="6" xfId="6" applyNumberFormat="1" applyFont="1"/>
    <xf numFmtId="49" fontId="52" fillId="0" borderId="6" xfId="6" applyNumberFormat="1" applyFont="1" applyAlignment="1">
      <alignment horizontal="right" vertical="top"/>
    </xf>
    <xf numFmtId="49" fontId="41" fillId="0" borderId="6" xfId="95" applyNumberFormat="1" applyFont="1" applyAlignment="1">
      <alignment horizontal="right" vertical="top"/>
    </xf>
    <xf numFmtId="0" fontId="41" fillId="0" borderId="6" xfId="95" applyFont="1" applyAlignment="1">
      <alignment vertical="top" wrapText="1"/>
    </xf>
    <xf numFmtId="0" fontId="17" fillId="0" borderId="6" xfId="95" applyFont="1" applyAlignment="1">
      <alignment horizontal="center" wrapText="1"/>
    </xf>
    <xf numFmtId="0" fontId="51" fillId="0" borderId="6" xfId="95" applyAlignment="1">
      <alignment wrapText="1"/>
    </xf>
    <xf numFmtId="49" fontId="41" fillId="0" borderId="6" xfId="53" applyNumberFormat="1" applyFont="1" applyAlignment="1">
      <alignment horizontal="right" vertical="top"/>
    </xf>
    <xf numFmtId="0" fontId="41" fillId="0" borderId="6" xfId="53" applyFont="1" applyAlignment="1">
      <alignment vertical="top" wrapText="1"/>
    </xf>
    <xf numFmtId="0" fontId="17" fillId="0" borderId="6" xfId="53" applyAlignment="1">
      <alignment horizontal="center" wrapText="1"/>
    </xf>
    <xf numFmtId="167" fontId="17" fillId="0" borderId="6" xfId="53" applyNumberFormat="1"/>
    <xf numFmtId="0" fontId="96" fillId="0" borderId="6" xfId="53" applyFont="1"/>
    <xf numFmtId="0" fontId="37" fillId="0" borderId="6" xfId="53" applyFont="1"/>
    <xf numFmtId="0" fontId="17" fillId="0" borderId="6" xfId="53" applyAlignment="1">
      <alignment vertical="top" wrapText="1"/>
    </xf>
    <xf numFmtId="0" fontId="53" fillId="0" borderId="6" xfId="53" applyFont="1" applyAlignment="1">
      <alignment horizontal="right" vertical="top" wrapText="1"/>
    </xf>
    <xf numFmtId="0" fontId="130" fillId="0" borderId="6" xfId="53" applyFont="1"/>
    <xf numFmtId="0" fontId="140" fillId="0" borderId="6" xfId="95" applyFont="1"/>
    <xf numFmtId="167" fontId="10" fillId="0" borderId="6" xfId="95" applyNumberFormat="1" applyFont="1" applyProtection="1">
      <protection locked="0"/>
    </xf>
    <xf numFmtId="0" fontId="13" fillId="0" borderId="6" xfId="95" applyFont="1" applyAlignment="1">
      <alignment horizontal="right" vertical="top"/>
    </xf>
    <xf numFmtId="0" fontId="13" fillId="0" borderId="6" xfId="95" applyFont="1" applyAlignment="1">
      <alignment horizontal="center"/>
    </xf>
    <xf numFmtId="0" fontId="13" fillId="0" borderId="6" xfId="95" applyFont="1"/>
    <xf numFmtId="0" fontId="10" fillId="0" borderId="6" xfId="95" applyFont="1" applyAlignment="1">
      <alignment wrapText="1"/>
    </xf>
    <xf numFmtId="0" fontId="37" fillId="0" borderId="6" xfId="95" applyFont="1"/>
    <xf numFmtId="0" fontId="49" fillId="0" borderId="6" xfId="95" applyFont="1" applyAlignment="1">
      <alignment wrapText="1"/>
    </xf>
    <xf numFmtId="169" fontId="10" fillId="0" borderId="6" xfId="95" applyNumberFormat="1" applyFont="1" applyAlignment="1">
      <alignment horizontal="right"/>
    </xf>
    <xf numFmtId="0" fontId="169" fillId="0" borderId="6" xfId="95" applyFont="1"/>
    <xf numFmtId="49" fontId="17" fillId="0" borderId="6" xfId="95" applyNumberFormat="1" applyFont="1" applyAlignment="1">
      <alignment horizontal="right" vertical="top"/>
    </xf>
    <xf numFmtId="0" fontId="17" fillId="0" borderId="6" xfId="95" applyFont="1" applyAlignment="1">
      <alignment vertical="top" wrapText="1"/>
    </xf>
    <xf numFmtId="167" fontId="17" fillId="0" borderId="6" xfId="95" applyNumberFormat="1" applyFont="1"/>
    <xf numFmtId="0" fontId="140" fillId="0" borderId="6" xfId="95" applyFont="1" applyAlignment="1">
      <alignment wrapText="1"/>
    </xf>
    <xf numFmtId="0" fontId="140" fillId="0" borderId="6" xfId="95" applyFont="1" applyAlignment="1">
      <alignment horizontal="right" vertical="top" wrapText="1"/>
    </xf>
    <xf numFmtId="0" fontId="140" fillId="0" borderId="6" xfId="95" applyFont="1" applyAlignment="1">
      <alignment vertical="top" wrapText="1"/>
    </xf>
    <xf numFmtId="49" fontId="52" fillId="0" borderId="6" xfId="95" applyNumberFormat="1" applyFont="1" applyAlignment="1">
      <alignment horizontal="left" vertical="top" wrapText="1"/>
    </xf>
    <xf numFmtId="0" fontId="53" fillId="0" borderId="6" xfId="95" applyFont="1" applyAlignment="1">
      <alignment horizontal="justify" vertical="top" wrapText="1"/>
    </xf>
    <xf numFmtId="0" fontId="53" fillId="0" borderId="6" xfId="3" applyFont="1"/>
    <xf numFmtId="2" fontId="74" fillId="0" borderId="6" xfId="95" applyNumberFormat="1" applyFont="1" applyAlignment="1">
      <alignment wrapText="1"/>
    </xf>
    <xf numFmtId="166" fontId="54" fillId="0" borderId="6" xfId="95" applyNumberFormat="1" applyFont="1" applyAlignment="1">
      <alignment wrapText="1"/>
    </xf>
    <xf numFmtId="2" fontId="96" fillId="0" borderId="6" xfId="7" applyNumberFormat="1" applyFont="1" applyAlignment="1">
      <alignment vertical="top" wrapText="1"/>
    </xf>
    <xf numFmtId="2" fontId="53" fillId="0" borderId="6" xfId="7" applyNumberFormat="1" applyAlignment="1">
      <alignment vertical="top" wrapText="1"/>
    </xf>
    <xf numFmtId="49" fontId="41" fillId="0" borderId="6" xfId="95" applyNumberFormat="1" applyFont="1" applyAlignment="1">
      <alignment vertical="top"/>
    </xf>
    <xf numFmtId="0" fontId="18" fillId="0" borderId="6" xfId="95" applyFont="1" applyAlignment="1">
      <alignment horizontal="right" vertical="top" wrapText="1"/>
    </xf>
    <xf numFmtId="0" fontId="18" fillId="0" borderId="6" xfId="95" applyFont="1" applyAlignment="1">
      <alignment vertical="top" wrapText="1"/>
    </xf>
    <xf numFmtId="49" fontId="53" fillId="0" borderId="6" xfId="95" applyNumberFormat="1" applyFont="1" applyAlignment="1">
      <alignment horizontal="left" vertical="center"/>
    </xf>
    <xf numFmtId="49" fontId="154" fillId="0" borderId="6" xfId="94" applyNumberFormat="1" applyFont="1" applyAlignment="1">
      <alignment horizontal="center" vertical="top" wrapText="1"/>
    </xf>
    <xf numFmtId="49" fontId="157" fillId="0" borderId="6" xfId="94" applyNumberFormat="1" applyFont="1" applyAlignment="1">
      <alignment horizontal="left" vertical="top" wrapText="1"/>
    </xf>
    <xf numFmtId="4" fontId="154" fillId="0" borderId="6" xfId="94" applyNumberFormat="1" applyFont="1" applyAlignment="1">
      <alignment horizontal="center" wrapText="1"/>
    </xf>
    <xf numFmtId="4" fontId="154" fillId="0" borderId="6" xfId="94" applyNumberFormat="1" applyFont="1" applyAlignment="1">
      <alignment horizontal="right" wrapText="1"/>
    </xf>
    <xf numFmtId="49" fontId="54" fillId="0" borderId="6" xfId="94" applyNumberFormat="1" applyFont="1" applyAlignment="1">
      <alignment horizontal="left" vertical="top" wrapText="1"/>
    </xf>
    <xf numFmtId="0" fontId="160" fillId="0" borderId="6" xfId="94" applyAlignment="1">
      <alignment horizontal="right" vertical="top"/>
    </xf>
    <xf numFmtId="49" fontId="83" fillId="0" borderId="6" xfId="94" applyNumberFormat="1" applyFont="1" applyAlignment="1">
      <alignment horizontal="left" vertical="top" wrapText="1"/>
    </xf>
    <xf numFmtId="49" fontId="156" fillId="0" borderId="6" xfId="94" applyNumberFormat="1" applyFont="1" applyAlignment="1">
      <alignment horizontal="justify" vertical="center" wrapText="1"/>
    </xf>
    <xf numFmtId="0" fontId="156" fillId="0" borderId="6" xfId="94" applyFont="1" applyAlignment="1">
      <alignment horizontal="center" wrapText="1"/>
    </xf>
    <xf numFmtId="49" fontId="53" fillId="0" borderId="6" xfId="95" applyNumberFormat="1" applyFont="1" applyAlignment="1">
      <alignment horizontal="right" vertical="top" wrapText="1"/>
    </xf>
    <xf numFmtId="0" fontId="13" fillId="0" borderId="6" xfId="97" applyFont="1" applyAlignment="1">
      <alignment horizontal="left" vertical="center" wrapText="1"/>
    </xf>
    <xf numFmtId="168" fontId="13" fillId="0" borderId="6" xfId="97" applyNumberFormat="1" applyFont="1" applyAlignment="1">
      <alignment vertical="center"/>
    </xf>
    <xf numFmtId="2" fontId="96" fillId="0" borderId="6" xfId="97" applyNumberFormat="1" applyFont="1" applyAlignment="1">
      <alignment horizontal="left" vertical="center"/>
    </xf>
    <xf numFmtId="2" fontId="53" fillId="0" borderId="6" xfId="97" applyNumberFormat="1" applyFont="1" applyAlignment="1">
      <alignment horizontal="left" vertical="center"/>
    </xf>
    <xf numFmtId="0" fontId="10" fillId="0" borderId="6" xfId="97" applyFont="1"/>
    <xf numFmtId="0" fontId="160" fillId="0" borderId="6" xfId="94" applyAlignment="1">
      <alignment vertical="top" wrapText="1"/>
    </xf>
    <xf numFmtId="49" fontId="53" fillId="0" borderId="6" xfId="97" applyNumberFormat="1" applyFont="1" applyAlignment="1">
      <alignment horizontal="left" vertical="top"/>
    </xf>
    <xf numFmtId="4" fontId="10" fillId="0" borderId="6" xfId="97" applyNumberFormat="1" applyFont="1" applyAlignment="1">
      <alignment horizontal="right"/>
    </xf>
    <xf numFmtId="0" fontId="130" fillId="0" borderId="6" xfId="97" applyFont="1"/>
    <xf numFmtId="0" fontId="56" fillId="0" borderId="6" xfId="97"/>
    <xf numFmtId="2" fontId="74" fillId="0" borderId="6" xfId="97" applyNumberFormat="1" applyFont="1" applyAlignment="1">
      <alignment horizontal="left" wrapText="1"/>
    </xf>
    <xf numFmtId="0" fontId="96" fillId="0" borderId="6" xfId="97" applyFont="1"/>
    <xf numFmtId="2" fontId="53" fillId="0" borderId="6" xfId="97" applyNumberFormat="1" applyFont="1" applyAlignment="1">
      <alignment horizontal="left" wrapText="1"/>
    </xf>
    <xf numFmtId="4" fontId="53" fillId="0" borderId="6" xfId="97" applyNumberFormat="1" applyFont="1" applyAlignment="1">
      <alignment wrapText="1"/>
    </xf>
    <xf numFmtId="167" fontId="17" fillId="0" borderId="6" xfId="94" applyNumberFormat="1" applyFont="1" applyAlignment="1">
      <alignment horizontal="right"/>
    </xf>
    <xf numFmtId="49" fontId="158" fillId="0" borderId="6" xfId="94" applyNumberFormat="1" applyFont="1" applyAlignment="1">
      <alignment horizontal="left" vertical="top"/>
    </xf>
    <xf numFmtId="49" fontId="158" fillId="0" borderId="6" xfId="94" applyNumberFormat="1" applyFont="1" applyAlignment="1">
      <alignment horizontal="justify" vertical="top" wrapText="1"/>
    </xf>
    <xf numFmtId="0" fontId="158" fillId="0" borderId="6" xfId="94" applyFont="1" applyAlignment="1">
      <alignment horizontal="center" wrapText="1"/>
    </xf>
    <xf numFmtId="4" fontId="158" fillId="0" borderId="6" xfId="94" applyNumberFormat="1" applyFont="1" applyAlignment="1">
      <alignment horizontal="right"/>
    </xf>
    <xf numFmtId="0" fontId="41" fillId="0" borderId="6" xfId="94" applyFont="1" applyAlignment="1">
      <alignment horizontal="right" vertical="top" wrapText="1"/>
    </xf>
    <xf numFmtId="0" fontId="17" fillId="0" borderId="6" xfId="94" applyFont="1" applyAlignment="1">
      <alignment horizontal="left" vertical="top" wrapText="1"/>
    </xf>
    <xf numFmtId="0" fontId="53" fillId="0" borderId="6" xfId="94" applyFont="1" applyAlignment="1">
      <alignment horizontal="right" wrapText="1"/>
    </xf>
    <xf numFmtId="4" fontId="53" fillId="0" borderId="6" xfId="94" applyNumberFormat="1" applyFont="1" applyAlignment="1">
      <alignment horizontal="right" wrapText="1"/>
    </xf>
    <xf numFmtId="4" fontId="53" fillId="0" borderId="6" xfId="94" applyNumberFormat="1" applyFont="1" applyAlignment="1" applyProtection="1">
      <alignment horizontal="right" wrapText="1"/>
      <protection locked="0"/>
    </xf>
    <xf numFmtId="4" fontId="53" fillId="0" borderId="6" xfId="78" applyNumberFormat="1" applyFont="1" applyAlignment="1">
      <alignment horizontal="right" wrapText="1"/>
    </xf>
    <xf numFmtId="0" fontId="41" fillId="0" borderId="6" xfId="94" applyFont="1" applyAlignment="1" applyProtection="1">
      <alignment vertical="top" wrapText="1"/>
      <protection locked="0"/>
    </xf>
    <xf numFmtId="0" fontId="171" fillId="0" borderId="6" xfId="94" applyFont="1" applyAlignment="1">
      <alignment wrapText="1"/>
    </xf>
    <xf numFmtId="0" fontId="51" fillId="0" borderId="6" xfId="95" applyAlignment="1">
      <alignment horizontal="right" vertical="top" wrapText="1"/>
    </xf>
    <xf numFmtId="168" fontId="52" fillId="0" borderId="6" xfId="94" applyNumberFormat="1" applyFont="1" applyAlignment="1">
      <alignment vertical="center"/>
    </xf>
    <xf numFmtId="0" fontId="52" fillId="0" borderId="6" xfId="94" applyFont="1" applyAlignment="1">
      <alignment horizontal="right" vertical="center"/>
    </xf>
    <xf numFmtId="0" fontId="52" fillId="0" borderId="6" xfId="94" applyFont="1" applyAlignment="1">
      <alignment vertical="center"/>
    </xf>
    <xf numFmtId="0" fontId="53" fillId="0" borderId="6" xfId="94" applyFont="1" applyAlignment="1">
      <alignment horizontal="center" vertical="center"/>
    </xf>
    <xf numFmtId="167" fontId="53" fillId="0" borderId="6" xfId="94" applyNumberFormat="1" applyFont="1" applyAlignment="1">
      <alignment vertical="center"/>
    </xf>
    <xf numFmtId="0" fontId="53" fillId="0" borderId="6" xfId="94" applyFont="1" applyAlignment="1">
      <alignment horizontal="right" vertical="center"/>
    </xf>
    <xf numFmtId="0" fontId="53" fillId="0" borderId="6" xfId="94" applyFont="1" applyAlignment="1">
      <alignment vertical="center" wrapText="1"/>
    </xf>
    <xf numFmtId="0" fontId="53" fillId="0" borderId="6" xfId="94" applyFont="1" applyAlignment="1">
      <alignment vertical="center"/>
    </xf>
    <xf numFmtId="0" fontId="52" fillId="0" borderId="6" xfId="94" applyFont="1" applyAlignment="1">
      <alignment vertical="center" wrapText="1"/>
    </xf>
    <xf numFmtId="0" fontId="172" fillId="0" borderId="6" xfId="95" applyFont="1"/>
    <xf numFmtId="0" fontId="50" fillId="0" borderId="6" xfId="95" applyFont="1" applyAlignment="1">
      <alignment horizontal="right"/>
    </xf>
    <xf numFmtId="0" fontId="50" fillId="0" borderId="6" xfId="95" applyFont="1"/>
    <xf numFmtId="0" fontId="50" fillId="5" borderId="4" xfId="95" applyFont="1" applyFill="1" applyBorder="1" applyAlignment="1">
      <alignment horizontal="left" vertical="center"/>
    </xf>
    <xf numFmtId="0" fontId="50" fillId="5" borderId="4" xfId="95" applyFont="1" applyFill="1" applyBorder="1" applyAlignment="1">
      <alignment horizontal="center" vertical="center"/>
    </xf>
    <xf numFmtId="4" fontId="50" fillId="5" borderId="4" xfId="95" applyNumberFormat="1" applyFont="1" applyFill="1" applyBorder="1"/>
    <xf numFmtId="4" fontId="54" fillId="0" borderId="6" xfId="95" applyNumberFormat="1" applyFont="1" applyAlignment="1">
      <alignment horizontal="center" wrapText="1"/>
    </xf>
    <xf numFmtId="0" fontId="50" fillId="0" borderId="6" xfId="95" applyFont="1" applyAlignment="1">
      <alignment horizontal="left" vertical="top"/>
    </xf>
    <xf numFmtId="4" fontId="50" fillId="0" borderId="6" xfId="95" applyNumberFormat="1" applyFont="1" applyAlignment="1">
      <alignment horizontal="center" wrapText="1"/>
    </xf>
    <xf numFmtId="0" fontId="54" fillId="0" borderId="6" xfId="95" applyFont="1" applyAlignment="1">
      <alignment horizontal="left" vertical="top"/>
    </xf>
    <xf numFmtId="0" fontId="54" fillId="0" borderId="4" xfId="95" applyFont="1" applyBorder="1"/>
    <xf numFmtId="0" fontId="54" fillId="0" borderId="4" xfId="95" applyFont="1" applyBorder="1" applyAlignment="1">
      <alignment horizontal="center" wrapText="1"/>
    </xf>
    <xf numFmtId="4" fontId="54" fillId="0" borderId="4" xfId="95" applyNumberFormat="1" applyFont="1" applyBorder="1" applyAlignment="1">
      <alignment horizontal="center" wrapText="1"/>
    </xf>
    <xf numFmtId="4" fontId="54" fillId="0" borderId="4" xfId="95" applyNumberFormat="1" applyFont="1" applyBorder="1"/>
    <xf numFmtId="0" fontId="54" fillId="0" borderId="6" xfId="97" applyFont="1"/>
    <xf numFmtId="0" fontId="50" fillId="0" borderId="6" xfId="97" applyFont="1" applyAlignment="1">
      <alignment horizontal="left" wrapText="1"/>
    </xf>
    <xf numFmtId="174" fontId="50" fillId="0" borderId="6" xfId="97" applyNumberFormat="1" applyFont="1"/>
    <xf numFmtId="0" fontId="53" fillId="0" borderId="6" xfId="97" applyFont="1"/>
    <xf numFmtId="0" fontId="8" fillId="0" borderId="5" xfId="93" applyFont="1" applyBorder="1" applyAlignment="1">
      <alignment vertical="top" wrapText="1"/>
    </xf>
    <xf numFmtId="0" fontId="15" fillId="0" borderId="5" xfId="93" applyFont="1" applyBorder="1" applyAlignment="1">
      <alignment vertical="top" wrapText="1"/>
    </xf>
    <xf numFmtId="0" fontId="16" fillId="0" borderId="6" xfId="93" applyFont="1"/>
    <xf numFmtId="49" fontId="32" fillId="0" borderId="6" xfId="93" applyNumberFormat="1" applyFont="1" applyAlignment="1">
      <alignment horizontal="left" vertical="center"/>
    </xf>
    <xf numFmtId="49" fontId="12" fillId="0" borderId="6" xfId="93" applyNumberFormat="1" applyFont="1" applyAlignment="1">
      <alignment horizontal="left" vertical="center" wrapText="1"/>
    </xf>
    <xf numFmtId="0" fontId="33" fillId="0" borderId="6" xfId="93" applyFont="1" applyAlignment="1">
      <alignment horizontal="left" vertical="center" wrapText="1"/>
    </xf>
    <xf numFmtId="0" fontId="49" fillId="0" borderId="6" xfId="93"/>
    <xf numFmtId="49" fontId="10" fillId="0" borderId="6" xfId="93" applyNumberFormat="1" applyFont="1"/>
    <xf numFmtId="49" fontId="13" fillId="0" borderId="6" xfId="93" applyNumberFormat="1" applyFont="1"/>
    <xf numFmtId="0" fontId="173" fillId="15" borderId="6" xfId="39" applyFont="1" applyFill="1"/>
    <xf numFmtId="4" fontId="173" fillId="15" borderId="6" xfId="39" applyNumberFormat="1" applyFont="1" applyFill="1" applyAlignment="1">
      <alignment horizontal="center"/>
    </xf>
    <xf numFmtId="0" fontId="173" fillId="15" borderId="6" xfId="39" applyFont="1" applyFill="1" applyAlignment="1">
      <alignment horizontal="center"/>
    </xf>
    <xf numFmtId="188" fontId="173" fillId="15" borderId="6" xfId="98" applyFont="1" applyFill="1" applyAlignment="1">
      <alignment horizontal="center"/>
    </xf>
    <xf numFmtId="188" fontId="173" fillId="15" borderId="6" xfId="98" applyFont="1" applyFill="1"/>
    <xf numFmtId="188" fontId="173" fillId="15" borderId="6" xfId="98" applyFont="1" applyFill="1" applyAlignment="1">
      <alignment horizontal="right"/>
    </xf>
    <xf numFmtId="4" fontId="174" fillId="15" borderId="6" xfId="39" applyNumberFormat="1" applyFont="1" applyFill="1" applyAlignment="1">
      <alignment horizontal="right"/>
    </xf>
    <xf numFmtId="0" fontId="174" fillId="0" borderId="6" xfId="39" applyFont="1"/>
    <xf numFmtId="0" fontId="173" fillId="15" borderId="6" xfId="39" applyFont="1" applyFill="1"/>
    <xf numFmtId="0" fontId="53" fillId="15" borderId="6" xfId="39" applyFill="1"/>
    <xf numFmtId="0" fontId="53" fillId="15" borderId="21" xfId="39" applyFill="1" applyBorder="1"/>
    <xf numFmtId="0" fontId="84" fillId="0" borderId="6" xfId="39" applyFont="1"/>
    <xf numFmtId="0" fontId="175" fillId="0" borderId="6" xfId="39" applyFont="1" applyAlignment="1">
      <alignment horizontal="center" vertical="top"/>
    </xf>
    <xf numFmtId="0" fontId="175" fillId="0" borderId="6" xfId="39" applyFont="1" applyAlignment="1">
      <alignment horizontal="right"/>
    </xf>
    <xf numFmtId="0" fontId="175" fillId="0" borderId="6" xfId="39" applyFont="1"/>
    <xf numFmtId="0" fontId="80" fillId="0" borderId="6" xfId="39" applyFont="1"/>
    <xf numFmtId="0" fontId="176" fillId="15" borderId="6" xfId="39" quotePrefix="1" applyFont="1" applyFill="1" applyAlignment="1">
      <alignment horizontal="left" vertical="center"/>
    </xf>
    <xf numFmtId="0" fontId="176" fillId="15" borderId="6" xfId="39" applyFont="1" applyFill="1" applyAlignment="1">
      <alignment horizontal="left" vertical="center"/>
    </xf>
    <xf numFmtId="4" fontId="177" fillId="15" borderId="6" xfId="39" applyNumberFormat="1" applyFont="1" applyFill="1" applyAlignment="1">
      <alignment horizontal="left" vertical="center"/>
    </xf>
    <xf numFmtId="0" fontId="177" fillId="15" borderId="6" xfId="39" applyFont="1" applyFill="1" applyAlignment="1">
      <alignment horizontal="left" vertical="center"/>
    </xf>
    <xf numFmtId="4" fontId="177" fillId="15" borderId="6" xfId="39" applyNumberFormat="1" applyFont="1" applyFill="1" applyAlignment="1">
      <alignment horizontal="right" vertical="center"/>
    </xf>
    <xf numFmtId="0" fontId="175" fillId="0" borderId="6" xfId="39" applyFont="1" applyAlignment="1">
      <alignment horizontal="center" vertical="center"/>
    </xf>
    <xf numFmtId="0" fontId="53" fillId="0" borderId="6" xfId="39" applyAlignment="1">
      <alignment horizontal="center" vertical="center"/>
    </xf>
    <xf numFmtId="0" fontId="175" fillId="0" borderId="6" xfId="39" applyFont="1" applyAlignment="1">
      <alignment horizontal="right" vertical="center"/>
    </xf>
    <xf numFmtId="0" fontId="178" fillId="0" borderId="6" xfId="39" quotePrefix="1" applyFont="1" applyAlignment="1">
      <alignment horizontal="left" vertical="top"/>
    </xf>
    <xf numFmtId="0" fontId="178" fillId="0" borderId="6" xfId="39" applyFont="1" applyAlignment="1">
      <alignment horizontal="justify" vertical="center" wrapText="1"/>
    </xf>
    <xf numFmtId="0" fontId="53" fillId="0" borderId="6" xfId="39" applyAlignment="1">
      <alignment horizontal="justify" vertical="center" wrapText="1"/>
    </xf>
    <xf numFmtId="0" fontId="177" fillId="0" borderId="6" xfId="39" applyFont="1" applyAlignment="1">
      <alignment horizontal="left" vertical="top"/>
    </xf>
    <xf numFmtId="0" fontId="178" fillId="0" borderId="6" xfId="39" applyFont="1" applyAlignment="1">
      <alignment horizontal="left" vertical="center"/>
    </xf>
    <xf numFmtId="4" fontId="178" fillId="0" borderId="6" xfId="39" applyNumberFormat="1" applyFont="1" applyAlignment="1">
      <alignment horizontal="left" vertical="center"/>
    </xf>
    <xf numFmtId="4" fontId="178" fillId="0" borderId="6" xfId="39" applyNumberFormat="1" applyFont="1" applyAlignment="1">
      <alignment horizontal="right" vertical="center"/>
    </xf>
    <xf numFmtId="0" fontId="178" fillId="0" borderId="6" xfId="39" applyFont="1" applyAlignment="1" applyProtection="1">
      <alignment horizontal="right" vertical="center"/>
      <protection locked="0"/>
    </xf>
    <xf numFmtId="4" fontId="178" fillId="0" borderId="6" xfId="39" applyNumberFormat="1" applyFont="1" applyAlignment="1" applyProtection="1">
      <alignment horizontal="right" vertical="center"/>
      <protection locked="0"/>
    </xf>
    <xf numFmtId="4" fontId="177" fillId="0" borderId="6" xfId="39" applyNumberFormat="1" applyFont="1" applyAlignment="1">
      <alignment horizontal="right" vertical="center"/>
    </xf>
    <xf numFmtId="0" fontId="178" fillId="0" borderId="6" xfId="39" applyFont="1" applyAlignment="1" applyProtection="1">
      <alignment horizontal="left" vertical="center"/>
      <protection locked="0"/>
    </xf>
    <xf numFmtId="0" fontId="177" fillId="0" borderId="6" xfId="39" applyFont="1" applyAlignment="1">
      <alignment horizontal="left" vertical="center"/>
    </xf>
    <xf numFmtId="186" fontId="178" fillId="0" borderId="6" xfId="39" applyNumberFormat="1" applyFont="1" applyAlignment="1">
      <alignment horizontal="center" vertical="center"/>
    </xf>
    <xf numFmtId="0" fontId="53" fillId="0" borderId="8" xfId="39" applyBorder="1" applyAlignment="1">
      <alignment vertical="center"/>
    </xf>
    <xf numFmtId="0" fontId="176" fillId="0" borderId="8" xfId="39" applyFont="1" applyBorder="1" applyAlignment="1">
      <alignment vertical="center"/>
    </xf>
    <xf numFmtId="0" fontId="179" fillId="0" borderId="8" xfId="39" applyFont="1" applyBorder="1" applyAlignment="1">
      <alignment vertical="center"/>
    </xf>
    <xf numFmtId="186" fontId="176" fillId="0" borderId="8" xfId="39" applyNumberFormat="1" applyFont="1" applyBorder="1" applyAlignment="1">
      <alignment vertical="center"/>
    </xf>
    <xf numFmtId="4" fontId="175" fillId="0" borderId="8" xfId="39" applyNumberFormat="1" applyFont="1" applyBorder="1" applyAlignment="1">
      <alignment horizontal="right" vertical="center"/>
    </xf>
    <xf numFmtId="0" fontId="53" fillId="0" borderId="6" xfId="39" applyAlignment="1">
      <alignment vertical="center"/>
    </xf>
    <xf numFmtId="0" fontId="176" fillId="0" borderId="6" xfId="39" applyFont="1" applyAlignment="1">
      <alignment horizontal="left" vertical="center"/>
    </xf>
    <xf numFmtId="0" fontId="179" fillId="0" borderId="6" xfId="39" applyFont="1" applyAlignment="1">
      <alignment horizontal="left" vertical="center"/>
    </xf>
    <xf numFmtId="4" fontId="53" fillId="0" borderId="6" xfId="39" applyNumberFormat="1" applyAlignment="1">
      <alignment horizontal="right" vertical="center"/>
    </xf>
    <xf numFmtId="0" fontId="178" fillId="0" borderId="6" xfId="39" applyFont="1" applyAlignment="1">
      <alignment horizontal="left" vertical="top"/>
    </xf>
    <xf numFmtId="0" fontId="178" fillId="0" borderId="6" xfId="39" applyFont="1" applyAlignment="1">
      <alignment vertical="center" wrapText="1"/>
    </xf>
    <xf numFmtId="0" fontId="53" fillId="0" borderId="6" xfId="39" applyAlignment="1">
      <alignment vertical="center" wrapText="1"/>
    </xf>
    <xf numFmtId="0" fontId="53" fillId="0" borderId="6" xfId="39" applyAlignment="1" applyProtection="1">
      <alignment vertical="center"/>
      <protection locked="0"/>
    </xf>
    <xf numFmtId="0" fontId="178" fillId="0" borderId="6" xfId="39" applyFont="1" applyAlignment="1">
      <alignment vertical="center"/>
    </xf>
    <xf numFmtId="0" fontId="178" fillId="0" borderId="6" xfId="39" applyFont="1" applyAlignment="1">
      <alignment vertical="center"/>
    </xf>
    <xf numFmtId="0" fontId="178" fillId="0" borderId="6" xfId="39" quotePrefix="1" applyFont="1" applyAlignment="1">
      <alignment horizontal="left" vertical="center"/>
    </xf>
    <xf numFmtId="186" fontId="178" fillId="0" borderId="6" xfId="39" quotePrefix="1" applyNumberFormat="1" applyFont="1" applyAlignment="1">
      <alignment horizontal="center" vertical="center"/>
    </xf>
    <xf numFmtId="16" fontId="178" fillId="0" borderId="6" xfId="39" applyNumberFormat="1" applyFont="1" applyAlignment="1">
      <alignment horizontal="left" vertical="top"/>
    </xf>
    <xf numFmtId="4" fontId="53" fillId="0" borderId="6" xfId="39" applyNumberFormat="1" applyAlignment="1">
      <alignment horizontal="right" vertical="center" wrapText="1"/>
    </xf>
    <xf numFmtId="0" fontId="53" fillId="0" borderId="6" xfId="39" applyAlignment="1">
      <alignment horizontal="justify" vertical="center" wrapText="1"/>
    </xf>
    <xf numFmtId="3" fontId="178" fillId="0" borderId="6" xfId="39" applyNumberFormat="1" applyFont="1" applyAlignment="1">
      <alignment horizontal="left" vertical="center"/>
    </xf>
    <xf numFmtId="0" fontId="178" fillId="0" borderId="6" xfId="39" applyFont="1" applyAlignment="1">
      <alignment horizontal="justify" vertical="top" wrapText="1"/>
    </xf>
    <xf numFmtId="0" fontId="53" fillId="0" borderId="6" xfId="39" applyAlignment="1">
      <alignment horizontal="justify" vertical="top" wrapText="1"/>
    </xf>
    <xf numFmtId="4" fontId="37" fillId="0" borderId="6" xfId="39" applyNumberFormat="1" applyFont="1" applyAlignment="1">
      <alignment horizontal="right" vertical="center" wrapText="1"/>
    </xf>
    <xf numFmtId="0" fontId="182" fillId="0" borderId="6" xfId="39" applyFont="1"/>
    <xf numFmtId="0" fontId="183" fillId="0" borderId="6" xfId="39" applyFont="1"/>
    <xf numFmtId="0" fontId="75" fillId="0" borderId="6" xfId="39" applyFont="1" applyAlignment="1">
      <alignment vertical="top"/>
    </xf>
    <xf numFmtId="0" fontId="178" fillId="0" borderId="6" xfId="39" applyFont="1" applyAlignment="1">
      <alignment horizontal="left" vertical="center" wrapText="1"/>
    </xf>
    <xf numFmtId="0" fontId="75" fillId="0" borderId="6" xfId="39" applyFont="1" applyAlignment="1">
      <alignment vertical="center"/>
    </xf>
    <xf numFmtId="0" fontId="184" fillId="0" borderId="6" xfId="39" applyFont="1" applyAlignment="1">
      <alignment horizontal="justify" vertical="center" wrapText="1"/>
    </xf>
    <xf numFmtId="4" fontId="75" fillId="0" borderId="6" xfId="39" applyNumberFormat="1" applyFont="1" applyAlignment="1">
      <alignment horizontal="right" vertical="center"/>
    </xf>
    <xf numFmtId="0" fontId="178" fillId="0" borderId="6" xfId="39" applyFont="1" applyAlignment="1">
      <alignment horizontal="justify" vertical="center" wrapText="1"/>
    </xf>
    <xf numFmtId="0" fontId="185" fillId="0" borderId="6" xfId="39" applyFont="1" applyAlignment="1">
      <alignment horizontal="left" vertical="top"/>
    </xf>
    <xf numFmtId="0" fontId="184" fillId="0" borderId="6" xfId="39" applyFont="1" applyAlignment="1">
      <alignment horizontal="left" vertical="center"/>
    </xf>
    <xf numFmtId="0" fontId="17" fillId="0" borderId="6" xfId="39" applyFont="1" applyAlignment="1">
      <alignment vertical="center" wrapText="1"/>
    </xf>
    <xf numFmtId="0" fontId="180" fillId="0" borderId="6" xfId="39" applyFont="1" applyAlignment="1">
      <alignment vertical="center" wrapText="1"/>
    </xf>
    <xf numFmtId="0" fontId="17" fillId="0" borderId="6" xfId="39" applyFont="1" applyAlignment="1">
      <alignment vertical="top"/>
    </xf>
    <xf numFmtId="0" fontId="17" fillId="0" borderId="6" xfId="39" applyFont="1" applyAlignment="1">
      <alignment horizontal="left" vertical="center"/>
    </xf>
    <xf numFmtId="4" fontId="17" fillId="0" borderId="6" xfId="39" applyNumberFormat="1" applyFont="1" applyAlignment="1">
      <alignment horizontal="right" vertical="center"/>
    </xf>
    <xf numFmtId="3" fontId="17" fillId="0" borderId="6" xfId="39" applyNumberFormat="1" applyFont="1" applyAlignment="1">
      <alignment horizontal="left" vertical="center"/>
    </xf>
    <xf numFmtId="186" fontId="17" fillId="0" borderId="6" xfId="39" applyNumberFormat="1" applyFont="1" applyAlignment="1">
      <alignment horizontal="center" vertical="center"/>
    </xf>
    <xf numFmtId="186" fontId="178" fillId="0" borderId="6" xfId="39" applyNumberFormat="1" applyFont="1" applyAlignment="1">
      <alignment horizontal="center" vertical="top"/>
    </xf>
    <xf numFmtId="0" fontId="17" fillId="0" borderId="6" xfId="39" applyFont="1" applyAlignment="1">
      <alignment vertical="center"/>
    </xf>
    <xf numFmtId="2" fontId="178" fillId="0" borderId="6" xfId="39" applyNumberFormat="1" applyFont="1" applyAlignment="1">
      <alignment horizontal="center" vertical="center"/>
    </xf>
    <xf numFmtId="0" fontId="17" fillId="0" borderId="6" xfId="39" applyFont="1" applyAlignment="1">
      <alignment horizontal="left" vertical="top"/>
    </xf>
    <xf numFmtId="4" fontId="17" fillId="0" borderId="6" xfId="39" applyNumberFormat="1" applyFont="1" applyAlignment="1">
      <alignment vertical="top"/>
    </xf>
    <xf numFmtId="2" fontId="17" fillId="0" borderId="6" xfId="39" applyNumberFormat="1" applyFont="1" applyAlignment="1">
      <alignment vertical="top"/>
    </xf>
    <xf numFmtId="0" fontId="176" fillId="0" borderId="6" xfId="39" quotePrefix="1" applyFont="1" applyAlignment="1">
      <alignment horizontal="left" vertical="center"/>
    </xf>
    <xf numFmtId="4" fontId="177" fillId="0" borderId="6" xfId="39" applyNumberFormat="1" applyFont="1" applyAlignment="1">
      <alignment horizontal="left" vertical="center"/>
    </xf>
    <xf numFmtId="4" fontId="176" fillId="0" borderId="6" xfId="39" applyNumberFormat="1" applyFont="1" applyAlignment="1">
      <alignment horizontal="right" vertical="center"/>
    </xf>
    <xf numFmtId="186" fontId="184" fillId="0" borderId="6" xfId="39" applyNumberFormat="1" applyFont="1" applyAlignment="1">
      <alignment horizontal="center" vertical="center"/>
    </xf>
    <xf numFmtId="4" fontId="184" fillId="0" borderId="6" xfId="39" applyNumberFormat="1" applyFont="1" applyAlignment="1">
      <alignment horizontal="left" vertical="center"/>
    </xf>
    <xf numFmtId="4" fontId="182" fillId="0" borderId="6" xfId="39" applyNumberFormat="1" applyFont="1" applyAlignment="1">
      <alignment horizontal="right" vertical="center"/>
    </xf>
    <xf numFmtId="4" fontId="175" fillId="0" borderId="6" xfId="39" applyNumberFormat="1" applyFont="1" applyAlignment="1">
      <alignment horizontal="right" vertical="center"/>
    </xf>
    <xf numFmtId="0" fontId="178" fillId="0" borderId="6" xfId="39" applyFont="1" applyAlignment="1">
      <alignment horizontal="justify" vertical="center"/>
    </xf>
    <xf numFmtId="4" fontId="53" fillId="0" borderId="6" xfId="39" applyNumberFormat="1"/>
    <xf numFmtId="0" fontId="52" fillId="0" borderId="6" xfId="39" applyFont="1"/>
    <xf numFmtId="4" fontId="52" fillId="0" borderId="6" xfId="39" applyNumberFormat="1" applyFont="1"/>
    <xf numFmtId="4" fontId="175" fillId="0" borderId="6" xfId="39" applyNumberFormat="1" applyFont="1" applyAlignment="1" applyProtection="1">
      <alignment horizontal="right" vertical="center"/>
      <protection locked="0"/>
    </xf>
    <xf numFmtId="4" fontId="187" fillId="0" borderId="6" xfId="39" applyNumberFormat="1" applyFont="1" applyAlignment="1">
      <alignment horizontal="right" vertical="center"/>
    </xf>
    <xf numFmtId="0" fontId="188" fillId="0" borderId="6" xfId="39" applyFont="1" applyAlignment="1">
      <alignment vertical="top" wrapText="1"/>
    </xf>
    <xf numFmtId="0" fontId="178" fillId="0" borderId="6" xfId="39" applyFont="1"/>
    <xf numFmtId="4" fontId="176" fillId="0" borderId="10" xfId="39" applyNumberFormat="1" applyFont="1" applyBorder="1" applyAlignment="1">
      <alignment horizontal="left" vertical="center"/>
    </xf>
    <xf numFmtId="0" fontId="175" fillId="0" borderId="6" xfId="39" applyFont="1" applyAlignment="1">
      <alignment horizontal="left" vertical="center"/>
    </xf>
    <xf numFmtId="186" fontId="175" fillId="0" borderId="6" xfId="39" applyNumberFormat="1" applyFont="1" applyAlignment="1">
      <alignment horizontal="right" vertical="center"/>
    </xf>
    <xf numFmtId="4" fontId="175" fillId="0" borderId="6" xfId="39" applyNumberFormat="1" applyFont="1" applyAlignment="1">
      <alignment horizontal="left" vertical="center"/>
    </xf>
    <xf numFmtId="0" fontId="176" fillId="0" borderId="6" xfId="39" applyFont="1" applyAlignment="1">
      <alignment horizontal="right" vertical="center"/>
    </xf>
    <xf numFmtId="0" fontId="53" fillId="0" borderId="6" xfId="39" applyAlignment="1">
      <alignment horizontal="right" vertical="center"/>
    </xf>
    <xf numFmtId="0" fontId="175" fillId="0" borderId="6" xfId="39" applyFont="1" applyAlignment="1">
      <alignment horizontal="right" vertical="center"/>
    </xf>
    <xf numFmtId="0" fontId="175" fillId="0" borderId="8" xfId="39" applyFont="1" applyBorder="1" applyAlignment="1">
      <alignment horizontal="left" vertical="center"/>
    </xf>
    <xf numFmtId="4" fontId="175" fillId="0" borderId="8" xfId="39" applyNumberFormat="1" applyFont="1" applyBorder="1" applyAlignment="1">
      <alignment horizontal="left" vertical="center"/>
    </xf>
    <xf numFmtId="4" fontId="178" fillId="0" borderId="8" xfId="39" applyNumberFormat="1" applyFont="1" applyBorder="1" applyAlignment="1">
      <alignment horizontal="left" vertical="center"/>
    </xf>
    <xf numFmtId="0" fontId="176" fillId="0" borderId="8" xfId="39" applyFont="1" applyBorder="1" applyAlignment="1">
      <alignment horizontal="right" vertical="center"/>
    </xf>
    <xf numFmtId="0" fontId="53" fillId="0" borderId="8" xfId="39" applyBorder="1" applyAlignment="1">
      <alignment horizontal="right" vertical="center"/>
    </xf>
    <xf numFmtId="4" fontId="178" fillId="0" borderId="6" xfId="39" applyNumberFormat="1" applyFont="1" applyAlignment="1">
      <alignment horizontal="left" vertical="top"/>
    </xf>
    <xf numFmtId="0" fontId="175" fillId="0" borderId="6" xfId="39" applyFont="1" applyAlignment="1">
      <alignment horizontal="left" vertical="top"/>
    </xf>
    <xf numFmtId="0" fontId="177" fillId="0" borderId="6" xfId="39" applyFont="1"/>
    <xf numFmtId="0" fontId="178" fillId="0" borderId="6" xfId="39" applyFont="1" applyAlignment="1">
      <alignment horizontal="right"/>
    </xf>
    <xf numFmtId="0" fontId="178" fillId="0" borderId="6" xfId="39" applyFont="1" applyAlignment="1">
      <alignment horizontal="center" vertical="top"/>
    </xf>
    <xf numFmtId="3" fontId="178" fillId="0" borderId="6" xfId="39" applyNumberFormat="1" applyFont="1"/>
    <xf numFmtId="0" fontId="175" fillId="0" borderId="6" xfId="39" applyFont="1" applyAlignment="1">
      <alignment vertical="top"/>
    </xf>
    <xf numFmtId="0" fontId="178" fillId="0" borderId="6" xfId="39" applyFont="1" applyAlignment="1">
      <alignment vertical="top"/>
    </xf>
    <xf numFmtId="4" fontId="178" fillId="0" borderId="6" xfId="39" applyNumberFormat="1" applyFont="1"/>
    <xf numFmtId="1" fontId="178" fillId="0" borderId="6" xfId="39" applyNumberFormat="1" applyFont="1"/>
    <xf numFmtId="0" fontId="84" fillId="0" borderId="6" xfId="39" applyFont="1" applyAlignment="1">
      <alignment horizontal="right"/>
    </xf>
    <xf numFmtId="0" fontId="84" fillId="0" borderId="6" xfId="39" applyFont="1" applyAlignment="1">
      <alignment horizontal="center" vertical="top"/>
    </xf>
    <xf numFmtId="3" fontId="84" fillId="0" borderId="6" xfId="39" applyNumberFormat="1" applyFont="1"/>
    <xf numFmtId="49" fontId="15" fillId="0" borderId="5" xfId="23" applyNumberFormat="1" applyFont="1" applyBorder="1" applyAlignment="1">
      <alignment vertical="top" wrapText="1"/>
    </xf>
    <xf numFmtId="0" fontId="17" fillId="9" borderId="11" xfId="99" applyFill="1" applyBorder="1" applyAlignment="1">
      <alignment horizontal="center" vertical="center"/>
    </xf>
    <xf numFmtId="0" fontId="17" fillId="9" borderId="9" xfId="99" applyFill="1" applyBorder="1" applyAlignment="1">
      <alignment horizontal="center" vertical="center"/>
    </xf>
    <xf numFmtId="0" fontId="17" fillId="0" borderId="6" xfId="99" applyAlignment="1">
      <alignment horizontal="center" vertical="center"/>
    </xf>
    <xf numFmtId="0" fontId="79" fillId="9" borderId="11" xfId="99" applyFont="1" applyFill="1" applyBorder="1" applyAlignment="1">
      <alignment horizontal="center"/>
    </xf>
    <xf numFmtId="0" fontId="79" fillId="9" borderId="9" xfId="99" applyFont="1" applyFill="1" applyBorder="1" applyAlignment="1">
      <alignment horizontal="center"/>
    </xf>
    <xf numFmtId="0" fontId="79" fillId="0" borderId="6" xfId="99" applyFont="1" applyAlignment="1">
      <alignment horizontal="center"/>
    </xf>
    <xf numFmtId="0" fontId="80" fillId="10" borderId="10" xfId="99" applyFont="1" applyFill="1" applyBorder="1" applyAlignment="1">
      <alignment horizontal="right" vertical="center"/>
    </xf>
    <xf numFmtId="0" fontId="80" fillId="10" borderId="10" xfId="99" applyFont="1" applyFill="1" applyBorder="1" applyAlignment="1">
      <alignment vertical="center"/>
    </xf>
    <xf numFmtId="0" fontId="17" fillId="10" borderId="10" xfId="99" applyFill="1" applyBorder="1" applyAlignment="1">
      <alignment horizontal="center" vertical="center"/>
    </xf>
    <xf numFmtId="166" fontId="17" fillId="10" borderId="10" xfId="99" applyNumberFormat="1" applyFill="1" applyBorder="1" applyAlignment="1">
      <alignment vertical="center"/>
    </xf>
    <xf numFmtId="166" fontId="52" fillId="10" borderId="10" xfId="99" applyNumberFormat="1" applyFont="1" applyFill="1" applyBorder="1" applyAlignment="1">
      <alignment vertical="center"/>
    </xf>
    <xf numFmtId="0" fontId="17" fillId="0" borderId="6" xfId="99"/>
    <xf numFmtId="0" fontId="52" fillId="12" borderId="10" xfId="99" applyFont="1" applyFill="1" applyBorder="1" applyAlignment="1">
      <alignment horizontal="right" vertical="center"/>
    </xf>
    <xf numFmtId="0" fontId="52" fillId="12" borderId="10" xfId="99" applyFont="1" applyFill="1" applyBorder="1" applyAlignment="1">
      <alignment vertical="center"/>
    </xf>
    <xf numFmtId="0" fontId="17" fillId="12" borderId="10" xfId="99" applyFill="1" applyBorder="1" applyAlignment="1">
      <alignment horizontal="center" vertical="center"/>
    </xf>
    <xf numFmtId="166" fontId="17" fillId="12" borderId="10" xfId="99" applyNumberFormat="1" applyFill="1" applyBorder="1" applyAlignment="1">
      <alignment vertical="center"/>
    </xf>
    <xf numFmtId="166" fontId="52" fillId="12" borderId="10" xfId="99" applyNumberFormat="1" applyFont="1" applyFill="1" applyBorder="1" applyAlignment="1">
      <alignment vertical="center"/>
    </xf>
    <xf numFmtId="0" fontId="17" fillId="0" borderId="6" xfId="99" applyAlignment="1">
      <alignment horizontal="right" vertical="top"/>
    </xf>
    <xf numFmtId="0" fontId="17" fillId="0" borderId="6" xfId="99" applyAlignment="1">
      <alignment vertical="top" wrapText="1"/>
    </xf>
    <xf numFmtId="0" fontId="17" fillId="0" borderId="6" xfId="99" applyAlignment="1">
      <alignment horizontal="center" wrapText="1"/>
    </xf>
    <xf numFmtId="167" fontId="17" fillId="0" borderId="6" xfId="99" applyNumberFormat="1"/>
    <xf numFmtId="166" fontId="17" fillId="0" borderId="6" xfId="99" applyNumberFormat="1" applyAlignment="1">
      <alignment wrapText="1"/>
    </xf>
    <xf numFmtId="0" fontId="53" fillId="0" borderId="6" xfId="99" applyFont="1" applyAlignment="1">
      <alignment wrapText="1"/>
    </xf>
    <xf numFmtId="0" fontId="53" fillId="0" borderId="6" xfId="99" applyFont="1" applyAlignment="1">
      <alignment horizontal="left" vertical="top" wrapText="1"/>
    </xf>
    <xf numFmtId="0" fontId="53" fillId="0" borderId="6" xfId="99" applyFont="1"/>
    <xf numFmtId="0" fontId="53" fillId="0" borderId="6" xfId="99" applyFont="1" applyAlignment="1">
      <alignment horizontal="center"/>
    </xf>
    <xf numFmtId="0" fontId="53" fillId="0" borderId="6" xfId="99" applyFont="1" applyAlignment="1">
      <alignment horizontal="center" vertical="top" wrapText="1"/>
    </xf>
    <xf numFmtId="0" fontId="17" fillId="0" borderId="6" xfId="99" applyAlignment="1">
      <alignment horizontal="center"/>
    </xf>
    <xf numFmtId="49" fontId="189" fillId="16" borderId="3" xfId="100" applyNumberFormat="1" applyFont="1" applyFill="1" applyBorder="1" applyAlignment="1">
      <alignment horizontal="right" vertical="top"/>
    </xf>
    <xf numFmtId="0" fontId="189" fillId="16" borderId="3" xfId="100" applyFont="1" applyFill="1" applyBorder="1" applyAlignment="1">
      <alignment horizontal="left" vertical="top"/>
    </xf>
    <xf numFmtId="0" fontId="11" fillId="16" borderId="3" xfId="100" applyFont="1" applyFill="1" applyBorder="1" applyAlignment="1">
      <alignment horizontal="left" vertical="center"/>
    </xf>
    <xf numFmtId="0" fontId="11" fillId="16" borderId="3" xfId="100" applyFont="1" applyFill="1" applyBorder="1" applyAlignment="1">
      <alignment vertical="center"/>
    </xf>
    <xf numFmtId="0" fontId="11" fillId="16" borderId="3" xfId="100" applyFont="1" applyFill="1" applyBorder="1" applyAlignment="1" applyProtection="1">
      <alignment vertical="center"/>
      <protection locked="0"/>
    </xf>
    <xf numFmtId="0" fontId="189" fillId="17" borderId="3" xfId="100" applyFont="1" applyFill="1" applyBorder="1" applyAlignment="1">
      <alignment horizontal="center" vertical="center"/>
    </xf>
    <xf numFmtId="0" fontId="11" fillId="0" borderId="6" xfId="100" applyFont="1"/>
    <xf numFmtId="0" fontId="2" fillId="0" borderId="6" xfId="100"/>
    <xf numFmtId="49" fontId="189" fillId="16" borderId="3" xfId="100" applyNumberFormat="1" applyFont="1" applyFill="1" applyBorder="1" applyAlignment="1">
      <alignment horizontal="center" vertical="center"/>
    </xf>
    <xf numFmtId="0" fontId="189" fillId="16" borderId="3" xfId="100" applyFont="1" applyFill="1" applyBorder="1" applyAlignment="1">
      <alignment horizontal="center" vertical="top"/>
    </xf>
    <xf numFmtId="0" fontId="189" fillId="16" borderId="3" xfId="100" applyFont="1" applyFill="1" applyBorder="1" applyAlignment="1">
      <alignment horizontal="center" vertical="center"/>
    </xf>
    <xf numFmtId="189" fontId="189" fillId="16" borderId="3" xfId="100" applyNumberFormat="1" applyFont="1" applyFill="1" applyBorder="1" applyAlignment="1">
      <alignment horizontal="center" vertical="center"/>
    </xf>
    <xf numFmtId="4" fontId="189" fillId="16" borderId="3" xfId="100" applyNumberFormat="1" applyFont="1" applyFill="1" applyBorder="1" applyAlignment="1" applyProtection="1">
      <alignment horizontal="center" vertical="top"/>
      <protection locked="0"/>
    </xf>
    <xf numFmtId="4" fontId="189" fillId="16" borderId="3" xfId="100" applyNumberFormat="1" applyFont="1" applyFill="1" applyBorder="1" applyAlignment="1">
      <alignment horizontal="center" vertical="top"/>
    </xf>
    <xf numFmtId="49" fontId="189" fillId="0" borderId="6" xfId="100" applyNumberFormat="1" applyFont="1" applyAlignment="1">
      <alignment horizontal="right" vertical="center"/>
    </xf>
    <xf numFmtId="0" fontId="189" fillId="0" borderId="6" xfId="100" applyFont="1" applyAlignment="1">
      <alignment horizontal="left" vertical="top"/>
    </xf>
    <xf numFmtId="0" fontId="189" fillId="0" borderId="6" xfId="100" applyFont="1" applyAlignment="1">
      <alignment horizontal="left" vertical="center"/>
    </xf>
    <xf numFmtId="189" fontId="189" fillId="0" borderId="6" xfId="100" applyNumberFormat="1" applyFont="1" applyAlignment="1">
      <alignment horizontal="center" vertical="center"/>
    </xf>
    <xf numFmtId="4" fontId="189" fillId="0" borderId="6" xfId="100" applyNumberFormat="1" applyFont="1" applyAlignment="1" applyProtection="1">
      <alignment horizontal="center" vertical="center"/>
      <protection locked="0"/>
    </xf>
    <xf numFmtId="4" fontId="189" fillId="0" borderId="6" xfId="100" applyNumberFormat="1" applyFont="1" applyAlignment="1">
      <alignment horizontal="center" vertical="center"/>
    </xf>
    <xf numFmtId="4" fontId="189" fillId="0" borderId="6" xfId="100" applyNumberFormat="1" applyFont="1" applyAlignment="1">
      <alignment horizontal="center" vertical="center" wrapText="1"/>
    </xf>
    <xf numFmtId="0" fontId="189" fillId="0" borderId="6" xfId="100" applyFont="1" applyAlignment="1">
      <alignment horizontal="right" wrapText="1"/>
    </xf>
    <xf numFmtId="0" fontId="11" fillId="0" borderId="6" xfId="100" applyFont="1" applyAlignment="1">
      <alignment horizontal="left" wrapText="1"/>
    </xf>
    <xf numFmtId="0" fontId="11" fillId="0" borderId="6" xfId="100" applyFont="1" applyAlignment="1">
      <alignment horizontal="right" wrapText="1"/>
    </xf>
    <xf numFmtId="0" fontId="11" fillId="0" borderId="6" xfId="100" applyFont="1" applyAlignment="1" applyProtection="1">
      <alignment horizontal="right" wrapText="1"/>
      <protection locked="0"/>
    </xf>
    <xf numFmtId="0" fontId="11" fillId="0" borderId="6" xfId="100" applyFont="1" applyAlignment="1">
      <alignment wrapText="1"/>
    </xf>
    <xf numFmtId="0" fontId="189" fillId="6" borderId="6" xfId="100" applyFont="1" applyFill="1" applyAlignment="1">
      <alignment horizontal="center" wrapText="1"/>
    </xf>
    <xf numFmtId="0" fontId="189" fillId="6" borderId="6" xfId="100" applyFont="1" applyFill="1" applyAlignment="1">
      <alignment horizontal="left" vertical="top" wrapText="1"/>
    </xf>
    <xf numFmtId="0" fontId="11" fillId="6" borderId="6" xfId="100" applyFont="1" applyFill="1" applyAlignment="1">
      <alignment horizontal="left" wrapText="1"/>
    </xf>
    <xf numFmtId="4" fontId="11" fillId="6" borderId="6" xfId="100" applyNumberFormat="1" applyFont="1" applyFill="1" applyAlignment="1" applyProtection="1">
      <alignment horizontal="right" wrapText="1"/>
      <protection locked="0"/>
    </xf>
    <xf numFmtId="4" fontId="11" fillId="6" borderId="6" xfId="100" applyNumberFormat="1" applyFont="1" applyFill="1" applyAlignment="1">
      <alignment horizontal="center" wrapText="1"/>
    </xf>
    <xf numFmtId="0" fontId="11" fillId="6" borderId="6" xfId="100" applyFont="1" applyFill="1" applyAlignment="1">
      <alignment horizontal="left" vertical="top" wrapText="1"/>
    </xf>
    <xf numFmtId="0" fontId="189" fillId="0" borderId="6" xfId="100" applyFont="1" applyAlignment="1">
      <alignment horizontal="center" wrapText="1"/>
    </xf>
    <xf numFmtId="0" fontId="189" fillId="0" borderId="6" xfId="100" applyFont="1" applyAlignment="1">
      <alignment horizontal="left" vertical="top" wrapText="1"/>
    </xf>
    <xf numFmtId="4" fontId="11" fillId="0" borderId="6" xfId="100" applyNumberFormat="1" applyFont="1" applyAlignment="1" applyProtection="1">
      <alignment horizontal="right" wrapText="1"/>
      <protection locked="0"/>
    </xf>
    <xf numFmtId="4" fontId="11" fillId="0" borderId="6" xfId="100" applyNumberFormat="1" applyFont="1" applyAlignment="1">
      <alignment horizontal="center" wrapText="1"/>
    </xf>
    <xf numFmtId="0" fontId="11" fillId="0" borderId="6" xfId="100" applyFont="1" applyAlignment="1">
      <alignment horizontal="left" vertical="top" wrapText="1"/>
    </xf>
    <xf numFmtId="0" fontId="189" fillId="0" borderId="6" xfId="100" applyFont="1" applyAlignment="1">
      <alignment horizontal="right" vertical="top" wrapText="1"/>
    </xf>
    <xf numFmtId="3" fontId="11" fillId="0" borderId="6" xfId="100" applyNumberFormat="1" applyFont="1" applyAlignment="1">
      <alignment horizontal="center" vertical="top" wrapText="1"/>
    </xf>
    <xf numFmtId="4" fontId="11" fillId="0" borderId="6" xfId="100" applyNumberFormat="1" applyFont="1" applyAlignment="1" applyProtection="1">
      <alignment horizontal="right" vertical="top" wrapText="1"/>
      <protection locked="0"/>
    </xf>
    <xf numFmtId="4" fontId="11" fillId="0" borderId="6" xfId="100" applyNumberFormat="1" applyFont="1" applyAlignment="1">
      <alignment horizontal="right" vertical="top" wrapText="1"/>
    </xf>
    <xf numFmtId="0" fontId="190" fillId="0" borderId="6" xfId="100" applyFont="1" applyAlignment="1">
      <alignment horizontal="left" wrapText="1"/>
    </xf>
    <xf numFmtId="4" fontId="190" fillId="0" borderId="6" xfId="100" applyNumberFormat="1" applyFont="1" applyAlignment="1" applyProtection="1">
      <alignment horizontal="right" wrapText="1"/>
      <protection locked="0"/>
    </xf>
    <xf numFmtId="4" fontId="190" fillId="0" borderId="6" xfId="100" applyNumberFormat="1" applyFont="1" applyAlignment="1">
      <alignment horizontal="center" wrapText="1"/>
    </xf>
    <xf numFmtId="0" fontId="190" fillId="0" borderId="6" xfId="100" applyFont="1" applyAlignment="1">
      <alignment horizontal="left" vertical="top" wrapText="1"/>
    </xf>
    <xf numFmtId="3" fontId="190" fillId="0" borderId="6" xfId="100" applyNumberFormat="1" applyFont="1" applyAlignment="1">
      <alignment horizontal="left" wrapText="1"/>
    </xf>
    <xf numFmtId="0" fontId="191" fillId="0" borderId="6" xfId="100" applyFont="1" applyAlignment="1">
      <alignment horizontal="right" vertical="top" wrapText="1"/>
    </xf>
    <xf numFmtId="3" fontId="190" fillId="0" borderId="6" xfId="100" applyNumberFormat="1" applyFont="1" applyAlignment="1">
      <alignment horizontal="left" vertical="top" wrapText="1"/>
    </xf>
    <xf numFmtId="0" fontId="190" fillId="0" borderId="6" xfId="100" applyFont="1" applyAlignment="1" applyProtection="1">
      <alignment horizontal="left" vertical="top" wrapText="1"/>
      <protection locked="0"/>
    </xf>
    <xf numFmtId="3" fontId="190" fillId="0" borderId="6" xfId="100" applyNumberFormat="1" applyFont="1" applyAlignment="1">
      <alignment horizontal="right" wrapText="1"/>
    </xf>
    <xf numFmtId="4" fontId="190" fillId="0" borderId="6" xfId="100" applyNumberFormat="1" applyFont="1" applyAlignment="1">
      <alignment horizontal="right" wrapText="1"/>
    </xf>
    <xf numFmtId="4" fontId="191" fillId="0" borderId="6" xfId="100" applyNumberFormat="1" applyFont="1" applyAlignment="1">
      <alignment horizontal="center" vertical="center" wrapText="1"/>
    </xf>
    <xf numFmtId="49" fontId="190" fillId="0" borderId="6" xfId="100" applyNumberFormat="1" applyFont="1" applyAlignment="1">
      <alignment horizontal="left"/>
    </xf>
    <xf numFmtId="3" fontId="190" fillId="0" borderId="6" xfId="100" applyNumberFormat="1" applyFont="1"/>
    <xf numFmtId="4" fontId="190" fillId="0" borderId="6" xfId="100" applyNumberFormat="1" applyFont="1" applyProtection="1">
      <protection locked="0"/>
    </xf>
    <xf numFmtId="4" fontId="190" fillId="0" borderId="6" xfId="100" applyNumberFormat="1" applyFont="1"/>
    <xf numFmtId="4" fontId="190" fillId="0" borderId="6" xfId="100" applyNumberFormat="1" applyFont="1" applyAlignment="1">
      <alignment horizontal="left" wrapText="1"/>
    </xf>
    <xf numFmtId="0" fontId="190" fillId="0" borderId="6" xfId="100" applyFont="1"/>
    <xf numFmtId="49" fontId="11" fillId="0" borderId="6" xfId="100" applyNumberFormat="1" applyFont="1" applyAlignment="1">
      <alignment horizontal="left"/>
    </xf>
    <xf numFmtId="3" fontId="11" fillId="0" borderId="6" xfId="100" applyNumberFormat="1" applyFont="1"/>
    <xf numFmtId="4" fontId="11" fillId="0" borderId="6" xfId="100" applyNumberFormat="1" applyFont="1" applyProtection="1">
      <protection locked="0"/>
    </xf>
    <xf numFmtId="4" fontId="35" fillId="0" borderId="6" xfId="100" applyNumberFormat="1" applyFont="1"/>
    <xf numFmtId="0" fontId="191" fillId="0" borderId="6" xfId="100" applyFont="1" applyAlignment="1">
      <alignment horizontal="left" vertical="top" wrapText="1"/>
    </xf>
    <xf numFmtId="3" fontId="191" fillId="0" borderId="6" xfId="100" applyNumberFormat="1" applyFont="1" applyAlignment="1">
      <alignment horizontal="center" vertical="top" wrapText="1"/>
    </xf>
    <xf numFmtId="4" fontId="191" fillId="0" borderId="6" xfId="100" applyNumberFormat="1" applyFont="1" applyAlignment="1" applyProtection="1">
      <alignment horizontal="right" vertical="top" wrapText="1"/>
      <protection locked="0"/>
    </xf>
    <xf numFmtId="4" fontId="191" fillId="0" borderId="6" xfId="100" applyNumberFormat="1" applyFont="1" applyAlignment="1">
      <alignment horizontal="right" vertical="top" wrapText="1"/>
    </xf>
    <xf numFmtId="0" fontId="191" fillId="0" borderId="6" xfId="100" applyFont="1" applyAlignment="1">
      <alignment horizontal="left" wrapText="1"/>
    </xf>
    <xf numFmtId="49" fontId="190" fillId="0" borderId="6" xfId="100" applyNumberFormat="1" applyFont="1" applyAlignment="1">
      <alignment horizontal="right" wrapText="1"/>
    </xf>
    <xf numFmtId="0" fontId="11" fillId="0" borderId="6" xfId="100" applyFont="1" applyAlignment="1">
      <alignment horizontal="right" vertical="top" wrapText="1"/>
    </xf>
    <xf numFmtId="49" fontId="11" fillId="0" borderId="6" xfId="100" applyNumberFormat="1" applyFont="1" applyAlignment="1">
      <alignment horizontal="right" wrapText="1"/>
    </xf>
    <xf numFmtId="0" fontId="192" fillId="0" borderId="6" xfId="100" applyFont="1" applyAlignment="1">
      <alignment horizontal="right" vertical="top" wrapText="1"/>
    </xf>
    <xf numFmtId="0" fontId="35" fillId="0" borderId="6" xfId="100" applyFont="1" applyAlignment="1">
      <alignment horizontal="left" vertical="top" wrapText="1"/>
    </xf>
    <xf numFmtId="4" fontId="190" fillId="0" borderId="6" xfId="100" applyNumberFormat="1" applyFont="1" applyAlignment="1">
      <alignment horizontal="right" vertical="top" wrapText="1"/>
    </xf>
    <xf numFmtId="49" fontId="35" fillId="0" borderId="6" xfId="100" applyNumberFormat="1" applyFont="1" applyAlignment="1">
      <alignment horizontal="right" wrapText="1"/>
    </xf>
    <xf numFmtId="4" fontId="35" fillId="0" borderId="6" xfId="100" applyNumberFormat="1" applyFont="1" applyAlignment="1" applyProtection="1">
      <alignment horizontal="right" wrapText="1"/>
      <protection locked="0"/>
    </xf>
    <xf numFmtId="4" fontId="35" fillId="0" borderId="6" xfId="100" applyNumberFormat="1" applyFont="1" applyAlignment="1">
      <alignment horizontal="right" vertical="top" wrapText="1"/>
    </xf>
    <xf numFmtId="3" fontId="35" fillId="0" borderId="6" xfId="100" applyNumberFormat="1" applyFont="1"/>
    <xf numFmtId="0" fontId="35" fillId="0" borderId="6" xfId="100" applyFont="1" applyProtection="1">
      <protection locked="0"/>
    </xf>
    <xf numFmtId="0" fontId="35" fillId="0" borderId="6" xfId="100" applyFont="1"/>
    <xf numFmtId="4" fontId="190" fillId="0" borderId="6" xfId="100" applyNumberFormat="1" applyFont="1" applyAlignment="1" applyProtection="1">
      <alignment horizontal="right" vertical="top" wrapText="1"/>
      <protection locked="0"/>
    </xf>
    <xf numFmtId="0" fontId="192" fillId="0" borderId="6" xfId="100" applyFont="1" applyAlignment="1">
      <alignment horizontal="left" vertical="top" wrapText="1"/>
    </xf>
    <xf numFmtId="3" fontId="35" fillId="0" borderId="6" xfId="100" applyNumberFormat="1" applyFont="1" applyAlignment="1">
      <alignment horizontal="right" wrapText="1"/>
    </xf>
    <xf numFmtId="4" fontId="192" fillId="0" borderId="6" xfId="100" applyNumberFormat="1" applyFont="1" applyAlignment="1">
      <alignment horizontal="right" vertical="top" wrapText="1"/>
    </xf>
    <xf numFmtId="0" fontId="190" fillId="0" borderId="6" xfId="100" applyFont="1" applyAlignment="1">
      <alignment horizontal="right" vertical="top" wrapText="1"/>
    </xf>
    <xf numFmtId="0" fontId="193" fillId="0" borderId="6" xfId="100" applyFont="1" applyAlignment="1">
      <alignment horizontal="right" vertical="top" wrapText="1"/>
    </xf>
    <xf numFmtId="0" fontId="79" fillId="0" borderId="6" xfId="100" applyFont="1" applyAlignment="1">
      <alignment horizontal="left" vertical="top" wrapText="1"/>
    </xf>
    <xf numFmtId="3" fontId="79" fillId="0" borderId="6" xfId="100" applyNumberFormat="1" applyFont="1" applyAlignment="1">
      <alignment horizontal="right" wrapText="1"/>
    </xf>
    <xf numFmtId="4" fontId="79" fillId="0" borderId="6" xfId="100" applyNumberFormat="1" applyFont="1" applyAlignment="1" applyProtection="1">
      <alignment horizontal="right" wrapText="1"/>
      <protection locked="0"/>
    </xf>
    <xf numFmtId="4" fontId="79" fillId="0" borderId="6" xfId="100" applyNumberFormat="1" applyFont="1" applyAlignment="1">
      <alignment horizontal="right" vertical="top" wrapText="1"/>
    </xf>
    <xf numFmtId="0" fontId="79" fillId="0" borderId="6" xfId="100" applyFont="1" applyAlignment="1">
      <alignment horizontal="left" wrapText="1"/>
    </xf>
    <xf numFmtId="4" fontId="79" fillId="0" borderId="6" xfId="100" applyNumberFormat="1" applyFont="1" applyAlignment="1">
      <alignment horizontal="right" wrapText="1"/>
    </xf>
    <xf numFmtId="4" fontId="79" fillId="0" borderId="6" xfId="100" applyNumberFormat="1" applyFont="1" applyAlignment="1" applyProtection="1">
      <alignment horizontal="right" vertical="top" wrapText="1"/>
      <protection locked="0"/>
    </xf>
    <xf numFmtId="0" fontId="193" fillId="0" borderId="6" xfId="100" applyFont="1" applyAlignment="1">
      <alignment horizontal="left" vertical="top" wrapText="1"/>
    </xf>
    <xf numFmtId="3" fontId="79" fillId="0" borderId="6" xfId="100" applyNumberFormat="1" applyFont="1" applyAlignment="1">
      <alignment horizontal="left" wrapText="1"/>
    </xf>
    <xf numFmtId="4" fontId="79" fillId="0" borderId="6" xfId="100" applyNumberFormat="1" applyFont="1" applyAlignment="1" applyProtection="1">
      <alignment horizontal="left" wrapText="1"/>
      <protection locked="0"/>
    </xf>
    <xf numFmtId="4" fontId="79" fillId="0" borderId="6" xfId="100" applyNumberFormat="1" applyFont="1" applyAlignment="1">
      <alignment horizontal="left" vertical="top" wrapText="1"/>
    </xf>
    <xf numFmtId="0" fontId="194" fillId="0" borderId="6" xfId="100" applyFont="1" applyAlignment="1">
      <alignment horizontal="left" wrapText="1"/>
    </xf>
    <xf numFmtId="0" fontId="79" fillId="0" borderId="6" xfId="100" applyFont="1" applyAlignment="1">
      <alignment horizontal="right" vertical="top" wrapText="1"/>
    </xf>
    <xf numFmtId="3" fontId="193" fillId="0" borderId="6" xfId="100" applyNumberFormat="1" applyFont="1" applyAlignment="1">
      <alignment horizontal="right" wrapText="1"/>
    </xf>
    <xf numFmtId="4" fontId="193" fillId="0" borderId="6" xfId="100" applyNumberFormat="1" applyFont="1" applyAlignment="1" applyProtection="1">
      <alignment horizontal="right" vertical="top" wrapText="1"/>
      <protection locked="0"/>
    </xf>
    <xf numFmtId="4" fontId="193" fillId="0" borderId="6" xfId="100" applyNumberFormat="1" applyFont="1" applyAlignment="1">
      <alignment horizontal="right" vertical="top" wrapText="1"/>
    </xf>
    <xf numFmtId="49" fontId="79" fillId="0" borderId="6" xfId="100" applyNumberFormat="1" applyFont="1" applyAlignment="1">
      <alignment horizontal="right" wrapText="1"/>
    </xf>
    <xf numFmtId="0" fontId="79" fillId="0" borderId="6" xfId="100" applyFont="1" applyAlignment="1">
      <alignment horizontal="right" wrapText="1"/>
    </xf>
    <xf numFmtId="0" fontId="79" fillId="0" borderId="6" xfId="100" applyFont="1" applyAlignment="1" applyProtection="1">
      <alignment horizontal="right" wrapText="1"/>
      <protection locked="0"/>
    </xf>
    <xf numFmtId="4" fontId="193" fillId="0" borderId="6" xfId="100" applyNumberFormat="1" applyFont="1" applyAlignment="1" applyProtection="1">
      <alignment horizontal="right" wrapText="1"/>
      <protection locked="0"/>
    </xf>
    <xf numFmtId="3" fontId="189" fillId="0" borderId="6" xfId="100" applyNumberFormat="1" applyFont="1" applyAlignment="1">
      <alignment horizontal="center" vertical="top" wrapText="1"/>
    </xf>
    <xf numFmtId="3" fontId="79" fillId="0" borderId="6" xfId="100" applyNumberFormat="1" applyFont="1" applyAlignment="1">
      <alignment horizontal="center" wrapText="1"/>
    </xf>
    <xf numFmtId="3" fontId="35" fillId="0" borderId="6" xfId="100" applyNumberFormat="1" applyFont="1" applyAlignment="1">
      <alignment horizontal="center" vertical="top" wrapText="1"/>
    </xf>
    <xf numFmtId="4" fontId="35" fillId="0" borderId="6" xfId="100" applyNumberFormat="1" applyFont="1" applyAlignment="1" applyProtection="1">
      <alignment horizontal="right" vertical="top" wrapText="1"/>
      <protection locked="0"/>
    </xf>
    <xf numFmtId="3" fontId="35" fillId="0" borderId="6" xfId="100" applyNumberFormat="1" applyFont="1" applyAlignment="1">
      <alignment horizontal="center" wrapText="1"/>
    </xf>
    <xf numFmtId="4" fontId="35" fillId="0" borderId="6" xfId="100" applyNumberFormat="1" applyFont="1" applyAlignment="1">
      <alignment horizontal="right" wrapText="1"/>
    </xf>
    <xf numFmtId="3" fontId="190" fillId="0" borderId="6" xfId="100" applyNumberFormat="1" applyFont="1" applyAlignment="1">
      <alignment horizontal="center" vertical="top" wrapText="1"/>
    </xf>
    <xf numFmtId="3" fontId="79" fillId="0" borderId="6" xfId="100" applyNumberFormat="1" applyFont="1" applyAlignment="1">
      <alignment horizontal="center" vertical="top" wrapText="1"/>
    </xf>
    <xf numFmtId="4" fontId="191" fillId="0" borderId="6" xfId="100" applyNumberFormat="1" applyFont="1" applyAlignment="1">
      <alignment horizontal="right" vertical="center" wrapText="1"/>
    </xf>
    <xf numFmtId="49" fontId="189" fillId="0" borderId="6" xfId="100" applyNumberFormat="1" applyFont="1" applyAlignment="1">
      <alignment horizontal="right"/>
    </xf>
    <xf numFmtId="49" fontId="79" fillId="0" borderId="6" xfId="100" applyNumberFormat="1" applyFont="1" applyAlignment="1">
      <alignment horizontal="left"/>
    </xf>
    <xf numFmtId="3" fontId="79" fillId="0" borderId="6" xfId="100" applyNumberFormat="1" applyFont="1"/>
    <xf numFmtId="4" fontId="79" fillId="0" borderId="6" xfId="100" applyNumberFormat="1" applyFont="1" applyProtection="1">
      <protection locked="0"/>
    </xf>
    <xf numFmtId="4" fontId="79" fillId="0" borderId="6" xfId="100" applyNumberFormat="1" applyFont="1"/>
    <xf numFmtId="49" fontId="191" fillId="0" borderId="6" xfId="100" applyNumberFormat="1" applyFont="1" applyAlignment="1">
      <alignment horizontal="center" vertical="top"/>
    </xf>
    <xf numFmtId="0" fontId="191" fillId="0" borderId="6" xfId="100" applyFont="1" applyAlignment="1">
      <alignment horizontal="left"/>
    </xf>
    <xf numFmtId="49" fontId="191" fillId="0" borderId="6" xfId="100" applyNumberFormat="1" applyFont="1" applyAlignment="1">
      <alignment horizontal="left"/>
    </xf>
    <xf numFmtId="3" fontId="191" fillId="0" borderId="6" xfId="100" applyNumberFormat="1" applyFont="1"/>
    <xf numFmtId="4" fontId="191" fillId="0" borderId="6" xfId="100" applyNumberFormat="1" applyFont="1" applyProtection="1">
      <protection locked="0"/>
    </xf>
    <xf numFmtId="4" fontId="191" fillId="0" borderId="6" xfId="100" applyNumberFormat="1" applyFont="1"/>
    <xf numFmtId="49" fontId="191" fillId="0" borderId="6" xfId="100" applyNumberFormat="1" applyFont="1" applyAlignment="1">
      <alignment horizontal="right" vertical="top" wrapText="1"/>
    </xf>
    <xf numFmtId="49" fontId="35" fillId="0" borderId="6" xfId="100" applyNumberFormat="1" applyFont="1" applyAlignment="1">
      <alignment horizontal="left"/>
    </xf>
    <xf numFmtId="4" fontId="35" fillId="0" borderId="6" xfId="100" applyNumberFormat="1" applyFont="1" applyProtection="1">
      <protection locked="0"/>
    </xf>
    <xf numFmtId="0" fontId="190" fillId="0" borderId="6" xfId="100" applyFont="1" applyAlignment="1">
      <alignment horizontal="left"/>
    </xf>
    <xf numFmtId="0" fontId="191" fillId="0" borderId="6" xfId="100" applyFont="1"/>
    <xf numFmtId="49" fontId="189" fillId="0" borderId="6" xfId="100" applyNumberFormat="1" applyFont="1" applyAlignment="1">
      <alignment horizontal="left" vertical="top"/>
    </xf>
    <xf numFmtId="3" fontId="189" fillId="0" borderId="6" xfId="100" applyNumberFormat="1" applyFont="1" applyAlignment="1">
      <alignment vertical="top"/>
    </xf>
    <xf numFmtId="4" fontId="189" fillId="0" borderId="6" xfId="100" applyNumberFormat="1" applyFont="1" applyAlignment="1" applyProtection="1">
      <alignment vertical="top"/>
      <protection locked="0"/>
    </xf>
    <xf numFmtId="4" fontId="189" fillId="0" borderId="6" xfId="100" applyNumberFormat="1" applyFont="1" applyAlignment="1">
      <alignment vertical="top"/>
    </xf>
    <xf numFmtId="4" fontId="11" fillId="0" borderId="6" xfId="100" applyNumberFormat="1" applyFont="1"/>
    <xf numFmtId="49" fontId="191" fillId="0" borderId="6" xfId="100" applyNumberFormat="1" applyFont="1" applyAlignment="1">
      <alignment horizontal="right"/>
    </xf>
    <xf numFmtId="0" fontId="191" fillId="0" borderId="6" xfId="100" applyFont="1" applyAlignment="1">
      <alignment vertical="top"/>
    </xf>
    <xf numFmtId="49" fontId="193" fillId="0" borderId="6" xfId="100" applyNumberFormat="1" applyFont="1" applyAlignment="1">
      <alignment horizontal="right"/>
    </xf>
    <xf numFmtId="49" fontId="193" fillId="0" borderId="6" xfId="100" applyNumberFormat="1" applyFont="1" applyAlignment="1">
      <alignment horizontal="right" vertical="top"/>
    </xf>
    <xf numFmtId="0" fontId="190" fillId="0" borderId="6" xfId="100" applyFont="1" applyAlignment="1">
      <alignment vertical="top" wrapText="1"/>
    </xf>
    <xf numFmtId="0" fontId="79" fillId="0" borderId="6" xfId="100" applyFont="1" applyAlignment="1">
      <alignment horizontal="left"/>
    </xf>
    <xf numFmtId="4" fontId="193" fillId="0" borderId="6" xfId="100" applyNumberFormat="1" applyFont="1"/>
    <xf numFmtId="49" fontId="192" fillId="0" borderId="6" xfId="100" applyNumberFormat="1" applyFont="1" applyAlignment="1">
      <alignment horizontal="right"/>
    </xf>
    <xf numFmtId="0" fontId="79" fillId="0" borderId="6" xfId="100" applyFont="1"/>
    <xf numFmtId="49" fontId="191" fillId="0" borderId="6" xfId="100" applyNumberFormat="1" applyFont="1" applyAlignment="1">
      <alignment horizontal="right" vertical="top"/>
    </xf>
    <xf numFmtId="49" fontId="193" fillId="0" borderId="6" xfId="100" applyNumberFormat="1" applyFont="1" applyAlignment="1">
      <alignment horizontal="left"/>
    </xf>
    <xf numFmtId="4" fontId="193" fillId="0" borderId="6" xfId="100" applyNumberFormat="1" applyFont="1" applyProtection="1">
      <protection locked="0"/>
    </xf>
    <xf numFmtId="49" fontId="195" fillId="0" borderId="6" xfId="100" applyNumberFormat="1" applyFont="1" applyAlignment="1">
      <alignment horizontal="right"/>
    </xf>
    <xf numFmtId="0" fontId="194" fillId="0" borderId="6" xfId="100" applyFont="1" applyAlignment="1">
      <alignment horizontal="left" vertical="top" wrapText="1"/>
    </xf>
    <xf numFmtId="49" fontId="194" fillId="0" borderId="6" xfId="100" applyNumberFormat="1" applyFont="1" applyAlignment="1">
      <alignment horizontal="left"/>
    </xf>
    <xf numFmtId="4" fontId="194" fillId="0" borderId="6" xfId="100" applyNumberFormat="1" applyFont="1"/>
    <xf numFmtId="4" fontId="194" fillId="0" borderId="6" xfId="100" applyNumberFormat="1" applyFont="1" applyProtection="1">
      <protection locked="0"/>
    </xf>
    <xf numFmtId="0" fontId="194" fillId="0" borderId="6" xfId="100" applyFont="1"/>
    <xf numFmtId="0" fontId="79" fillId="0" borderId="6" xfId="100" applyFont="1" applyProtection="1">
      <protection locked="0"/>
    </xf>
    <xf numFmtId="49" fontId="192" fillId="0" borderId="6" xfId="100" applyNumberFormat="1" applyFont="1" applyAlignment="1">
      <alignment horizontal="left"/>
    </xf>
    <xf numFmtId="4" fontId="192" fillId="0" borderId="6" xfId="100" applyNumberFormat="1" applyFont="1"/>
    <xf numFmtId="4" fontId="192" fillId="0" borderId="6" xfId="100" applyNumberFormat="1" applyFont="1" applyProtection="1">
      <protection locked="0"/>
    </xf>
    <xf numFmtId="0" fontId="196" fillId="18" borderId="6" xfId="6" applyFont="1" applyFill="1" applyAlignment="1">
      <alignment horizontal="left" vertical="top" wrapText="1"/>
    </xf>
    <xf numFmtId="0" fontId="190" fillId="0" borderId="6" xfId="101" applyFont="1"/>
    <xf numFmtId="0" fontId="190" fillId="0" borderId="6" xfId="101" applyFont="1" applyProtection="1">
      <protection locked="0"/>
    </xf>
    <xf numFmtId="0" fontId="196" fillId="18" borderId="6" xfId="6" applyFont="1" applyFill="1" applyAlignment="1">
      <alignment horizontal="right" vertical="top" wrapText="1"/>
    </xf>
    <xf numFmtId="0" fontId="94" fillId="18" borderId="6" xfId="6" applyFont="1" applyFill="1" applyAlignment="1">
      <alignment horizontal="left" vertical="top" wrapText="1"/>
    </xf>
    <xf numFmtId="4" fontId="94" fillId="18" borderId="6" xfId="6" applyNumberFormat="1" applyFont="1" applyFill="1" applyAlignment="1" applyProtection="1">
      <alignment horizontal="right" vertical="top" wrapText="1"/>
      <protection locked="0"/>
    </xf>
    <xf numFmtId="4" fontId="94" fillId="18" borderId="6" xfId="6" applyNumberFormat="1" applyFont="1" applyFill="1" applyAlignment="1">
      <alignment horizontal="right" vertical="top" wrapText="1"/>
    </xf>
    <xf numFmtId="0" fontId="196" fillId="0" borderId="6" xfId="6" applyFont="1" applyAlignment="1">
      <alignment horizontal="right" vertical="top" wrapText="1"/>
    </xf>
    <xf numFmtId="0" fontId="94" fillId="0" borderId="6" xfId="6" applyFont="1" applyAlignment="1">
      <alignment horizontal="left" vertical="top" wrapText="1"/>
    </xf>
    <xf numFmtId="3" fontId="94" fillId="0" borderId="6" xfId="6" applyNumberFormat="1" applyFont="1" applyAlignment="1">
      <alignment horizontal="center" vertical="top" wrapText="1"/>
    </xf>
    <xf numFmtId="4" fontId="94" fillId="0" borderId="6" xfId="6" applyNumberFormat="1" applyFont="1" applyAlignment="1" applyProtection="1">
      <alignment horizontal="right" vertical="top" wrapText="1"/>
      <protection locked="0"/>
    </xf>
    <xf numFmtId="4" fontId="94" fillId="0" borderId="6" xfId="6" applyNumberFormat="1" applyFont="1" applyAlignment="1">
      <alignment horizontal="right" vertical="top" wrapText="1"/>
    </xf>
    <xf numFmtId="0" fontId="196" fillId="0" borderId="6" xfId="101" applyFont="1" applyAlignment="1">
      <alignment horizontal="right" vertical="top" wrapText="1"/>
    </xf>
    <xf numFmtId="0" fontId="196" fillId="0" borderId="6" xfId="101" applyFont="1" applyAlignment="1">
      <alignment horizontal="left" vertical="top" wrapText="1"/>
    </xf>
    <xf numFmtId="0" fontId="94" fillId="0" borderId="6" xfId="101" applyFont="1" applyAlignment="1">
      <alignment horizontal="left" wrapText="1"/>
    </xf>
    <xf numFmtId="4" fontId="94" fillId="0" borderId="6" xfId="101" applyNumberFormat="1" applyFont="1" applyAlignment="1" applyProtection="1">
      <alignment horizontal="right" wrapText="1"/>
      <protection locked="0"/>
    </xf>
    <xf numFmtId="4" fontId="94" fillId="0" borderId="6" xfId="101" applyNumberFormat="1" applyFont="1" applyAlignment="1">
      <alignment horizontal="center" wrapText="1"/>
    </xf>
    <xf numFmtId="0" fontId="94" fillId="0" borderId="6" xfId="101" applyFont="1" applyAlignment="1">
      <alignment horizontal="left" vertical="top" wrapText="1"/>
    </xf>
    <xf numFmtId="3" fontId="94" fillId="0" borderId="6" xfId="101" applyNumberFormat="1" applyFont="1" applyAlignment="1">
      <alignment horizontal="left" wrapText="1"/>
    </xf>
    <xf numFmtId="3" fontId="94" fillId="0" borderId="6" xfId="6" applyNumberFormat="1" applyFont="1" applyAlignment="1">
      <alignment horizontal="justify" vertical="top" wrapText="1"/>
    </xf>
    <xf numFmtId="0" fontId="94" fillId="0" borderId="6" xfId="6" applyFont="1" applyAlignment="1" applyProtection="1">
      <alignment horizontal="justify" vertical="top" wrapText="1"/>
      <protection locked="0"/>
    </xf>
    <xf numFmtId="0" fontId="94" fillId="0" borderId="6" xfId="6" applyFont="1" applyAlignment="1">
      <alignment horizontal="justify" vertical="top" wrapText="1"/>
    </xf>
    <xf numFmtId="0" fontId="197" fillId="0" borderId="6" xfId="6" applyFont="1" applyAlignment="1" applyProtection="1">
      <alignment horizontal="justify" vertical="top" wrapText="1"/>
      <protection locked="0"/>
    </xf>
    <xf numFmtId="0" fontId="94" fillId="0" borderId="6" xfId="6" applyFont="1" applyAlignment="1">
      <alignment horizontal="left" wrapText="1"/>
    </xf>
    <xf numFmtId="4" fontId="123" fillId="0" borderId="6" xfId="101" applyNumberFormat="1" applyFont="1" applyAlignment="1" applyProtection="1">
      <alignment horizontal="center" vertical="center" wrapText="1"/>
      <protection locked="0"/>
    </xf>
    <xf numFmtId="49" fontId="94" fillId="0" borderId="6" xfId="101" applyNumberFormat="1" applyFont="1" applyAlignment="1">
      <alignment horizontal="left"/>
    </xf>
    <xf numFmtId="3" fontId="94" fillId="0" borderId="6" xfId="101" applyNumberFormat="1" applyFont="1"/>
    <xf numFmtId="4" fontId="94" fillId="0" borderId="6" xfId="101" applyNumberFormat="1" applyFont="1" applyProtection="1">
      <protection locked="0"/>
    </xf>
    <xf numFmtId="4" fontId="94" fillId="0" borderId="6" xfId="101" applyNumberFormat="1" applyFont="1"/>
    <xf numFmtId="4" fontId="197" fillId="0" borderId="6" xfId="6" applyNumberFormat="1" applyFont="1" applyAlignment="1" applyProtection="1">
      <alignment horizontal="justify" wrapText="1"/>
      <protection locked="0"/>
    </xf>
    <xf numFmtId="0" fontId="197" fillId="0" borderId="6" xfId="6" applyFont="1" applyAlignment="1" applyProtection="1">
      <alignment horizontal="justify" wrapText="1"/>
      <protection locked="0"/>
    </xf>
    <xf numFmtId="0" fontId="196" fillId="7" borderId="6" xfId="6" applyFont="1" applyFill="1" applyAlignment="1">
      <alignment horizontal="right" vertical="top" wrapText="1"/>
    </xf>
    <xf numFmtId="0" fontId="196" fillId="7" borderId="6" xfId="6" applyFont="1" applyFill="1" applyAlignment="1">
      <alignment horizontal="left" vertical="top" wrapText="1"/>
    </xf>
    <xf numFmtId="3" fontId="196" fillId="7" borderId="6" xfId="6" applyNumberFormat="1" applyFont="1" applyFill="1" applyAlignment="1">
      <alignment horizontal="center" vertical="top" wrapText="1"/>
    </xf>
    <xf numFmtId="4" fontId="196" fillId="7" borderId="6" xfId="6" applyNumberFormat="1" applyFont="1" applyFill="1" applyAlignment="1" applyProtection="1">
      <alignment horizontal="right" vertical="top" wrapText="1"/>
      <protection locked="0"/>
    </xf>
    <xf numFmtId="4" fontId="196" fillId="7" borderId="6" xfId="6" applyNumberFormat="1" applyFont="1" applyFill="1" applyAlignment="1">
      <alignment horizontal="right" vertical="top" wrapText="1"/>
    </xf>
    <xf numFmtId="0" fontId="123" fillId="7" borderId="6" xfId="6" applyFont="1" applyFill="1" applyAlignment="1" applyProtection="1">
      <alignment horizontal="justify" wrapText="1"/>
      <protection locked="0"/>
    </xf>
    <xf numFmtId="0" fontId="196" fillId="0" borderId="6" xfId="6" applyFont="1" applyAlignment="1">
      <alignment horizontal="left" vertical="top" wrapText="1"/>
    </xf>
    <xf numFmtId="3" fontId="196" fillId="0" borderId="6" xfId="6" applyNumberFormat="1" applyFont="1" applyAlignment="1">
      <alignment horizontal="center" vertical="top" wrapText="1"/>
    </xf>
    <xf numFmtId="4" fontId="196" fillId="0" borderId="6" xfId="6" applyNumberFormat="1" applyFont="1" applyAlignment="1" applyProtection="1">
      <alignment horizontal="right" vertical="top" wrapText="1"/>
      <protection locked="0"/>
    </xf>
    <xf numFmtId="4" fontId="196" fillId="0" borderId="6" xfId="6" applyNumberFormat="1" applyFont="1" applyAlignment="1">
      <alignment horizontal="right" vertical="top" wrapText="1"/>
    </xf>
    <xf numFmtId="0" fontId="123" fillId="0" borderId="6" xfId="6" applyFont="1" applyAlignment="1" applyProtection="1">
      <alignment horizontal="justify" wrapText="1"/>
      <protection locked="0"/>
    </xf>
    <xf numFmtId="3" fontId="94" fillId="18" borderId="6" xfId="6" applyNumberFormat="1" applyFont="1" applyFill="1" applyAlignment="1">
      <alignment horizontal="center" vertical="top" wrapText="1"/>
    </xf>
    <xf numFmtId="0" fontId="197" fillId="18" borderId="6" xfId="6" applyFont="1" applyFill="1" applyAlignment="1" applyProtection="1">
      <alignment horizontal="justify" wrapText="1"/>
      <protection locked="0"/>
    </xf>
    <xf numFmtId="0" fontId="94" fillId="0" borderId="6" xfId="101" applyFont="1"/>
    <xf numFmtId="0" fontId="94" fillId="0" borderId="6" xfId="6" applyFont="1" applyAlignment="1">
      <alignment horizontal="right" vertical="top" wrapText="1"/>
    </xf>
    <xf numFmtId="0" fontId="197" fillId="0" borderId="6" xfId="6" applyFont="1" applyAlignment="1">
      <alignment horizontal="left" vertical="top" wrapText="1"/>
    </xf>
    <xf numFmtId="3" fontId="197" fillId="0" borderId="6" xfId="6" applyNumberFormat="1" applyFont="1" applyAlignment="1">
      <alignment horizontal="right" wrapText="1"/>
    </xf>
    <xf numFmtId="4" fontId="197" fillId="0" borderId="6" xfId="6" applyNumberFormat="1" applyFont="1" applyAlignment="1" applyProtection="1">
      <alignment horizontal="right" vertical="top" wrapText="1"/>
      <protection locked="0"/>
    </xf>
    <xf numFmtId="4" fontId="197" fillId="0" borderId="6" xfId="6" applyNumberFormat="1" applyFont="1" applyAlignment="1">
      <alignment horizontal="right" vertical="top" wrapText="1"/>
    </xf>
    <xf numFmtId="3" fontId="94" fillId="0" borderId="6" xfId="6" applyNumberFormat="1" applyFont="1" applyAlignment="1">
      <alignment horizontal="right" wrapText="1"/>
    </xf>
    <xf numFmtId="0" fontId="94" fillId="0" borderId="6" xfId="6" applyFont="1" applyAlignment="1" applyProtection="1">
      <alignment horizontal="justify" wrapText="1"/>
      <protection locked="0"/>
    </xf>
    <xf numFmtId="4" fontId="94" fillId="0" borderId="6" xfId="100" applyNumberFormat="1" applyFont="1"/>
    <xf numFmtId="4" fontId="94" fillId="0" borderId="6" xfId="100" applyNumberFormat="1" applyFont="1" applyProtection="1">
      <protection locked="0"/>
    </xf>
    <xf numFmtId="0" fontId="94" fillId="0" borderId="6" xfId="101" applyFont="1" applyProtection="1">
      <protection locked="0"/>
    </xf>
    <xf numFmtId="4" fontId="94" fillId="0" borderId="6" xfId="6" applyNumberFormat="1" applyFont="1" applyAlignment="1" applyProtection="1">
      <alignment horizontal="right" wrapText="1"/>
      <protection locked="0"/>
    </xf>
    <xf numFmtId="0" fontId="123" fillId="0" borderId="6" xfId="6" applyFont="1" applyAlignment="1">
      <alignment horizontal="right" vertical="top" wrapText="1"/>
    </xf>
    <xf numFmtId="0" fontId="197" fillId="0" borderId="6" xfId="6" applyFont="1" applyAlignment="1">
      <alignment horizontal="right" vertical="top" wrapText="1"/>
    </xf>
    <xf numFmtId="4" fontId="197" fillId="0" borderId="6" xfId="100" applyNumberFormat="1" applyFont="1"/>
    <xf numFmtId="4" fontId="197" fillId="0" borderId="6" xfId="100" applyNumberFormat="1" applyFont="1" applyProtection="1">
      <protection locked="0"/>
    </xf>
    <xf numFmtId="4" fontId="197" fillId="0" borderId="6" xfId="6" applyNumberFormat="1" applyFont="1" applyAlignment="1" applyProtection="1">
      <alignment horizontal="right" wrapText="1"/>
      <protection locked="0"/>
    </xf>
    <xf numFmtId="3" fontId="197" fillId="0" borderId="6" xfId="6" applyNumberFormat="1" applyFont="1" applyAlignment="1">
      <alignment horizontal="center" vertical="top" wrapText="1"/>
    </xf>
    <xf numFmtId="0" fontId="94" fillId="18" borderId="6" xfId="6" applyFont="1" applyFill="1" applyAlignment="1" applyProtection="1">
      <alignment horizontal="justify" wrapText="1"/>
      <protection locked="0"/>
    </xf>
    <xf numFmtId="4" fontId="196" fillId="7" borderId="6" xfId="6" applyNumberFormat="1" applyFont="1" applyFill="1" applyAlignment="1">
      <alignment horizontal="right" vertical="center" wrapText="1"/>
    </xf>
    <xf numFmtId="0" fontId="196" fillId="7" borderId="6" xfId="6" applyFont="1" applyFill="1" applyAlignment="1" applyProtection="1">
      <alignment horizontal="justify" wrapText="1"/>
      <protection locked="0"/>
    </xf>
    <xf numFmtId="49" fontId="196" fillId="0" borderId="6" xfId="101" applyNumberFormat="1" applyFont="1" applyAlignment="1">
      <alignment horizontal="right"/>
    </xf>
    <xf numFmtId="0" fontId="94" fillId="0" borderId="6" xfId="101" applyFont="1" applyAlignment="1">
      <alignment horizontal="left"/>
    </xf>
    <xf numFmtId="49" fontId="196" fillId="7" borderId="6" xfId="101" applyNumberFormat="1" applyFont="1" applyFill="1" applyAlignment="1">
      <alignment horizontal="center" vertical="top"/>
    </xf>
    <xf numFmtId="0" fontId="196" fillId="7" borderId="6" xfId="101" applyFont="1" applyFill="1" applyAlignment="1">
      <alignment horizontal="left"/>
    </xf>
    <xf numFmtId="49" fontId="196" fillId="7" borderId="6" xfId="101" applyNumberFormat="1" applyFont="1" applyFill="1" applyAlignment="1">
      <alignment horizontal="left"/>
    </xf>
    <xf numFmtId="3" fontId="196" fillId="7" borderId="6" xfId="101" applyNumberFormat="1" applyFont="1" applyFill="1"/>
    <xf numFmtId="4" fontId="196" fillId="7" borderId="6" xfId="101" applyNumberFormat="1" applyFont="1" applyFill="1" applyProtection="1">
      <protection locked="0"/>
    </xf>
    <xf numFmtId="4" fontId="196" fillId="7" borderId="6" xfId="101" applyNumberFormat="1" applyFont="1" applyFill="1"/>
    <xf numFmtId="0" fontId="196" fillId="7" borderId="6" xfId="101" applyFont="1" applyFill="1" applyProtection="1">
      <protection locked="0"/>
    </xf>
    <xf numFmtId="49" fontId="196" fillId="18" borderId="6" xfId="101" applyNumberFormat="1" applyFont="1" applyFill="1" applyAlignment="1">
      <alignment horizontal="right" vertical="top" wrapText="1"/>
    </xf>
    <xf numFmtId="0" fontId="94" fillId="18" borderId="6" xfId="101" applyFont="1" applyFill="1" applyAlignment="1">
      <alignment horizontal="left"/>
    </xf>
    <xf numFmtId="49" fontId="94" fillId="18" borderId="6" xfId="101" applyNumberFormat="1" applyFont="1" applyFill="1" applyAlignment="1">
      <alignment horizontal="left"/>
    </xf>
    <xf numFmtId="3" fontId="94" fillId="18" borderId="6" xfId="101" applyNumberFormat="1" applyFont="1" applyFill="1"/>
    <xf numFmtId="4" fontId="94" fillId="18" borderId="6" xfId="101" applyNumberFormat="1" applyFont="1" applyFill="1" applyProtection="1">
      <protection locked="0"/>
    </xf>
    <xf numFmtId="4" fontId="94" fillId="18" borderId="6" xfId="101" applyNumberFormat="1" applyFont="1" applyFill="1"/>
    <xf numFmtId="0" fontId="94" fillId="18" borderId="6" xfId="101" applyFont="1" applyFill="1" applyProtection="1">
      <protection locked="0"/>
    </xf>
    <xf numFmtId="49" fontId="196" fillId="11" borderId="6" xfId="101" applyNumberFormat="1" applyFont="1" applyFill="1" applyAlignment="1">
      <alignment horizontal="right"/>
    </xf>
    <xf numFmtId="0" fontId="196" fillId="11" borderId="6" xfId="101" applyFont="1" applyFill="1" applyAlignment="1">
      <alignment horizontal="left" vertical="top"/>
    </xf>
    <xf numFmtId="49" fontId="196" fillId="11" borderId="6" xfId="101" applyNumberFormat="1" applyFont="1" applyFill="1" applyAlignment="1">
      <alignment horizontal="left" vertical="top"/>
    </xf>
    <xf numFmtId="3" fontId="196" fillId="11" borderId="6" xfId="101" applyNumberFormat="1" applyFont="1" applyFill="1" applyAlignment="1">
      <alignment vertical="top"/>
    </xf>
    <xf numFmtId="4" fontId="196" fillId="11" borderId="6" xfId="101" applyNumberFormat="1" applyFont="1" applyFill="1" applyAlignment="1" applyProtection="1">
      <alignment vertical="top"/>
      <protection locked="0"/>
    </xf>
    <xf numFmtId="4" fontId="196" fillId="11" borderId="6" xfId="101" applyNumberFormat="1" applyFont="1" applyFill="1" applyAlignment="1">
      <alignment vertical="top"/>
    </xf>
    <xf numFmtId="0" fontId="196" fillId="11" borderId="6" xfId="101" applyFont="1" applyFill="1" applyAlignment="1" applyProtection="1">
      <alignment vertical="top"/>
      <protection locked="0"/>
    </xf>
    <xf numFmtId="0" fontId="191" fillId="0" borderId="6" xfId="100" applyFont="1" applyProtection="1">
      <protection locked="0"/>
    </xf>
    <xf numFmtId="0" fontId="198" fillId="0" borderId="6" xfId="100" applyFont="1" applyAlignment="1">
      <alignment horizontal="left" vertical="top" wrapText="1"/>
    </xf>
    <xf numFmtId="49" fontId="198" fillId="0" borderId="6" xfId="100" applyNumberFormat="1" applyFont="1" applyAlignment="1">
      <alignment horizontal="left"/>
    </xf>
    <xf numFmtId="4" fontId="198" fillId="0" borderId="6" xfId="100" applyNumberFormat="1" applyFont="1"/>
    <xf numFmtId="4" fontId="198" fillId="0" borderId="6" xfId="100" applyNumberFormat="1" applyFont="1" applyProtection="1">
      <protection locked="0"/>
    </xf>
    <xf numFmtId="0" fontId="11" fillId="0" borderId="6" xfId="100" applyFont="1" applyAlignment="1">
      <alignment horizontal="left"/>
    </xf>
    <xf numFmtId="0" fontId="11" fillId="0" borderId="6" xfId="100" applyFont="1" applyAlignment="1" applyProtection="1">
      <alignment horizontal="left"/>
      <protection locked="0"/>
    </xf>
    <xf numFmtId="0" fontId="189" fillId="0" borderId="6" xfId="100" applyFont="1" applyAlignment="1">
      <alignment horizontal="left"/>
    </xf>
    <xf numFmtId="49" fontId="189" fillId="0" borderId="6" xfId="100" applyNumberFormat="1" applyFont="1" applyAlignment="1">
      <alignment horizontal="left"/>
    </xf>
    <xf numFmtId="4" fontId="189" fillId="0" borderId="6" xfId="100" applyNumberFormat="1" applyFont="1"/>
    <xf numFmtId="4" fontId="189" fillId="0" borderId="6" xfId="100" applyNumberFormat="1" applyFont="1" applyProtection="1">
      <protection locked="0"/>
    </xf>
    <xf numFmtId="0" fontId="2" fillId="0" borderId="6" xfId="100" applyProtection="1">
      <protection locked="0"/>
    </xf>
    <xf numFmtId="0" fontId="36" fillId="5" borderId="4" xfId="93" applyFont="1" applyFill="1" applyBorder="1" applyAlignment="1">
      <alignment horizontal="right" vertical="center"/>
    </xf>
    <xf numFmtId="0" fontId="36" fillId="5" borderId="4" xfId="93" applyFont="1" applyFill="1" applyBorder="1" applyAlignment="1">
      <alignment vertical="center"/>
    </xf>
    <xf numFmtId="0" fontId="40" fillId="5" borderId="4" xfId="93" applyFont="1" applyFill="1" applyBorder="1" applyAlignment="1">
      <alignment horizontal="center" vertical="center"/>
    </xf>
    <xf numFmtId="166" fontId="40" fillId="5" borderId="4" xfId="93" applyNumberFormat="1" applyFont="1" applyFill="1" applyBorder="1" applyAlignment="1">
      <alignment vertical="center"/>
    </xf>
    <xf numFmtId="166" fontId="36" fillId="5" borderId="4" xfId="93" applyNumberFormat="1" applyFont="1" applyFill="1" applyBorder="1" applyAlignment="1">
      <alignment vertical="center"/>
    </xf>
    <xf numFmtId="0" fontId="13" fillId="5" borderId="4" xfId="93" applyFont="1" applyFill="1" applyBorder="1" applyAlignment="1">
      <alignment horizontal="right" vertical="center"/>
    </xf>
    <xf numFmtId="0" fontId="13" fillId="5" borderId="4" xfId="93" applyFont="1" applyFill="1" applyBorder="1" applyAlignment="1">
      <alignment vertical="center"/>
    </xf>
    <xf numFmtId="0" fontId="10" fillId="5" borderId="4" xfId="93" applyFont="1" applyFill="1" applyBorder="1" applyAlignment="1">
      <alignment horizontal="center" vertical="center"/>
    </xf>
    <xf numFmtId="166" fontId="10" fillId="5" borderId="4" xfId="93" applyNumberFormat="1" applyFont="1" applyFill="1" applyBorder="1" applyAlignment="1">
      <alignment vertical="center"/>
    </xf>
    <xf numFmtId="166" fontId="13" fillId="5" borderId="4" xfId="93" applyNumberFormat="1" applyFont="1" applyFill="1" applyBorder="1" applyAlignment="1">
      <alignment vertical="center"/>
    </xf>
    <xf numFmtId="0" fontId="10" fillId="0" borderId="6" xfId="93" applyFont="1" applyAlignment="1">
      <alignment horizontal="right" vertical="top"/>
    </xf>
    <xf numFmtId="0" fontId="10" fillId="0" borderId="6" xfId="93" applyFont="1" applyAlignment="1">
      <alignment vertical="top" wrapText="1"/>
    </xf>
    <xf numFmtId="0" fontId="10" fillId="0" borderId="6" xfId="93" applyFont="1" applyAlignment="1">
      <alignment horizontal="center" wrapText="1"/>
    </xf>
    <xf numFmtId="167" fontId="10" fillId="0" borderId="6" xfId="93" applyNumberFormat="1" applyFont="1"/>
    <xf numFmtId="166" fontId="10" fillId="0" borderId="6" xfId="93" applyNumberFormat="1" applyFont="1" applyAlignment="1">
      <alignment wrapText="1"/>
    </xf>
    <xf numFmtId="0" fontId="10" fillId="0" borderId="6" xfId="93" applyFont="1" applyAlignment="1">
      <alignment horizontal="left" vertical="top" wrapText="1"/>
    </xf>
    <xf numFmtId="0" fontId="10" fillId="0" borderId="6" xfId="93" applyFont="1" applyAlignment="1">
      <alignment horizontal="left"/>
    </xf>
    <xf numFmtId="0" fontId="10" fillId="0" borderId="6" xfId="93" applyFont="1" applyAlignment="1">
      <alignment horizontal="left" vertical="top"/>
    </xf>
    <xf numFmtId="0" fontId="10" fillId="0" borderId="6" xfId="93" applyFont="1" applyAlignment="1">
      <alignment horizontal="center" vertical="top"/>
    </xf>
    <xf numFmtId="0" fontId="10" fillId="0" borderId="6" xfId="93" applyFont="1" applyAlignment="1">
      <alignment horizontal="left" vertical="top" wrapText="1"/>
    </xf>
    <xf numFmtId="0" fontId="10" fillId="0" borderId="6" xfId="93" applyFont="1" applyAlignment="1">
      <alignment horizontal="center" vertical="top" wrapText="1"/>
    </xf>
    <xf numFmtId="0" fontId="17" fillId="0" borderId="6" xfId="93" applyFont="1" applyAlignment="1">
      <alignment horizontal="left" vertical="top" wrapText="1"/>
    </xf>
    <xf numFmtId="0" fontId="17" fillId="0" borderId="6" xfId="93" applyFont="1"/>
    <xf numFmtId="0" fontId="10" fillId="0" borderId="6" xfId="93" applyFont="1" applyAlignment="1">
      <alignment horizontal="center"/>
    </xf>
    <xf numFmtId="0" fontId="53" fillId="2" borderId="7" xfId="102" applyFont="1" applyFill="1" applyBorder="1" applyAlignment="1">
      <alignment horizontal="center" vertical="center"/>
    </xf>
    <xf numFmtId="0" fontId="53" fillId="2" borderId="3" xfId="102" applyFont="1" applyFill="1" applyBorder="1" applyAlignment="1">
      <alignment horizontal="center" vertical="center"/>
    </xf>
    <xf numFmtId="0" fontId="53" fillId="0" borderId="6" xfId="102" applyFont="1"/>
    <xf numFmtId="0" fontId="94" fillId="2" borderId="7" xfId="102" applyFont="1" applyFill="1" applyBorder="1" applyAlignment="1">
      <alignment horizontal="center" vertical="center"/>
    </xf>
    <xf numFmtId="0" fontId="94" fillId="2" borderId="3" xfId="102" applyFont="1" applyFill="1" applyBorder="1" applyAlignment="1">
      <alignment horizontal="center" vertical="center"/>
    </xf>
    <xf numFmtId="0" fontId="94" fillId="0" borderId="6" xfId="102" applyFont="1" applyAlignment="1">
      <alignment horizontal="center"/>
    </xf>
    <xf numFmtId="170" fontId="80" fillId="5" borderId="4" xfId="102" applyNumberFormat="1" applyFont="1" applyFill="1" applyBorder="1" applyAlignment="1">
      <alignment horizontal="center" vertical="top"/>
    </xf>
    <xf numFmtId="49" fontId="80" fillId="5" borderId="4" xfId="102" applyNumberFormat="1" applyFont="1" applyFill="1" applyBorder="1" applyAlignment="1">
      <alignment horizontal="left" vertical="top"/>
    </xf>
    <xf numFmtId="0" fontId="84" fillId="5" borderId="4" xfId="102" applyFont="1" applyFill="1" applyBorder="1" applyAlignment="1">
      <alignment horizontal="center"/>
    </xf>
    <xf numFmtId="2" fontId="84" fillId="5" borderId="4" xfId="102" applyNumberFormat="1" applyFont="1" applyFill="1" applyBorder="1" applyAlignment="1">
      <alignment horizontal="center"/>
    </xf>
    <xf numFmtId="4" fontId="84" fillId="5" borderId="4" xfId="102" applyNumberFormat="1" applyFont="1" applyFill="1" applyBorder="1"/>
    <xf numFmtId="170" fontId="52" fillId="5" borderId="4" xfId="102" applyNumberFormat="1" applyFont="1" applyFill="1" applyBorder="1" applyAlignment="1">
      <alignment horizontal="right" vertical="center"/>
    </xf>
    <xf numFmtId="49" fontId="52" fillId="5" borderId="4" xfId="102" applyNumberFormat="1" applyFont="1" applyFill="1" applyBorder="1" applyAlignment="1">
      <alignment horizontal="left" vertical="top"/>
    </xf>
    <xf numFmtId="0" fontId="53" fillId="5" borderId="4" xfId="102" applyFont="1" applyFill="1" applyBorder="1" applyAlignment="1">
      <alignment horizontal="center"/>
    </xf>
    <xf numFmtId="2" fontId="53" fillId="5" borderId="4" xfId="102" applyNumberFormat="1" applyFont="1" applyFill="1" applyBorder="1" applyAlignment="1">
      <alignment horizontal="center"/>
    </xf>
    <xf numFmtId="4" fontId="53" fillId="5" borderId="4" xfId="102" applyNumberFormat="1" applyFont="1" applyFill="1" applyBorder="1"/>
    <xf numFmtId="170" fontId="75" fillId="0" borderId="6" xfId="102" applyNumberFormat="1" applyFont="1" applyAlignment="1">
      <alignment horizontal="center" vertical="top"/>
    </xf>
    <xf numFmtId="49" fontId="75" fillId="0" borderId="6" xfId="102" applyNumberFormat="1" applyFont="1" applyAlignment="1">
      <alignment horizontal="left" vertical="top"/>
    </xf>
    <xf numFmtId="0" fontId="75" fillId="0" borderId="6" xfId="102" applyFont="1" applyAlignment="1">
      <alignment horizontal="center"/>
    </xf>
    <xf numFmtId="2" fontId="75" fillId="0" borderId="6" xfId="102" applyNumberFormat="1" applyFont="1" applyAlignment="1">
      <alignment horizontal="center"/>
    </xf>
    <xf numFmtId="4" fontId="75" fillId="0" borderId="6" xfId="102" applyNumberFormat="1" applyFont="1"/>
    <xf numFmtId="0" fontId="75" fillId="0" borderId="6" xfId="102" applyFont="1"/>
    <xf numFmtId="170" fontId="53" fillId="0" borderId="6" xfId="102" applyNumberFormat="1" applyFont="1" applyAlignment="1">
      <alignment horizontal="center" vertical="top"/>
    </xf>
    <xf numFmtId="0" fontId="52" fillId="0" borderId="6" xfId="102" applyFont="1"/>
    <xf numFmtId="0" fontId="53" fillId="0" borderId="6" xfId="102" applyFont="1" applyAlignment="1">
      <alignment horizontal="right" vertical="top"/>
    </xf>
    <xf numFmtId="0" fontId="53" fillId="0" borderId="6" xfId="102" applyFont="1" applyAlignment="1">
      <alignment horizontal="justify" vertical="top" wrapText="1"/>
    </xf>
    <xf numFmtId="167" fontId="52" fillId="0" borderId="6" xfId="102" applyNumberFormat="1" applyFont="1" applyAlignment="1">
      <alignment horizontal="center"/>
    </xf>
    <xf numFmtId="0" fontId="52" fillId="0" borderId="6" xfId="102" applyFont="1" applyAlignment="1">
      <alignment horizontal="center"/>
    </xf>
    <xf numFmtId="167" fontId="53" fillId="0" borderId="6" xfId="102" applyNumberFormat="1" applyFont="1" applyAlignment="1">
      <alignment horizontal="right"/>
    </xf>
    <xf numFmtId="167" fontId="52" fillId="0" borderId="6" xfId="102" applyNumberFormat="1" applyFont="1" applyAlignment="1">
      <alignment horizontal="right"/>
    </xf>
    <xf numFmtId="167" fontId="52" fillId="0" borderId="6" xfId="102" applyNumberFormat="1" applyFont="1"/>
    <xf numFmtId="167" fontId="144" fillId="0" borderId="6" xfId="102" applyNumberFormat="1" applyFont="1"/>
    <xf numFmtId="0" fontId="52" fillId="0" borderId="6" xfId="102" applyFont="1" applyAlignment="1">
      <alignment horizontal="justify" vertical="top" wrapText="1"/>
    </xf>
    <xf numFmtId="0" fontId="53" fillId="0" borderId="6" xfId="102" applyFont="1" applyAlignment="1">
      <alignment horizontal="center" vertical="center"/>
    </xf>
    <xf numFmtId="0" fontId="53" fillId="0" borderId="6" xfId="102" applyFont="1" applyAlignment="1">
      <alignment horizontal="center"/>
    </xf>
    <xf numFmtId="167" fontId="53" fillId="0" borderId="6" xfId="102" applyNumberFormat="1" applyFont="1" applyAlignment="1">
      <alignment horizontal="center"/>
    </xf>
    <xf numFmtId="0" fontId="53" fillId="0" borderId="6" xfId="102" applyFont="1" applyAlignment="1">
      <alignment horizontal="right"/>
    </xf>
    <xf numFmtId="0" fontId="53" fillId="0" borderId="6" xfId="102" applyFont="1" applyAlignment="1">
      <alignment vertical="top" wrapText="1"/>
    </xf>
    <xf numFmtId="3" fontId="53" fillId="0" borderId="6" xfId="102" applyNumberFormat="1" applyFont="1" applyAlignment="1">
      <alignment horizontal="right"/>
    </xf>
    <xf numFmtId="0" fontId="17" fillId="0" borderId="6" xfId="102" applyFont="1" applyAlignment="1">
      <alignment horizontal="right" vertical="top"/>
    </xf>
    <xf numFmtId="0" fontId="17" fillId="0" borderId="6" xfId="102" applyFont="1" applyAlignment="1">
      <alignment horizontal="justify" vertical="top" wrapText="1"/>
    </xf>
    <xf numFmtId="167" fontId="17" fillId="0" borderId="6" xfId="102" applyNumberFormat="1" applyFont="1" applyAlignment="1">
      <alignment horizontal="center"/>
    </xf>
    <xf numFmtId="3" fontId="17" fillId="0" borderId="6" xfId="102" applyNumberFormat="1" applyFont="1" applyAlignment="1">
      <alignment horizontal="right"/>
    </xf>
    <xf numFmtId="167" fontId="17" fillId="0" borderId="6" xfId="102" applyNumberFormat="1" applyFont="1" applyAlignment="1">
      <alignment horizontal="right"/>
    </xf>
    <xf numFmtId="167" fontId="41" fillId="0" borderId="6" xfId="102" applyNumberFormat="1" applyFont="1"/>
    <xf numFmtId="0" fontId="17" fillId="0" borderId="6" xfId="102" applyFont="1" applyAlignment="1">
      <alignment horizontal="center" vertical="center"/>
    </xf>
    <xf numFmtId="0" fontId="17" fillId="0" borderId="6" xfId="103" applyFont="1" applyAlignment="1">
      <alignment horizontal="center" wrapText="1"/>
    </xf>
    <xf numFmtId="167" fontId="41" fillId="0" borderId="6" xfId="102" applyNumberFormat="1" applyFont="1" applyAlignment="1">
      <alignment horizontal="right"/>
    </xf>
    <xf numFmtId="0" fontId="53" fillId="0" borderId="6" xfId="102" applyFont="1" applyAlignment="1">
      <alignment horizontal="justify" vertical="top" wrapText="1" shrinkToFit="1"/>
    </xf>
    <xf numFmtId="0" fontId="67" fillId="0" borderId="6" xfId="102" applyFont="1"/>
    <xf numFmtId="0" fontId="67" fillId="0" borderId="10" xfId="102" applyFont="1" applyBorder="1"/>
    <xf numFmtId="0" fontId="53" fillId="0" borderId="6" xfId="104" applyFont="1" applyAlignment="1">
      <alignment horizontal="right" vertical="top" wrapText="1"/>
    </xf>
    <xf numFmtId="0" fontId="53" fillId="0" borderId="8" xfId="104" applyFont="1" applyBorder="1" applyAlignment="1">
      <alignment vertical="top" wrapText="1"/>
    </xf>
    <xf numFmtId="0" fontId="53" fillId="0" borderId="8" xfId="104" applyFont="1" applyBorder="1" applyAlignment="1">
      <alignment horizontal="center" wrapText="1"/>
    </xf>
    <xf numFmtId="0" fontId="53" fillId="0" borderId="8" xfId="104" applyFont="1" applyBorder="1" applyAlignment="1">
      <alignment wrapText="1"/>
    </xf>
    <xf numFmtId="173" fontId="53" fillId="0" borderId="6" xfId="105" applyNumberFormat="1" applyFont="1" applyAlignment="1" applyProtection="1">
      <alignment horizontal="right" wrapText="1"/>
      <protection locked="0"/>
    </xf>
    <xf numFmtId="173" fontId="53" fillId="0" borderId="6" xfId="105" applyNumberFormat="1" applyFont="1" applyAlignment="1">
      <alignment horizontal="right" wrapText="1"/>
    </xf>
    <xf numFmtId="0" fontId="75" fillId="0" borderId="6" xfId="104" applyFont="1" applyAlignment="1">
      <alignment horizontal="right" vertical="top" wrapText="1"/>
    </xf>
    <xf numFmtId="0" fontId="75" fillId="0" borderId="6" xfId="104" applyFont="1" applyAlignment="1">
      <alignment vertical="top" wrapText="1"/>
    </xf>
    <xf numFmtId="0" fontId="75" fillId="0" borderId="6" xfId="104" applyFont="1" applyAlignment="1">
      <alignment horizontal="center" wrapText="1"/>
    </xf>
    <xf numFmtId="0" fontId="75" fillId="0" borderId="6" xfId="104" applyFont="1" applyAlignment="1">
      <alignment wrapText="1"/>
    </xf>
    <xf numFmtId="4" fontId="75" fillId="0" borderId="6" xfId="105" applyNumberFormat="1" applyFont="1" applyAlignment="1" applyProtection="1">
      <alignment horizontal="right" wrapText="1"/>
      <protection locked="0"/>
    </xf>
    <xf numFmtId="4" fontId="75" fillId="0" borderId="6" xfId="105" applyNumberFormat="1" applyFont="1" applyAlignment="1">
      <alignment horizontal="right" wrapText="1"/>
    </xf>
    <xf numFmtId="173" fontId="75" fillId="0" borderId="6" xfId="105" applyNumberFormat="1" applyFont="1" applyAlignment="1" applyProtection="1">
      <alignment horizontal="right" wrapText="1"/>
      <protection locked="0"/>
    </xf>
    <xf numFmtId="173" fontId="75" fillId="0" borderId="6" xfId="105" applyNumberFormat="1" applyFont="1" applyAlignment="1">
      <alignment horizontal="right" wrapText="1"/>
    </xf>
    <xf numFmtId="0" fontId="53" fillId="0" borderId="6" xfId="104" applyFont="1" applyAlignment="1">
      <alignment vertical="top" wrapText="1"/>
    </xf>
    <xf numFmtId="0" fontId="53" fillId="0" borderId="6" xfId="104" applyFont="1" applyAlignment="1">
      <alignment horizontal="center" wrapText="1"/>
    </xf>
    <xf numFmtId="0" fontId="53" fillId="0" borderId="6" xfId="104" applyFont="1" applyAlignment="1">
      <alignment wrapText="1"/>
    </xf>
    <xf numFmtId="167" fontId="96" fillId="0" borderId="6" xfId="102" applyNumberFormat="1" applyFont="1"/>
    <xf numFmtId="0" fontId="75" fillId="0" borderId="6" xfId="102" applyFont="1" applyAlignment="1">
      <alignment horizontal="center" vertical="center"/>
    </xf>
    <xf numFmtId="167" fontId="52" fillId="0" borderId="6" xfId="102" applyNumberFormat="1" applyFont="1" applyAlignment="1">
      <alignment horizontal="justify" vertical="top" wrapText="1"/>
    </xf>
    <xf numFmtId="4" fontId="53" fillId="0" borderId="6" xfId="105" applyNumberFormat="1" applyFont="1" applyAlignment="1" applyProtection="1">
      <alignment horizontal="right" wrapText="1"/>
      <protection locked="0"/>
    </xf>
    <xf numFmtId="4" fontId="53" fillId="0" borderId="6" xfId="105" applyNumberFormat="1" applyFont="1" applyAlignment="1">
      <alignment horizontal="right" wrapText="1"/>
    </xf>
    <xf numFmtId="0" fontId="53" fillId="0" borderId="6" xfId="102" applyFont="1" applyAlignment="1">
      <alignment horizontal="left" vertical="top" wrapText="1"/>
    </xf>
    <xf numFmtId="0" fontId="53" fillId="0" borderId="6" xfId="102" applyFont="1" applyAlignment="1">
      <alignment horizontal="justify" vertical="top"/>
    </xf>
    <xf numFmtId="0" fontId="53" fillId="0" borderId="6" xfId="102" applyFont="1" applyAlignment="1">
      <alignment vertical="top"/>
    </xf>
    <xf numFmtId="170" fontId="52" fillId="5" borderId="22" xfId="102" applyNumberFormat="1" applyFont="1" applyFill="1" applyBorder="1" applyAlignment="1">
      <alignment horizontal="right" vertical="center"/>
    </xf>
    <xf numFmtId="49" fontId="52" fillId="0" borderId="6" xfId="102" applyNumberFormat="1" applyFont="1" applyAlignment="1">
      <alignment horizontal="justify" vertical="top" wrapText="1"/>
    </xf>
    <xf numFmtId="0" fontId="52" fillId="0" borderId="6" xfId="102" applyFont="1" applyAlignment="1">
      <alignment vertical="top"/>
    </xf>
    <xf numFmtId="0" fontId="17" fillId="0" borderId="6" xfId="102" applyFont="1" applyAlignment="1">
      <alignment horizontal="justify" vertical="top"/>
    </xf>
    <xf numFmtId="0" fontId="17" fillId="0" borderId="6" xfId="102" applyFont="1" applyAlignment="1">
      <alignment horizontal="center"/>
    </xf>
    <xf numFmtId="0" fontId="17" fillId="0" borderId="6" xfId="102" applyFont="1" applyAlignment="1">
      <alignment horizontal="right"/>
    </xf>
    <xf numFmtId="173" fontId="17" fillId="0" borderId="6" xfId="105" applyNumberFormat="1" applyFont="1" applyAlignment="1" applyProtection="1">
      <alignment horizontal="right" wrapText="1"/>
      <protection locked="0"/>
    </xf>
    <xf numFmtId="173" fontId="17" fillId="0" borderId="6" xfId="105" applyNumberFormat="1" applyFont="1" applyAlignment="1">
      <alignment horizontal="right" wrapText="1"/>
    </xf>
    <xf numFmtId="0" fontId="17" fillId="0" borderId="6" xfId="102" applyFont="1" applyAlignment="1">
      <alignment vertical="top"/>
    </xf>
    <xf numFmtId="181" fontId="41" fillId="0" borderId="6" xfId="102" applyNumberFormat="1" applyFont="1" applyAlignment="1">
      <alignment horizontal="justify" vertical="top" wrapText="1"/>
    </xf>
    <xf numFmtId="0" fontId="17" fillId="0" borderId="6" xfId="102" applyFont="1"/>
    <xf numFmtId="4" fontId="17" fillId="0" borderId="6" xfId="106" applyNumberFormat="1" applyFont="1" applyAlignment="1" applyProtection="1">
      <alignment horizontal="right" wrapText="1"/>
      <protection locked="0"/>
    </xf>
    <xf numFmtId="4" fontId="17" fillId="0" borderId="6" xfId="107" applyNumberFormat="1" applyFont="1" applyAlignment="1">
      <alignment horizontal="right" wrapText="1"/>
    </xf>
    <xf numFmtId="0" fontId="17" fillId="0" borderId="6" xfId="102" applyFont="1" applyAlignment="1">
      <alignment horizontal="left" vertical="top" wrapText="1"/>
    </xf>
    <xf numFmtId="181" fontId="96" fillId="0" borderId="6" xfId="102" applyNumberFormat="1" applyFont="1" applyAlignment="1">
      <alignment horizontal="justify" vertical="top" wrapText="1"/>
    </xf>
    <xf numFmtId="0" fontId="75" fillId="0" borderId="6" xfId="102" applyFont="1" applyAlignment="1">
      <alignment vertical="top"/>
    </xf>
    <xf numFmtId="0" fontId="75" fillId="0" borderId="6" xfId="102" applyFont="1" applyAlignment="1">
      <alignment horizontal="right" vertical="top"/>
    </xf>
    <xf numFmtId="49" fontId="96" fillId="0" borderId="6" xfId="102" applyNumberFormat="1" applyFont="1" applyAlignment="1">
      <alignment horizontal="justify" vertical="top" wrapText="1"/>
    </xf>
    <xf numFmtId="0" fontId="75" fillId="0" borderId="6" xfId="102" applyFont="1" applyAlignment="1">
      <alignment horizontal="right"/>
    </xf>
    <xf numFmtId="0" fontId="75" fillId="0" borderId="6" xfId="102" applyFont="1" applyAlignment="1">
      <alignment horizontal="left" vertical="top" wrapText="1"/>
    </xf>
    <xf numFmtId="4" fontId="75" fillId="0" borderId="6" xfId="106" applyNumberFormat="1" applyFont="1" applyAlignment="1" applyProtection="1">
      <alignment horizontal="right" wrapText="1"/>
      <protection locked="0"/>
    </xf>
    <xf numFmtId="4" fontId="75" fillId="0" borderId="6" xfId="107" applyNumberFormat="1" applyFont="1" applyAlignment="1">
      <alignment horizontal="right" wrapText="1"/>
    </xf>
    <xf numFmtId="49" fontId="75" fillId="0" borderId="6" xfId="102" applyNumberFormat="1" applyFont="1" applyAlignment="1">
      <alignment vertical="top"/>
    </xf>
    <xf numFmtId="0" fontId="75" fillId="0" borderId="6" xfId="102" applyFont="1" applyAlignment="1">
      <alignment horizontal="justify" vertical="top" wrapText="1"/>
    </xf>
    <xf numFmtId="0" fontId="53" fillId="0" borderId="6" xfId="102" applyFont="1" applyAlignment="1">
      <alignment horizontal="center" vertical="top" wrapText="1"/>
    </xf>
    <xf numFmtId="3" fontId="53" fillId="0" borderId="6" xfId="102" applyNumberFormat="1" applyFont="1" applyAlignment="1">
      <alignment horizontal="right" vertical="top" wrapText="1"/>
    </xf>
    <xf numFmtId="4" fontId="53" fillId="0" borderId="6" xfId="102" applyNumberFormat="1" applyFont="1" applyAlignment="1" applyProtection="1">
      <alignment horizontal="right"/>
      <protection locked="0"/>
    </xf>
    <xf numFmtId="4" fontId="53" fillId="0" borderId="6" xfId="102" applyNumberFormat="1" applyFont="1" applyAlignment="1">
      <alignment horizontal="right"/>
    </xf>
    <xf numFmtId="49" fontId="53" fillId="0" borderId="6" xfId="102" applyNumberFormat="1" applyFont="1" applyAlignment="1">
      <alignment horizontal="right" vertical="top"/>
    </xf>
    <xf numFmtId="0" fontId="53" fillId="0" borderId="6" xfId="102" applyFont="1" applyAlignment="1">
      <alignment horizontal="center" vertical="top"/>
    </xf>
    <xf numFmtId="49" fontId="53" fillId="0" borderId="6" xfId="102" applyNumberFormat="1" applyFont="1" applyAlignment="1" applyProtection="1">
      <alignment vertical="top" wrapText="1"/>
      <protection locked="0"/>
    </xf>
    <xf numFmtId="49" fontId="53" fillId="0" borderId="6" xfId="102" applyNumberFormat="1" applyFont="1" applyAlignment="1">
      <alignment vertical="top"/>
    </xf>
    <xf numFmtId="49" fontId="75" fillId="0" borderId="6" xfId="102" applyNumberFormat="1" applyFont="1" applyAlignment="1">
      <alignment horizontal="right" vertical="top"/>
    </xf>
    <xf numFmtId="49" fontId="75" fillId="0" borderId="6" xfId="102" applyNumberFormat="1" applyFont="1" applyAlignment="1" applyProtection="1">
      <alignment vertical="top" wrapText="1"/>
      <protection locked="0"/>
    </xf>
    <xf numFmtId="0" fontId="75" fillId="0" borderId="6" xfId="102" applyFont="1" applyAlignment="1">
      <alignment horizontal="center" vertical="top"/>
    </xf>
    <xf numFmtId="4" fontId="75" fillId="0" borderId="6" xfId="102" applyNumberFormat="1" applyFont="1" applyAlignment="1" applyProtection="1">
      <alignment horizontal="right"/>
      <protection locked="0"/>
    </xf>
    <xf numFmtId="4" fontId="75" fillId="0" borderId="6" xfId="102" applyNumberFormat="1" applyFont="1" applyAlignment="1">
      <alignment horizontal="right"/>
    </xf>
    <xf numFmtId="49" fontId="53" fillId="0" borderId="6" xfId="102" applyNumberFormat="1" applyFont="1" applyAlignment="1">
      <alignment horizontal="center" vertical="top"/>
    </xf>
    <xf numFmtId="49" fontId="53" fillId="0" borderId="6" xfId="102" applyNumberFormat="1" applyFont="1" applyAlignment="1">
      <alignment vertical="top" wrapText="1"/>
    </xf>
    <xf numFmtId="0" fontId="75" fillId="0" borderId="6" xfId="102" applyFont="1" applyAlignment="1">
      <alignment horizontal="justify" vertical="top"/>
    </xf>
    <xf numFmtId="0" fontId="75" fillId="0" borderId="6" xfId="102" applyFont="1" applyAlignment="1">
      <alignment horizontal="justify"/>
    </xf>
    <xf numFmtId="49" fontId="17" fillId="0" borderId="6" xfId="102" applyNumberFormat="1" applyFont="1" applyAlignment="1">
      <alignment horizontal="right" vertical="top"/>
    </xf>
    <xf numFmtId="3" fontId="75" fillId="0" borderId="6" xfId="102" applyNumberFormat="1" applyFont="1" applyAlignment="1">
      <alignment horizontal="right"/>
    </xf>
    <xf numFmtId="4" fontId="75" fillId="0" borderId="6" xfId="106" applyNumberFormat="1" applyFont="1" applyAlignment="1">
      <alignment horizontal="right" wrapText="1"/>
    </xf>
    <xf numFmtId="0" fontId="53" fillId="0" borderId="6" xfId="102" applyFont="1" applyAlignment="1">
      <alignment horizontal="center" wrapText="1"/>
    </xf>
    <xf numFmtId="3" fontId="53" fillId="0" borderId="6" xfId="102" applyNumberFormat="1" applyFont="1" applyAlignment="1">
      <alignment horizontal="right" wrapText="1"/>
    </xf>
    <xf numFmtId="4" fontId="53" fillId="0" borderId="6" xfId="106" applyNumberFormat="1" applyFont="1" applyAlignment="1" applyProtection="1">
      <alignment horizontal="right" wrapText="1"/>
      <protection locked="0"/>
    </xf>
    <xf numFmtId="4" fontId="53" fillId="0" borderId="6" xfId="106" applyNumberFormat="1" applyFont="1" applyAlignment="1">
      <alignment horizontal="right" wrapText="1"/>
    </xf>
    <xf numFmtId="49" fontId="99" fillId="0" borderId="6" xfId="102" applyNumberFormat="1" applyFont="1" applyAlignment="1">
      <alignment horizontal="right" vertical="top"/>
    </xf>
    <xf numFmtId="49" fontId="99" fillId="0" borderId="6" xfId="102" applyNumberFormat="1" applyFont="1" applyAlignment="1" applyProtection="1">
      <alignment vertical="top" wrapText="1"/>
      <protection locked="0"/>
    </xf>
    <xf numFmtId="0" fontId="84" fillId="0" borderId="6" xfId="102" applyFont="1" applyAlignment="1">
      <alignment horizontal="center"/>
    </xf>
    <xf numFmtId="0" fontId="84" fillId="0" borderId="6" xfId="102" applyFont="1" applyAlignment="1">
      <alignment horizontal="right"/>
    </xf>
    <xf numFmtId="0" fontId="84" fillId="0" borderId="6" xfId="102" applyFont="1"/>
    <xf numFmtId="4" fontId="75" fillId="0" borderId="6" xfId="102" applyNumberFormat="1" applyFont="1" applyAlignment="1">
      <alignment horizontal="center" wrapText="1"/>
    </xf>
    <xf numFmtId="0" fontId="75" fillId="0" borderId="6" xfId="102" applyFont="1" applyAlignment="1">
      <alignment horizontal="right" wrapText="1"/>
    </xf>
    <xf numFmtId="4" fontId="75" fillId="0" borderId="6" xfId="102" applyNumberFormat="1" applyFont="1" applyAlignment="1">
      <alignment horizontal="right" wrapText="1"/>
    </xf>
    <xf numFmtId="0" fontId="53" fillId="0" borderId="6" xfId="102" applyFont="1" applyAlignment="1" applyProtection="1">
      <alignment vertical="center"/>
      <protection locked="0"/>
    </xf>
    <xf numFmtId="4" fontId="75" fillId="0" borderId="6" xfId="107" applyNumberFormat="1" applyFont="1" applyAlignment="1" applyProtection="1">
      <alignment horizontal="right" wrapText="1"/>
      <protection locked="0"/>
    </xf>
    <xf numFmtId="0" fontId="75" fillId="0" borderId="6" xfId="108" applyFont="1" applyAlignment="1">
      <alignment horizontal="center" vertical="top"/>
    </xf>
    <xf numFmtId="0" fontId="75" fillId="0" borderId="6" xfId="108" applyFont="1" applyAlignment="1">
      <alignment vertical="top" wrapText="1"/>
    </xf>
    <xf numFmtId="0" fontId="75" fillId="0" borderId="6" xfId="108" applyFont="1" applyAlignment="1">
      <alignment horizontal="center"/>
    </xf>
    <xf numFmtId="4" fontId="75" fillId="0" borderId="6" xfId="102" applyNumberFormat="1" applyFont="1" applyAlignment="1">
      <alignment horizontal="center"/>
    </xf>
    <xf numFmtId="49" fontId="52" fillId="0" borderId="6" xfId="102" applyNumberFormat="1" applyFont="1" applyAlignment="1">
      <alignment horizontal="right" vertical="top"/>
    </xf>
    <xf numFmtId="49" fontId="52" fillId="0" borderId="6" xfId="102" applyNumberFormat="1" applyFont="1" applyAlignment="1" applyProtection="1">
      <alignment horizontal="justify" vertical="top" wrapText="1"/>
      <protection locked="0"/>
    </xf>
    <xf numFmtId="0" fontId="53" fillId="0" borderId="6" xfId="102" applyFont="1" applyAlignment="1">
      <alignment horizontal="left"/>
    </xf>
    <xf numFmtId="0" fontId="96" fillId="0" borderId="6" xfId="102" applyFont="1" applyAlignment="1">
      <alignment vertical="top"/>
    </xf>
    <xf numFmtId="4" fontId="53" fillId="0" borderId="6" xfId="102" applyNumberFormat="1" applyFont="1" applyAlignment="1">
      <alignment horizontal="right" wrapText="1"/>
    </xf>
    <xf numFmtId="49" fontId="53" fillId="0" borderId="6" xfId="102" applyNumberFormat="1" applyFont="1" applyAlignment="1" applyProtection="1">
      <alignment horizontal="left" vertical="top" wrapText="1"/>
      <protection locked="0"/>
    </xf>
    <xf numFmtId="0" fontId="75" fillId="0" borderId="6" xfId="104" applyFont="1" applyAlignment="1">
      <alignment horizontal="center" vertical="top" wrapText="1"/>
    </xf>
    <xf numFmtId="178" fontId="75" fillId="0" borderId="6" xfId="104" applyNumberFormat="1" applyFont="1" applyAlignment="1">
      <alignment horizontal="right" wrapText="1"/>
    </xf>
    <xf numFmtId="178" fontId="75" fillId="0" borderId="6" xfId="104" applyNumberFormat="1" applyFont="1" applyAlignment="1">
      <alignment horizontal="center"/>
    </xf>
    <xf numFmtId="49" fontId="53" fillId="0" borderId="6" xfId="102" applyNumberFormat="1" applyFont="1" applyAlignment="1">
      <alignment horizontal="left" vertical="top" wrapText="1"/>
    </xf>
    <xf numFmtId="1" fontId="53" fillId="0" borderId="6" xfId="102" applyNumberFormat="1" applyFont="1" applyAlignment="1">
      <alignment horizontal="center"/>
    </xf>
    <xf numFmtId="4" fontId="53" fillId="0" borderId="6" xfId="102" applyNumberFormat="1" applyFont="1" applyProtection="1">
      <protection locked="0"/>
    </xf>
    <xf numFmtId="4" fontId="53" fillId="0" borderId="6" xfId="102" applyNumberFormat="1" applyFont="1"/>
    <xf numFmtId="49" fontId="53" fillId="0" borderId="6" xfId="102" quotePrefix="1" applyNumberFormat="1" applyFont="1" applyAlignment="1">
      <alignment horizontal="left" vertical="top" wrapText="1"/>
    </xf>
    <xf numFmtId="174" fontId="53" fillId="0" borderId="6" xfId="102" applyNumberFormat="1" applyFont="1"/>
    <xf numFmtId="170" fontId="145" fillId="0" borderId="6" xfId="102" applyNumberFormat="1" applyFont="1" applyAlignment="1">
      <alignment horizontal="center" vertical="top"/>
    </xf>
    <xf numFmtId="49" fontId="145" fillId="0" borderId="6" xfId="102" quotePrefix="1" applyNumberFormat="1" applyFont="1" applyAlignment="1">
      <alignment horizontal="left" vertical="top" wrapText="1"/>
    </xf>
    <xf numFmtId="0" fontId="145" fillId="0" borderId="6" xfId="102" applyFont="1" applyAlignment="1">
      <alignment horizontal="center"/>
    </xf>
    <xf numFmtId="1" fontId="145" fillId="0" borderId="6" xfId="102" applyNumberFormat="1" applyFont="1" applyAlignment="1">
      <alignment horizontal="center"/>
    </xf>
    <xf numFmtId="174" fontId="145" fillId="0" borderId="6" xfId="102" applyNumberFormat="1" applyFont="1"/>
    <xf numFmtId="0" fontId="145" fillId="0" borderId="6" xfId="102" applyFont="1"/>
    <xf numFmtId="186" fontId="53" fillId="0" borderId="6" xfId="102" applyNumberFormat="1" applyFont="1" applyAlignment="1">
      <alignment horizontal="center"/>
    </xf>
    <xf numFmtId="174" fontId="52" fillId="7" borderId="12" xfId="109" applyNumberFormat="1" applyFont="1" applyFill="1" applyBorder="1" applyAlignment="1">
      <alignment horizontal="right" vertical="center"/>
    </xf>
    <xf numFmtId="174" fontId="52" fillId="7" borderId="13" xfId="109" applyNumberFormat="1" applyFont="1" applyFill="1" applyBorder="1" applyAlignment="1">
      <alignment horizontal="right" vertical="center"/>
    </xf>
    <xf numFmtId="174" fontId="52" fillId="7" borderId="11" xfId="109" applyNumberFormat="1" applyFont="1" applyFill="1" applyBorder="1" applyAlignment="1">
      <alignment horizontal="center" vertical="center"/>
    </xf>
    <xf numFmtId="49" fontId="75" fillId="0" borderId="6" xfId="102" quotePrefix="1" applyNumberFormat="1" applyFont="1" applyAlignment="1">
      <alignment horizontal="left" vertical="top" wrapText="1"/>
    </xf>
    <xf numFmtId="1" fontId="75" fillId="0" borderId="6" xfId="102" applyNumberFormat="1" applyFont="1" applyAlignment="1">
      <alignment horizontal="center"/>
    </xf>
    <xf numFmtId="4" fontId="75" fillId="0" borderId="6" xfId="102" applyNumberFormat="1" applyFont="1" applyProtection="1">
      <protection locked="0"/>
    </xf>
    <xf numFmtId="49" fontId="52" fillId="0" borderId="6" xfId="102" quotePrefix="1" applyNumberFormat="1" applyFont="1" applyAlignment="1">
      <alignment horizontal="left" vertical="top" wrapText="1"/>
    </xf>
    <xf numFmtId="49" fontId="52" fillId="0" borderId="6" xfId="109" applyNumberFormat="1" applyFont="1" applyAlignment="1">
      <alignment vertical="top" wrapText="1"/>
    </xf>
    <xf numFmtId="174" fontId="53" fillId="0" borderId="6" xfId="102" applyNumberFormat="1" applyFont="1" applyAlignment="1">
      <alignment horizontal="right" vertical="center"/>
    </xf>
    <xf numFmtId="0" fontId="51" fillId="0" borderId="6" xfId="102"/>
    <xf numFmtId="49" fontId="51" fillId="0" borderId="6" xfId="102" applyNumberFormat="1"/>
    <xf numFmtId="174" fontId="51" fillId="0" borderId="6" xfId="102" applyNumberFormat="1"/>
    <xf numFmtId="49" fontId="53" fillId="0" borderId="6" xfId="110" applyNumberFormat="1" applyFont="1" applyAlignment="1">
      <alignment horizontal="justify" vertical="top" wrapText="1"/>
    </xf>
    <xf numFmtId="49" fontId="53" fillId="0" borderId="6" xfId="102" applyNumberFormat="1" applyFont="1" applyAlignment="1">
      <alignment horizontal="justify" vertical="top" wrapText="1"/>
    </xf>
    <xf numFmtId="0" fontId="54" fillId="0" borderId="6" xfId="111" applyFont="1"/>
    <xf numFmtId="0" fontId="51" fillId="0" borderId="6" xfId="102" applyAlignment="1">
      <alignment horizontal="center" vertical="center"/>
    </xf>
    <xf numFmtId="0" fontId="51" fillId="0" borderId="6" xfId="102" applyAlignment="1">
      <alignment horizontal="center"/>
    </xf>
    <xf numFmtId="49" fontId="53" fillId="0" borderId="6" xfId="110" quotePrefix="1" applyNumberFormat="1" applyFont="1" applyAlignment="1">
      <alignment horizontal="justify" vertical="top" wrapText="1"/>
    </xf>
    <xf numFmtId="49" fontId="53" fillId="0" borderId="6" xfId="102" applyNumberFormat="1" applyFont="1"/>
    <xf numFmtId="49" fontId="51" fillId="0" borderId="10" xfId="102" applyNumberFormat="1" applyBorder="1"/>
    <xf numFmtId="0" fontId="51" fillId="0" borderId="10" xfId="102" applyBorder="1"/>
    <xf numFmtId="0" fontId="51" fillId="0" borderId="6" xfId="102" applyAlignment="1">
      <alignment horizontal="left"/>
    </xf>
    <xf numFmtId="49" fontId="54" fillId="0" borderId="6" xfId="102" applyNumberFormat="1" applyFont="1"/>
    <xf numFmtId="49" fontId="75" fillId="0" borderId="6" xfId="102" applyNumberFormat="1" applyFont="1"/>
    <xf numFmtId="174" fontId="75" fillId="0" borderId="6" xfId="102" applyNumberFormat="1" applyFont="1"/>
    <xf numFmtId="4" fontId="53" fillId="0" borderId="6" xfId="102" applyNumberFormat="1" applyFont="1" applyAlignment="1">
      <alignment horizontal="center" wrapText="1"/>
    </xf>
    <xf numFmtId="0" fontId="53" fillId="0" borderId="6" xfId="102" applyFont="1" applyAlignment="1">
      <alignment horizontal="right" wrapText="1"/>
    </xf>
    <xf numFmtId="173" fontId="53" fillId="0" borderId="6" xfId="106" applyNumberFormat="1" applyFont="1" applyAlignment="1" applyProtection="1">
      <alignment horizontal="right" wrapText="1"/>
      <protection locked="0"/>
    </xf>
    <xf numFmtId="173" fontId="53" fillId="0" borderId="6" xfId="106" applyNumberFormat="1" applyFont="1" applyAlignment="1">
      <alignment horizontal="right" wrapText="1"/>
    </xf>
    <xf numFmtId="49" fontId="147" fillId="0" borderId="6" xfId="102" applyNumberFormat="1" applyFont="1" applyAlignment="1">
      <alignment horizontal="right" vertical="top"/>
    </xf>
    <xf numFmtId="0" fontId="147" fillId="0" borderId="6" xfId="102" applyFont="1" applyAlignment="1">
      <alignment horizontal="left" vertical="top" wrapText="1"/>
    </xf>
    <xf numFmtId="4" fontId="147" fillId="0" borderId="6" xfId="102" applyNumberFormat="1" applyFont="1" applyAlignment="1">
      <alignment horizontal="center" wrapText="1"/>
    </xf>
    <xf numFmtId="0" fontId="147" fillId="0" borderId="6" xfId="102" applyFont="1" applyAlignment="1">
      <alignment horizontal="right" wrapText="1"/>
    </xf>
    <xf numFmtId="4" fontId="147" fillId="0" borderId="6" xfId="102" applyNumberFormat="1" applyFont="1" applyAlignment="1">
      <alignment horizontal="right" wrapText="1"/>
    </xf>
    <xf numFmtId="0" fontId="147" fillId="0" borderId="6" xfId="102" applyFont="1"/>
    <xf numFmtId="180" fontId="75" fillId="0" borderId="6" xfId="102" applyNumberFormat="1" applyFont="1" applyAlignment="1">
      <alignment vertical="top"/>
    </xf>
    <xf numFmtId="49" fontId="76" fillId="0" borderId="6" xfId="102" applyNumberFormat="1" applyFont="1" applyAlignment="1">
      <alignment horizontal="justify" vertical="justify" wrapText="1"/>
    </xf>
    <xf numFmtId="49" fontId="75" fillId="0" borderId="6" xfId="102" applyNumberFormat="1" applyFont="1" applyAlignment="1" applyProtection="1">
      <alignment horizontal="left" vertical="top" wrapText="1"/>
      <protection locked="0"/>
    </xf>
    <xf numFmtId="173" fontId="75" fillId="0" borderId="6" xfId="106" applyNumberFormat="1" applyFont="1" applyAlignment="1">
      <alignment horizontal="right" wrapText="1"/>
    </xf>
    <xf numFmtId="49" fontId="91" fillId="0" borderId="6" xfId="102" applyNumberFormat="1" applyFont="1" applyAlignment="1">
      <alignment horizontal="justify" vertical="justify" wrapText="1"/>
    </xf>
    <xf numFmtId="4" fontId="53" fillId="0" borderId="6" xfId="102" applyNumberFormat="1" applyFont="1" applyAlignment="1">
      <alignment horizontal="center"/>
    </xf>
    <xf numFmtId="49" fontId="96" fillId="0" borderId="6" xfId="102" applyNumberFormat="1" applyFont="1" applyAlignment="1">
      <alignment vertical="top"/>
    </xf>
    <xf numFmtId="0" fontId="75" fillId="0" borderId="6" xfId="102" applyFont="1" applyAlignment="1">
      <alignment horizontal="center" vertical="top" wrapText="1"/>
    </xf>
    <xf numFmtId="3" fontId="75" fillId="0" borderId="6" xfId="102" applyNumberFormat="1" applyFont="1" applyAlignment="1">
      <alignment horizontal="right" vertical="top" wrapText="1"/>
    </xf>
    <xf numFmtId="0" fontId="53" fillId="0" borderId="6" xfId="104" applyFont="1" applyAlignment="1">
      <alignment horizontal="center" vertical="top" wrapText="1"/>
    </xf>
    <xf numFmtId="178" fontId="53" fillId="0" borderId="6" xfId="104" applyNumberFormat="1" applyFont="1" applyAlignment="1">
      <alignment horizontal="right" wrapText="1"/>
    </xf>
    <xf numFmtId="178" fontId="53" fillId="0" borderId="6" xfId="104" applyNumberFormat="1" applyFont="1" applyAlignment="1">
      <alignment horizontal="center"/>
    </xf>
    <xf numFmtId="0" fontId="75" fillId="0" borderId="6" xfId="53" applyFont="1" applyAlignment="1">
      <alignment horizontal="center" vertical="top"/>
    </xf>
    <xf numFmtId="4" fontId="75" fillId="0" borderId="6" xfId="53" applyNumberFormat="1" applyFont="1" applyAlignment="1">
      <alignment wrapText="1"/>
    </xf>
    <xf numFmtId="0" fontId="17" fillId="0" borderId="6" xfId="102" applyFont="1" applyAlignment="1">
      <alignment horizontal="right" wrapText="1"/>
    </xf>
    <xf numFmtId="0" fontId="17" fillId="0" borderId="6" xfId="102" applyFont="1" applyAlignment="1">
      <alignment wrapText="1"/>
    </xf>
    <xf numFmtId="0" fontId="17" fillId="0" borderId="6" xfId="112" applyNumberFormat="1" applyFont="1" applyAlignment="1">
      <alignment vertical="top" wrapText="1"/>
    </xf>
    <xf numFmtId="187" fontId="17" fillId="0" borderId="6" xfId="102" applyNumberFormat="1" applyFont="1" applyAlignment="1" applyProtection="1">
      <alignment horizontal="right" wrapText="1"/>
      <protection locked="0"/>
    </xf>
    <xf numFmtId="187" fontId="17" fillId="0" borderId="6" xfId="102" applyNumberFormat="1" applyFont="1" applyAlignment="1">
      <alignment horizontal="right" wrapText="1"/>
    </xf>
    <xf numFmtId="0" fontId="53" fillId="0" borderId="6" xfId="112" applyNumberFormat="1" applyAlignment="1">
      <alignment vertical="top" wrapText="1"/>
    </xf>
    <xf numFmtId="187" fontId="53" fillId="0" borderId="6" xfId="102" applyNumberFormat="1" applyFont="1" applyAlignment="1" applyProtection="1">
      <alignment horizontal="right" wrapText="1"/>
      <protection locked="0"/>
    </xf>
    <xf numFmtId="187" fontId="53" fillId="0" borderId="6" xfId="102" applyNumberFormat="1" applyFont="1" applyAlignment="1">
      <alignment horizontal="right" wrapText="1"/>
    </xf>
    <xf numFmtId="49" fontId="53" fillId="0" borderId="6" xfId="102" applyNumberFormat="1" applyFont="1" applyAlignment="1">
      <alignment horizontal="right"/>
    </xf>
    <xf numFmtId="0" fontId="53" fillId="0" borderId="6" xfId="112" applyNumberFormat="1" applyAlignment="1">
      <alignment vertical="top"/>
    </xf>
    <xf numFmtId="4" fontId="99" fillId="0" borderId="6" xfId="102" applyNumberFormat="1" applyFont="1" applyAlignment="1">
      <alignment horizontal="right" wrapText="1"/>
    </xf>
    <xf numFmtId="4" fontId="99" fillId="0" borderId="6" xfId="102" applyNumberFormat="1" applyFont="1" applyAlignment="1">
      <alignment horizontal="right"/>
    </xf>
    <xf numFmtId="0" fontId="99" fillId="0" borderId="6" xfId="102" applyFont="1"/>
    <xf numFmtId="3" fontId="99" fillId="0" borderId="6" xfId="102" applyNumberFormat="1" applyFont="1" applyAlignment="1">
      <alignment horizontal="right" wrapText="1"/>
    </xf>
    <xf numFmtId="0" fontId="53" fillId="0" borderId="6" xfId="102" applyFont="1" applyAlignment="1">
      <alignment horizontal="left" vertical="top"/>
    </xf>
    <xf numFmtId="0" fontId="53" fillId="0" borderId="6" xfId="102" applyFont="1" applyAlignment="1">
      <alignment horizontal="right" vertical="top" wrapText="1"/>
    </xf>
    <xf numFmtId="187" fontId="53" fillId="0" borderId="10" xfId="102" applyNumberFormat="1" applyFont="1" applyBorder="1" applyAlignment="1" applyProtection="1">
      <alignment horizontal="right" wrapText="1"/>
      <protection locked="0"/>
    </xf>
    <xf numFmtId="187" fontId="53" fillId="0" borderId="10" xfId="102" applyNumberFormat="1" applyFont="1" applyBorder="1" applyAlignment="1">
      <alignment horizontal="right" wrapText="1"/>
    </xf>
    <xf numFmtId="177" fontId="53" fillId="0" borderId="6" xfId="102" applyNumberFormat="1" applyFont="1" applyAlignment="1">
      <alignment horizontal="right" wrapText="1"/>
    </xf>
    <xf numFmtId="191" fontId="75" fillId="0" borderId="6" xfId="102" applyNumberFormat="1" applyFont="1" applyAlignment="1">
      <alignment vertical="top"/>
    </xf>
    <xf numFmtId="49" fontId="75" fillId="0" borderId="6" xfId="36" applyNumberFormat="1" applyFont="1" applyAlignment="1" applyProtection="1">
      <alignment horizontal="justify" vertical="top" wrapText="1"/>
      <protection locked="0"/>
    </xf>
    <xf numFmtId="4" fontId="75" fillId="0" borderId="6" xfId="36" applyNumberFormat="1" applyFont="1" applyAlignment="1" applyProtection="1">
      <alignment horizontal="right"/>
      <protection locked="0"/>
    </xf>
    <xf numFmtId="4" fontId="75" fillId="0" borderId="6" xfId="36" applyNumberFormat="1" applyFont="1" applyAlignment="1">
      <alignment horizontal="right"/>
    </xf>
    <xf numFmtId="49" fontId="17" fillId="0" borderId="6" xfId="102" applyNumberFormat="1" applyFont="1" applyAlignment="1">
      <alignment horizontal="right"/>
    </xf>
    <xf numFmtId="0" fontId="17" fillId="0" borderId="6" xfId="112" applyNumberFormat="1" applyFont="1" applyAlignment="1">
      <alignment vertical="top"/>
    </xf>
    <xf numFmtId="49" fontId="75" fillId="0" borderId="6" xfId="36" applyNumberFormat="1" applyFont="1" applyAlignment="1">
      <alignment horizontal="right" vertical="top"/>
    </xf>
    <xf numFmtId="0" fontId="75" fillId="0" borderId="6" xfId="36" applyFont="1" applyAlignment="1">
      <alignment horizontal="center" vertical="top" wrapText="1"/>
    </xf>
    <xf numFmtId="3" fontId="75" fillId="0" borderId="6" xfId="36" applyNumberFormat="1" applyFont="1" applyAlignment="1">
      <alignment horizontal="right" vertical="top" wrapText="1"/>
    </xf>
    <xf numFmtId="177" fontId="75" fillId="0" borderId="6" xfId="102" applyNumberFormat="1" applyFont="1" applyAlignment="1">
      <alignment horizontal="right" wrapText="1"/>
    </xf>
    <xf numFmtId="180" fontId="53" fillId="0" borderId="6" xfId="102" applyNumberFormat="1" applyFont="1" applyAlignment="1">
      <alignment vertical="top"/>
    </xf>
    <xf numFmtId="49" fontId="53" fillId="0" borderId="10" xfId="102" applyNumberFormat="1" applyFont="1" applyBorder="1" applyAlignment="1">
      <alignment vertical="top"/>
    </xf>
    <xf numFmtId="0" fontId="53" fillId="0" borderId="10" xfId="102" applyFont="1" applyBorder="1"/>
    <xf numFmtId="0" fontId="53" fillId="0" borderId="10" xfId="102" applyFont="1" applyBorder="1" applyAlignment="1">
      <alignment horizontal="center" vertical="center"/>
    </xf>
    <xf numFmtId="49" fontId="53" fillId="0" borderId="10" xfId="102" applyNumberFormat="1" applyFont="1" applyBorder="1" applyAlignment="1">
      <alignment vertical="top" wrapText="1"/>
    </xf>
    <xf numFmtId="49" fontId="53" fillId="0" borderId="6" xfId="102" applyNumberFormat="1" applyFont="1" applyAlignment="1">
      <alignment wrapText="1"/>
    </xf>
    <xf numFmtId="0" fontId="53" fillId="0" borderId="6" xfId="102" applyFont="1" applyAlignment="1">
      <alignment horizontal="left" wrapText="1"/>
    </xf>
    <xf numFmtId="173" fontId="53" fillId="0" borderId="6" xfId="102" applyNumberFormat="1" applyFont="1" applyAlignment="1">
      <alignment horizontal="right"/>
    </xf>
    <xf numFmtId="49" fontId="52" fillId="0" borderId="6" xfId="102" applyNumberFormat="1" applyFont="1" applyAlignment="1">
      <alignment horizontal="left" vertical="top"/>
    </xf>
    <xf numFmtId="2" fontId="53" fillId="0" borderId="6" xfId="102" applyNumberFormat="1" applyFont="1" applyAlignment="1">
      <alignment horizontal="center"/>
    </xf>
    <xf numFmtId="49" fontId="75" fillId="0" borderId="6" xfId="102" applyNumberFormat="1" applyFont="1" applyAlignment="1">
      <alignment horizontal="left" vertical="top" wrapText="1"/>
    </xf>
    <xf numFmtId="173" fontId="75" fillId="0" borderId="6" xfId="106" applyNumberFormat="1" applyFont="1" applyAlignment="1" applyProtection="1">
      <alignment horizontal="right" wrapText="1"/>
      <protection locked="0"/>
    </xf>
    <xf numFmtId="170" fontId="17" fillId="0" borderId="6" xfId="102" applyNumberFormat="1" applyFont="1" applyAlignment="1">
      <alignment horizontal="center" vertical="top"/>
    </xf>
    <xf numFmtId="49" fontId="17" fillId="0" borderId="6" xfId="102" applyNumberFormat="1" applyFont="1" applyAlignment="1">
      <alignment horizontal="left" vertical="top" wrapText="1"/>
    </xf>
    <xf numFmtId="2" fontId="17" fillId="0" borderId="6" xfId="102" applyNumberFormat="1" applyFont="1" applyAlignment="1">
      <alignment horizontal="center"/>
    </xf>
    <xf numFmtId="2" fontId="75" fillId="0" borderId="6" xfId="102" applyNumberFormat="1" applyFont="1" applyAlignment="1">
      <alignment horizontal="right"/>
    </xf>
    <xf numFmtId="49" fontId="96" fillId="0" borderId="6" xfId="102" applyNumberFormat="1" applyFont="1" applyAlignment="1">
      <alignment horizontal="left" vertical="top"/>
    </xf>
    <xf numFmtId="170" fontId="10" fillId="0" borderId="6" xfId="102" applyNumberFormat="1" applyFont="1" applyAlignment="1">
      <alignment horizontal="center" vertical="top"/>
    </xf>
    <xf numFmtId="49" fontId="13" fillId="0" borderId="6" xfId="102" applyNumberFormat="1" applyFont="1" applyAlignment="1">
      <alignment horizontal="left" vertical="top"/>
    </xf>
    <xf numFmtId="0" fontId="10" fillId="0" borderId="6" xfId="102" applyFont="1" applyAlignment="1">
      <alignment horizontal="center"/>
    </xf>
    <xf numFmtId="2" fontId="10" fillId="0" borderId="6" xfId="102" applyNumberFormat="1" applyFont="1" applyAlignment="1">
      <alignment horizontal="center"/>
    </xf>
    <xf numFmtId="4" fontId="10" fillId="0" borderId="6" xfId="102" applyNumberFormat="1" applyFont="1" applyProtection="1">
      <protection locked="0"/>
    </xf>
    <xf numFmtId="4" fontId="10" fillId="0" borderId="6" xfId="102" applyNumberFormat="1" applyFont="1"/>
    <xf numFmtId="0" fontId="10" fillId="0" borderId="6" xfId="102" applyFont="1"/>
    <xf numFmtId="49" fontId="54" fillId="0" borderId="6" xfId="102" applyNumberFormat="1" applyFont="1" applyAlignment="1">
      <alignment horizontal="left" vertical="top" wrapText="1"/>
    </xf>
    <xf numFmtId="49" fontId="53" fillId="0" borderId="6" xfId="99" applyNumberFormat="1" applyFont="1" applyAlignment="1">
      <alignment horizontal="left" vertical="top" wrapText="1"/>
    </xf>
    <xf numFmtId="2" fontId="53" fillId="0" borderId="6" xfId="99" applyNumberFormat="1" applyFont="1" applyAlignment="1">
      <alignment horizontal="center"/>
    </xf>
    <xf numFmtId="0" fontId="53" fillId="0" borderId="6" xfId="102" applyFont="1" applyAlignment="1">
      <alignment wrapText="1"/>
    </xf>
    <xf numFmtId="3" fontId="75" fillId="0" borderId="6" xfId="102" applyNumberFormat="1" applyFont="1" applyAlignment="1">
      <alignment horizontal="justify" vertical="top"/>
    </xf>
    <xf numFmtId="3" fontId="75" fillId="0" borderId="6" xfId="102" applyNumberFormat="1" applyFont="1" applyAlignment="1">
      <alignment vertical="top"/>
    </xf>
    <xf numFmtId="3" fontId="53" fillId="0" borderId="6" xfId="102" applyNumberFormat="1" applyFont="1" applyAlignment="1">
      <alignment horizontal="justify" vertical="top"/>
    </xf>
    <xf numFmtId="3" fontId="53" fillId="0" borderId="6" xfId="102" applyNumberFormat="1" applyFont="1" applyAlignment="1">
      <alignment horizontal="center"/>
    </xf>
    <xf numFmtId="3" fontId="53" fillId="0" borderId="6" xfId="102" applyNumberFormat="1" applyFont="1" applyAlignment="1">
      <alignment vertical="top"/>
    </xf>
    <xf numFmtId="3" fontId="75" fillId="0" borderId="6" xfId="102" applyNumberFormat="1" applyFont="1" applyAlignment="1">
      <alignment horizontal="center"/>
    </xf>
    <xf numFmtId="181" fontId="52" fillId="0" borderId="6" xfId="102" applyNumberFormat="1" applyFont="1" applyAlignment="1">
      <alignment horizontal="justify" vertical="top" wrapText="1"/>
    </xf>
    <xf numFmtId="181" fontId="53" fillId="0" borderId="6" xfId="102" applyNumberFormat="1" applyFont="1" applyAlignment="1">
      <alignment horizontal="justify" vertical="top" wrapText="1"/>
    </xf>
    <xf numFmtId="182" fontId="75" fillId="0" borderId="6" xfId="102" applyNumberFormat="1" applyFont="1" applyAlignment="1">
      <alignment vertical="top"/>
    </xf>
    <xf numFmtId="1" fontId="53" fillId="0" borderId="6" xfId="102" applyNumberFormat="1" applyFont="1" applyAlignment="1">
      <alignment horizontal="right" wrapText="1"/>
    </xf>
    <xf numFmtId="183" fontId="75" fillId="0" borderId="6" xfId="102" applyNumberFormat="1" applyFont="1" applyAlignment="1">
      <alignment vertical="top"/>
    </xf>
    <xf numFmtId="1" fontId="75" fillId="0" borderId="6" xfId="102" applyNumberFormat="1" applyFont="1" applyAlignment="1">
      <alignment horizontal="right" wrapText="1"/>
    </xf>
    <xf numFmtId="49" fontId="53" fillId="0" borderId="6" xfId="102" applyNumberFormat="1" applyFont="1" applyAlignment="1">
      <alignment horizontal="justify" vertical="justify" wrapText="1"/>
    </xf>
    <xf numFmtId="49" fontId="147" fillId="0" borderId="6" xfId="102" applyNumberFormat="1" applyFont="1" applyAlignment="1" applyProtection="1">
      <alignment horizontal="justify" vertical="top" wrapText="1"/>
      <protection locked="0"/>
    </xf>
    <xf numFmtId="49" fontId="148" fillId="0" borderId="6" xfId="102" applyNumberFormat="1" applyFont="1" applyAlignment="1">
      <alignment horizontal="center" vertical="justify" wrapText="1"/>
    </xf>
    <xf numFmtId="49" fontId="148" fillId="0" borderId="6" xfId="102" applyNumberFormat="1" applyFont="1" applyAlignment="1">
      <alignment horizontal="right" vertical="justify" wrapText="1"/>
    </xf>
    <xf numFmtId="49" fontId="148" fillId="0" borderId="6" xfId="102" applyNumberFormat="1" applyFont="1" applyAlignment="1">
      <alignment horizontal="justify" wrapText="1"/>
    </xf>
    <xf numFmtId="49" fontId="75" fillId="0" borderId="6" xfId="102" applyNumberFormat="1" applyFont="1" applyAlignment="1">
      <alignment horizontal="justify" vertical="justify" wrapText="1"/>
    </xf>
    <xf numFmtId="183" fontId="53" fillId="0" borderId="6" xfId="102" applyNumberFormat="1" applyFont="1" applyAlignment="1">
      <alignment vertical="top"/>
    </xf>
    <xf numFmtId="0" fontId="41" fillId="11" borderId="6" xfId="53" applyFont="1" applyFill="1" applyAlignment="1">
      <alignment horizontal="right" vertical="center"/>
    </xf>
    <xf numFmtId="0" fontId="41" fillId="11" borderId="6" xfId="53" applyFont="1" applyFill="1" applyAlignment="1">
      <alignment vertical="top"/>
    </xf>
    <xf numFmtId="0" fontId="17" fillId="11" borderId="6" xfId="53" applyFill="1" applyAlignment="1">
      <alignment horizontal="center" vertical="center"/>
    </xf>
    <xf numFmtId="166" fontId="17" fillId="11" borderId="6" xfId="53" applyNumberFormat="1" applyFill="1" applyAlignment="1">
      <alignment vertical="center"/>
    </xf>
    <xf numFmtId="166" fontId="17" fillId="11" borderId="6" xfId="53" applyNumberFormat="1" applyFill="1" applyAlignment="1">
      <alignment horizontal="right"/>
    </xf>
    <xf numFmtId="166" fontId="41" fillId="11" borderId="6" xfId="53" applyNumberFormat="1" applyFont="1" applyFill="1" applyAlignment="1">
      <alignment horizontal="right"/>
    </xf>
    <xf numFmtId="0" fontId="17" fillId="0" borderId="6" xfId="53"/>
    <xf numFmtId="0" fontId="17" fillId="0" borderId="6" xfId="53" applyAlignment="1">
      <alignment horizontal="center" vertical="top"/>
    </xf>
    <xf numFmtId="0" fontId="17" fillId="0" borderId="6" xfId="104" applyFont="1" applyAlignment="1">
      <alignment horizontal="center" vertical="top" wrapText="1"/>
    </xf>
    <xf numFmtId="178" fontId="17" fillId="0" borderId="6" xfId="104" applyNumberFormat="1" applyFont="1" applyAlignment="1">
      <alignment horizontal="right" wrapText="1"/>
    </xf>
    <xf numFmtId="4" fontId="17" fillId="0" borderId="6" xfId="53" applyNumberFormat="1" applyAlignment="1">
      <alignment wrapText="1"/>
    </xf>
    <xf numFmtId="0" fontId="48" fillId="0" borderId="6" xfId="102" applyFont="1" applyAlignment="1">
      <alignment horizontal="justify" vertical="top" wrapText="1"/>
    </xf>
    <xf numFmtId="0" fontId="199" fillId="0" borderId="6" xfId="102" applyFont="1" applyAlignment="1">
      <alignment horizontal="justify" vertical="top" wrapText="1"/>
    </xf>
    <xf numFmtId="173" fontId="17" fillId="0" borderId="6" xfId="106" applyNumberFormat="1" applyFont="1" applyAlignment="1" applyProtection="1">
      <alignment horizontal="right" wrapText="1"/>
      <protection locked="0"/>
    </xf>
    <xf numFmtId="192" fontId="75" fillId="0" borderId="6" xfId="102" applyNumberFormat="1" applyFont="1" applyAlignment="1">
      <alignment vertical="top"/>
    </xf>
    <xf numFmtId="192" fontId="17" fillId="0" borderId="6" xfId="102" applyNumberFormat="1" applyFont="1" applyAlignment="1">
      <alignment vertical="top"/>
    </xf>
    <xf numFmtId="0" fontId="53" fillId="0" borderId="10" xfId="102" applyFont="1" applyBorder="1" applyAlignment="1">
      <alignment horizontal="justify" vertical="top"/>
    </xf>
    <xf numFmtId="0" fontId="53" fillId="0" borderId="10" xfId="102" applyFont="1" applyBorder="1" applyAlignment="1">
      <alignment horizontal="center"/>
    </xf>
    <xf numFmtId="0" fontId="53" fillId="0" borderId="10" xfId="102" applyFont="1" applyBorder="1" applyAlignment="1">
      <alignment horizontal="right"/>
    </xf>
    <xf numFmtId="192" fontId="53" fillId="0" borderId="6" xfId="102" applyNumberFormat="1" applyFont="1" applyAlignment="1">
      <alignment vertical="top"/>
    </xf>
    <xf numFmtId="0" fontId="52" fillId="0" borderId="6" xfId="102" applyFont="1" applyAlignment="1">
      <alignment horizontal="center" vertical="top" wrapText="1"/>
    </xf>
    <xf numFmtId="0" fontId="52" fillId="0" borderId="6" xfId="102" applyFont="1" applyAlignment="1">
      <alignment vertical="top" wrapText="1"/>
    </xf>
    <xf numFmtId="0" fontId="76" fillId="0" borderId="6" xfId="102" applyFont="1" applyAlignment="1">
      <alignment vertical="top"/>
    </xf>
    <xf numFmtId="14" fontId="52" fillId="0" borderId="6" xfId="102" applyNumberFormat="1" applyFont="1" applyAlignment="1">
      <alignment horizontal="center" vertical="top" wrapText="1"/>
    </xf>
    <xf numFmtId="0" fontId="52" fillId="0" borderId="6" xfId="102" applyFont="1" applyAlignment="1">
      <alignment horizontal="left" vertical="top" wrapText="1"/>
    </xf>
    <xf numFmtId="0" fontId="52" fillId="0" borderId="12" xfId="102" applyFont="1" applyBorder="1" applyAlignment="1">
      <alignment vertical="top" wrapText="1"/>
    </xf>
    <xf numFmtId="0" fontId="53" fillId="0" borderId="12" xfId="102" applyFont="1" applyBorder="1" applyAlignment="1">
      <alignment horizontal="right" vertical="top"/>
    </xf>
    <xf numFmtId="0" fontId="53" fillId="0" borderId="12" xfId="102" applyFont="1" applyBorder="1" applyAlignment="1">
      <alignment horizontal="center" vertical="top"/>
    </xf>
    <xf numFmtId="0" fontId="53" fillId="0" borderId="12" xfId="102" applyFont="1" applyBorder="1" applyAlignment="1">
      <alignment vertical="top"/>
    </xf>
    <xf numFmtId="0" fontId="52" fillId="0" borderId="6" xfId="102" applyFont="1" applyAlignment="1">
      <alignment horizontal="right" vertical="top" wrapText="1"/>
    </xf>
    <xf numFmtId="0" fontId="76" fillId="0" borderId="6" xfId="102" applyFont="1" applyAlignment="1">
      <alignment vertical="top" wrapText="1"/>
    </xf>
    <xf numFmtId="0" fontId="53" fillId="0" borderId="10" xfId="102" applyFont="1" applyBorder="1" applyAlignment="1">
      <alignment horizontal="center" vertical="top" wrapText="1"/>
    </xf>
    <xf numFmtId="0" fontId="52" fillId="0" borderId="10" xfId="102" applyFont="1" applyBorder="1" applyAlignment="1">
      <alignment vertical="top" wrapText="1"/>
    </xf>
    <xf numFmtId="0" fontId="53" fillId="0" borderId="10" xfId="102" applyFont="1" applyBorder="1" applyAlignment="1">
      <alignment horizontal="right" vertical="top" wrapText="1"/>
    </xf>
    <xf numFmtId="0" fontId="53" fillId="0" borderId="10" xfId="102" applyFont="1" applyBorder="1" applyAlignment="1">
      <alignment vertical="top" wrapText="1"/>
    </xf>
    <xf numFmtId="0" fontId="81" fillId="0" borderId="6" xfId="102" applyFont="1" applyAlignment="1">
      <alignment horizontal="center" vertical="top" wrapText="1"/>
    </xf>
    <xf numFmtId="0" fontId="130" fillId="0" borderId="6" xfId="102" applyFont="1" applyAlignment="1">
      <alignment vertical="top" wrapText="1"/>
    </xf>
    <xf numFmtId="0" fontId="81" fillId="0" borderId="6" xfId="102" applyFont="1" applyAlignment="1">
      <alignment horizontal="right" vertical="top" wrapText="1"/>
    </xf>
    <xf numFmtId="4" fontId="81" fillId="0" borderId="6" xfId="102" applyNumberFormat="1" applyFont="1" applyAlignment="1">
      <alignment horizontal="right" vertical="top" wrapText="1"/>
    </xf>
    <xf numFmtId="0" fontId="200" fillId="0" borderId="6" xfId="102" applyFont="1" applyAlignment="1">
      <alignment vertical="top" wrapText="1"/>
    </xf>
    <xf numFmtId="14" fontId="151" fillId="0" borderId="6" xfId="102" applyNumberFormat="1" applyFont="1" applyAlignment="1">
      <alignment horizontal="center" vertical="top" wrapText="1"/>
    </xf>
    <xf numFmtId="0" fontId="145" fillId="0" borderId="6" xfId="102" applyFont="1" applyAlignment="1">
      <alignment horizontal="right" vertical="top"/>
    </xf>
    <xf numFmtId="0" fontId="145" fillId="0" borderId="6" xfId="102" applyFont="1" applyAlignment="1">
      <alignment horizontal="center" vertical="top"/>
    </xf>
    <xf numFmtId="0" fontId="145" fillId="0" borderId="6" xfId="102" applyFont="1" applyAlignment="1">
      <alignment vertical="top"/>
    </xf>
    <xf numFmtId="0" fontId="152" fillId="0" borderId="6" xfId="102" applyFont="1" applyAlignment="1">
      <alignment vertical="top"/>
    </xf>
    <xf numFmtId="14" fontId="52" fillId="0" borderId="6" xfId="102" quotePrefix="1" applyNumberFormat="1" applyFont="1" applyAlignment="1">
      <alignment horizontal="center" vertical="top" wrapText="1"/>
    </xf>
    <xf numFmtId="0" fontId="53" fillId="0" borderId="6" xfId="102" quotePrefix="1" applyFont="1" applyAlignment="1">
      <alignment vertical="top" wrapText="1"/>
    </xf>
    <xf numFmtId="173" fontId="53" fillId="0" borderId="10" xfId="106" applyNumberFormat="1" applyFont="1" applyBorder="1" applyAlignment="1" applyProtection="1">
      <alignment horizontal="right" wrapText="1"/>
      <protection locked="0"/>
    </xf>
    <xf numFmtId="4" fontId="53" fillId="0" borderId="10" xfId="102" applyNumberFormat="1" applyFont="1" applyBorder="1" applyAlignment="1">
      <alignment horizontal="right" vertical="top" wrapText="1"/>
    </xf>
    <xf numFmtId="4" fontId="53" fillId="0" borderId="6" xfId="102" applyNumberFormat="1" applyFont="1" applyAlignment="1">
      <alignment horizontal="right" vertical="top" wrapText="1"/>
    </xf>
    <xf numFmtId="0" fontId="96" fillId="0" borderId="6" xfId="102" applyFont="1" applyAlignment="1">
      <alignment vertical="top" wrapText="1"/>
    </xf>
    <xf numFmtId="0" fontId="75" fillId="0" borderId="6" xfId="102" applyFont="1" applyAlignment="1">
      <alignment horizontal="right" vertical="top" wrapText="1"/>
    </xf>
    <xf numFmtId="4" fontId="75" fillId="0" borderId="6" xfId="102" applyNumberFormat="1" applyFont="1" applyAlignment="1">
      <alignment horizontal="right" vertical="top" wrapText="1"/>
    </xf>
    <xf numFmtId="0" fontId="91" fillId="0" borderId="6" xfId="102" applyFont="1" applyAlignment="1">
      <alignment vertical="top" wrapText="1"/>
    </xf>
    <xf numFmtId="184" fontId="52" fillId="0" borderId="6" xfId="113" applyNumberFormat="1" applyFont="1" applyAlignment="1">
      <alignment horizontal="center" vertical="top"/>
    </xf>
    <xf numFmtId="0" fontId="83" fillId="0" borderId="6" xfId="102" applyFont="1" applyAlignment="1">
      <alignment horizontal="center" vertical="top" wrapText="1"/>
    </xf>
    <xf numFmtId="173" fontId="53" fillId="0" borderId="6" xfId="106" applyNumberFormat="1" applyFont="1" applyAlignment="1" applyProtection="1">
      <alignment horizontal="right" vertical="top" wrapText="1"/>
      <protection locked="0"/>
    </xf>
    <xf numFmtId="173" fontId="53" fillId="0" borderId="6" xfId="105" applyNumberFormat="1" applyFont="1" applyAlignment="1">
      <alignment horizontal="right" vertical="top" wrapText="1"/>
    </xf>
    <xf numFmtId="4" fontId="17" fillId="0" borderId="6" xfId="102" applyNumberFormat="1" applyFont="1" applyAlignment="1">
      <alignment horizontal="right" vertical="top" wrapText="1"/>
    </xf>
    <xf numFmtId="0" fontId="53" fillId="0" borderId="6" xfId="102" applyFont="1" applyAlignment="1" applyProtection="1">
      <alignment vertical="top" wrapText="1"/>
      <protection locked="0"/>
    </xf>
    <xf numFmtId="0" fontId="53" fillId="0" borderId="6" xfId="102" applyFont="1" applyAlignment="1" applyProtection="1">
      <alignment horizontal="right" vertical="top" wrapText="1"/>
      <protection locked="0"/>
    </xf>
    <xf numFmtId="0" fontId="53" fillId="0" borderId="6" xfId="102" applyFont="1" applyAlignment="1" applyProtection="1">
      <alignment horizontal="center" vertical="top" wrapText="1"/>
      <protection locked="0"/>
    </xf>
    <xf numFmtId="0" fontId="76" fillId="0" borderId="6" xfId="102" applyFont="1" applyAlignment="1" applyProtection="1">
      <alignment vertical="top" wrapText="1"/>
      <protection locked="0"/>
    </xf>
    <xf numFmtId="14" fontId="101" fillId="0" borderId="6" xfId="102" applyNumberFormat="1" applyFont="1" applyAlignment="1">
      <alignment horizontal="center" vertical="top" wrapText="1"/>
    </xf>
    <xf numFmtId="0" fontId="102" fillId="0" borderId="6" xfId="102" applyFont="1" applyAlignment="1">
      <alignment horizontal="right" vertical="top" wrapText="1"/>
    </xf>
    <xf numFmtId="1" fontId="102" fillId="0" borderId="6" xfId="102" applyNumberFormat="1" applyFont="1" applyAlignment="1">
      <alignment horizontal="right" vertical="top" wrapText="1"/>
    </xf>
    <xf numFmtId="4" fontId="78" fillId="0" borderId="6" xfId="102" applyNumberFormat="1" applyFont="1" applyAlignment="1">
      <alignment horizontal="right" vertical="top" wrapText="1"/>
    </xf>
    <xf numFmtId="0" fontId="149" fillId="0" borderId="6" xfId="102" applyFont="1" applyAlignment="1">
      <alignment wrapText="1"/>
    </xf>
    <xf numFmtId="2" fontId="52" fillId="0" borderId="6" xfId="102" applyNumberFormat="1" applyFont="1" applyAlignment="1">
      <alignment horizontal="left" vertical="top"/>
    </xf>
    <xf numFmtId="0" fontId="53" fillId="0" borderId="6" xfId="102" quotePrefix="1" applyFont="1" applyAlignment="1">
      <alignment horizontal="left" vertical="top" wrapText="1"/>
    </xf>
    <xf numFmtId="0" fontId="52" fillId="0" borderId="6" xfId="102" applyFont="1" applyAlignment="1">
      <alignment horizontal="center" vertical="top"/>
    </xf>
    <xf numFmtId="0" fontId="101" fillId="0" borderId="6" xfId="102" applyFont="1" applyAlignment="1">
      <alignment vertical="top"/>
    </xf>
    <xf numFmtId="0" fontId="76" fillId="0" borderId="6" xfId="102" applyFont="1" applyAlignment="1">
      <alignment horizontal="left" vertical="top" wrapText="1"/>
    </xf>
    <xf numFmtId="0" fontId="76" fillId="0" borderId="6" xfId="102" applyFont="1" applyAlignment="1">
      <alignment horizontal="right" vertical="top" wrapText="1"/>
    </xf>
    <xf numFmtId="1" fontId="76" fillId="0" borderId="6" xfId="102" applyNumberFormat="1" applyFont="1" applyAlignment="1">
      <alignment horizontal="center" vertical="top" wrapText="1"/>
    </xf>
    <xf numFmtId="0" fontId="201" fillId="0" borderId="6" xfId="102" applyFont="1"/>
    <xf numFmtId="0" fontId="76" fillId="0" borderId="6" xfId="102" applyFont="1"/>
    <xf numFmtId="0" fontId="76" fillId="0" borderId="6" xfId="102" applyFont="1" applyAlignment="1">
      <alignment horizontal="center" vertical="top"/>
    </xf>
    <xf numFmtId="0" fontId="52" fillId="0" borderId="10" xfId="102" applyFont="1" applyBorder="1" applyAlignment="1">
      <alignment horizontal="right" vertical="top" wrapText="1"/>
    </xf>
    <xf numFmtId="0" fontId="76" fillId="0" borderId="10" xfId="102" applyFont="1" applyBorder="1" applyAlignment="1">
      <alignment horizontal="left" vertical="top" wrapText="1"/>
    </xf>
    <xf numFmtId="0" fontId="76" fillId="0" borderId="10" xfId="102" applyFont="1" applyBorder="1" applyAlignment="1">
      <alignment horizontal="right" vertical="top" wrapText="1"/>
    </xf>
    <xf numFmtId="1" fontId="76" fillId="0" borderId="10" xfId="102" applyNumberFormat="1" applyFont="1" applyBorder="1" applyAlignment="1">
      <alignment horizontal="center" vertical="top" wrapText="1"/>
    </xf>
    <xf numFmtId="173" fontId="53" fillId="0" borderId="10" xfId="105" applyNumberFormat="1" applyFont="1" applyBorder="1" applyAlignment="1">
      <alignment horizontal="right" wrapText="1"/>
    </xf>
    <xf numFmtId="0" fontId="17" fillId="0" borderId="6" xfId="102" applyFont="1" applyAlignment="1" applyProtection="1">
      <alignment vertical="top" wrapText="1"/>
      <protection locked="0"/>
    </xf>
    <xf numFmtId="0" fontId="17" fillId="0" borderId="6" xfId="102" applyFont="1" applyAlignment="1" applyProtection="1">
      <alignment horizontal="right" vertical="top" wrapText="1"/>
      <protection locked="0"/>
    </xf>
    <xf numFmtId="0" fontId="17" fillId="0" borderId="6" xfId="102" applyFont="1" applyAlignment="1" applyProtection="1">
      <alignment horizontal="center" vertical="top" wrapText="1"/>
      <protection locked="0"/>
    </xf>
    <xf numFmtId="0" fontId="96" fillId="0" borderId="6" xfId="102" applyFont="1" applyAlignment="1">
      <alignment horizontal="right" vertical="top" wrapText="1"/>
    </xf>
    <xf numFmtId="0" fontId="75" fillId="0" borderId="6" xfId="102" applyFont="1" applyAlignment="1" applyProtection="1">
      <alignment vertical="top" wrapText="1"/>
      <protection locked="0"/>
    </xf>
    <xf numFmtId="0" fontId="75" fillId="0" borderId="6" xfId="102" applyFont="1" applyAlignment="1" applyProtection="1">
      <alignment horizontal="right" vertical="top" wrapText="1"/>
      <protection locked="0"/>
    </xf>
    <xf numFmtId="0" fontId="75" fillId="0" borderId="6" xfId="102" applyFont="1" applyAlignment="1" applyProtection="1">
      <alignment horizontal="center" vertical="top" wrapText="1"/>
      <protection locked="0"/>
    </xf>
    <xf numFmtId="0" fontId="91" fillId="0" borderId="6" xfId="102" applyFont="1" applyAlignment="1" applyProtection="1">
      <alignment vertical="top" wrapText="1"/>
      <protection locked="0"/>
    </xf>
    <xf numFmtId="0" fontId="53" fillId="0" borderId="10" xfId="114" applyBorder="1" applyAlignment="1">
      <alignment horizontal="left" vertical="top" wrapText="1"/>
    </xf>
    <xf numFmtId="0" fontId="53" fillId="0" borderId="10" xfId="39" quotePrefix="1" applyBorder="1" applyAlignment="1">
      <alignment horizontal="left" vertical="top" wrapText="1"/>
    </xf>
    <xf numFmtId="0" fontId="53" fillId="0" borderId="6" xfId="114" applyAlignment="1">
      <alignment horizontal="left" vertical="top" wrapText="1"/>
    </xf>
    <xf numFmtId="3" fontId="53" fillId="0" borderId="6" xfId="102" applyNumberFormat="1" applyFont="1" applyAlignment="1">
      <alignment horizontal="center" vertical="top"/>
    </xf>
    <xf numFmtId="0" fontId="53" fillId="0" borderId="10" xfId="102" quotePrefix="1" applyFont="1" applyBorder="1" applyAlignment="1">
      <alignment vertical="top" wrapText="1"/>
    </xf>
    <xf numFmtId="3" fontId="75" fillId="0" borderId="6" xfId="102" applyNumberFormat="1" applyFont="1" applyAlignment="1">
      <alignment horizontal="center" vertical="top"/>
    </xf>
    <xf numFmtId="0" fontId="53" fillId="0" borderId="10" xfId="102" applyFont="1" applyBorder="1" applyAlignment="1" applyProtection="1">
      <alignment vertical="top" wrapText="1"/>
      <protection locked="0"/>
    </xf>
    <xf numFmtId="0" fontId="53" fillId="0" borderId="10" xfId="102" applyFont="1" applyBorder="1" applyAlignment="1" applyProtection="1">
      <alignment horizontal="right" vertical="top" wrapText="1"/>
      <protection locked="0"/>
    </xf>
    <xf numFmtId="0" fontId="53" fillId="0" borderId="10" xfId="102" applyFont="1" applyBorder="1" applyAlignment="1" applyProtection="1">
      <alignment horizontal="center" vertical="top" wrapText="1"/>
      <protection locked="0"/>
    </xf>
    <xf numFmtId="4" fontId="53" fillId="0" borderId="6" xfId="102" applyNumberFormat="1" applyFont="1" applyAlignment="1" applyProtection="1">
      <alignment horizontal="right" vertical="top" wrapText="1"/>
      <protection locked="0"/>
    </xf>
    <xf numFmtId="4" fontId="75" fillId="0" borderId="6" xfId="102" applyNumberFormat="1" applyFont="1" applyAlignment="1" applyProtection="1">
      <alignment horizontal="right" vertical="top" wrapText="1"/>
      <protection locked="0"/>
    </xf>
    <xf numFmtId="0" fontId="76" fillId="0" borderId="6" xfId="102" applyFont="1" applyAlignment="1">
      <alignment horizontal="center" vertical="top" wrapText="1"/>
    </xf>
    <xf numFmtId="0" fontId="150" fillId="0" borderId="6" xfId="102" applyFont="1"/>
    <xf numFmtId="0" fontId="52" fillId="0" borderId="12" xfId="102" applyFont="1" applyBorder="1" applyAlignment="1">
      <alignment horizontal="center" vertical="top" wrapText="1"/>
    </xf>
    <xf numFmtId="0" fontId="52" fillId="0" borderId="12" xfId="102" applyFont="1" applyBorder="1" applyAlignment="1">
      <alignment horizontal="right" vertical="top"/>
    </xf>
    <xf numFmtId="0" fontId="52" fillId="0" borderId="12" xfId="102" applyFont="1" applyBorder="1" applyAlignment="1">
      <alignment horizontal="center" vertical="top"/>
    </xf>
    <xf numFmtId="173" fontId="52" fillId="0" borderId="12" xfId="106" applyNumberFormat="1" applyFont="1" applyBorder="1" applyAlignment="1" applyProtection="1">
      <alignment horizontal="right" wrapText="1"/>
      <protection locked="0"/>
    </xf>
    <xf numFmtId="0" fontId="96" fillId="0" borderId="6" xfId="102" applyFont="1" applyAlignment="1">
      <alignment horizontal="center" vertical="top" wrapText="1"/>
    </xf>
    <xf numFmtId="0" fontId="96" fillId="0" borderId="6" xfId="102" applyFont="1" applyAlignment="1">
      <alignment horizontal="right" vertical="top"/>
    </xf>
    <xf numFmtId="0" fontId="96" fillId="0" borderId="6" xfId="102" applyFont="1" applyAlignment="1">
      <alignment horizontal="center" vertical="top"/>
    </xf>
    <xf numFmtId="0" fontId="91" fillId="0" borderId="6" xfId="102" applyFont="1" applyAlignment="1">
      <alignment vertical="top"/>
    </xf>
    <xf numFmtId="173" fontId="53" fillId="0" borderId="12" xfId="106" applyNumberFormat="1" applyFont="1" applyBorder="1" applyAlignment="1" applyProtection="1">
      <alignment horizontal="right" wrapText="1"/>
      <protection locked="0"/>
    </xf>
    <xf numFmtId="0" fontId="53" fillId="0" borderId="10" xfId="102" applyFont="1" applyBorder="1" applyAlignment="1">
      <alignment horizontal="right" wrapText="1"/>
    </xf>
    <xf numFmtId="0" fontId="53" fillId="0" borderId="10" xfId="102" applyFont="1" applyBorder="1" applyAlignment="1">
      <alignment horizontal="center" wrapText="1"/>
    </xf>
    <xf numFmtId="1" fontId="53" fillId="0" borderId="6" xfId="102" applyNumberFormat="1" applyFont="1" applyAlignment="1">
      <alignment horizontal="center" vertical="top"/>
    </xf>
    <xf numFmtId="0" fontId="52" fillId="0" borderId="12" xfId="102" applyFont="1" applyBorder="1" applyAlignment="1">
      <alignment horizontal="right"/>
    </xf>
    <xf numFmtId="0" fontId="52" fillId="0" borderId="12" xfId="102" applyFont="1" applyBorder="1" applyAlignment="1">
      <alignment horizontal="center"/>
    </xf>
    <xf numFmtId="49" fontId="53" fillId="0" borderId="6" xfId="102" applyNumberFormat="1" applyFont="1" applyAlignment="1">
      <alignment vertical="center"/>
    </xf>
    <xf numFmtId="4" fontId="53" fillId="0" borderId="6" xfId="102" applyNumberFormat="1" applyFont="1" applyAlignment="1">
      <alignment horizontal="center" vertical="top"/>
    </xf>
    <xf numFmtId="49" fontId="53" fillId="0" borderId="6" xfId="113" applyNumberFormat="1" applyAlignment="1">
      <alignment horizontal="center" vertical="top"/>
    </xf>
    <xf numFmtId="0" fontId="53" fillId="0" borderId="6" xfId="113" applyAlignment="1">
      <alignment horizontal="justify" vertical="top" wrapText="1"/>
    </xf>
    <xf numFmtId="0" fontId="53" fillId="0" borderId="6" xfId="113" applyAlignment="1">
      <alignment horizontal="right"/>
    </xf>
    <xf numFmtId="1" fontId="53" fillId="0" borderId="6" xfId="113" applyNumberFormat="1" applyAlignment="1">
      <alignment horizontal="center"/>
    </xf>
    <xf numFmtId="0" fontId="53" fillId="0" borderId="6" xfId="113" applyAlignment="1">
      <alignment vertical="top"/>
    </xf>
    <xf numFmtId="0" fontId="75" fillId="0" borderId="10" xfId="102" applyFont="1" applyBorder="1" applyAlignment="1">
      <alignment horizontal="center" vertical="top" wrapText="1"/>
    </xf>
    <xf numFmtId="0" fontId="96" fillId="0" borderId="10" xfId="102" applyFont="1" applyBorder="1" applyAlignment="1">
      <alignment vertical="top" wrapText="1"/>
    </xf>
    <xf numFmtId="0" fontId="75" fillId="0" borderId="10" xfId="102" applyFont="1" applyBorder="1" applyAlignment="1">
      <alignment horizontal="right" vertical="top" wrapText="1"/>
    </xf>
    <xf numFmtId="4" fontId="75" fillId="0" borderId="10" xfId="102" applyNumberFormat="1" applyFont="1" applyBorder="1" applyAlignment="1">
      <alignment horizontal="right" vertical="top" wrapText="1"/>
    </xf>
    <xf numFmtId="0" fontId="52" fillId="0" borderId="6" xfId="39" applyFont="1" applyAlignment="1">
      <alignment horizontal="right" wrapText="1"/>
    </xf>
    <xf numFmtId="173" fontId="52" fillId="0" borderId="6" xfId="106" applyNumberFormat="1" applyFont="1" applyAlignment="1" applyProtection="1">
      <alignment horizontal="right" wrapText="1"/>
      <protection locked="0"/>
    </xf>
    <xf numFmtId="0" fontId="96" fillId="0" borderId="6" xfId="39" applyFont="1" applyAlignment="1">
      <alignment horizontal="center" vertical="top"/>
    </xf>
    <xf numFmtId="0" fontId="75" fillId="0" borderId="6" xfId="39" applyFont="1" applyAlignment="1">
      <alignment vertical="top" wrapText="1"/>
    </xf>
    <xf numFmtId="0" fontId="75" fillId="0" borderId="6" xfId="39" applyFont="1" applyAlignment="1">
      <alignment horizontal="right"/>
    </xf>
    <xf numFmtId="4" fontId="75" fillId="0" borderId="6" xfId="39" applyNumberFormat="1" applyFont="1" applyAlignment="1">
      <alignment horizontal="center"/>
    </xf>
    <xf numFmtId="49" fontId="75" fillId="0" borderId="6" xfId="102" applyNumberFormat="1" applyFont="1" applyAlignment="1">
      <alignment vertical="center"/>
    </xf>
    <xf numFmtId="184" fontId="53" fillId="0" borderId="6" xfId="113" applyNumberFormat="1" applyAlignment="1">
      <alignment horizontal="right" vertical="top"/>
    </xf>
    <xf numFmtId="1" fontId="53" fillId="0" borderId="6" xfId="102" applyNumberFormat="1" applyFont="1" applyAlignment="1">
      <alignment horizontal="center" vertical="top" wrapText="1"/>
    </xf>
    <xf numFmtId="4" fontId="53" fillId="0" borderId="6" xfId="17" applyNumberFormat="1" applyFont="1" applyAlignment="1">
      <alignment horizontal="right" vertical="top" wrapText="1"/>
    </xf>
    <xf numFmtId="3" fontId="53" fillId="0" borderId="6" xfId="17" applyNumberFormat="1" applyFont="1" applyAlignment="1">
      <alignment horizontal="center" vertical="top" wrapText="1"/>
    </xf>
    <xf numFmtId="0" fontId="53" fillId="0" borderId="6" xfId="113" quotePrefix="1" applyAlignment="1">
      <alignment vertical="top" wrapText="1"/>
    </xf>
    <xf numFmtId="0" fontId="53" fillId="0" borderId="6" xfId="113" applyAlignment="1">
      <alignment horizontal="right" vertical="top" wrapText="1"/>
    </xf>
    <xf numFmtId="1" fontId="53" fillId="0" borderId="6" xfId="113" applyNumberFormat="1" applyAlignment="1">
      <alignment horizontal="center" vertical="top" wrapText="1"/>
    </xf>
    <xf numFmtId="1" fontId="53" fillId="0" borderId="6" xfId="17" applyNumberFormat="1" applyFont="1" applyAlignment="1">
      <alignment horizontal="center" vertical="top"/>
    </xf>
    <xf numFmtId="3" fontId="53" fillId="0" borderId="6" xfId="102" applyNumberFormat="1" applyFont="1" applyAlignment="1">
      <alignment horizontal="center" vertical="top" wrapText="1"/>
    </xf>
    <xf numFmtId="0" fontId="53" fillId="0" borderId="10" xfId="102" applyFont="1" applyBorder="1" applyAlignment="1">
      <alignment horizontal="right" vertical="top"/>
    </xf>
    <xf numFmtId="1" fontId="53" fillId="0" borderId="10" xfId="102" applyNumberFormat="1" applyFont="1" applyBorder="1" applyAlignment="1">
      <alignment horizontal="center" vertical="top" wrapText="1"/>
    </xf>
    <xf numFmtId="0" fontId="52" fillId="0" borderId="12" xfId="39" applyFont="1" applyBorder="1" applyAlignment="1">
      <alignment horizontal="center" vertical="top"/>
    </xf>
    <xf numFmtId="0" fontId="53" fillId="0" borderId="12" xfId="39" applyBorder="1" applyAlignment="1">
      <alignment horizontal="left" vertical="top" wrapText="1"/>
    </xf>
    <xf numFmtId="1" fontId="52" fillId="0" borderId="12" xfId="102" applyNumberFormat="1" applyFont="1" applyBorder="1" applyAlignment="1">
      <alignment horizontal="center" vertical="top" wrapText="1"/>
    </xf>
    <xf numFmtId="4" fontId="53" fillId="0" borderId="12" xfId="102" applyNumberFormat="1" applyFont="1" applyBorder="1" applyAlignment="1">
      <alignment horizontal="right" vertical="top" wrapText="1"/>
    </xf>
    <xf numFmtId="49" fontId="96" fillId="0" borderId="10" xfId="53" applyNumberFormat="1" applyFont="1" applyBorder="1" applyAlignment="1">
      <alignment horizontal="right" vertical="top"/>
    </xf>
    <xf numFmtId="0" fontId="96" fillId="0" borderId="10" xfId="53" applyFont="1" applyBorder="1" applyAlignment="1">
      <alignment vertical="top" wrapText="1"/>
    </xf>
    <xf numFmtId="0" fontId="75" fillId="0" borderId="10" xfId="53" applyFont="1" applyBorder="1" applyAlignment="1">
      <alignment horizontal="center" wrapText="1"/>
    </xf>
    <xf numFmtId="179" fontId="96" fillId="0" borderId="10" xfId="53" applyNumberFormat="1" applyFont="1" applyBorder="1"/>
    <xf numFmtId="0" fontId="52" fillId="7" borderId="10" xfId="53" applyFont="1" applyFill="1" applyBorder="1" applyAlignment="1">
      <alignment horizontal="right" vertical="center"/>
    </xf>
    <xf numFmtId="0" fontId="52" fillId="7" borderId="10" xfId="53" applyFont="1" applyFill="1" applyBorder="1" applyAlignment="1">
      <alignment vertical="top"/>
    </xf>
    <xf numFmtId="0" fontId="53" fillId="7" borderId="10" xfId="53" applyFont="1" applyFill="1" applyBorder="1" applyAlignment="1">
      <alignment horizontal="center" vertical="center"/>
    </xf>
    <xf numFmtId="166" fontId="53" fillId="7" borderId="10" xfId="53" applyNumberFormat="1" applyFont="1" applyFill="1" applyBorder="1" applyAlignment="1">
      <alignment vertical="center"/>
    </xf>
    <xf numFmtId="166" fontId="53" fillId="7" borderId="10" xfId="53" applyNumberFormat="1" applyFont="1" applyFill="1" applyBorder="1" applyAlignment="1">
      <alignment horizontal="right"/>
    </xf>
    <xf numFmtId="166" fontId="52" fillId="7" borderId="10" xfId="53" applyNumberFormat="1" applyFont="1" applyFill="1" applyBorder="1" applyAlignment="1">
      <alignment horizontal="right"/>
    </xf>
    <xf numFmtId="0" fontId="17" fillId="0" borderId="6" xfId="102" applyFont="1" applyAlignment="1">
      <alignment horizontal="center" vertical="top"/>
    </xf>
    <xf numFmtId="3" fontId="17" fillId="0" borderId="6" xfId="102" applyNumberFormat="1" applyFont="1" applyAlignment="1">
      <alignment horizontal="center"/>
    </xf>
    <xf numFmtId="49" fontId="52" fillId="11" borderId="6" xfId="53" applyNumberFormat="1" applyFont="1" applyFill="1" applyAlignment="1">
      <alignment horizontal="right" vertical="top"/>
    </xf>
    <xf numFmtId="49" fontId="52" fillId="5" borderId="6" xfId="102" applyNumberFormat="1" applyFont="1" applyFill="1" applyAlignment="1">
      <alignment horizontal="left" vertical="top"/>
    </xf>
    <xf numFmtId="0" fontId="53" fillId="5" borderId="6" xfId="102" applyFont="1" applyFill="1" applyAlignment="1">
      <alignment horizontal="center"/>
    </xf>
    <xf numFmtId="2" fontId="53" fillId="5" borderId="6" xfId="102" applyNumberFormat="1" applyFont="1" applyFill="1" applyAlignment="1">
      <alignment horizontal="center"/>
    </xf>
    <xf numFmtId="4" fontId="53" fillId="5" borderId="6" xfId="102" applyNumberFormat="1" applyFont="1" applyFill="1"/>
    <xf numFmtId="0" fontId="197" fillId="0" borderId="6" xfId="102" applyFont="1" applyAlignment="1">
      <alignment horizontal="center"/>
    </xf>
    <xf numFmtId="49" fontId="53" fillId="0" borderId="6" xfId="40" applyNumberFormat="1" applyAlignment="1">
      <alignment horizontal="center" vertical="top" wrapText="1"/>
    </xf>
    <xf numFmtId="0" fontId="53" fillId="0" borderId="6" xfId="40" applyAlignment="1">
      <alignment horizontal="center" wrapText="1"/>
    </xf>
    <xf numFmtId="174" fontId="53" fillId="0" borderId="6" xfId="102" applyNumberFormat="1" applyFont="1" applyAlignment="1">
      <alignment wrapText="1"/>
    </xf>
    <xf numFmtId="49" fontId="75" fillId="0" borderId="6" xfId="40" applyNumberFormat="1" applyFont="1" applyAlignment="1">
      <alignment horizontal="center" vertical="top" wrapText="1"/>
    </xf>
    <xf numFmtId="49" fontId="96" fillId="0" borderId="6" xfId="102" applyNumberFormat="1" applyFont="1" applyAlignment="1">
      <alignment horizontal="center"/>
    </xf>
    <xf numFmtId="176" fontId="75" fillId="0" borderId="6" xfId="102" applyNumberFormat="1" applyFont="1" applyAlignment="1">
      <alignment wrapText="1"/>
    </xf>
    <xf numFmtId="0" fontId="53" fillId="0" borderId="6" xfId="41" applyFont="1" applyAlignment="1">
      <alignment horizontal="left" vertical="top" wrapText="1"/>
    </xf>
    <xf numFmtId="0" fontId="75" fillId="0" borderId="6" xfId="40" applyFont="1" applyAlignment="1">
      <alignment horizontal="left" vertical="top" wrapText="1"/>
    </xf>
    <xf numFmtId="0" fontId="75" fillId="0" borderId="6" xfId="40" applyFont="1" applyAlignment="1">
      <alignment horizontal="center" wrapText="1"/>
    </xf>
    <xf numFmtId="49" fontId="53" fillId="0" borderId="6" xfId="40" applyNumberFormat="1" applyAlignment="1">
      <alignment horizontal="left" vertical="top" wrapText="1"/>
    </xf>
    <xf numFmtId="174" fontId="17" fillId="0" borderId="6" xfId="102" applyNumberFormat="1" applyFont="1" applyAlignment="1">
      <alignment wrapText="1"/>
    </xf>
    <xf numFmtId="0" fontId="75" fillId="0" borderId="6" xfId="41" applyFont="1" applyAlignment="1">
      <alignment horizontal="left" vertical="top" wrapText="1"/>
    </xf>
    <xf numFmtId="174" fontId="75" fillId="0" borderId="6" xfId="102" applyNumberFormat="1" applyFont="1" applyAlignment="1">
      <alignment wrapText="1"/>
    </xf>
    <xf numFmtId="0" fontId="53" fillId="0" borderId="6" xfId="40" applyAlignment="1">
      <alignment horizontal="left" vertical="top" wrapText="1"/>
    </xf>
    <xf numFmtId="174" fontId="53" fillId="0" borderId="6" xfId="115" applyNumberFormat="1" applyFont="1" applyFill="1" applyBorder="1" applyAlignment="1"/>
    <xf numFmtId="49" fontId="75" fillId="0" borderId="6" xfId="40" applyNumberFormat="1" applyFont="1" applyAlignment="1">
      <alignment horizontal="left" vertical="top" wrapText="1"/>
    </xf>
    <xf numFmtId="176" fontId="53" fillId="0" borderId="6" xfId="102" applyNumberFormat="1" applyFont="1" applyAlignment="1">
      <alignment wrapText="1"/>
    </xf>
    <xf numFmtId="0" fontId="53" fillId="0" borderId="6" xfId="86" applyFont="1" applyAlignment="1">
      <alignment vertical="top" wrapText="1"/>
    </xf>
    <xf numFmtId="0" fontId="53" fillId="0" borderId="6" xfId="86" applyFont="1" applyAlignment="1">
      <alignment horizontal="center"/>
    </xf>
    <xf numFmtId="174" fontId="53" fillId="0" borderId="6" xfId="87" applyNumberFormat="1" applyAlignment="1">
      <alignment horizontal="right"/>
    </xf>
    <xf numFmtId="0" fontId="75" fillId="0" borderId="6" xfId="86" applyFont="1" applyAlignment="1">
      <alignment vertical="top" wrapText="1"/>
    </xf>
    <xf numFmtId="0" fontId="75" fillId="0" borderId="6" xfId="86" applyFont="1" applyAlignment="1">
      <alignment horizontal="center"/>
    </xf>
    <xf numFmtId="174" fontId="75" fillId="0" borderId="6" xfId="87" applyNumberFormat="1" applyFont="1" applyAlignment="1">
      <alignment horizontal="right"/>
    </xf>
    <xf numFmtId="170" fontId="52" fillId="13" borderId="19" xfId="102" applyNumberFormat="1" applyFont="1" applyFill="1" applyBorder="1" applyAlignment="1">
      <alignment horizontal="right" vertical="top"/>
    </xf>
    <xf numFmtId="49" fontId="52" fillId="13" borderId="19" xfId="102" applyNumberFormat="1" applyFont="1" applyFill="1" applyBorder="1" applyAlignment="1">
      <alignment horizontal="left" vertical="top"/>
    </xf>
    <xf numFmtId="0" fontId="52" fillId="13" borderId="19" xfId="102" applyFont="1" applyFill="1" applyBorder="1" applyAlignment="1">
      <alignment horizontal="center"/>
    </xf>
    <xf numFmtId="2" fontId="52" fillId="13" borderId="19" xfId="102" applyNumberFormat="1" applyFont="1" applyFill="1" applyBorder="1" applyAlignment="1">
      <alignment horizontal="center"/>
    </xf>
    <xf numFmtId="4" fontId="52" fillId="13" borderId="19" xfId="102" applyNumberFormat="1" applyFont="1" applyFill="1" applyBorder="1" applyAlignment="1" applyProtection="1">
      <alignment horizontal="right"/>
      <protection locked="0"/>
    </xf>
    <xf numFmtId="174" fontId="52" fillId="13" borderId="9" xfId="102" applyNumberFormat="1" applyFont="1" applyFill="1" applyBorder="1"/>
    <xf numFmtId="0" fontId="75" fillId="0" borderId="6" xfId="53" applyFont="1" applyAlignment="1">
      <alignment horizontal="center"/>
    </xf>
    <xf numFmtId="0" fontId="53" fillId="0" borderId="8" xfId="102" applyFont="1" applyBorder="1" applyAlignment="1">
      <alignment horizontal="justify" vertical="top"/>
    </xf>
    <xf numFmtId="0" fontId="53" fillId="0" borderId="8" xfId="102" applyFont="1" applyBorder="1" applyAlignment="1">
      <alignment horizontal="center"/>
    </xf>
    <xf numFmtId="0" fontId="53" fillId="0" borderId="8" xfId="102" applyFont="1" applyBorder="1" applyAlignment="1">
      <alignment horizontal="right"/>
    </xf>
    <xf numFmtId="165" fontId="52" fillId="0" borderId="6" xfId="53" applyNumberFormat="1" applyFont="1" applyAlignment="1">
      <alignment horizontal="left" vertical="center" wrapText="1"/>
    </xf>
    <xf numFmtId="0" fontId="75" fillId="0" borderId="6" xfId="53" applyFont="1" applyAlignment="1">
      <alignment horizontal="left" vertical="top"/>
    </xf>
    <xf numFmtId="0" fontId="75" fillId="0" borderId="10" xfId="53" applyFont="1" applyBorder="1"/>
    <xf numFmtId="0" fontId="75" fillId="0" borderId="10" xfId="53" applyFont="1" applyBorder="1" applyAlignment="1">
      <alignment horizontal="left" vertical="top"/>
    </xf>
    <xf numFmtId="0" fontId="96" fillId="0" borderId="6" xfId="102" applyFont="1" applyAlignment="1">
      <alignment horizontal="center" vertical="top" readingOrder="1"/>
    </xf>
    <xf numFmtId="0" fontId="96" fillId="0" borderId="6" xfId="102" applyFont="1" applyAlignment="1">
      <alignment horizontal="left" vertical="top" wrapText="1"/>
    </xf>
    <xf numFmtId="172" fontId="96" fillId="0" borderId="6" xfId="102" applyNumberFormat="1" applyFont="1" applyAlignment="1">
      <alignment horizontal="center"/>
    </xf>
    <xf numFmtId="0" fontId="48" fillId="0" borderId="6" xfId="93" applyFont="1" applyAlignment="1">
      <alignment horizontal="left" vertical="top" wrapText="1"/>
    </xf>
    <xf numFmtId="0" fontId="49" fillId="0" borderId="6" xfId="93" applyAlignment="1">
      <alignment wrapText="1"/>
    </xf>
    <xf numFmtId="0" fontId="10" fillId="2" borderId="7" xfId="102" applyFont="1" applyFill="1" applyBorder="1" applyAlignment="1">
      <alignment horizontal="center" vertical="center"/>
    </xf>
    <xf numFmtId="0" fontId="10" fillId="2" borderId="3" xfId="102" applyFont="1" applyFill="1" applyBorder="1" applyAlignment="1">
      <alignment horizontal="center" vertical="center"/>
    </xf>
    <xf numFmtId="0" fontId="11" fillId="2" borderId="7" xfId="102" applyFont="1" applyFill="1" applyBorder="1" applyAlignment="1">
      <alignment horizontal="center" vertical="center"/>
    </xf>
    <xf numFmtId="0" fontId="11" fillId="2" borderId="3" xfId="102" applyFont="1" applyFill="1" applyBorder="1" applyAlignment="1">
      <alignment horizontal="center" vertical="center"/>
    </xf>
    <xf numFmtId="0" fontId="11" fillId="0" borderId="6" xfId="102" applyFont="1" applyAlignment="1">
      <alignment horizontal="center"/>
    </xf>
    <xf numFmtId="173" fontId="11" fillId="0" borderId="6" xfId="102" applyNumberFormat="1" applyFont="1" applyAlignment="1">
      <alignment horizontal="center"/>
    </xf>
    <xf numFmtId="170" fontId="36" fillId="13" borderId="4" xfId="102" applyNumberFormat="1" applyFont="1" applyFill="1" applyBorder="1" applyAlignment="1">
      <alignment horizontal="center" vertical="top"/>
    </xf>
    <xf numFmtId="49" fontId="36" fillId="13" borderId="4" xfId="102" applyNumberFormat="1" applyFont="1" applyFill="1" applyBorder="1" applyAlignment="1">
      <alignment horizontal="left" vertical="top"/>
    </xf>
    <xf numFmtId="0" fontId="40" fillId="13" borderId="4" xfId="102" applyFont="1" applyFill="1" applyBorder="1" applyAlignment="1">
      <alignment horizontal="center"/>
    </xf>
    <xf numFmtId="2" fontId="40" fillId="13" borderId="4" xfId="102" applyNumberFormat="1" applyFont="1" applyFill="1" applyBorder="1" applyAlignment="1">
      <alignment horizontal="center"/>
    </xf>
    <xf numFmtId="4" fontId="40" fillId="13" borderId="4" xfId="102" applyNumberFormat="1" applyFont="1" applyFill="1" applyBorder="1"/>
    <xf numFmtId="173" fontId="40" fillId="13" borderId="4" xfId="102" applyNumberFormat="1" applyFont="1" applyFill="1" applyBorder="1"/>
    <xf numFmtId="0" fontId="52" fillId="13" borderId="19" xfId="102" applyFont="1" applyFill="1" applyBorder="1" applyAlignment="1">
      <alignment horizontal="center" vertical="top"/>
    </xf>
    <xf numFmtId="0" fontId="52" fillId="13" borderId="19" xfId="102" applyFont="1" applyFill="1" applyBorder="1" applyAlignment="1">
      <alignment horizontal="left" vertical="top"/>
    </xf>
    <xf numFmtId="0" fontId="53" fillId="13" borderId="19" xfId="102" applyFont="1" applyFill="1" applyBorder="1" applyAlignment="1">
      <alignment horizontal="center"/>
    </xf>
    <xf numFmtId="2" fontId="53" fillId="13" borderId="19" xfId="102" applyNumberFormat="1" applyFont="1" applyFill="1" applyBorder="1" applyAlignment="1">
      <alignment horizontal="right"/>
    </xf>
    <xf numFmtId="4" fontId="53" fillId="13" borderId="19" xfId="102" applyNumberFormat="1" applyFont="1" applyFill="1" applyBorder="1" applyProtection="1">
      <protection locked="0"/>
    </xf>
    <xf numFmtId="173" fontId="53" fillId="13" borderId="19" xfId="102" applyNumberFormat="1" applyFont="1" applyFill="1" applyBorder="1"/>
    <xf numFmtId="0" fontId="52" fillId="19" borderId="10" xfId="102" applyFont="1" applyFill="1" applyBorder="1" applyAlignment="1">
      <alignment horizontal="center" vertical="top"/>
    </xf>
    <xf numFmtId="49" fontId="52" fillId="19" borderId="10" xfId="102" applyNumberFormat="1" applyFont="1" applyFill="1" applyBorder="1" applyAlignment="1">
      <alignment horizontal="left" vertical="top"/>
    </xf>
    <xf numFmtId="0" fontId="52" fillId="19" borderId="10" xfId="102" applyFont="1" applyFill="1" applyBorder="1"/>
    <xf numFmtId="0" fontId="52" fillId="19" borderId="10" xfId="102" applyFont="1" applyFill="1" applyBorder="1" applyAlignment="1">
      <alignment horizontal="right"/>
    </xf>
    <xf numFmtId="4" fontId="52" fillId="19" borderId="10" xfId="102" applyNumberFormat="1" applyFont="1" applyFill="1" applyBorder="1" applyAlignment="1" applyProtection="1">
      <alignment horizontal="right"/>
      <protection locked="0"/>
    </xf>
    <xf numFmtId="173" fontId="52" fillId="19" borderId="10" xfId="102" applyNumberFormat="1" applyFont="1" applyFill="1" applyBorder="1" applyAlignment="1">
      <alignment horizontal="right"/>
    </xf>
    <xf numFmtId="49" fontId="41" fillId="0" borderId="6" xfId="102" applyNumberFormat="1" applyFont="1" applyAlignment="1">
      <alignment horizontal="left" vertical="top"/>
    </xf>
    <xf numFmtId="173" fontId="17" fillId="0" borderId="6" xfId="102" applyNumberFormat="1" applyFont="1" applyAlignment="1">
      <alignment horizontal="right"/>
    </xf>
    <xf numFmtId="173" fontId="17" fillId="0" borderId="6" xfId="102" applyNumberFormat="1" applyFont="1"/>
    <xf numFmtId="2" fontId="17" fillId="0" borderId="6" xfId="43" applyNumberFormat="1" applyFont="1" applyAlignment="1">
      <alignment horizontal="center"/>
    </xf>
    <xf numFmtId="171" fontId="17" fillId="0" borderId="6" xfId="102" applyNumberFormat="1" applyFont="1" applyAlignment="1" applyProtection="1">
      <alignment horizontal="right"/>
      <protection locked="0"/>
    </xf>
    <xf numFmtId="0" fontId="41" fillId="19" borderId="8" xfId="102" applyFont="1" applyFill="1" applyBorder="1" applyAlignment="1">
      <alignment horizontal="center" vertical="top"/>
    </xf>
    <xf numFmtId="49" fontId="41" fillId="19" borderId="8" xfId="102" applyNumberFormat="1" applyFont="1" applyFill="1" applyBorder="1" applyAlignment="1">
      <alignment horizontal="left" vertical="top"/>
    </xf>
    <xf numFmtId="0" fontId="41" fillId="19" borderId="8" xfId="102" applyFont="1" applyFill="1" applyBorder="1" applyAlignment="1">
      <alignment horizontal="center"/>
    </xf>
    <xf numFmtId="4" fontId="41" fillId="19" borderId="8" xfId="102" applyNumberFormat="1" applyFont="1" applyFill="1" applyBorder="1" applyAlignment="1">
      <alignment horizontal="right"/>
    </xf>
    <xf numFmtId="171" fontId="41" fillId="19" borderId="8" xfId="102" applyNumberFormat="1" applyFont="1" applyFill="1" applyBorder="1" applyAlignment="1" applyProtection="1">
      <alignment horizontal="right" wrapText="1"/>
      <protection locked="0"/>
    </xf>
    <xf numFmtId="173" fontId="41" fillId="19" borderId="8" xfId="102" applyNumberFormat="1" applyFont="1" applyFill="1" applyBorder="1"/>
    <xf numFmtId="0" fontId="41" fillId="19" borderId="10" xfId="102" applyFont="1" applyFill="1" applyBorder="1" applyAlignment="1">
      <alignment horizontal="center" vertical="top"/>
    </xf>
    <xf numFmtId="49" fontId="41" fillId="19" borderId="10" xfId="102" applyNumberFormat="1" applyFont="1" applyFill="1" applyBorder="1" applyAlignment="1">
      <alignment horizontal="left" vertical="top"/>
    </xf>
    <xf numFmtId="0" fontId="41" fillId="19" borderId="10" xfId="102" applyFont="1" applyFill="1" applyBorder="1"/>
    <xf numFmtId="0" fontId="41" fillId="19" borderId="10" xfId="102" applyFont="1" applyFill="1" applyBorder="1" applyAlignment="1">
      <alignment horizontal="right"/>
    </xf>
    <xf numFmtId="4" fontId="41" fillId="19" borderId="10" xfId="102" applyNumberFormat="1" applyFont="1" applyFill="1" applyBorder="1" applyAlignment="1" applyProtection="1">
      <alignment horizontal="right"/>
      <protection locked="0"/>
    </xf>
    <xf numFmtId="173" fontId="41" fillId="19" borderId="10" xfId="102" applyNumberFormat="1" applyFont="1" applyFill="1" applyBorder="1" applyAlignment="1">
      <alignment horizontal="right"/>
    </xf>
    <xf numFmtId="173" fontId="53" fillId="0" borderId="6" xfId="102" applyNumberFormat="1" applyFont="1"/>
    <xf numFmtId="173" fontId="17" fillId="0" borderId="6" xfId="102" applyNumberFormat="1" applyFont="1" applyProtection="1">
      <protection locked="0"/>
    </xf>
    <xf numFmtId="2" fontId="17" fillId="0" borderId="6" xfId="102" applyNumberFormat="1" applyFont="1" applyAlignment="1">
      <alignment horizontal="right"/>
    </xf>
    <xf numFmtId="0" fontId="17" fillId="0" borderId="6" xfId="102" applyFont="1" applyAlignment="1">
      <alignment vertical="top" wrapText="1"/>
    </xf>
    <xf numFmtId="43" fontId="17" fillId="0" borderId="6" xfId="102" applyNumberFormat="1" applyFont="1" applyAlignment="1">
      <alignment horizontal="center"/>
    </xf>
    <xf numFmtId="173" fontId="17" fillId="0" borderId="6" xfId="102" applyNumberFormat="1" applyFont="1" applyAlignment="1" applyProtection="1">
      <alignment horizontal="right"/>
      <protection locked="0"/>
    </xf>
    <xf numFmtId="43" fontId="17" fillId="0" borderId="6" xfId="102" applyNumberFormat="1" applyFont="1"/>
    <xf numFmtId="49" fontId="17" fillId="0" borderId="6" xfId="43" quotePrefix="1" applyNumberFormat="1" applyFont="1" applyAlignment="1">
      <alignment horizontal="left" vertical="top" wrapText="1"/>
    </xf>
    <xf numFmtId="49" fontId="17" fillId="0" borderId="6" xfId="102" applyNumberFormat="1" applyFont="1" applyAlignment="1">
      <alignment horizontal="left" vertical="top"/>
    </xf>
    <xf numFmtId="4" fontId="17" fillId="0" borderId="6" xfId="102" applyNumberFormat="1" applyFont="1" applyProtection="1">
      <protection locked="0"/>
    </xf>
    <xf numFmtId="49" fontId="17" fillId="0" borderId="6" xfId="102" applyNumberFormat="1" applyFont="1" applyAlignment="1">
      <alignment horizontal="center" vertical="top"/>
    </xf>
    <xf numFmtId="4" fontId="17" fillId="0" borderId="6" xfId="102" applyNumberFormat="1" applyFont="1" applyAlignment="1" applyProtection="1">
      <alignment horizontal="right"/>
      <protection locked="0"/>
    </xf>
    <xf numFmtId="0" fontId="41" fillId="0" borderId="6" xfId="102" applyFont="1" applyAlignment="1">
      <alignment horizontal="center"/>
    </xf>
    <xf numFmtId="4" fontId="17" fillId="0" borderId="6" xfId="102" applyNumberFormat="1" applyFont="1" applyAlignment="1">
      <alignment horizontal="right"/>
    </xf>
    <xf numFmtId="0" fontId="17" fillId="0" borderId="6" xfId="102" quotePrefix="1" applyFont="1" applyAlignment="1">
      <alignment horizontal="justify"/>
    </xf>
    <xf numFmtId="14" fontId="41" fillId="19" borderId="10" xfId="102" applyNumberFormat="1" applyFont="1" applyFill="1" applyBorder="1" applyAlignment="1">
      <alignment horizontal="center" vertical="top"/>
    </xf>
    <xf numFmtId="0" fontId="41" fillId="19" borderId="10" xfId="102" applyFont="1" applyFill="1" applyBorder="1" applyAlignment="1">
      <alignment horizontal="left"/>
    </xf>
    <xf numFmtId="0" fontId="17" fillId="7" borderId="10" xfId="102" applyFont="1" applyFill="1" applyBorder="1"/>
    <xf numFmtId="171" fontId="41" fillId="19" borderId="10" xfId="102" applyNumberFormat="1" applyFont="1" applyFill="1" applyBorder="1" applyAlignment="1" applyProtection="1">
      <alignment horizontal="right"/>
      <protection locked="0"/>
    </xf>
    <xf numFmtId="4" fontId="17" fillId="0" borderId="6" xfId="43" applyNumberFormat="1" applyFont="1" applyAlignment="1">
      <alignment horizontal="right"/>
    </xf>
    <xf numFmtId="173" fontId="17" fillId="0" borderId="6" xfId="43" applyNumberFormat="1" applyFont="1" applyAlignment="1">
      <alignment horizontal="right"/>
    </xf>
    <xf numFmtId="49" fontId="17" fillId="0" borderId="6" xfId="43" applyNumberFormat="1" applyFont="1" applyAlignment="1">
      <alignment horizontal="left" vertical="top"/>
    </xf>
    <xf numFmtId="1" fontId="17" fillId="0" borderId="6" xfId="102" applyNumberFormat="1" applyFont="1" applyAlignment="1">
      <alignment horizontal="right"/>
    </xf>
    <xf numFmtId="1" fontId="17" fillId="0" borderId="6" xfId="43" applyNumberFormat="1" applyFont="1" applyAlignment="1">
      <alignment horizontal="right"/>
    </xf>
    <xf numFmtId="49" fontId="17" fillId="0" borderId="10" xfId="43" applyNumberFormat="1" applyFont="1" applyBorder="1" applyAlignment="1">
      <alignment horizontal="left" vertical="top"/>
    </xf>
    <xf numFmtId="0" fontId="17" fillId="0" borderId="10" xfId="43" applyFont="1" applyBorder="1" applyAlignment="1">
      <alignment horizontal="center"/>
    </xf>
    <xf numFmtId="1" fontId="17" fillId="0" borderId="10" xfId="43" applyNumberFormat="1" applyFont="1" applyBorder="1" applyAlignment="1">
      <alignment horizontal="right"/>
    </xf>
    <xf numFmtId="173" fontId="17" fillId="0" borderId="10" xfId="102" applyNumberFormat="1" applyFont="1" applyBorder="1" applyProtection="1">
      <protection locked="0"/>
    </xf>
    <xf numFmtId="173" fontId="17" fillId="0" borderId="10" xfId="102" applyNumberFormat="1" applyFont="1" applyBorder="1"/>
    <xf numFmtId="0" fontId="17" fillId="14" borderId="6" xfId="102" applyFont="1" applyFill="1"/>
    <xf numFmtId="49" fontId="41" fillId="0" borderId="6" xfId="43" applyNumberFormat="1" applyFont="1" applyAlignment="1">
      <alignment horizontal="left" vertical="top" wrapText="1"/>
    </xf>
    <xf numFmtId="2" fontId="17" fillId="0" borderId="10" xfId="43" applyNumberFormat="1" applyFont="1" applyBorder="1" applyAlignment="1">
      <alignment horizontal="right"/>
    </xf>
    <xf numFmtId="49" fontId="41" fillId="0" borderId="6" xfId="102" applyNumberFormat="1" applyFont="1" applyAlignment="1">
      <alignment horizontal="left" vertical="top" wrapText="1"/>
    </xf>
    <xf numFmtId="173" fontId="17" fillId="0" borderId="6" xfId="43" applyNumberFormat="1" applyFont="1"/>
    <xf numFmtId="4" fontId="17" fillId="0" borderId="10" xfId="43" applyNumberFormat="1" applyFont="1" applyBorder="1" applyAlignment="1">
      <alignment horizontal="right"/>
    </xf>
    <xf numFmtId="173" fontId="17" fillId="0" borderId="10" xfId="43" applyNumberFormat="1" applyFont="1" applyBorder="1" applyProtection="1">
      <protection locked="0"/>
    </xf>
    <xf numFmtId="173" fontId="17" fillId="0" borderId="10" xfId="43" applyNumberFormat="1" applyFont="1" applyBorder="1"/>
    <xf numFmtId="49" fontId="17" fillId="0" borderId="10" xfId="43" applyNumberFormat="1" applyFont="1" applyBorder="1" applyAlignment="1">
      <alignment horizontal="left" vertical="top" wrapText="1"/>
    </xf>
    <xf numFmtId="173" fontId="17" fillId="0" borderId="10" xfId="43" applyNumberFormat="1" applyFont="1" applyBorder="1" applyAlignment="1" applyProtection="1">
      <alignment horizontal="right"/>
      <protection locked="0"/>
    </xf>
    <xf numFmtId="173" fontId="17" fillId="0" borderId="10" xfId="43" applyNumberFormat="1" applyFont="1" applyBorder="1" applyAlignment="1">
      <alignment horizontal="right"/>
    </xf>
    <xf numFmtId="2" fontId="17" fillId="0" borderId="10" xfId="43" applyNumberFormat="1" applyFont="1" applyBorder="1" applyAlignment="1">
      <alignment horizontal="center"/>
    </xf>
    <xf numFmtId="14" fontId="52" fillId="19" borderId="8" xfId="102" applyNumberFormat="1" applyFont="1" applyFill="1" applyBorder="1" applyAlignment="1">
      <alignment horizontal="center" vertical="top"/>
    </xf>
    <xf numFmtId="0" fontId="52" fillId="19" borderId="8" xfId="102" applyFont="1" applyFill="1" applyBorder="1" applyAlignment="1">
      <alignment horizontal="left" vertical="top"/>
    </xf>
    <xf numFmtId="0" fontId="52" fillId="19" borderId="8" xfId="102" applyFont="1" applyFill="1" applyBorder="1" applyAlignment="1">
      <alignment horizontal="center"/>
    </xf>
    <xf numFmtId="0" fontId="52" fillId="19" borderId="8" xfId="102" applyFont="1" applyFill="1" applyBorder="1" applyAlignment="1">
      <alignment horizontal="right"/>
    </xf>
    <xf numFmtId="0" fontId="52" fillId="19" borderId="8" xfId="102" applyFont="1" applyFill="1" applyBorder="1" applyAlignment="1" applyProtection="1">
      <alignment horizontal="right"/>
      <protection locked="0"/>
    </xf>
    <xf numFmtId="173" fontId="52" fillId="19" borderId="8" xfId="102" applyNumberFormat="1" applyFont="1" applyFill="1" applyBorder="1"/>
    <xf numFmtId="49" fontId="53" fillId="0" borderId="6" xfId="102" applyNumberFormat="1" applyFont="1" applyAlignment="1">
      <alignment horizontal="left" vertical="top"/>
    </xf>
    <xf numFmtId="14" fontId="52" fillId="19" borderId="10" xfId="102" applyNumberFormat="1" applyFont="1" applyFill="1" applyBorder="1" applyAlignment="1">
      <alignment horizontal="center" vertical="top"/>
    </xf>
    <xf numFmtId="0" fontId="52" fillId="19" borderId="10" xfId="102" applyFont="1" applyFill="1" applyBorder="1" applyAlignment="1">
      <alignment horizontal="left"/>
    </xf>
    <xf numFmtId="0" fontId="53" fillId="7" borderId="10" xfId="102" applyFont="1" applyFill="1" applyBorder="1"/>
    <xf numFmtId="171" fontId="52" fillId="19" borderId="10" xfId="102" applyNumberFormat="1" applyFont="1" applyFill="1" applyBorder="1" applyAlignment="1" applyProtection="1">
      <alignment horizontal="right"/>
      <protection locked="0"/>
    </xf>
    <xf numFmtId="171" fontId="53" fillId="0" borderId="6" xfId="102" applyNumberFormat="1" applyFont="1" applyAlignment="1" applyProtection="1">
      <alignment horizontal="right"/>
      <protection locked="0"/>
    </xf>
    <xf numFmtId="0" fontId="17" fillId="0" borderId="6" xfId="102" quotePrefix="1" applyFont="1" applyAlignment="1">
      <alignment horizontal="left" vertical="top" wrapText="1"/>
    </xf>
    <xf numFmtId="2" fontId="53" fillId="0" borderId="6" xfId="102" applyNumberFormat="1" applyFont="1" applyAlignment="1">
      <alignment horizontal="right"/>
    </xf>
    <xf numFmtId="173" fontId="53" fillId="0" borderId="6" xfId="102" applyNumberFormat="1" applyFont="1" applyAlignment="1" applyProtection="1">
      <alignment horizontal="right"/>
      <protection locked="0"/>
    </xf>
    <xf numFmtId="173" fontId="53" fillId="0" borderId="6" xfId="43" applyNumberFormat="1"/>
    <xf numFmtId="0" fontId="53" fillId="0" borderId="6" xfId="43" applyAlignment="1">
      <alignment horizontal="justify" vertical="top" wrapText="1"/>
    </xf>
    <xf numFmtId="4" fontId="53" fillId="0" borderId="6" xfId="43" applyNumberFormat="1" applyAlignment="1">
      <alignment horizontal="right"/>
    </xf>
    <xf numFmtId="2" fontId="76" fillId="0" borderId="6" xfId="43" applyNumberFormat="1" applyFont="1"/>
    <xf numFmtId="0" fontId="76" fillId="0" borderId="6" xfId="43" applyFont="1"/>
    <xf numFmtId="14" fontId="41" fillId="19" borderId="8" xfId="102" applyNumberFormat="1" applyFont="1" applyFill="1" applyBorder="1" applyAlignment="1">
      <alignment horizontal="center" vertical="top"/>
    </xf>
    <xf numFmtId="0" fontId="41" fillId="19" borderId="8" xfId="102" applyFont="1" applyFill="1" applyBorder="1" applyAlignment="1">
      <alignment horizontal="left" vertical="top"/>
    </xf>
    <xf numFmtId="0" fontId="41" fillId="19" borderId="8" xfId="102" applyFont="1" applyFill="1" applyBorder="1" applyAlignment="1">
      <alignment horizontal="right"/>
    </xf>
    <xf numFmtId="0" fontId="41" fillId="19" borderId="8" xfId="102" applyFont="1" applyFill="1" applyBorder="1" applyAlignment="1" applyProtection="1">
      <alignment horizontal="right"/>
      <protection locked="0"/>
    </xf>
    <xf numFmtId="0" fontId="17" fillId="0" borderId="6" xfId="102" applyFont="1" applyProtection="1">
      <protection locked="0"/>
    </xf>
    <xf numFmtId="14" fontId="41" fillId="13" borderId="11" xfId="102" applyNumberFormat="1" applyFont="1" applyFill="1" applyBorder="1" applyAlignment="1">
      <alignment horizontal="center" vertical="top"/>
    </xf>
    <xf numFmtId="0" fontId="41" fillId="13" borderId="12" xfId="102" applyFont="1" applyFill="1" applyBorder="1" applyAlignment="1">
      <alignment horizontal="left" vertical="top"/>
    </xf>
    <xf numFmtId="0" fontId="41" fillId="13" borderId="12" xfId="102" applyFont="1" applyFill="1" applyBorder="1" applyAlignment="1">
      <alignment horizontal="center"/>
    </xf>
    <xf numFmtId="0" fontId="41" fillId="13" borderId="12" xfId="102" applyFont="1" applyFill="1" applyBorder="1" applyAlignment="1">
      <alignment horizontal="right"/>
    </xf>
    <xf numFmtId="0" fontId="41" fillId="13" borderId="12" xfId="102" applyFont="1" applyFill="1" applyBorder="1" applyAlignment="1" applyProtection="1">
      <alignment horizontal="right"/>
      <protection locked="0"/>
    </xf>
    <xf numFmtId="173" fontId="41" fillId="13" borderId="13" xfId="102" applyNumberFormat="1" applyFont="1" applyFill="1" applyBorder="1" applyAlignment="1">
      <alignment horizontal="right"/>
    </xf>
    <xf numFmtId="170" fontId="41" fillId="13" borderId="19" xfId="102" applyNumberFormat="1" applyFont="1" applyFill="1" applyBorder="1" applyAlignment="1">
      <alignment horizontal="center" vertical="top"/>
    </xf>
    <xf numFmtId="0" fontId="41" fillId="13" borderId="19" xfId="102" applyFont="1" applyFill="1" applyBorder="1" applyAlignment="1">
      <alignment horizontal="left" vertical="top"/>
    </xf>
    <xf numFmtId="0" fontId="17" fillId="13" borderId="19" xfId="102" applyFont="1" applyFill="1" applyBorder="1" applyAlignment="1">
      <alignment horizontal="center"/>
    </xf>
    <xf numFmtId="2" fontId="17" fillId="13" borderId="19" xfId="102" applyNumberFormat="1" applyFont="1" applyFill="1" applyBorder="1" applyAlignment="1">
      <alignment horizontal="center"/>
    </xf>
    <xf numFmtId="4" fontId="17" fillId="13" borderId="19" xfId="102" applyNumberFormat="1" applyFont="1" applyFill="1" applyBorder="1" applyProtection="1">
      <protection locked="0"/>
    </xf>
    <xf numFmtId="173" fontId="17" fillId="13" borderId="19" xfId="102" applyNumberFormat="1" applyFont="1" applyFill="1" applyBorder="1"/>
    <xf numFmtId="4" fontId="17" fillId="0" borderId="6" xfId="102" applyNumberFormat="1" applyFont="1" applyAlignment="1">
      <alignment horizontal="center"/>
    </xf>
    <xf numFmtId="173" fontId="53" fillId="0" borderId="6" xfId="102" applyNumberFormat="1" applyFont="1" applyProtection="1">
      <protection locked="0"/>
    </xf>
    <xf numFmtId="49" fontId="53" fillId="0" borderId="10" xfId="102" applyNumberFormat="1" applyFont="1" applyBorder="1" applyAlignment="1">
      <alignment horizontal="left" vertical="top" wrapText="1"/>
    </xf>
    <xf numFmtId="171" fontId="53" fillId="0" borderId="6" xfId="102" applyNumberFormat="1" applyFont="1" applyProtection="1">
      <protection locked="0"/>
    </xf>
    <xf numFmtId="171" fontId="53" fillId="0" borderId="6" xfId="102" applyNumberFormat="1" applyFont="1"/>
    <xf numFmtId="0" fontId="53" fillId="0" borderId="10" xfId="102" applyFont="1" applyBorder="1" applyAlignment="1">
      <alignment horizontal="justify" vertical="justify" wrapText="1"/>
    </xf>
    <xf numFmtId="0" fontId="53" fillId="0" borderId="6" xfId="102" quotePrefix="1" applyFont="1" applyAlignment="1">
      <alignment horizontal="justify" vertical="justify" wrapText="1"/>
    </xf>
    <xf numFmtId="2" fontId="76" fillId="0" borderId="6" xfId="102" applyNumberFormat="1" applyFont="1"/>
    <xf numFmtId="170" fontId="52" fillId="19" borderId="8" xfId="102" applyNumberFormat="1" applyFont="1" applyFill="1" applyBorder="1" applyAlignment="1">
      <alignment horizontal="center" vertical="top"/>
    </xf>
    <xf numFmtId="0" fontId="52" fillId="19" borderId="8" xfId="102" applyFont="1" applyFill="1" applyBorder="1" applyAlignment="1" applyProtection="1">
      <alignment horizontal="right" wrapText="1"/>
      <protection locked="0"/>
    </xf>
    <xf numFmtId="43" fontId="17" fillId="0" borderId="6" xfId="102" applyNumberFormat="1" applyFont="1" applyAlignment="1">
      <alignment horizontal="center" wrapText="1"/>
    </xf>
    <xf numFmtId="2" fontId="17" fillId="0" borderId="6" xfId="102" applyNumberFormat="1" applyFont="1" applyAlignment="1">
      <alignment horizontal="center" wrapText="1"/>
    </xf>
    <xf numFmtId="173" fontId="17" fillId="0" borderId="6" xfId="102" applyNumberFormat="1" applyFont="1" applyAlignment="1" applyProtection="1">
      <alignment horizontal="right" wrapText="1"/>
      <protection locked="0"/>
    </xf>
    <xf numFmtId="173" fontId="17" fillId="0" borderId="6" xfId="102" applyNumberFormat="1" applyFont="1" applyAlignment="1">
      <alignment horizontal="right" wrapText="1"/>
    </xf>
    <xf numFmtId="0" fontId="53" fillId="0" borderId="6" xfId="102" applyFont="1" applyAlignment="1">
      <alignment horizontal="justify"/>
    </xf>
    <xf numFmtId="0" fontId="53" fillId="0" borderId="6" xfId="102" applyFont="1" applyAlignment="1">
      <alignment horizontal="justify" vertical="justify" wrapText="1"/>
    </xf>
    <xf numFmtId="0" fontId="53" fillId="0" borderId="10" xfId="102" applyFont="1" applyBorder="1" applyAlignment="1">
      <alignment horizontal="left" vertical="top" wrapText="1"/>
    </xf>
    <xf numFmtId="49" fontId="53" fillId="0" borderId="10" xfId="102" applyNumberFormat="1" applyFont="1" applyBorder="1" applyAlignment="1">
      <alignment horizontal="left" vertical="top"/>
    </xf>
    <xf numFmtId="43" fontId="53" fillId="0" borderId="6" xfId="102" applyNumberFormat="1" applyFont="1" applyAlignment="1">
      <alignment horizontal="center"/>
    </xf>
    <xf numFmtId="43" fontId="53" fillId="0" borderId="6" xfId="102" applyNumberFormat="1" applyFont="1"/>
    <xf numFmtId="43" fontId="53" fillId="0" borderId="6" xfId="102" applyNumberFormat="1" applyFont="1" applyAlignment="1">
      <alignment horizontal="center" wrapText="1"/>
    </xf>
    <xf numFmtId="2" fontId="53" fillId="0" borderId="6" xfId="102" applyNumberFormat="1" applyFont="1" applyAlignment="1">
      <alignment horizontal="center" wrapText="1"/>
    </xf>
    <xf numFmtId="173" fontId="76" fillId="0" borderId="6" xfId="102" applyNumberFormat="1" applyFont="1" applyAlignment="1" applyProtection="1">
      <alignment horizontal="right" wrapText="1"/>
      <protection locked="0"/>
    </xf>
    <xf numFmtId="173" fontId="53" fillId="0" borderId="6" xfId="102" applyNumberFormat="1" applyFont="1" applyAlignment="1">
      <alignment horizontal="right" wrapText="1"/>
    </xf>
    <xf numFmtId="43" fontId="76" fillId="0" borderId="6" xfId="102" applyNumberFormat="1" applyFont="1"/>
    <xf numFmtId="49" fontId="53" fillId="0" borderId="4" xfId="102" applyNumberFormat="1" applyFont="1" applyBorder="1" applyAlignment="1">
      <alignment horizontal="left" vertical="top"/>
    </xf>
    <xf numFmtId="0" fontId="53" fillId="0" borderId="4" xfId="102" applyFont="1" applyBorder="1" applyAlignment="1">
      <alignment horizontal="center" vertical="center"/>
    </xf>
    <xf numFmtId="4" fontId="53" fillId="0" borderId="4" xfId="102" applyNumberFormat="1" applyFont="1" applyBorder="1" applyAlignment="1" applyProtection="1">
      <alignment horizontal="right"/>
      <protection locked="0"/>
    </xf>
    <xf numFmtId="170" fontId="52" fillId="19" borderId="5" xfId="102" applyNumberFormat="1" applyFont="1" applyFill="1" applyBorder="1" applyAlignment="1">
      <alignment horizontal="center" vertical="top"/>
    </xf>
    <xf numFmtId="0" fontId="52" fillId="19" borderId="5" xfId="102" applyFont="1" applyFill="1" applyBorder="1" applyAlignment="1">
      <alignment horizontal="left" vertical="top"/>
    </xf>
    <xf numFmtId="0" fontId="52" fillId="19" borderId="5" xfId="102" applyFont="1" applyFill="1" applyBorder="1" applyAlignment="1">
      <alignment horizontal="center"/>
    </xf>
    <xf numFmtId="171" fontId="52" fillId="19" borderId="5" xfId="102" applyNumberFormat="1" applyFont="1" applyFill="1" applyBorder="1" applyAlignment="1">
      <alignment horizontal="right" wrapText="1"/>
    </xf>
    <xf numFmtId="171" fontId="52" fillId="19" borderId="5" xfId="102" applyNumberFormat="1" applyFont="1" applyFill="1" applyBorder="1" applyAlignment="1" applyProtection="1">
      <alignment horizontal="right" wrapText="1"/>
      <protection locked="0"/>
    </xf>
    <xf numFmtId="14" fontId="52" fillId="13" borderId="11" xfId="102" applyNumberFormat="1" applyFont="1" applyFill="1" applyBorder="1" applyAlignment="1">
      <alignment horizontal="center" vertical="top"/>
    </xf>
    <xf numFmtId="0" fontId="52" fillId="13" borderId="12" xfId="102" applyFont="1" applyFill="1" applyBorder="1" applyAlignment="1">
      <alignment horizontal="left" vertical="top"/>
    </xf>
    <xf numFmtId="0" fontId="52" fillId="13" borderId="12" xfId="102" applyFont="1" applyFill="1" applyBorder="1" applyAlignment="1">
      <alignment horizontal="center"/>
    </xf>
    <xf numFmtId="171" fontId="52" fillId="13" borderId="12" xfId="102" applyNumberFormat="1" applyFont="1" applyFill="1" applyBorder="1" applyAlignment="1">
      <alignment horizontal="right" wrapText="1"/>
    </xf>
    <xf numFmtId="171" fontId="52" fillId="13" borderId="12" xfId="102" applyNumberFormat="1" applyFont="1" applyFill="1" applyBorder="1" applyAlignment="1" applyProtection="1">
      <alignment horizontal="right" wrapText="1"/>
      <protection locked="0"/>
    </xf>
    <xf numFmtId="173" fontId="52" fillId="13" borderId="13" xfId="102" applyNumberFormat="1" applyFont="1" applyFill="1" applyBorder="1" applyAlignment="1">
      <alignment horizontal="right" wrapText="1"/>
    </xf>
    <xf numFmtId="0" fontId="53" fillId="0" borderId="6" xfId="102" applyFont="1" applyProtection="1">
      <protection locked="0"/>
    </xf>
    <xf numFmtId="49" fontId="52" fillId="5" borderId="19" xfId="102" applyNumberFormat="1" applyFont="1" applyFill="1" applyBorder="1" applyAlignment="1">
      <alignment horizontal="center" vertical="top"/>
    </xf>
    <xf numFmtId="0" fontId="52" fillId="5" borderId="19" xfId="102" applyFont="1" applyFill="1" applyBorder="1" applyAlignment="1">
      <alignment horizontal="left" vertical="top" wrapText="1"/>
    </xf>
    <xf numFmtId="0" fontId="52" fillId="5" borderId="19" xfId="102" applyFont="1" applyFill="1" applyBorder="1" applyAlignment="1">
      <alignment horizontal="center"/>
    </xf>
    <xf numFmtId="2" fontId="52" fillId="5" borderId="19" xfId="102" applyNumberFormat="1" applyFont="1" applyFill="1" applyBorder="1" applyAlignment="1">
      <alignment horizontal="center"/>
    </xf>
    <xf numFmtId="4" fontId="52" fillId="5" borderId="19" xfId="102" applyNumberFormat="1" applyFont="1" applyFill="1" applyBorder="1" applyProtection="1">
      <protection locked="0"/>
    </xf>
    <xf numFmtId="173" fontId="52" fillId="5" borderId="19" xfId="102" applyNumberFormat="1" applyFont="1" applyFill="1" applyBorder="1"/>
    <xf numFmtId="49" fontId="53" fillId="0" borderId="6" xfId="102" applyNumberFormat="1" applyFont="1" applyAlignment="1">
      <alignment horizontal="center"/>
    </xf>
    <xf numFmtId="49" fontId="53" fillId="0" borderId="6" xfId="102" applyNumberFormat="1" applyFont="1" applyProtection="1">
      <protection locked="0"/>
    </xf>
    <xf numFmtId="14" fontId="52" fillId="19" borderId="6" xfId="102" applyNumberFormat="1" applyFont="1" applyFill="1" applyAlignment="1">
      <alignment horizontal="center" vertical="top"/>
    </xf>
    <xf numFmtId="0" fontId="52" fillId="19" borderId="6" xfId="102" applyFont="1" applyFill="1"/>
    <xf numFmtId="0" fontId="53" fillId="7" borderId="6" xfId="102" applyFont="1" applyFill="1"/>
    <xf numFmtId="171" fontId="52" fillId="19" borderId="6" xfId="102" applyNumberFormat="1" applyFont="1" applyFill="1" applyAlignment="1" applyProtection="1">
      <alignment horizontal="right"/>
      <protection locked="0"/>
    </xf>
    <xf numFmtId="173" fontId="52" fillId="19" borderId="6" xfId="102" applyNumberFormat="1" applyFont="1" applyFill="1" applyAlignment="1">
      <alignment horizontal="right"/>
    </xf>
    <xf numFmtId="171" fontId="53" fillId="0" borderId="6" xfId="102" applyNumberFormat="1" applyFont="1" applyAlignment="1">
      <alignment horizontal="right"/>
    </xf>
    <xf numFmtId="171" fontId="17" fillId="0" borderId="6" xfId="102" applyNumberFormat="1" applyFont="1" applyAlignment="1">
      <alignment horizontal="right"/>
    </xf>
    <xf numFmtId="171" fontId="17" fillId="0" borderId="6" xfId="102" applyNumberFormat="1" applyFont="1" applyProtection="1">
      <protection locked="0"/>
    </xf>
    <xf numFmtId="171" fontId="17" fillId="0" borderId="6" xfId="102" applyNumberFormat="1" applyFont="1"/>
    <xf numFmtId="0" fontId="17" fillId="0" borderId="10" xfId="102" applyFont="1" applyBorder="1" applyAlignment="1">
      <alignment horizontal="justify" vertical="justify" wrapText="1"/>
    </xf>
    <xf numFmtId="0" fontId="17" fillId="0" borderId="6" xfId="102" quotePrefix="1" applyFont="1" applyAlignment="1">
      <alignment horizontal="justify" vertical="justify" wrapText="1"/>
    </xf>
    <xf numFmtId="0" fontId="53" fillId="0" borderId="6" xfId="102" quotePrefix="1" applyFont="1" applyAlignment="1">
      <alignment horizontal="justify"/>
    </xf>
    <xf numFmtId="173" fontId="53" fillId="0" borderId="6" xfId="102" applyNumberFormat="1" applyFont="1" applyAlignment="1">
      <alignment horizontal="center" wrapText="1"/>
    </xf>
    <xf numFmtId="0" fontId="52" fillId="7" borderId="8" xfId="102" applyFont="1" applyFill="1" applyBorder="1" applyAlignment="1">
      <alignment horizontal="center" vertical="top"/>
    </xf>
    <xf numFmtId="49" fontId="52" fillId="7" borderId="8" xfId="102" applyNumberFormat="1" applyFont="1" applyFill="1" applyBorder="1" applyAlignment="1">
      <alignment horizontal="left" vertical="top"/>
    </xf>
    <xf numFmtId="0" fontId="52" fillId="7" borderId="8" xfId="102" applyFont="1" applyFill="1" applyBorder="1" applyAlignment="1">
      <alignment horizontal="center"/>
    </xf>
    <xf numFmtId="4" fontId="52" fillId="7" borderId="8" xfId="102" applyNumberFormat="1" applyFont="1" applyFill="1" applyBorder="1" applyAlignment="1">
      <alignment horizontal="center"/>
    </xf>
    <xf numFmtId="173" fontId="52" fillId="7" borderId="8" xfId="102" applyNumberFormat="1" applyFont="1" applyFill="1" applyBorder="1" applyAlignment="1">
      <alignment horizontal="right" wrapText="1"/>
    </xf>
    <xf numFmtId="14" fontId="52" fillId="7" borderId="10" xfId="102" applyNumberFormat="1" applyFont="1" applyFill="1" applyBorder="1" applyAlignment="1">
      <alignment horizontal="center" vertical="top"/>
    </xf>
    <xf numFmtId="0" fontId="52" fillId="7" borderId="10" xfId="102" applyFont="1" applyFill="1" applyBorder="1" applyAlignment="1">
      <alignment horizontal="justify"/>
    </xf>
    <xf numFmtId="0" fontId="52" fillId="7" borderId="10" xfId="102" applyFont="1" applyFill="1" applyBorder="1"/>
    <xf numFmtId="173" fontId="52" fillId="7" borderId="10" xfId="102" applyNumberFormat="1" applyFont="1" applyFill="1" applyBorder="1" applyAlignment="1">
      <alignment horizontal="right"/>
    </xf>
    <xf numFmtId="173" fontId="76" fillId="0" borderId="6" xfId="102" applyNumberFormat="1" applyFont="1" applyAlignment="1">
      <alignment horizontal="right" wrapText="1"/>
    </xf>
    <xf numFmtId="49" fontId="53" fillId="0" borderId="6" xfId="102" applyNumberFormat="1" applyFont="1" applyAlignment="1">
      <alignment horizontal="justify"/>
    </xf>
    <xf numFmtId="0" fontId="53" fillId="0" borderId="6" xfId="102" quotePrefix="1" applyFont="1" applyAlignment="1">
      <alignment horizontal="justify" vertical="justify"/>
    </xf>
    <xf numFmtId="0" fontId="143" fillId="0" borderId="6" xfId="102" applyFont="1" applyAlignment="1">
      <alignment horizontal="justify"/>
    </xf>
    <xf numFmtId="0" fontId="48" fillId="0" borderId="6" xfId="102" applyFont="1" applyAlignment="1">
      <alignment horizontal="center"/>
    </xf>
    <xf numFmtId="49" fontId="17" fillId="0" borderId="10" xfId="102" applyNumberFormat="1" applyFont="1" applyBorder="1" applyAlignment="1">
      <alignment horizontal="left" vertical="top" wrapText="1"/>
    </xf>
    <xf numFmtId="0" fontId="78" fillId="0" borderId="6" xfId="102" applyFont="1" applyAlignment="1">
      <alignment horizontal="justify"/>
    </xf>
    <xf numFmtId="0" fontId="115" fillId="0" borderId="6" xfId="102" applyFont="1" applyAlignment="1">
      <alignment horizontal="center"/>
    </xf>
    <xf numFmtId="14" fontId="52" fillId="7" borderId="8" xfId="102" applyNumberFormat="1" applyFont="1" applyFill="1" applyBorder="1" applyAlignment="1">
      <alignment horizontal="center" vertical="top"/>
    </xf>
    <xf numFmtId="0" fontId="52" fillId="7" borderId="8" xfId="102" applyFont="1" applyFill="1" applyBorder="1" applyAlignment="1">
      <alignment horizontal="left" vertical="top"/>
    </xf>
    <xf numFmtId="49" fontId="52" fillId="13" borderId="11" xfId="102" applyNumberFormat="1" applyFont="1" applyFill="1" applyBorder="1" applyAlignment="1">
      <alignment horizontal="center" vertical="top"/>
    </xf>
    <xf numFmtId="0" fontId="52" fillId="13" borderId="12" xfId="102" applyFont="1" applyFill="1" applyBorder="1" applyAlignment="1">
      <alignment horizontal="left" vertical="top" wrapText="1"/>
    </xf>
    <xf numFmtId="171" fontId="52" fillId="13" borderId="12" xfId="102" applyNumberFormat="1" applyFont="1" applyFill="1" applyBorder="1" applyAlignment="1">
      <alignment horizontal="right"/>
    </xf>
    <xf numFmtId="173" fontId="52" fillId="13" borderId="13" xfId="102" applyNumberFormat="1" applyFont="1" applyFill="1" applyBorder="1" applyAlignment="1">
      <alignment horizontal="right"/>
    </xf>
    <xf numFmtId="4" fontId="52" fillId="5" borderId="19" xfId="102" applyNumberFormat="1" applyFont="1" applyFill="1" applyBorder="1"/>
    <xf numFmtId="49" fontId="52" fillId="0" borderId="6" xfId="43" applyNumberFormat="1" applyFont="1" applyAlignment="1">
      <alignment horizontal="left" vertical="top"/>
    </xf>
    <xf numFmtId="0" fontId="52" fillId="0" borderId="6" xfId="43" applyFont="1" applyAlignment="1">
      <alignment horizontal="center"/>
    </xf>
    <xf numFmtId="49" fontId="53" fillId="0" borderId="6" xfId="43" applyNumberFormat="1" applyAlignment="1">
      <alignment vertical="top" wrapText="1"/>
    </xf>
    <xf numFmtId="4" fontId="53" fillId="0" borderId="10" xfId="43" applyNumberFormat="1" applyBorder="1" applyAlignment="1">
      <alignment horizontal="center"/>
    </xf>
    <xf numFmtId="173" fontId="53" fillId="0" borderId="10" xfId="102" applyNumberFormat="1" applyFont="1" applyBorder="1"/>
    <xf numFmtId="173" fontId="53" fillId="0" borderId="6" xfId="102" applyNumberFormat="1" applyFont="1" applyAlignment="1">
      <alignment wrapText="1"/>
    </xf>
    <xf numFmtId="0" fontId="53" fillId="0" borderId="10" xfId="102" quotePrefix="1" applyFont="1" applyBorder="1" applyAlignment="1">
      <alignment horizontal="justify"/>
    </xf>
    <xf numFmtId="49" fontId="52" fillId="13" borderId="12" xfId="102" applyNumberFormat="1" applyFont="1" applyFill="1" applyBorder="1" applyAlignment="1">
      <alignment horizontal="center" vertical="top"/>
    </xf>
    <xf numFmtId="49" fontId="52" fillId="0" borderId="6" xfId="102" applyNumberFormat="1" applyFont="1" applyAlignment="1">
      <alignment horizontal="left" vertical="top" wrapText="1"/>
    </xf>
    <xf numFmtId="173" fontId="53" fillId="0" borderId="6" xfId="102" applyNumberFormat="1" applyFont="1" applyAlignment="1">
      <alignment horizontal="center" vertical="center"/>
    </xf>
    <xf numFmtId="49" fontId="52" fillId="0" borderId="6" xfId="102" applyNumberFormat="1" applyFont="1" applyAlignment="1">
      <alignment horizontal="center" vertical="top"/>
    </xf>
    <xf numFmtId="49" fontId="52" fillId="0" borderId="6" xfId="102" applyNumberFormat="1" applyFont="1" applyAlignment="1">
      <alignment horizontal="left" vertical="top" wrapText="1"/>
    </xf>
    <xf numFmtId="173" fontId="52" fillId="0" borderId="6" xfId="102" applyNumberFormat="1" applyFont="1" applyAlignment="1">
      <alignment horizontal="left" vertical="top" wrapText="1"/>
    </xf>
    <xf numFmtId="49" fontId="52" fillId="0" borderId="6" xfId="102" applyNumberFormat="1" applyFont="1" applyAlignment="1">
      <alignment horizontal="center" vertical="center"/>
    </xf>
    <xf numFmtId="0" fontId="52" fillId="0" borderId="6" xfId="102" applyFont="1" applyAlignment="1">
      <alignment horizontal="left" vertical="top" wrapText="1"/>
    </xf>
    <xf numFmtId="49" fontId="75" fillId="0" borderId="6" xfId="102" applyNumberFormat="1" applyFont="1" applyAlignment="1">
      <alignment horizontal="center" vertical="top"/>
    </xf>
    <xf numFmtId="173" fontId="75" fillId="0" borderId="6" xfId="102" applyNumberFormat="1" applyFont="1" applyAlignment="1">
      <alignment horizontal="right"/>
    </xf>
    <xf numFmtId="173" fontId="75" fillId="0" borderId="6" xfId="102" applyNumberFormat="1" applyFont="1"/>
    <xf numFmtId="2" fontId="53" fillId="0" borderId="6" xfId="102" applyNumberFormat="1" applyFont="1" applyAlignment="1">
      <alignment horizontal="center" vertical="center"/>
    </xf>
    <xf numFmtId="49" fontId="53" fillId="0" borderId="10" xfId="102" quotePrefix="1" applyNumberFormat="1" applyFont="1" applyBorder="1" applyAlignment="1">
      <alignment horizontal="justify" vertical="justify"/>
    </xf>
    <xf numFmtId="173" fontId="53" fillId="0" borderId="10" xfId="102" applyNumberFormat="1" applyFont="1" applyBorder="1" applyAlignment="1">
      <alignment horizontal="right"/>
    </xf>
    <xf numFmtId="49" fontId="53" fillId="0" borderId="6" xfId="102" applyNumberFormat="1" applyFont="1" applyAlignment="1">
      <alignment horizontal="justify" vertical="justify"/>
    </xf>
    <xf numFmtId="2" fontId="53" fillId="0" borderId="6" xfId="102" applyNumberFormat="1" applyFont="1" applyAlignment="1" applyProtection="1">
      <alignment horizontal="center" vertical="center"/>
      <protection locked="0"/>
    </xf>
    <xf numFmtId="49" fontId="53" fillId="0" borderId="6" xfId="102" quotePrefix="1" applyNumberFormat="1" applyFont="1" applyAlignment="1">
      <alignment horizontal="justify" vertical="top" wrapText="1"/>
    </xf>
    <xf numFmtId="49" fontId="52" fillId="0" borderId="6" xfId="43" applyNumberFormat="1" applyFont="1" applyAlignment="1">
      <alignment horizontal="left" wrapText="1"/>
    </xf>
    <xf numFmtId="0" fontId="53" fillId="0" borderId="10" xfId="43" quotePrefix="1" applyBorder="1" applyAlignment="1">
      <alignment horizontal="left" wrapText="1"/>
    </xf>
    <xf numFmtId="49" fontId="52" fillId="0" borderId="6" xfId="43" applyNumberFormat="1" applyFont="1" applyAlignment="1">
      <alignment horizontal="justify" vertical="justify" wrapText="1"/>
    </xf>
    <xf numFmtId="4" fontId="75" fillId="0" borderId="6" xfId="43" applyNumberFormat="1" applyFont="1" applyAlignment="1" applyProtection="1">
      <alignment horizontal="right"/>
      <protection locked="0"/>
    </xf>
    <xf numFmtId="49" fontId="53" fillId="0" borderId="10" xfId="43" quotePrefix="1" applyNumberFormat="1" applyBorder="1" applyAlignment="1">
      <alignment horizontal="left" vertical="top" wrapText="1"/>
    </xf>
    <xf numFmtId="4" fontId="37" fillId="0" borderId="6" xfId="43" applyNumberFormat="1" applyFont="1" applyAlignment="1" applyProtection="1">
      <alignment horizontal="right"/>
      <protection locked="0"/>
    </xf>
    <xf numFmtId="49" fontId="53" fillId="0" borderId="10" xfId="6" applyNumberFormat="1" applyBorder="1" applyAlignment="1">
      <alignment horizontal="left" vertical="top" wrapText="1"/>
    </xf>
    <xf numFmtId="49" fontId="53" fillId="0" borderId="10" xfId="102" applyNumberFormat="1" applyFont="1" applyBorder="1" applyAlignment="1">
      <alignment horizontal="center"/>
    </xf>
    <xf numFmtId="2" fontId="53" fillId="0" borderId="10" xfId="102" applyNumberFormat="1" applyFont="1" applyBorder="1" applyAlignment="1">
      <alignment horizontal="center"/>
    </xf>
    <xf numFmtId="4" fontId="75" fillId="0" borderId="10" xfId="102" applyNumberFormat="1" applyFont="1" applyBorder="1" applyAlignment="1" applyProtection="1">
      <alignment horizontal="right"/>
      <protection locked="0"/>
    </xf>
    <xf numFmtId="171" fontId="52" fillId="0" borderId="6" xfId="102" applyNumberFormat="1" applyFont="1" applyAlignment="1">
      <alignment horizontal="right"/>
    </xf>
    <xf numFmtId="173" fontId="52" fillId="0" borderId="6" xfId="102" applyNumberFormat="1" applyFont="1" applyAlignment="1">
      <alignment horizontal="right"/>
    </xf>
    <xf numFmtId="0" fontId="88" fillId="0" borderId="6" xfId="102" applyFont="1" applyAlignment="1">
      <alignment horizontal="center" vertical="top" readingOrder="1"/>
    </xf>
    <xf numFmtId="0" fontId="57" fillId="0" borderId="6" xfId="102" applyFont="1"/>
    <xf numFmtId="172" fontId="88" fillId="0" borderId="6" xfId="102" applyNumberFormat="1" applyFont="1"/>
    <xf numFmtId="172" fontId="116" fillId="0" borderId="6" xfId="102" applyNumberFormat="1" applyFont="1"/>
    <xf numFmtId="173" fontId="116" fillId="0" borderId="6" xfId="102" applyNumberFormat="1" applyFont="1"/>
    <xf numFmtId="0" fontId="52" fillId="0" borderId="6" xfId="102" applyFont="1" applyAlignment="1">
      <alignment horizontal="center" vertical="top" readingOrder="1"/>
    </xf>
    <xf numFmtId="172" fontId="52" fillId="0" borderId="6" xfId="102" applyNumberFormat="1" applyFont="1" applyAlignment="1">
      <alignment horizontal="center"/>
    </xf>
    <xf numFmtId="0" fontId="52" fillId="0" borderId="6" xfId="102" applyFont="1" applyAlignment="1">
      <alignment horizontal="left" vertical="top"/>
    </xf>
    <xf numFmtId="0" fontId="52" fillId="5" borderId="4" xfId="102" applyFont="1" applyFill="1" applyBorder="1" applyAlignment="1">
      <alignment horizontal="center" vertical="top" readingOrder="1"/>
    </xf>
    <xf numFmtId="0" fontId="52" fillId="5" borderId="4" xfId="102" applyFont="1" applyFill="1" applyBorder="1" applyAlignment="1">
      <alignment horizontal="left" vertical="top" readingOrder="1"/>
    </xf>
    <xf numFmtId="172" fontId="52" fillId="5" borderId="4" xfId="102" applyNumberFormat="1" applyFont="1" applyFill="1" applyBorder="1" applyAlignment="1">
      <alignment horizontal="center"/>
    </xf>
    <xf numFmtId="0" fontId="53" fillId="5" borderId="4" xfId="102" applyFont="1" applyFill="1" applyBorder="1" applyAlignment="1">
      <alignment horizontal="right"/>
    </xf>
    <xf numFmtId="4" fontId="53" fillId="5" borderId="4" xfId="102" applyNumberFormat="1" applyFont="1" applyFill="1" applyBorder="1" applyAlignment="1">
      <alignment horizontal="right"/>
    </xf>
    <xf numFmtId="173" fontId="53" fillId="5" borderId="4" xfId="102" applyNumberFormat="1" applyFont="1" applyFill="1" applyBorder="1" applyAlignment="1">
      <alignment horizontal="right"/>
    </xf>
    <xf numFmtId="170" fontId="53" fillId="0" borderId="6" xfId="102" applyNumberFormat="1" applyFont="1" applyAlignment="1">
      <alignment horizontal="center" vertical="top" readingOrder="1"/>
    </xf>
    <xf numFmtId="170" fontId="53" fillId="0" borderId="6" xfId="102" applyNumberFormat="1" applyFont="1" applyAlignment="1">
      <alignment horizontal="left" vertical="top" readingOrder="1"/>
    </xf>
    <xf numFmtId="170" fontId="52" fillId="0" borderId="5" xfId="102" applyNumberFormat="1" applyFont="1" applyBorder="1" applyAlignment="1">
      <alignment horizontal="center" vertical="top" wrapText="1"/>
    </xf>
    <xf numFmtId="170" fontId="52" fillId="0" borderId="5" xfId="102" applyNumberFormat="1" applyFont="1" applyBorder="1" applyAlignment="1">
      <alignment horizontal="left" vertical="top" wrapText="1"/>
    </xf>
    <xf numFmtId="173" fontId="52" fillId="0" borderId="8" xfId="102" applyNumberFormat="1" applyFont="1" applyBorder="1"/>
    <xf numFmtId="172" fontId="96" fillId="0" borderId="6" xfId="102" applyNumberFormat="1" applyFont="1" applyAlignment="1">
      <alignment horizontal="center" wrapText="1"/>
    </xf>
    <xf numFmtId="0" fontId="96" fillId="0" borderId="6" xfId="102" applyFont="1" applyAlignment="1">
      <alignment horizontal="right" wrapText="1"/>
    </xf>
    <xf numFmtId="4" fontId="96" fillId="0" borderId="6" xfId="102" applyNumberFormat="1" applyFont="1" applyAlignment="1">
      <alignment horizontal="right" wrapText="1"/>
    </xf>
    <xf numFmtId="173" fontId="96" fillId="0" borderId="6" xfId="102" applyNumberFormat="1" applyFont="1" applyAlignment="1">
      <alignment wrapText="1"/>
    </xf>
    <xf numFmtId="172" fontId="52" fillId="0" borderId="6" xfId="102" applyNumberFormat="1" applyFont="1" applyAlignment="1">
      <alignment horizontal="center" wrapText="1"/>
    </xf>
    <xf numFmtId="0" fontId="52" fillId="0" borderId="6" xfId="102" applyFont="1" applyAlignment="1">
      <alignment horizontal="right" wrapText="1"/>
    </xf>
    <xf numFmtId="4" fontId="52" fillId="0" borderId="6" xfId="102" applyNumberFormat="1" applyFont="1" applyAlignment="1">
      <alignment horizontal="right" wrapText="1"/>
    </xf>
    <xf numFmtId="173" fontId="52" fillId="0" borderId="6" xfId="102" applyNumberFormat="1" applyFont="1" applyAlignment="1">
      <alignment wrapText="1"/>
    </xf>
    <xf numFmtId="170" fontId="52" fillId="5" borderId="4" xfId="102" applyNumberFormat="1" applyFont="1" applyFill="1" applyBorder="1" applyAlignment="1">
      <alignment horizontal="center" vertical="top"/>
    </xf>
    <xf numFmtId="170" fontId="52" fillId="5" borderId="4" xfId="102" applyNumberFormat="1" applyFont="1" applyFill="1" applyBorder="1" applyAlignment="1">
      <alignment horizontal="left" vertical="top"/>
    </xf>
    <xf numFmtId="170" fontId="52" fillId="0" borderId="5" xfId="102" applyNumberFormat="1" applyFont="1" applyBorder="1" applyAlignment="1">
      <alignment horizontal="left" vertical="top"/>
    </xf>
    <xf numFmtId="173" fontId="52" fillId="0" borderId="5" xfId="102" applyNumberFormat="1" applyFont="1" applyBorder="1" applyAlignment="1">
      <alignment horizontal="right" wrapText="1"/>
    </xf>
    <xf numFmtId="173" fontId="53" fillId="0" borderId="10" xfId="102" applyNumberFormat="1" applyFont="1" applyBorder="1" applyAlignment="1">
      <alignment wrapText="1"/>
    </xf>
    <xf numFmtId="173" fontId="52" fillId="0" borderId="6" xfId="102" applyNumberFormat="1" applyFont="1" applyAlignment="1">
      <alignment horizontal="right" wrapText="1"/>
    </xf>
    <xf numFmtId="170" fontId="52" fillId="0" borderId="6" xfId="102" applyNumberFormat="1" applyFont="1" applyAlignment="1">
      <alignment horizontal="center" vertical="top" readingOrder="1"/>
    </xf>
    <xf numFmtId="14" fontId="52" fillId="0" borderId="6" xfId="102" applyNumberFormat="1" applyFont="1" applyAlignment="1">
      <alignment horizontal="left" vertical="top" wrapText="1"/>
    </xf>
    <xf numFmtId="173" fontId="52" fillId="0" borderId="6" xfId="102" applyNumberFormat="1" applyFont="1"/>
    <xf numFmtId="170" fontId="96" fillId="0" borderId="6" xfId="102" applyNumberFormat="1" applyFont="1" applyAlignment="1">
      <alignment horizontal="center" vertical="top" readingOrder="1"/>
    </xf>
    <xf numFmtId="14" fontId="96" fillId="0" borderId="6" xfId="102" applyNumberFormat="1" applyFont="1" applyAlignment="1">
      <alignment horizontal="left" vertical="top" wrapText="1"/>
    </xf>
    <xf numFmtId="170" fontId="52" fillId="0" borderId="6" xfId="102" applyNumberFormat="1" applyFont="1" applyAlignment="1">
      <alignment horizontal="center" vertical="top" wrapText="1"/>
    </xf>
    <xf numFmtId="170" fontId="52" fillId="0" borderId="6" xfId="102" applyNumberFormat="1" applyFont="1" applyAlignment="1">
      <alignment horizontal="left" vertical="top" wrapText="1"/>
    </xf>
    <xf numFmtId="0" fontId="52" fillId="0" borderId="20" xfId="102" applyFont="1" applyBorder="1" applyAlignment="1">
      <alignment horizontal="center" vertical="top" readingOrder="1"/>
    </xf>
    <xf numFmtId="0" fontId="52" fillId="11" borderId="10" xfId="102" applyFont="1" applyFill="1" applyBorder="1" applyAlignment="1">
      <alignment horizontal="center" vertical="top" readingOrder="1"/>
    </xf>
    <xf numFmtId="0" fontId="52" fillId="11" borderId="14" xfId="102" applyFont="1" applyFill="1" applyBorder="1" applyAlignment="1">
      <alignment horizontal="left" vertical="top"/>
    </xf>
    <xf numFmtId="172" fontId="52" fillId="11" borderId="14" xfId="102" applyNumberFormat="1" applyFont="1" applyFill="1" applyBorder="1" applyAlignment="1">
      <alignment horizontal="center" wrapText="1"/>
    </xf>
    <xf numFmtId="0" fontId="52" fillId="11" borderId="14" xfId="102" applyFont="1" applyFill="1" applyBorder="1" applyAlignment="1">
      <alignment horizontal="right" wrapText="1"/>
    </xf>
    <xf numFmtId="4" fontId="52" fillId="11" borderId="14" xfId="102" applyNumberFormat="1" applyFont="1" applyFill="1" applyBorder="1" applyAlignment="1">
      <alignment horizontal="right" wrapText="1"/>
    </xf>
    <xf numFmtId="173" fontId="52" fillId="11" borderId="15" xfId="102" applyNumberFormat="1" applyFont="1" applyFill="1" applyBorder="1"/>
    <xf numFmtId="173" fontId="10" fillId="0" borderId="6" xfId="102" applyNumberFormat="1" applyFont="1"/>
    <xf numFmtId="0" fontId="13" fillId="0" borderId="16" xfId="102" applyFont="1" applyBorder="1"/>
    <xf numFmtId="0" fontId="13" fillId="0" borderId="17" xfId="102" applyFont="1" applyBorder="1"/>
    <xf numFmtId="0" fontId="13" fillId="0" borderId="17" xfId="102" applyFont="1" applyBorder="1" applyAlignment="1">
      <alignment horizontal="center"/>
    </xf>
    <xf numFmtId="173" fontId="13" fillId="0" borderId="18" xfId="102" applyNumberFormat="1" applyFont="1" applyBorder="1"/>
    <xf numFmtId="173" fontId="51" fillId="0" borderId="6" xfId="102" applyNumberFormat="1"/>
    <xf numFmtId="0" fontId="50" fillId="5" borderId="4" xfId="93" applyFont="1" applyFill="1" applyBorder="1" applyAlignment="1">
      <alignment horizontal="right" vertical="center"/>
    </xf>
    <xf numFmtId="0" fontId="50" fillId="5" borderId="4" xfId="93" applyFont="1" applyFill="1" applyBorder="1" applyAlignment="1">
      <alignment vertical="center"/>
    </xf>
    <xf numFmtId="0" fontId="54" fillId="5" borderId="4" xfId="93" applyFont="1" applyFill="1" applyBorder="1" applyAlignment="1">
      <alignment horizontal="center" vertical="center"/>
    </xf>
    <xf numFmtId="166" fontId="54" fillId="5" borderId="4" xfId="93" applyNumberFormat="1" applyFont="1" applyFill="1" applyBorder="1" applyAlignment="1">
      <alignment vertical="center"/>
    </xf>
    <xf numFmtId="166" fontId="50" fillId="5" borderId="4" xfId="93" applyNumberFormat="1" applyFont="1" applyFill="1" applyBorder="1" applyAlignment="1">
      <alignment vertical="center"/>
    </xf>
    <xf numFmtId="0" fontId="51" fillId="0" borderId="6" xfId="93" applyFont="1"/>
    <xf numFmtId="0" fontId="54" fillId="0" borderId="6" xfId="93" applyFont="1" applyAlignment="1">
      <alignment horizontal="right" vertical="top"/>
    </xf>
    <xf numFmtId="0" fontId="54" fillId="0" borderId="6" xfId="93" applyFont="1" applyAlignment="1">
      <alignment vertical="top" wrapText="1"/>
    </xf>
    <xf numFmtId="0" fontId="54" fillId="0" borderId="6" xfId="93" applyFont="1" applyAlignment="1">
      <alignment horizontal="center" wrapText="1"/>
    </xf>
    <xf numFmtId="167" fontId="54" fillId="0" borderId="6" xfId="93" applyNumberFormat="1" applyFont="1"/>
    <xf numFmtId="166" fontId="54" fillId="0" borderId="6" xfId="93" applyNumberFormat="1" applyFont="1" applyAlignment="1">
      <alignment wrapText="1"/>
    </xf>
    <xf numFmtId="0" fontId="53" fillId="0" borderId="6" xfId="8" applyAlignment="1">
      <alignment horizontal="right" vertical="top"/>
    </xf>
    <xf numFmtId="0" fontId="53" fillId="0" borderId="6" xfId="93" applyFont="1" applyAlignment="1">
      <alignment horizontal="justify" vertical="top" wrapText="1"/>
    </xf>
    <xf numFmtId="0" fontId="53" fillId="0" borderId="6" xfId="8" applyAlignment="1">
      <alignment vertical="top"/>
    </xf>
    <xf numFmtId="186" fontId="53" fillId="0" borderId="6" xfId="8" applyNumberFormat="1" applyAlignment="1">
      <alignment vertical="top"/>
    </xf>
    <xf numFmtId="194" fontId="53" fillId="0" borderId="6" xfId="8" applyNumberFormat="1" applyAlignment="1">
      <alignment vertical="center"/>
    </xf>
    <xf numFmtId="194" fontId="52" fillId="0" borderId="6" xfId="8" applyNumberFormat="1" applyFont="1" applyAlignment="1">
      <alignment vertical="center"/>
    </xf>
    <xf numFmtId="4" fontId="53" fillId="0" borderId="6" xfId="116" applyNumberFormat="1" applyAlignment="1" applyProtection="1">
      <alignment horizontal="right" vertical="top" wrapText="1"/>
      <protection locked="0"/>
    </xf>
    <xf numFmtId="4" fontId="53" fillId="0" borderId="6" xfId="116" applyNumberFormat="1" applyAlignment="1" applyProtection="1">
      <alignment horizontal="center" vertical="center" wrapText="1"/>
      <protection locked="0"/>
    </xf>
    <xf numFmtId="186" fontId="53" fillId="0" borderId="6" xfId="78" applyNumberFormat="1" applyFont="1" applyAlignment="1" applyProtection="1">
      <alignment horizontal="center" vertical="center" wrapText="1"/>
      <protection locked="0"/>
    </xf>
    <xf numFmtId="194" fontId="53" fillId="0" borderId="6" xfId="116" applyNumberFormat="1" applyAlignment="1" applyProtection="1">
      <alignment horizontal="right" vertical="center" wrapText="1"/>
      <protection locked="0"/>
    </xf>
    <xf numFmtId="194" fontId="52" fillId="0" borderId="6" xfId="78" applyNumberFormat="1" applyFont="1" applyAlignment="1" applyProtection="1">
      <alignment horizontal="center" vertical="center" wrapText="1"/>
      <protection locked="0"/>
    </xf>
    <xf numFmtId="167" fontId="52" fillId="7" borderId="23" xfId="93" applyNumberFormat="1" applyFont="1" applyFill="1" applyBorder="1" applyAlignment="1">
      <alignment horizontal="right" vertical="top" wrapText="1"/>
    </xf>
    <xf numFmtId="167" fontId="52" fillId="7" borderId="23" xfId="93" applyNumberFormat="1" applyFont="1" applyFill="1" applyBorder="1" applyAlignment="1">
      <alignment horizontal="left" vertical="center" wrapText="1"/>
    </xf>
    <xf numFmtId="167" fontId="52" fillId="7" borderId="23" xfId="93" applyNumberFormat="1" applyFont="1" applyFill="1" applyBorder="1" applyAlignment="1">
      <alignment horizontal="center" vertical="center" wrapText="1"/>
    </xf>
    <xf numFmtId="186" fontId="52" fillId="7" borderId="23" xfId="93" applyNumberFormat="1" applyFont="1" applyFill="1" applyBorder="1" applyAlignment="1">
      <alignment horizontal="center" vertical="center" wrapText="1"/>
    </xf>
    <xf numFmtId="194" fontId="52" fillId="7" borderId="23" xfId="93" applyNumberFormat="1" applyFont="1" applyFill="1" applyBorder="1" applyAlignment="1">
      <alignment horizontal="center" vertical="center" wrapText="1"/>
    </xf>
    <xf numFmtId="0" fontId="52" fillId="0" borderId="6" xfId="93" applyFont="1" applyAlignment="1">
      <alignment horizontal="right" vertical="top" wrapText="1"/>
    </xf>
    <xf numFmtId="186" fontId="53" fillId="0" borderId="6" xfId="93" applyNumberFormat="1" applyFont="1" applyAlignment="1">
      <alignment horizontal="center"/>
    </xf>
    <xf numFmtId="194" fontId="53" fillId="0" borderId="6" xfId="93" applyNumberFormat="1" applyFont="1" applyAlignment="1">
      <alignment horizontal="right"/>
    </xf>
    <xf numFmtId="0" fontId="10" fillId="2" borderId="7" xfId="93" applyFont="1" applyFill="1" applyBorder="1" applyAlignment="1">
      <alignment horizontal="center" vertical="center"/>
    </xf>
    <xf numFmtId="0" fontId="10" fillId="2" borderId="3" xfId="93" applyFont="1" applyFill="1" applyBorder="1" applyAlignment="1">
      <alignment horizontal="center" vertical="center"/>
    </xf>
    <xf numFmtId="0" fontId="10" fillId="0" borderId="6" xfId="93" applyFont="1" applyAlignment="1">
      <alignment horizontal="center" vertical="center"/>
    </xf>
    <xf numFmtId="0" fontId="11" fillId="2" borderId="7" xfId="93" applyFont="1" applyFill="1" applyBorder="1" applyAlignment="1">
      <alignment horizontal="center" vertical="center"/>
    </xf>
    <xf numFmtId="0" fontId="11" fillId="2" borderId="3" xfId="93" applyFont="1" applyFill="1" applyBorder="1" applyAlignment="1">
      <alignment horizontal="center" vertical="center"/>
    </xf>
    <xf numFmtId="170" fontId="36" fillId="5" borderId="4" xfId="93" applyNumberFormat="1" applyFont="1" applyFill="1" applyBorder="1" applyAlignment="1">
      <alignment horizontal="center" vertical="top"/>
    </xf>
    <xf numFmtId="49" fontId="36" fillId="5" borderId="4" xfId="93" applyNumberFormat="1" applyFont="1" applyFill="1" applyBorder="1" applyAlignment="1">
      <alignment horizontal="left" vertical="top"/>
    </xf>
    <xf numFmtId="0" fontId="40" fillId="5" borderId="4" xfId="93" applyFont="1" applyFill="1" applyBorder="1" applyAlignment="1">
      <alignment horizontal="center"/>
    </xf>
    <xf numFmtId="2" fontId="40" fillId="5" borderId="4" xfId="93" applyNumberFormat="1" applyFont="1" applyFill="1" applyBorder="1" applyAlignment="1">
      <alignment horizontal="center"/>
    </xf>
    <xf numFmtId="4" fontId="40" fillId="5" borderId="4" xfId="93" applyNumberFormat="1" applyFont="1" applyFill="1" applyBorder="1"/>
    <xf numFmtId="170" fontId="13" fillId="5" borderId="4" xfId="93" applyNumberFormat="1" applyFont="1" applyFill="1" applyBorder="1" applyAlignment="1">
      <alignment horizontal="center" vertical="top"/>
    </xf>
    <xf numFmtId="49" fontId="13" fillId="5" borderId="4" xfId="93" applyNumberFormat="1" applyFont="1" applyFill="1" applyBorder="1" applyAlignment="1">
      <alignment horizontal="left" vertical="top"/>
    </xf>
    <xf numFmtId="0" fontId="10" fillId="5" borderId="4" xfId="93" applyFont="1" applyFill="1" applyBorder="1" applyAlignment="1">
      <alignment horizontal="center"/>
    </xf>
    <xf numFmtId="2" fontId="10" fillId="5" borderId="4" xfId="93" applyNumberFormat="1" applyFont="1" applyFill="1" applyBorder="1" applyAlignment="1">
      <alignment horizontal="center"/>
    </xf>
    <xf numFmtId="4" fontId="10" fillId="5" borderId="4" xfId="93" applyNumberFormat="1" applyFont="1" applyFill="1" applyBorder="1"/>
    <xf numFmtId="170" fontId="10" fillId="0" borderId="6" xfId="93" applyNumberFormat="1" applyFont="1" applyAlignment="1">
      <alignment horizontal="center" vertical="top"/>
    </xf>
    <xf numFmtId="49" fontId="10" fillId="0" borderId="6" xfId="93" applyNumberFormat="1" applyFont="1" applyAlignment="1">
      <alignment horizontal="justify" vertical="top" wrapText="1"/>
    </xf>
    <xf numFmtId="2" fontId="10" fillId="0" borderId="6" xfId="93" applyNumberFormat="1" applyFont="1" applyAlignment="1">
      <alignment horizontal="center"/>
    </xf>
    <xf numFmtId="4" fontId="10" fillId="0" borderId="6" xfId="93" applyNumberFormat="1" applyFont="1"/>
    <xf numFmtId="1" fontId="10" fillId="0" borderId="6" xfId="93" applyNumberFormat="1" applyFont="1" applyAlignment="1">
      <alignment horizontal="center"/>
    </xf>
    <xf numFmtId="4" fontId="10" fillId="0" borderId="6" xfId="93" applyNumberFormat="1" applyFont="1" applyProtection="1">
      <protection locked="0"/>
    </xf>
    <xf numFmtId="4" fontId="49" fillId="0" borderId="6" xfId="93" applyNumberFormat="1" applyProtection="1">
      <protection locked="0"/>
    </xf>
    <xf numFmtId="170" fontId="13" fillId="20" borderId="5" xfId="93" applyNumberFormat="1" applyFont="1" applyFill="1" applyBorder="1" applyAlignment="1">
      <alignment horizontal="center" vertical="top"/>
    </xf>
    <xf numFmtId="0" fontId="13" fillId="20" borderId="5" xfId="93" applyFont="1" applyFill="1" applyBorder="1" applyAlignment="1">
      <alignment horizontal="left" vertical="top"/>
    </xf>
    <xf numFmtId="0" fontId="13" fillId="20" borderId="5" xfId="93" applyFont="1" applyFill="1" applyBorder="1" applyAlignment="1">
      <alignment horizontal="center"/>
    </xf>
    <xf numFmtId="2" fontId="13" fillId="20" borderId="5" xfId="93" applyNumberFormat="1" applyFont="1" applyFill="1" applyBorder="1" applyAlignment="1">
      <alignment horizontal="center"/>
    </xf>
    <xf numFmtId="171" fontId="13" fillId="20" borderId="5" xfId="93" applyNumberFormat="1" applyFont="1" applyFill="1" applyBorder="1" applyProtection="1">
      <protection locked="0"/>
    </xf>
    <xf numFmtId="4" fontId="13" fillId="20" borderId="9" xfId="93" applyNumberFormat="1" applyFont="1" applyFill="1" applyBorder="1"/>
    <xf numFmtId="49" fontId="10" fillId="0" borderId="6" xfId="93" applyNumberFormat="1" applyFont="1" applyAlignment="1">
      <alignment horizontal="left" vertical="top" wrapText="1"/>
    </xf>
    <xf numFmtId="49" fontId="54" fillId="0" borderId="6" xfId="93" quotePrefix="1" applyNumberFormat="1" applyFont="1" applyAlignment="1">
      <alignment horizontal="left" vertical="top" wrapText="1"/>
    </xf>
    <xf numFmtId="0" fontId="32" fillId="0" borderId="6" xfId="93" applyFont="1" applyAlignment="1">
      <alignment horizontal="center" vertical="top" readingOrder="1"/>
    </xf>
    <xf numFmtId="0" fontId="39" fillId="0" borderId="6" xfId="93" applyFont="1"/>
    <xf numFmtId="172" fontId="32" fillId="0" borderId="6" xfId="93" applyNumberFormat="1" applyFont="1"/>
    <xf numFmtId="172" fontId="203" fillId="0" borderId="6" xfId="93" applyNumberFormat="1" applyFont="1"/>
    <xf numFmtId="0" fontId="13" fillId="0" borderId="6" xfId="93" applyFont="1" applyAlignment="1">
      <alignment horizontal="center" vertical="top" readingOrder="1"/>
    </xf>
    <xf numFmtId="172" fontId="13" fillId="0" borderId="6" xfId="93" applyNumberFormat="1" applyFont="1" applyAlignment="1">
      <alignment horizontal="center"/>
    </xf>
    <xf numFmtId="0" fontId="10" fillId="0" borderId="6" xfId="93" applyFont="1" applyAlignment="1">
      <alignment horizontal="right" wrapText="1"/>
    </xf>
    <xf numFmtId="4" fontId="10" fillId="0" borderId="6" xfId="93" applyNumberFormat="1" applyFont="1" applyAlignment="1">
      <alignment horizontal="right"/>
    </xf>
    <xf numFmtId="0" fontId="13" fillId="0" borderId="6" xfId="93" applyFont="1" applyAlignment="1">
      <alignment horizontal="left" vertical="top"/>
    </xf>
    <xf numFmtId="0" fontId="10" fillId="0" borderId="6" xfId="93" applyFont="1" applyAlignment="1">
      <alignment horizontal="right"/>
    </xf>
    <xf numFmtId="170" fontId="10" fillId="0" borderId="6" xfId="93" applyNumberFormat="1" applyFont="1" applyAlignment="1">
      <alignment horizontal="center" vertical="top" readingOrder="1"/>
    </xf>
    <xf numFmtId="170" fontId="10" fillId="0" borderId="6" xfId="93" applyNumberFormat="1" applyFont="1" applyAlignment="1">
      <alignment horizontal="left" vertical="top" readingOrder="1"/>
    </xf>
    <xf numFmtId="4" fontId="10" fillId="0" borderId="6" xfId="93" applyNumberFormat="1" applyFont="1" applyAlignment="1">
      <alignment wrapText="1"/>
    </xf>
    <xf numFmtId="172" fontId="13" fillId="0" borderId="6" xfId="93" applyNumberFormat="1" applyFont="1" applyAlignment="1">
      <alignment horizontal="center" wrapText="1"/>
    </xf>
    <xf numFmtId="0" fontId="13" fillId="0" borderId="6" xfId="93" applyFont="1" applyAlignment="1">
      <alignment horizontal="right" wrapText="1"/>
    </xf>
    <xf numFmtId="4" fontId="13" fillId="0" borderId="6" xfId="93" applyNumberFormat="1" applyFont="1" applyAlignment="1">
      <alignment horizontal="right" wrapText="1"/>
    </xf>
    <xf numFmtId="4" fontId="13" fillId="0" borderId="6" xfId="93" applyNumberFormat="1" applyFont="1" applyAlignment="1">
      <alignment wrapText="1"/>
    </xf>
    <xf numFmtId="0" fontId="13" fillId="0" borderId="24" xfId="93" applyFont="1" applyBorder="1" applyAlignment="1">
      <alignment horizontal="left" vertical="top"/>
    </xf>
    <xf numFmtId="172" fontId="13" fillId="0" borderId="24" xfId="93" applyNumberFormat="1" applyFont="1" applyBorder="1" applyAlignment="1">
      <alignment horizontal="center" wrapText="1"/>
    </xf>
    <xf numFmtId="0" fontId="13" fillId="0" borderId="24" xfId="93" applyFont="1" applyBorder="1" applyAlignment="1">
      <alignment horizontal="right" wrapText="1"/>
    </xf>
    <xf numFmtId="4" fontId="13" fillId="0" borderId="24" xfId="93" applyNumberFormat="1" applyFont="1" applyBorder="1" applyAlignment="1">
      <alignment horizontal="right" wrapText="1"/>
    </xf>
    <xf numFmtId="4" fontId="18" fillId="0" borderId="25" xfId="93" applyNumberFormat="1" applyFont="1" applyBorder="1"/>
    <xf numFmtId="0" fontId="17" fillId="9" borderId="11" xfId="117" applyFill="1" applyBorder="1" applyAlignment="1">
      <alignment horizontal="center" vertical="center"/>
    </xf>
    <xf numFmtId="0" fontId="17" fillId="9" borderId="9" xfId="117" applyFill="1" applyBorder="1" applyAlignment="1">
      <alignment horizontal="center" vertical="center"/>
    </xf>
    <xf numFmtId="0" fontId="17" fillId="0" borderId="6" xfId="117" applyAlignment="1">
      <alignment horizontal="center" vertical="center"/>
    </xf>
    <xf numFmtId="0" fontId="79" fillId="9" borderId="11" xfId="117" applyFont="1" applyFill="1" applyBorder="1" applyAlignment="1">
      <alignment horizontal="center"/>
    </xf>
    <xf numFmtId="0" fontId="79" fillId="9" borderId="9" xfId="117" applyFont="1" applyFill="1" applyBorder="1" applyAlignment="1">
      <alignment horizontal="center"/>
    </xf>
    <xf numFmtId="0" fontId="79" fillId="0" borderId="6" xfId="117" applyFont="1" applyAlignment="1">
      <alignment horizontal="center"/>
    </xf>
    <xf numFmtId="0" fontId="80" fillId="10" borderId="10" xfId="117" applyFont="1" applyFill="1" applyBorder="1" applyAlignment="1">
      <alignment horizontal="right" vertical="center"/>
    </xf>
    <xf numFmtId="0" fontId="80" fillId="10" borderId="10" xfId="117" applyFont="1" applyFill="1" applyBorder="1" applyAlignment="1">
      <alignment vertical="center"/>
    </xf>
    <xf numFmtId="0" fontId="17" fillId="10" borderId="10" xfId="117" applyFill="1" applyBorder="1" applyAlignment="1">
      <alignment horizontal="center" vertical="center"/>
    </xf>
    <xf numFmtId="166" fontId="17" fillId="10" borderId="10" xfId="117" applyNumberFormat="1" applyFill="1" applyBorder="1" applyAlignment="1">
      <alignment vertical="center"/>
    </xf>
    <xf numFmtId="166" fontId="52" fillId="10" borderId="10" xfId="117" applyNumberFormat="1" applyFont="1" applyFill="1" applyBorder="1" applyAlignment="1">
      <alignment vertical="center"/>
    </xf>
    <xf numFmtId="0" fontId="17" fillId="0" borderId="6" xfId="117"/>
    <xf numFmtId="0" fontId="52" fillId="12" borderId="10" xfId="117" applyFont="1" applyFill="1" applyBorder="1" applyAlignment="1">
      <alignment horizontal="right" vertical="center"/>
    </xf>
    <xf numFmtId="0" fontId="52" fillId="12" borderId="10" xfId="117" applyFont="1" applyFill="1" applyBorder="1" applyAlignment="1">
      <alignment vertical="center"/>
    </xf>
    <xf numFmtId="0" fontId="17" fillId="12" borderId="10" xfId="117" applyFill="1" applyBorder="1" applyAlignment="1">
      <alignment horizontal="center" vertical="center"/>
    </xf>
    <xf numFmtId="166" fontId="17" fillId="12" borderId="10" xfId="117" applyNumberFormat="1" applyFill="1" applyBorder="1" applyAlignment="1">
      <alignment vertical="center"/>
    </xf>
    <xf numFmtId="166" fontId="52" fillId="12" borderId="10" xfId="117" applyNumberFormat="1" applyFont="1" applyFill="1" applyBorder="1" applyAlignment="1">
      <alignment vertical="center"/>
    </xf>
    <xf numFmtId="0" fontId="17" fillId="0" borderId="6" xfId="117" applyAlignment="1">
      <alignment horizontal="right" vertical="top"/>
    </xf>
    <xf numFmtId="0" fontId="17" fillId="0" borderId="6" xfId="117" applyAlignment="1">
      <alignment vertical="top" wrapText="1"/>
    </xf>
    <xf numFmtId="0" fontId="17" fillId="0" borderId="6" xfId="117" applyAlignment="1">
      <alignment horizontal="center" wrapText="1"/>
    </xf>
    <xf numFmtId="167" fontId="17" fillId="0" borderId="6" xfId="117" applyNumberFormat="1"/>
    <xf numFmtId="166" fontId="17" fillId="0" borderId="6" xfId="117" applyNumberFormat="1" applyAlignment="1">
      <alignment wrapText="1"/>
    </xf>
    <xf numFmtId="49" fontId="76" fillId="0" borderId="6" xfId="6" applyNumberFormat="1" applyFont="1" applyAlignment="1">
      <alignment horizontal="left"/>
    </xf>
    <xf numFmtId="0" fontId="76" fillId="0" borderId="6" xfId="6" applyFont="1"/>
    <xf numFmtId="0" fontId="76" fillId="0" borderId="6" xfId="6" applyFont="1" applyAlignment="1">
      <alignment vertical="center"/>
    </xf>
    <xf numFmtId="0" fontId="76" fillId="0" borderId="6" xfId="6" applyFont="1" applyAlignment="1">
      <alignment horizontal="center" vertical="center"/>
    </xf>
    <xf numFmtId="0" fontId="76" fillId="0" borderId="6" xfId="6" applyFont="1" applyAlignment="1">
      <alignment horizontal="right" vertical="center"/>
    </xf>
    <xf numFmtId="0" fontId="53" fillId="0" borderId="6" xfId="6" applyAlignment="1">
      <alignment horizontal="right" vertical="top"/>
    </xf>
    <xf numFmtId="0" fontId="53" fillId="0" borderId="6" xfId="6" applyAlignment="1">
      <alignment horizontal="left" vertical="top" wrapText="1"/>
    </xf>
    <xf numFmtId="2" fontId="204" fillId="0" borderId="6" xfId="118" applyNumberFormat="1" applyAlignment="1" applyProtection="1">
      <alignment horizontal="left" vertical="center" wrapText="1"/>
      <protection locked="0"/>
    </xf>
    <xf numFmtId="0" fontId="53" fillId="0" borderId="6" xfId="118" applyFont="1" applyAlignment="1">
      <alignment horizontal="left" vertical="top" wrapText="1"/>
    </xf>
    <xf numFmtId="0" fontId="76" fillId="0" borderId="6" xfId="118" applyFont="1" applyAlignment="1">
      <alignment horizontal="left" vertical="top" wrapText="1"/>
    </xf>
    <xf numFmtId="0" fontId="17" fillId="0" borderId="6" xfId="6" applyFont="1" applyAlignment="1">
      <alignment vertical="top"/>
    </xf>
    <xf numFmtId="0" fontId="53" fillId="0" borderId="6" xfId="118" applyFont="1" applyAlignment="1">
      <alignment horizontal="left" vertical="top" wrapText="1"/>
    </xf>
    <xf numFmtId="2" fontId="204" fillId="0" borderId="6" xfId="118" applyNumberFormat="1" applyAlignment="1" applyProtection="1">
      <alignment horizontal="left" vertical="center" wrapText="1"/>
      <protection locked="0"/>
    </xf>
    <xf numFmtId="49" fontId="60" fillId="0" borderId="6" xfId="119" applyNumberFormat="1" applyFont="1" applyAlignment="1">
      <alignment horizontal="left" vertical="top" wrapText="1"/>
    </xf>
    <xf numFmtId="49" fontId="60" fillId="0" borderId="6" xfId="119" applyNumberFormat="1" applyFont="1" applyAlignment="1">
      <alignment horizontal="left" vertical="top"/>
    </xf>
    <xf numFmtId="0" fontId="205" fillId="0" borderId="6" xfId="119" applyFont="1"/>
    <xf numFmtId="49" fontId="205" fillId="0" borderId="6" xfId="119" applyNumberFormat="1" applyFont="1" applyAlignment="1">
      <alignment horizontal="left" vertical="top"/>
    </xf>
    <xf numFmtId="0" fontId="205" fillId="0" borderId="6" xfId="119" applyFont="1" applyAlignment="1">
      <alignment vertical="top" wrapText="1"/>
    </xf>
    <xf numFmtId="0" fontId="205" fillId="0" borderId="6" xfId="119" applyFont="1" applyAlignment="1">
      <alignment horizontal="right"/>
    </xf>
    <xf numFmtId="1" fontId="205" fillId="0" borderId="6" xfId="119" applyNumberFormat="1" applyFont="1"/>
    <xf numFmtId="4" fontId="206" fillId="0" borderId="6" xfId="119" applyNumberFormat="1" applyFont="1"/>
    <xf numFmtId="176" fontId="206" fillId="0" borderId="6" xfId="119" applyNumberFormat="1" applyFont="1"/>
    <xf numFmtId="0" fontId="207" fillId="0" borderId="6" xfId="119" applyFont="1" applyAlignment="1">
      <alignment horizontal="left" vertical="top" wrapText="1"/>
    </xf>
    <xf numFmtId="2" fontId="204" fillId="0" borderId="6" xfId="119" applyNumberFormat="1" applyAlignment="1" applyProtection="1">
      <alignment horizontal="left" vertical="center" wrapText="1"/>
      <protection locked="0"/>
    </xf>
    <xf numFmtId="0" fontId="207" fillId="0" borderId="6" xfId="119" applyFont="1"/>
    <xf numFmtId="49" fontId="59" fillId="0" borderId="6" xfId="119" applyNumberFormat="1" applyFont="1" applyAlignment="1">
      <alignment horizontal="left" vertical="top"/>
    </xf>
    <xf numFmtId="0" fontId="55" fillId="0" borderId="6" xfId="119" applyFont="1" applyAlignment="1">
      <alignment horizontal="left" vertical="top" wrapText="1" shrinkToFit="1"/>
    </xf>
    <xf numFmtId="0" fontId="207" fillId="0" borderId="6" xfId="119" applyFont="1" applyAlignment="1">
      <alignment vertical="top" wrapText="1" shrinkToFit="1"/>
    </xf>
    <xf numFmtId="176" fontId="207" fillId="0" borderId="6" xfId="119" applyNumberFormat="1" applyFont="1" applyAlignment="1">
      <alignment vertical="top" wrapText="1" shrinkToFit="1"/>
    </xf>
    <xf numFmtId="0" fontId="76" fillId="0" borderId="6" xfId="119" applyFont="1"/>
    <xf numFmtId="49" fontId="76" fillId="0" borderId="6" xfId="119" applyNumberFormat="1" applyFont="1" applyAlignment="1">
      <alignment horizontal="left" vertical="top"/>
    </xf>
    <xf numFmtId="0" fontId="76" fillId="0" borderId="6" xfId="119" applyFont="1" applyAlignment="1">
      <alignment vertical="top" wrapText="1"/>
    </xf>
    <xf numFmtId="0" fontId="76" fillId="0" borderId="6" xfId="119" applyFont="1" applyAlignment="1">
      <alignment horizontal="right"/>
    </xf>
    <xf numFmtId="1" fontId="76" fillId="0" borderId="6" xfId="119" applyNumberFormat="1" applyFont="1"/>
    <xf numFmtId="4" fontId="208" fillId="0" borderId="6" xfId="119" applyNumberFormat="1" applyFont="1"/>
    <xf numFmtId="176" fontId="208" fillId="0" borderId="6" xfId="119" applyNumberFormat="1" applyFont="1"/>
    <xf numFmtId="0" fontId="60" fillId="0" borderId="6" xfId="119" applyFont="1"/>
    <xf numFmtId="49" fontId="60" fillId="0" borderId="6" xfId="119" applyNumberFormat="1" applyFont="1" applyAlignment="1">
      <alignment horizontal="left" vertical="top"/>
    </xf>
    <xf numFmtId="176" fontId="60" fillId="0" borderId="6" xfId="119" applyNumberFormat="1" applyFont="1" applyAlignment="1">
      <alignment horizontal="left" vertical="top"/>
    </xf>
    <xf numFmtId="0" fontId="67" fillId="0" borderId="6" xfId="119" applyFont="1" applyAlignment="1">
      <alignment horizontal="left" vertical="top" wrapText="1"/>
    </xf>
    <xf numFmtId="0" fontId="207" fillId="0" borderId="6" xfId="119" applyFont="1" applyAlignment="1">
      <alignment horizontal="left" vertical="top" wrapText="1"/>
    </xf>
    <xf numFmtId="176" fontId="207" fillId="0" borderId="6" xfId="119" applyNumberFormat="1" applyFont="1" applyAlignment="1">
      <alignment horizontal="left" vertical="top" wrapText="1"/>
    </xf>
    <xf numFmtId="0" fontId="67" fillId="0" borderId="6" xfId="119" applyFont="1" applyAlignment="1">
      <alignment horizontal="left" vertical="top"/>
    </xf>
    <xf numFmtId="0" fontId="67" fillId="0" borderId="6" xfId="119" applyFont="1" applyAlignment="1">
      <alignment horizontal="left" vertical="top" wrapText="1"/>
    </xf>
    <xf numFmtId="176" fontId="67" fillId="0" borderId="6" xfId="119" applyNumberFormat="1" applyFont="1" applyAlignment="1">
      <alignment horizontal="left" vertical="top" wrapText="1"/>
    </xf>
    <xf numFmtId="49" fontId="60" fillId="0" borderId="6" xfId="119" applyNumberFormat="1" applyFont="1" applyAlignment="1">
      <alignment horizontal="left" vertical="top" wrapText="1"/>
    </xf>
    <xf numFmtId="0" fontId="66" fillId="0" borderId="6" xfId="119" applyFont="1" applyAlignment="1">
      <alignment horizontal="left" vertical="top"/>
    </xf>
    <xf numFmtId="0" fontId="67" fillId="0" borderId="6" xfId="119" applyFont="1" applyAlignment="1">
      <alignment vertical="top" wrapText="1"/>
    </xf>
    <xf numFmtId="2" fontId="204" fillId="0" borderId="6" xfId="119" applyNumberFormat="1" applyAlignment="1" applyProtection="1">
      <alignment vertical="center" wrapText="1"/>
      <protection locked="0"/>
    </xf>
    <xf numFmtId="49" fontId="210" fillId="0" borderId="6" xfId="119" applyNumberFormat="1" applyFont="1" applyAlignment="1">
      <alignment horizontal="left" vertical="top"/>
    </xf>
    <xf numFmtId="0" fontId="207" fillId="0" borderId="6" xfId="119" applyFont="1" applyAlignment="1">
      <alignment vertical="top" wrapText="1"/>
    </xf>
    <xf numFmtId="0" fontId="207" fillId="0" borderId="6" xfId="119" applyFont="1" applyAlignment="1">
      <alignment horizontal="right"/>
    </xf>
    <xf numFmtId="1" fontId="207" fillId="0" borderId="6" xfId="119" applyNumberFormat="1" applyFont="1"/>
    <xf numFmtId="4" fontId="211" fillId="0" borderId="6" xfId="119" applyNumberFormat="1" applyFont="1"/>
    <xf numFmtId="176" fontId="211" fillId="0" borderId="6" xfId="119" applyNumberFormat="1" applyFont="1"/>
    <xf numFmtId="49" fontId="207" fillId="0" borderId="6" xfId="119" applyNumberFormat="1" applyFont="1" applyAlignment="1">
      <alignment horizontal="left" vertical="top"/>
    </xf>
    <xf numFmtId="49" fontId="207" fillId="0" borderId="6" xfId="119" applyNumberFormat="1" applyFont="1" applyAlignment="1">
      <alignment horizontal="center" vertical="top"/>
    </xf>
    <xf numFmtId="176" fontId="207" fillId="0" borderId="6" xfId="119" applyNumberFormat="1" applyFont="1" applyAlignment="1">
      <alignment horizontal="center" vertical="top"/>
    </xf>
    <xf numFmtId="0" fontId="76" fillId="0" borderId="6" xfId="119" applyFont="1" applyAlignment="1">
      <alignment horizontal="left" vertical="top" wrapText="1"/>
    </xf>
    <xf numFmtId="176" fontId="76" fillId="0" borderId="6" xfId="119" applyNumberFormat="1" applyFont="1" applyAlignment="1">
      <alignment horizontal="left" vertical="top" wrapText="1"/>
    </xf>
    <xf numFmtId="0" fontId="17" fillId="0" borderId="6" xfId="117" applyAlignment="1">
      <alignment wrapText="1"/>
    </xf>
    <xf numFmtId="0" fontId="17" fillId="0" borderId="6" xfId="117" applyAlignment="1">
      <alignment horizontal="center"/>
    </xf>
    <xf numFmtId="49" fontId="53" fillId="0" borderId="6" xfId="118" applyNumberFormat="1" applyFont="1" applyAlignment="1" applyProtection="1">
      <alignment horizontal="right" wrapText="1"/>
      <protection locked="0"/>
    </xf>
    <xf numFmtId="49" fontId="52" fillId="0" borderId="6" xfId="118" applyNumberFormat="1" applyFont="1" applyAlignment="1" applyProtection="1">
      <alignment horizontal="center" vertical="center" wrapText="1"/>
      <protection locked="0"/>
    </xf>
    <xf numFmtId="49" fontId="53" fillId="0" borderId="6" xfId="118" applyNumberFormat="1" applyFont="1" applyAlignment="1" applyProtection="1">
      <alignment horizontal="center" wrapText="1"/>
      <protection locked="0"/>
    </xf>
    <xf numFmtId="49" fontId="53" fillId="0" borderId="6" xfId="118" applyNumberFormat="1" applyFont="1" applyAlignment="1" applyProtection="1">
      <alignment horizontal="right" vertical="center" wrapText="1"/>
      <protection locked="0"/>
    </xf>
    <xf numFmtId="49" fontId="53" fillId="0" borderId="6" xfId="118" applyNumberFormat="1" applyFont="1" applyAlignment="1" applyProtection="1">
      <alignment wrapText="1"/>
      <protection locked="0"/>
    </xf>
    <xf numFmtId="0" fontId="52" fillId="12" borderId="6" xfId="118" applyFont="1" applyFill="1" applyAlignment="1">
      <alignment horizontal="center" vertical="center" wrapText="1"/>
    </xf>
    <xf numFmtId="3" fontId="52" fillId="12" borderId="6" xfId="118" applyNumberFormat="1" applyFont="1" applyFill="1" applyAlignment="1">
      <alignment horizontal="center" vertical="center" wrapText="1"/>
    </xf>
    <xf numFmtId="4" fontId="52" fillId="12" borderId="6" xfId="118" applyNumberFormat="1" applyFont="1" applyFill="1" applyAlignment="1">
      <alignment horizontal="right" vertical="center" wrapText="1"/>
    </xf>
    <xf numFmtId="4" fontId="52" fillId="12" borderId="6" xfId="118" applyNumberFormat="1" applyFont="1" applyFill="1" applyAlignment="1">
      <alignment horizontal="center" vertical="center" wrapText="1"/>
    </xf>
    <xf numFmtId="0" fontId="52" fillId="0" borderId="6" xfId="118" applyFont="1" applyAlignment="1">
      <alignment horizontal="center" vertical="center" wrapText="1"/>
    </xf>
    <xf numFmtId="1" fontId="76" fillId="0" borderId="9" xfId="118" applyNumberFormat="1" applyFont="1" applyBorder="1" applyAlignment="1">
      <alignment horizontal="center" vertical="center" wrapText="1"/>
    </xf>
    <xf numFmtId="2" fontId="17" fillId="0" borderId="9" xfId="118" applyNumberFormat="1" applyFont="1" applyBorder="1" applyAlignment="1">
      <alignment horizontal="left" vertical="center" wrapText="1"/>
    </xf>
    <xf numFmtId="2" fontId="17" fillId="0" borderId="9" xfId="118" applyNumberFormat="1" applyFont="1" applyBorder="1" applyAlignment="1">
      <alignment horizontal="center" vertical="center" wrapText="1"/>
    </xf>
    <xf numFmtId="0" fontId="76" fillId="0" borderId="9" xfId="118" applyFont="1" applyBorder="1" applyAlignment="1">
      <alignment horizontal="center" vertical="center" wrapText="1"/>
    </xf>
    <xf numFmtId="173" fontId="76" fillId="0" borderId="9" xfId="118" applyNumberFormat="1" applyFont="1" applyBorder="1" applyAlignment="1" applyProtection="1">
      <alignment horizontal="right" vertical="center" wrapText="1"/>
      <protection locked="0"/>
    </xf>
    <xf numFmtId="173" fontId="76" fillId="0" borderId="9" xfId="118" applyNumberFormat="1" applyFont="1" applyBorder="1" applyAlignment="1">
      <alignment horizontal="right" vertical="center" wrapText="1"/>
    </xf>
    <xf numFmtId="2" fontId="17" fillId="0" borderId="9" xfId="118" applyNumberFormat="1" applyFont="1" applyBorder="1" applyAlignment="1">
      <alignment horizontal="justify" vertical="center" wrapText="1"/>
    </xf>
    <xf numFmtId="0" fontId="17" fillId="0" borderId="9" xfId="6" applyFont="1" applyBorder="1" applyAlignment="1">
      <alignment horizontal="left" vertical="top" wrapText="1"/>
    </xf>
    <xf numFmtId="0" fontId="17" fillId="0" borderId="9" xfId="6" applyFont="1" applyBorder="1" applyAlignment="1">
      <alignment horizontal="left" vertical="center" wrapText="1"/>
    </xf>
    <xf numFmtId="0" fontId="17" fillId="0" borderId="9" xfId="6" applyFont="1" applyBorder="1" applyAlignment="1">
      <alignment horizontal="center" vertical="center" wrapText="1"/>
    </xf>
    <xf numFmtId="0" fontId="17" fillId="0" borderId="6" xfId="6" applyFont="1" applyAlignment="1">
      <alignment vertical="top" wrapText="1"/>
    </xf>
    <xf numFmtId="0" fontId="53" fillId="0" borderId="9" xfId="120" applyBorder="1" applyAlignment="1">
      <alignment horizontal="left" vertical="top" wrapText="1"/>
    </xf>
    <xf numFmtId="0" fontId="52" fillId="12" borderId="26" xfId="118" applyFont="1" applyFill="1" applyBorder="1" applyAlignment="1">
      <alignment horizontal="right" wrapText="1"/>
    </xf>
    <xf numFmtId="0" fontId="52" fillId="12" borderId="8" xfId="118" applyFont="1" applyFill="1" applyBorder="1" applyAlignment="1">
      <alignment horizontal="right" wrapText="1"/>
    </xf>
    <xf numFmtId="173" fontId="52" fillId="12" borderId="27" xfId="118" applyNumberFormat="1" applyFont="1" applyFill="1" applyBorder="1" applyAlignment="1">
      <alignment horizontal="right" vertical="center" wrapText="1"/>
    </xf>
    <xf numFmtId="0" fontId="52" fillId="12" borderId="28" xfId="118" applyFont="1" applyFill="1" applyBorder="1" applyAlignment="1">
      <alignment horizontal="right" wrapText="1"/>
    </xf>
    <xf numFmtId="0" fontId="52" fillId="12" borderId="10" xfId="118" applyFont="1" applyFill="1" applyBorder="1" applyAlignment="1">
      <alignment horizontal="right" wrapText="1"/>
    </xf>
    <xf numFmtId="173" fontId="52" fillId="12" borderId="29" xfId="118" applyNumberFormat="1" applyFont="1" applyFill="1" applyBorder="1" applyAlignment="1">
      <alignment horizontal="right" vertical="center" wrapText="1"/>
    </xf>
    <xf numFmtId="0" fontId="17" fillId="0" borderId="6" xfId="6" applyFont="1" applyAlignment="1">
      <alignment horizontal="center" vertical="top"/>
    </xf>
    <xf numFmtId="0" fontId="17" fillId="0" borderId="6" xfId="6" applyFont="1" applyAlignment="1">
      <alignment horizontal="center" vertical="center"/>
    </xf>
    <xf numFmtId="4" fontId="17" fillId="0" borderId="6" xfId="6" applyNumberFormat="1" applyFont="1" applyAlignment="1">
      <alignment horizontal="right" vertical="top"/>
    </xf>
    <xf numFmtId="0" fontId="52" fillId="12" borderId="9" xfId="119" applyFont="1" applyFill="1" applyBorder="1" applyAlignment="1">
      <alignment horizontal="left" vertical="center" wrapText="1"/>
    </xf>
    <xf numFmtId="0" fontId="52" fillId="12" borderId="9" xfId="119" applyFont="1" applyFill="1" applyBorder="1" applyAlignment="1">
      <alignment horizontal="center" vertical="center" wrapText="1"/>
    </xf>
    <xf numFmtId="3" fontId="52" fillId="12" borderId="9" xfId="119" applyNumberFormat="1" applyFont="1" applyFill="1" applyBorder="1" applyAlignment="1">
      <alignment horizontal="center" vertical="center" wrapText="1"/>
    </xf>
    <xf numFmtId="176" fontId="52" fillId="12" borderId="9" xfId="119" applyNumberFormat="1" applyFont="1" applyFill="1" applyBorder="1" applyAlignment="1">
      <alignment horizontal="right" vertical="center" wrapText="1"/>
    </xf>
    <xf numFmtId="176" fontId="52" fillId="12" borderId="9" xfId="119" applyNumberFormat="1" applyFont="1" applyFill="1" applyBorder="1" applyAlignment="1">
      <alignment horizontal="center" vertical="center" wrapText="1"/>
    </xf>
    <xf numFmtId="0" fontId="59" fillId="0" borderId="9" xfId="119" applyFont="1" applyBorder="1" applyAlignment="1">
      <alignment horizontal="left" vertical="top" wrapText="1"/>
    </xf>
    <xf numFmtId="49" fontId="207" fillId="0" borderId="9" xfId="119" applyNumberFormat="1" applyFont="1" applyBorder="1" applyAlignment="1">
      <alignment horizontal="left" vertical="top" wrapText="1"/>
    </xf>
    <xf numFmtId="0" fontId="44" fillId="0" borderId="9" xfId="119" applyFont="1" applyBorder="1" applyAlignment="1">
      <alignment vertical="top" wrapText="1"/>
    </xf>
    <xf numFmtId="0" fontId="207" fillId="0" borderId="9" xfId="119" applyFont="1" applyBorder="1" applyAlignment="1">
      <alignment horizontal="center"/>
    </xf>
    <xf numFmtId="0" fontId="207" fillId="0" borderId="9" xfId="119" applyFont="1" applyBorder="1"/>
    <xf numFmtId="174" fontId="207" fillId="0" borderId="9" xfId="119" applyNumberFormat="1" applyFont="1" applyBorder="1" applyProtection="1">
      <protection locked="0"/>
    </xf>
    <xf numFmtId="0" fontId="212" fillId="0" borderId="9" xfId="119" applyFont="1" applyBorder="1"/>
    <xf numFmtId="0" fontId="204" fillId="0" borderId="6" xfId="119" applyAlignment="1">
      <alignment horizontal="left"/>
    </xf>
    <xf numFmtId="0" fontId="204" fillId="0" borderId="6" xfId="119"/>
    <xf numFmtId="176" fontId="204" fillId="0" borderId="6" xfId="119" applyNumberFormat="1"/>
    <xf numFmtId="0" fontId="210" fillId="7" borderId="12" xfId="119" applyFont="1" applyFill="1" applyBorder="1" applyAlignment="1">
      <alignment horizontal="left" vertical="top" wrapText="1"/>
    </xf>
    <xf numFmtId="0" fontId="207" fillId="7" borderId="12" xfId="119" applyFont="1" applyFill="1" applyBorder="1" applyAlignment="1">
      <alignment horizontal="center"/>
    </xf>
    <xf numFmtId="0" fontId="207" fillId="7" borderId="12" xfId="119" applyFont="1" applyFill="1" applyBorder="1"/>
    <xf numFmtId="195" fontId="207" fillId="7" borderId="12" xfId="119" applyNumberFormat="1" applyFont="1" applyFill="1" applyBorder="1" applyProtection="1">
      <protection locked="0"/>
    </xf>
    <xf numFmtId="173" fontId="76" fillId="7" borderId="13" xfId="118" applyNumberFormat="1" applyFont="1" applyFill="1" applyBorder="1" applyAlignment="1">
      <alignment horizontal="right" vertical="center" wrapText="1"/>
    </xf>
    <xf numFmtId="173" fontId="76" fillId="7" borderId="9" xfId="118" applyNumberFormat="1" applyFont="1" applyFill="1" applyBorder="1" applyAlignment="1">
      <alignment horizontal="right" vertical="center" wrapText="1"/>
    </xf>
    <xf numFmtId="0" fontId="210" fillId="7" borderId="11" xfId="119" applyFont="1" applyFill="1" applyBorder="1" applyAlignment="1">
      <alignment horizontal="left" vertical="top" wrapText="1"/>
    </xf>
    <xf numFmtId="0" fontId="216" fillId="21" borderId="6" xfId="121" applyFont="1" applyFill="1" applyAlignment="1">
      <alignment horizontal="center" vertical="center" wrapText="1"/>
    </xf>
    <xf numFmtId="0" fontId="216" fillId="21" borderId="6" xfId="121" applyFont="1" applyFill="1" applyAlignment="1">
      <alignment vertical="center" wrapText="1"/>
    </xf>
    <xf numFmtId="4" fontId="216" fillId="21" borderId="6" xfId="121" applyNumberFormat="1" applyFont="1" applyFill="1" applyAlignment="1">
      <alignment horizontal="center" vertical="center" wrapText="1"/>
    </xf>
    <xf numFmtId="0" fontId="216" fillId="0" borderId="6" xfId="121" applyFont="1" applyAlignment="1">
      <alignment horizontal="center" vertical="center" wrapText="1"/>
    </xf>
    <xf numFmtId="0" fontId="216" fillId="0" borderId="6" xfId="121" applyFont="1" applyAlignment="1">
      <alignment vertical="center" wrapText="1"/>
    </xf>
    <xf numFmtId="196" fontId="207" fillId="0" borderId="6" xfId="119" applyNumberFormat="1" applyFont="1" applyAlignment="1">
      <alignment horizontal="right"/>
    </xf>
    <xf numFmtId="0" fontId="216" fillId="12" borderId="6" xfId="121" applyFont="1" applyFill="1" applyAlignment="1">
      <alignment horizontal="center" vertical="top" wrapText="1"/>
    </xf>
    <xf numFmtId="0" fontId="216" fillId="12" borderId="6" xfId="121" applyFont="1" applyFill="1" applyAlignment="1">
      <alignment vertical="top" wrapText="1"/>
    </xf>
    <xf numFmtId="196" fontId="59" fillId="11" borderId="6" xfId="119" applyNumberFormat="1" applyFont="1" applyFill="1" applyAlignment="1">
      <alignment horizontal="right"/>
    </xf>
    <xf numFmtId="0" fontId="17" fillId="9" borderId="11" xfId="53" applyFill="1" applyBorder="1" applyAlignment="1">
      <alignment horizontal="center" vertical="center"/>
    </xf>
    <xf numFmtId="0" fontId="17" fillId="9" borderId="9" xfId="53" applyFill="1" applyBorder="1" applyAlignment="1">
      <alignment horizontal="center" vertical="center"/>
    </xf>
    <xf numFmtId="0" fontId="17" fillId="0" borderId="6" xfId="53" applyAlignment="1">
      <alignment horizontal="center" vertical="center"/>
    </xf>
    <xf numFmtId="0" fontId="79" fillId="9" borderId="11" xfId="53" applyFont="1" applyFill="1" applyBorder="1" applyAlignment="1">
      <alignment horizontal="center"/>
    </xf>
    <xf numFmtId="0" fontId="79" fillId="9" borderId="9" xfId="53" applyFont="1" applyFill="1" applyBorder="1" applyAlignment="1">
      <alignment horizontal="center"/>
    </xf>
    <xf numFmtId="0" fontId="79" fillId="0" borderId="6" xfId="53" applyFont="1" applyAlignment="1">
      <alignment horizontal="center"/>
    </xf>
    <xf numFmtId="0" fontId="80" fillId="10" borderId="10" xfId="53" applyFont="1" applyFill="1" applyBorder="1" applyAlignment="1">
      <alignment horizontal="right" vertical="center"/>
    </xf>
    <xf numFmtId="0" fontId="80" fillId="10" borderId="10" xfId="53" applyFont="1" applyFill="1" applyBorder="1" applyAlignment="1">
      <alignment vertical="center"/>
    </xf>
    <xf numFmtId="0" fontId="17" fillId="10" borderId="10" xfId="53" applyFill="1" applyBorder="1" applyAlignment="1">
      <alignment horizontal="center" vertical="center"/>
    </xf>
    <xf numFmtId="166" fontId="17" fillId="10" borderId="10" xfId="53" applyNumberFormat="1" applyFill="1" applyBorder="1" applyAlignment="1">
      <alignment vertical="center"/>
    </xf>
    <xf numFmtId="166" fontId="52" fillId="10" borderId="10" xfId="53" applyNumberFormat="1" applyFont="1" applyFill="1" applyBorder="1" applyAlignment="1">
      <alignment vertical="center"/>
    </xf>
    <xf numFmtId="0" fontId="52" fillId="12" borderId="10" xfId="53" applyFont="1" applyFill="1" applyBorder="1" applyAlignment="1">
      <alignment horizontal="right" vertical="center"/>
    </xf>
    <xf numFmtId="0" fontId="52" fillId="12" borderId="10" xfId="53" applyFont="1" applyFill="1" applyBorder="1" applyAlignment="1">
      <alignment vertical="center"/>
    </xf>
    <xf numFmtId="0" fontId="17" fillId="12" borderId="10" xfId="53" applyFill="1" applyBorder="1" applyAlignment="1">
      <alignment horizontal="center" vertical="center"/>
    </xf>
    <xf numFmtId="166" fontId="17" fillId="12" borderId="10" xfId="53" applyNumberFormat="1" applyFill="1" applyBorder="1" applyAlignment="1">
      <alignment vertical="center"/>
    </xf>
    <xf numFmtId="166" fontId="52" fillId="12" borderId="10" xfId="53" applyNumberFormat="1" applyFont="1" applyFill="1" applyBorder="1" applyAlignment="1">
      <alignment vertical="center"/>
    </xf>
    <xf numFmtId="0" fontId="17" fillId="0" borderId="6" xfId="53" applyAlignment="1">
      <alignment horizontal="right" vertical="top"/>
    </xf>
    <xf numFmtId="49" fontId="17" fillId="0" borderId="6" xfId="53" applyNumberFormat="1" applyAlignment="1">
      <alignment horizontal="right" vertical="top"/>
    </xf>
    <xf numFmtId="0" fontId="17" fillId="0" borderId="6" xfId="53" applyAlignment="1">
      <alignment horizontal="left" vertical="top" wrapText="1"/>
    </xf>
    <xf numFmtId="0" fontId="53" fillId="0" borderId="6" xfId="53" applyFont="1" applyAlignment="1">
      <alignment wrapText="1"/>
    </xf>
    <xf numFmtId="0" fontId="53" fillId="0" borderId="6" xfId="53" applyFont="1" applyAlignment="1">
      <alignment horizontal="center" vertical="top" wrapText="1"/>
    </xf>
    <xf numFmtId="0" fontId="17" fillId="0" borderId="6" xfId="53" applyAlignment="1">
      <alignment horizontal="center"/>
    </xf>
    <xf numFmtId="49" fontId="80" fillId="10" borderId="10" xfId="53" applyNumberFormat="1" applyFont="1" applyFill="1" applyBorder="1" applyAlignment="1">
      <alignment horizontal="right" vertical="center"/>
    </xf>
    <xf numFmtId="49" fontId="52" fillId="0" borderId="6" xfId="53" applyNumberFormat="1" applyFont="1" applyAlignment="1">
      <alignment horizontal="right" vertical="center"/>
    </xf>
    <xf numFmtId="0" fontId="117" fillId="0" borderId="6" xfId="53" applyFont="1" applyAlignment="1">
      <alignment vertical="center" wrapText="1"/>
    </xf>
    <xf numFmtId="0" fontId="17" fillId="0" borderId="6" xfId="53" applyAlignment="1">
      <alignment horizontal="center" vertical="center" wrapText="1"/>
    </xf>
    <xf numFmtId="167" fontId="17" fillId="0" borderId="6" xfId="53" applyNumberFormat="1" applyAlignment="1">
      <alignment vertical="center"/>
    </xf>
    <xf numFmtId="166" fontId="17" fillId="0" borderId="6" xfId="53" applyNumberFormat="1" applyAlignment="1">
      <alignment vertical="center" wrapText="1"/>
    </xf>
    <xf numFmtId="0" fontId="17" fillId="0" borderId="6" xfId="53" applyAlignment="1">
      <alignment wrapText="1"/>
    </xf>
    <xf numFmtId="0" fontId="119" fillId="0" borderId="6" xfId="53" applyFont="1"/>
    <xf numFmtId="0" fontId="53" fillId="0" borderId="6" xfId="53" applyFont="1" applyAlignment="1">
      <alignment vertical="center" wrapText="1"/>
    </xf>
    <xf numFmtId="49" fontId="53" fillId="0" borderId="6" xfId="53" applyNumberFormat="1" applyFont="1" applyAlignment="1">
      <alignment wrapText="1"/>
    </xf>
    <xf numFmtId="49" fontId="17" fillId="0" borderId="6" xfId="53" applyNumberFormat="1" applyAlignment="1">
      <alignment horizontal="right" vertical="top" wrapText="1"/>
    </xf>
    <xf numFmtId="0" fontId="17" fillId="0" borderId="6" xfId="53" applyAlignment="1">
      <alignment vertical="center"/>
    </xf>
    <xf numFmtId="49" fontId="53" fillId="0" borderId="6" xfId="53" applyNumberFormat="1" applyFont="1" applyAlignment="1">
      <alignment vertical="top" wrapText="1"/>
    </xf>
    <xf numFmtId="0" fontId="117" fillId="0" borderId="6" xfId="53" applyFont="1"/>
    <xf numFmtId="0" fontId="119" fillId="0" borderId="6" xfId="53" applyFont="1" applyAlignment="1">
      <alignment horizontal="left" vertical="center" indent="2"/>
    </xf>
    <xf numFmtId="167" fontId="17" fillId="0" borderId="6" xfId="53" applyNumberFormat="1" applyAlignment="1">
      <alignment horizontal="center" vertical="center"/>
    </xf>
    <xf numFmtId="166" fontId="17" fillId="0" borderId="6" xfId="53" applyNumberFormat="1" applyAlignment="1">
      <alignment horizontal="center" vertical="center" wrapText="1"/>
    </xf>
    <xf numFmtId="0" fontId="119" fillId="0" borderId="6" xfId="53" applyFont="1" applyAlignment="1">
      <alignment horizontal="right"/>
    </xf>
    <xf numFmtId="169" fontId="17" fillId="0" borderId="6" xfId="53" applyNumberFormat="1"/>
    <xf numFmtId="171" fontId="17" fillId="0" borderId="6" xfId="53" applyNumberFormat="1" applyProtection="1">
      <protection locked="0"/>
    </xf>
    <xf numFmtId="171" fontId="17" fillId="0" borderId="6" xfId="53" applyNumberFormat="1" applyAlignment="1">
      <alignment wrapText="1"/>
    </xf>
    <xf numFmtId="173" fontId="17" fillId="0" borderId="6" xfId="53" applyNumberFormat="1" applyProtection="1">
      <protection locked="0"/>
    </xf>
    <xf numFmtId="173" fontId="17" fillId="0" borderId="6" xfId="53" applyNumberFormat="1" applyAlignment="1">
      <alignment wrapText="1"/>
    </xf>
    <xf numFmtId="0" fontId="52" fillId="0" borderId="6" xfId="53" applyFont="1" applyAlignment="1">
      <alignment vertical="center"/>
    </xf>
    <xf numFmtId="167" fontId="17" fillId="0" borderId="6" xfId="53" applyNumberFormat="1" applyAlignment="1" applyProtection="1">
      <alignment vertical="center"/>
      <protection locked="0"/>
    </xf>
    <xf numFmtId="171" fontId="52" fillId="0" borderId="6" xfId="53" applyNumberFormat="1" applyFont="1" applyAlignment="1">
      <alignment vertical="center"/>
    </xf>
    <xf numFmtId="0" fontId="17" fillId="0" borderId="6" xfId="53" applyAlignment="1">
      <alignment horizontal="right" vertical="center"/>
    </xf>
    <xf numFmtId="0" fontId="17" fillId="0" borderId="6" xfId="53" applyAlignment="1">
      <alignment vertical="center" wrapText="1"/>
    </xf>
    <xf numFmtId="49" fontId="17" fillId="0" borderId="6" xfId="53" applyNumberFormat="1" applyAlignment="1">
      <alignment horizontal="right" vertical="center"/>
    </xf>
    <xf numFmtId="0" fontId="57" fillId="0" borderId="6" xfId="53" applyFont="1" applyAlignment="1">
      <alignment vertical="center"/>
    </xf>
    <xf numFmtId="4" fontId="17" fillId="0" borderId="6" xfId="53" applyNumberFormat="1" applyAlignment="1">
      <alignment vertical="center"/>
    </xf>
    <xf numFmtId="0" fontId="103" fillId="0" borderId="6" xfId="53" applyFont="1" applyAlignment="1">
      <alignment vertical="center"/>
    </xf>
    <xf numFmtId="0" fontId="52" fillId="12" borderId="10" xfId="53" applyFont="1" applyFill="1" applyBorder="1" applyAlignment="1">
      <alignment horizontal="left" vertical="center"/>
    </xf>
    <xf numFmtId="4" fontId="17" fillId="12" borderId="10" xfId="53" applyNumberFormat="1" applyFill="1" applyBorder="1" applyAlignment="1">
      <alignment vertical="center"/>
    </xf>
    <xf numFmtId="4" fontId="17" fillId="0" borderId="6" xfId="53" applyNumberFormat="1" applyAlignment="1">
      <alignment vertical="center" wrapText="1"/>
    </xf>
    <xf numFmtId="0" fontId="17" fillId="0" borderId="6" xfId="53" applyAlignment="1">
      <alignment horizontal="left" vertical="center"/>
    </xf>
    <xf numFmtId="0" fontId="52" fillId="0" borderId="6" xfId="53" applyFont="1" applyAlignment="1">
      <alignment vertical="center" wrapText="1"/>
    </xf>
    <xf numFmtId="0" fontId="52" fillId="0" borderId="6" xfId="53" applyFont="1" applyAlignment="1">
      <alignment horizontal="center" vertical="center" wrapText="1"/>
    </xf>
    <xf numFmtId="167" fontId="52" fillId="0" borderId="6" xfId="53" applyNumberFormat="1" applyFont="1" applyAlignment="1">
      <alignment horizontal="right" vertical="center"/>
    </xf>
    <xf numFmtId="4" fontId="52" fillId="0" borderId="6" xfId="53" applyNumberFormat="1" applyFont="1" applyAlignment="1">
      <alignment vertical="center"/>
    </xf>
    <xf numFmtId="167" fontId="52" fillId="0" borderId="6" xfId="53" applyNumberFormat="1" applyFont="1" applyAlignment="1">
      <alignment horizontal="right" vertical="center"/>
    </xf>
    <xf numFmtId="49" fontId="120" fillId="0" borderId="6" xfId="53" applyNumberFormat="1" applyFont="1" applyAlignment="1">
      <alignment horizontal="right" vertical="center"/>
    </xf>
    <xf numFmtId="0" fontId="52" fillId="0" borderId="8" xfId="53" applyFont="1" applyBorder="1" applyAlignment="1">
      <alignment horizontal="right" vertical="center"/>
    </xf>
    <xf numFmtId="0" fontId="52" fillId="0" borderId="10" xfId="53" applyFont="1" applyBorder="1" applyAlignment="1">
      <alignment horizontal="right" vertical="center"/>
    </xf>
    <xf numFmtId="4" fontId="52" fillId="0" borderId="10" xfId="53" applyNumberFormat="1" applyFont="1" applyBorder="1" applyAlignment="1">
      <alignment vertical="center"/>
    </xf>
    <xf numFmtId="0" fontId="57" fillId="0" borderId="6" xfId="53" applyFont="1" applyAlignment="1">
      <alignment horizontal="right" vertical="center"/>
    </xf>
    <xf numFmtId="0" fontId="80" fillId="0" borderId="8" xfId="53" applyFont="1" applyBorder="1" applyAlignment="1">
      <alignment horizontal="right" vertical="center"/>
    </xf>
    <xf numFmtId="173" fontId="41" fillId="0" borderId="6" xfId="53" applyNumberFormat="1" applyFont="1" applyAlignment="1">
      <alignment wrapText="1"/>
    </xf>
  </cellXfs>
  <cellStyles count="122">
    <cellStyle name="_ET_STYLE_NoName_00_" xfId="77" xr:uid="{00000000-0005-0000-0000-000000000000}"/>
    <cellStyle name="_Procjena opremanja Busevec - Lekenik" xfId="29" xr:uid="{00000000-0005-0000-0000-000001000000}"/>
    <cellStyle name="Comma 2 2 2" xfId="9" xr:uid="{00000000-0005-0000-0000-000002000000}"/>
    <cellStyle name="Comma 5" xfId="98" xr:uid="{1AFDDCE1-0149-4E6B-B13F-56983F7FC6B9}"/>
    <cellStyle name="Currency 2" xfId="115" xr:uid="{E1BB0767-B93C-44AB-B137-B6C0AAEE078B}"/>
    <cellStyle name="Excel Built-in Normal" xfId="18" xr:uid="{00000000-0005-0000-0000-000003000000}"/>
    <cellStyle name="Normal" xfId="0" builtinId="0"/>
    <cellStyle name="Normal 10" xfId="4" xr:uid="{00000000-0005-0000-0000-000005000000}"/>
    <cellStyle name="Normal 10 10" xfId="39" xr:uid="{00000000-0005-0000-0000-000006000000}"/>
    <cellStyle name="Normal 10 2" xfId="8" xr:uid="{00000000-0005-0000-0000-000007000000}"/>
    <cellStyle name="Normal 10 2 2" xfId="53" xr:uid="{00000000-0005-0000-0000-000008000000}"/>
    <cellStyle name="Normal 10 2 2 2" xfId="14" xr:uid="{00000000-0005-0000-0000-000009000000}"/>
    <cellStyle name="Normal 10 3" xfId="25" xr:uid="{00000000-0005-0000-0000-00000A000000}"/>
    <cellStyle name="Normal 11" xfId="24" xr:uid="{00000000-0005-0000-0000-00000B000000}"/>
    <cellStyle name="Normal 11 2" xfId="62" xr:uid="{00000000-0005-0000-0000-00000C000000}"/>
    <cellStyle name="Normal 114" xfId="86" xr:uid="{00000000-0005-0000-0000-00000D000000}"/>
    <cellStyle name="Normal 12" xfId="7" xr:uid="{00000000-0005-0000-0000-00000E000000}"/>
    <cellStyle name="Normal 13" xfId="50" xr:uid="{00000000-0005-0000-0000-00000F000000}"/>
    <cellStyle name="Normal 13 2" xfId="40" xr:uid="{00000000-0005-0000-0000-000010000000}"/>
    <cellStyle name="Normal 13 3" xfId="96" xr:uid="{0FD8B2BC-1377-4568-9864-F404D7EC939B}"/>
    <cellStyle name="Normal 14" xfId="38" xr:uid="{00000000-0005-0000-0000-000011000000}"/>
    <cellStyle name="Normal 14 2" xfId="113" xr:uid="{A781F04B-C7A2-477E-8D2F-42D53C016C36}"/>
    <cellStyle name="Normal 15" xfId="59" xr:uid="{00000000-0005-0000-0000-000012000000}"/>
    <cellStyle name="Normal 16" xfId="60" xr:uid="{00000000-0005-0000-0000-000013000000}"/>
    <cellStyle name="Normal 17" xfId="61" xr:uid="{00000000-0005-0000-0000-000014000000}"/>
    <cellStyle name="Normal 18" xfId="63" xr:uid="{00000000-0005-0000-0000-000015000000}"/>
    <cellStyle name="Normal 19" xfId="64" xr:uid="{00000000-0005-0000-0000-000016000000}"/>
    <cellStyle name="Normal 19 2" xfId="19" xr:uid="{00000000-0005-0000-0000-000017000000}"/>
    <cellStyle name="Normal 19 3 3" xfId="31" xr:uid="{00000000-0005-0000-0000-000018000000}"/>
    <cellStyle name="Normal 19 3 3 2" xfId="26" xr:uid="{00000000-0005-0000-0000-000019000000}"/>
    <cellStyle name="Normal 19 3 3 2 2" xfId="54" xr:uid="{00000000-0005-0000-0000-00001A000000}"/>
    <cellStyle name="Normal 19 3 3 2 3" xfId="81" xr:uid="{00000000-0005-0000-0000-00001B000000}"/>
    <cellStyle name="Normal 19 3 3 2 3 2" xfId="106" xr:uid="{091564D9-6C90-48BE-B646-3FF98FBF9AAB}"/>
    <cellStyle name="Normal 19 3 3 2 4" xfId="89" xr:uid="{00000000-0005-0000-0000-00001C000000}"/>
    <cellStyle name="Normal 19 3 3 3" xfId="32" xr:uid="{00000000-0005-0000-0000-00001D000000}"/>
    <cellStyle name="Normal 19 3 3 3 2" xfId="55" xr:uid="{00000000-0005-0000-0000-00001E000000}"/>
    <cellStyle name="Normal 19 3 3 3 3" xfId="82" xr:uid="{00000000-0005-0000-0000-00001F000000}"/>
    <cellStyle name="Normal 19 3 3 3 3 2" xfId="107" xr:uid="{4A686475-D847-4C24-9256-8A8AA08B1B9D}"/>
    <cellStyle name="Normal 19 3 3 3 4" xfId="92" xr:uid="{00000000-0005-0000-0000-000020000000}"/>
    <cellStyle name="Normal 19 3 3 4" xfId="52" xr:uid="{00000000-0005-0000-0000-000021000000}"/>
    <cellStyle name="Normal 19 3 3 5" xfId="80" xr:uid="{00000000-0005-0000-0000-000022000000}"/>
    <cellStyle name="Normal 19 3 3 5 2" xfId="105" xr:uid="{21E09693-80DF-43FE-B605-6F3E81980D9D}"/>
    <cellStyle name="Normal 19 3 3 6" xfId="88" xr:uid="{00000000-0005-0000-0000-000023000000}"/>
    <cellStyle name="Normal 2" xfId="6" xr:uid="{00000000-0005-0000-0000-000024000000}"/>
    <cellStyle name="Normal 2 2" xfId="16" xr:uid="{00000000-0005-0000-0000-000025000000}"/>
    <cellStyle name="Normal 2 2 2" xfId="116" xr:uid="{4C9AB3E1-7434-4541-98DE-F1ADC29F8F50}"/>
    <cellStyle name="Normal 2 3" xfId="85" xr:uid="{00000000-0005-0000-0000-000026000000}"/>
    <cellStyle name="Normal 2 7" xfId="99" xr:uid="{D009945A-072F-487E-890F-B7C879C8FEDC}"/>
    <cellStyle name="Normal 2 9 2 6" xfId="34" xr:uid="{00000000-0005-0000-0000-000027000000}"/>
    <cellStyle name="Normal 2 9 2 6 2" xfId="56" xr:uid="{00000000-0005-0000-0000-000028000000}"/>
    <cellStyle name="Normal 2 9 2 6 3" xfId="83" xr:uid="{00000000-0005-0000-0000-000029000000}"/>
    <cellStyle name="Normal 2 9 2 6 3 2" xfId="109" xr:uid="{292A8738-6A4C-4E9E-8D9E-7DBC07AA21F3}"/>
    <cellStyle name="Normal 2 9 2 6 4" xfId="90" xr:uid="{00000000-0005-0000-0000-00002A000000}"/>
    <cellStyle name="Normal 20" xfId="65" xr:uid="{00000000-0005-0000-0000-00002B000000}"/>
    <cellStyle name="Normal 21" xfId="66" xr:uid="{00000000-0005-0000-0000-00002C000000}"/>
    <cellStyle name="Normal 22" xfId="67" xr:uid="{00000000-0005-0000-0000-00002D000000}"/>
    <cellStyle name="Normal 23" xfId="68" xr:uid="{00000000-0005-0000-0000-00002E000000}"/>
    <cellStyle name="Normal 24" xfId="71" xr:uid="{00000000-0005-0000-0000-00002F000000}"/>
    <cellStyle name="Normal 25" xfId="75" xr:uid="{00000000-0005-0000-0000-000030000000}"/>
    <cellStyle name="Normal 25 2" xfId="97" xr:uid="{9FBF973E-4A4E-4B9F-B264-86E52FCD10F3}"/>
    <cellStyle name="Normal 26" xfId="94" xr:uid="{FD8CAFA3-A157-4F12-9C41-CF3F01773B04}"/>
    <cellStyle name="Normal 28" xfId="35" xr:uid="{00000000-0005-0000-0000-000031000000}"/>
    <cellStyle name="Normal 28 2" xfId="47" xr:uid="{00000000-0005-0000-0000-000032000000}"/>
    <cellStyle name="Normal 28 3" xfId="58" xr:uid="{00000000-0005-0000-0000-000033000000}"/>
    <cellStyle name="Normal 28 4" xfId="84" xr:uid="{00000000-0005-0000-0000-000034000000}"/>
    <cellStyle name="Normal 28 4 2" xfId="111" xr:uid="{2E98C641-AD79-4226-88FD-C76E5C4B81BD}"/>
    <cellStyle name="Normal 28 5" xfId="91" xr:uid="{00000000-0005-0000-0000-000035000000}"/>
    <cellStyle name="Normal 3" xfId="21" xr:uid="{00000000-0005-0000-0000-000036000000}"/>
    <cellStyle name="Normal 3 2" xfId="28" xr:uid="{00000000-0005-0000-0000-000037000000}"/>
    <cellStyle name="Normal 3 2 31" xfId="87" xr:uid="{00000000-0005-0000-0000-000038000000}"/>
    <cellStyle name="Normal 3 3" xfId="57" xr:uid="{00000000-0005-0000-0000-000039000000}"/>
    <cellStyle name="Normal 3 5" xfId="110" xr:uid="{E5D76CA1-804C-453C-92B0-935090AEC071}"/>
    <cellStyle name="Normal 3 7" xfId="101" xr:uid="{DB0504EB-087E-4419-86C6-C6453362A1FC}"/>
    <cellStyle name="Normal 4" xfId="42" xr:uid="{00000000-0005-0000-0000-00003A000000}"/>
    <cellStyle name="Normal 4 18" xfId="117" xr:uid="{4D2BEF60-238A-497E-8D9E-FED81ABC43BF}"/>
    <cellStyle name="Normal 4 9 9" xfId="112" xr:uid="{E82273D1-1B7F-4086-BE1E-2C9CA435BC04}"/>
    <cellStyle name="Normal 46" xfId="1" xr:uid="{00000000-0005-0000-0000-00003B000000}"/>
    <cellStyle name="Normal 47" xfId="3" xr:uid="{00000000-0005-0000-0000-00003C000000}"/>
    <cellStyle name="Normal 5" xfId="45" xr:uid="{00000000-0005-0000-0000-00003D000000}"/>
    <cellStyle name="Normal 5 2" xfId="103" xr:uid="{23F2E023-BD5A-49F6-A440-2670CF88B656}"/>
    <cellStyle name="Normal 5 23" xfId="20" xr:uid="{00000000-0005-0000-0000-00003E000000}"/>
    <cellStyle name="Normal 6" xfId="22" xr:uid="{00000000-0005-0000-0000-00003F000000}"/>
    <cellStyle name="Normal 6 2" xfId="74" xr:uid="{00000000-0005-0000-0000-000040000000}"/>
    <cellStyle name="Normal 67" xfId="118" xr:uid="{9EFCBE57-CC80-4A44-A682-98A851E46012}"/>
    <cellStyle name="Normal 69" xfId="102" xr:uid="{A6958113-E1B0-42D5-B8D0-6ACFECE3E380}"/>
    <cellStyle name="Normal 7" xfId="46" xr:uid="{00000000-0005-0000-0000-000041000000}"/>
    <cellStyle name="Normal 7 23" xfId="23" xr:uid="{00000000-0005-0000-0000-000042000000}"/>
    <cellStyle name="Normal 7 4" xfId="93" xr:uid="{86FCE0B5-733C-4755-93F1-1D0FFB6CB5B7}"/>
    <cellStyle name="Normal 71" xfId="76" xr:uid="{00000000-0005-0000-0000-000043000000}"/>
    <cellStyle name="Normal 71 2" xfId="95" xr:uid="{97CB8FC9-4986-427C-B7AC-800CFFB52D7C}"/>
    <cellStyle name="Normal 74" xfId="100" xr:uid="{2F5C70E9-F1C0-4E2F-BC9D-BD58480D14A9}"/>
    <cellStyle name="Normal 8" xfId="48" xr:uid="{00000000-0005-0000-0000-000044000000}"/>
    <cellStyle name="Normal 9" xfId="49" xr:uid="{00000000-0005-0000-0000-000045000000}"/>
    <cellStyle name="Normal_5183-1 sprinkler Garaža Budmanijeva-Zoranićeva 2" xfId="120" xr:uid="{27734757-B86C-4492-B8E1-550D722ED894}"/>
    <cellStyle name="Normal_HR7-Z214" xfId="17" xr:uid="{00000000-0005-0000-0000-000046000000}"/>
    <cellStyle name="Normal_Jolly stanica 2" xfId="121" xr:uid="{130A9468-C405-4A5D-AB15-D73CEB214AB2}"/>
    <cellStyle name="Normal_TROŠKOVNIK - KAM - ŽUTO" xfId="78" xr:uid="{00000000-0005-0000-0000-000047000000}"/>
    <cellStyle name="Normal_Troškovnik Polanjščak 2" xfId="114" xr:uid="{15A231DE-9859-4794-84C3-153636F4C007}"/>
    <cellStyle name="Normal_-TROŠKOVNIK-247-18-VK-PALAS KRAPINA CRNA KRALJICA-MVA" xfId="30" xr:uid="{00000000-0005-0000-0000-000048000000}"/>
    <cellStyle name="Normalno 15" xfId="15" xr:uid="{00000000-0005-0000-0000-000049000000}"/>
    <cellStyle name="Normalno 15 2" xfId="43" xr:uid="{00000000-0005-0000-0000-00004A000000}"/>
    <cellStyle name="Normalno 2" xfId="13" xr:uid="{00000000-0005-0000-0000-00004B000000}"/>
    <cellStyle name="Normalno 2 2" xfId="12" xr:uid="{00000000-0005-0000-0000-00004C000000}"/>
    <cellStyle name="Normalno 2 2 2" xfId="33" xr:uid="{00000000-0005-0000-0000-00004D000000}"/>
    <cellStyle name="Normalno 2 2 2 2" xfId="108" xr:uid="{6A553A20-0E27-4B25-BFD9-BE9DF251AF0C}"/>
    <cellStyle name="Normalno 2 2 3" xfId="44" xr:uid="{00000000-0005-0000-0000-00004E000000}"/>
    <cellStyle name="Normalno 2 2 4" xfId="119" xr:uid="{7FF43F68-233F-4BFB-8D0F-6B1394ADA086}"/>
    <cellStyle name="Normalno 2 3" xfId="73" xr:uid="{00000000-0005-0000-0000-00004F000000}"/>
    <cellStyle name="Normalno 2 6" xfId="2" xr:uid="{00000000-0005-0000-0000-000050000000}"/>
    <cellStyle name="Normalno 2 6 2" xfId="51" xr:uid="{00000000-0005-0000-0000-000051000000}"/>
    <cellStyle name="Normalno 2 6 3" xfId="79" xr:uid="{00000000-0005-0000-0000-000052000000}"/>
    <cellStyle name="Normalno 2 6 3 2" xfId="104" xr:uid="{F8006933-1308-4444-BF5C-9B649DEB6627}"/>
    <cellStyle name="Normalno 3" xfId="69" xr:uid="{00000000-0005-0000-0000-000053000000}"/>
    <cellStyle name="Normalno 4" xfId="36" xr:uid="{00000000-0005-0000-0000-000054000000}"/>
    <cellStyle name="Normalno 5" xfId="10" xr:uid="{00000000-0005-0000-0000-000055000000}"/>
    <cellStyle name="Normalno 5 2" xfId="72" xr:uid="{00000000-0005-0000-0000-000056000000}"/>
    <cellStyle name="Obično 3 2" xfId="37" xr:uid="{00000000-0005-0000-0000-000057000000}"/>
    <cellStyle name="Obično_08.08.07-TROŠKOVNIK_STROJARSTVO_LAPAD" xfId="11" xr:uid="{00000000-0005-0000-0000-000058000000}"/>
    <cellStyle name="Percent 2" xfId="27" xr:uid="{00000000-0005-0000-0000-000059000000}"/>
    <cellStyle name="Stil 1" xfId="41" xr:uid="{00000000-0005-0000-0000-00005A000000}"/>
    <cellStyle name="TR12 Opisi" xfId="5" xr:uid="{00000000-0005-0000-0000-00005B000000}"/>
    <cellStyle name="Zarez 5" xfId="70" xr:uid="{00000000-0005-0000-0000-00005C000000}"/>
  </cellStyles>
  <dxfs count="67">
    <dxf>
      <font>
        <color rgb="FFBFBFBF"/>
      </font>
      <fill>
        <patternFill patternType="none"/>
      </fill>
    </dxf>
    <dxf>
      <font>
        <color theme="0"/>
      </font>
      <fill>
        <patternFill patternType="none"/>
      </fill>
    </dxf>
    <dxf>
      <font>
        <color theme="0"/>
      </font>
      <fill>
        <patternFill patternType="none"/>
      </fill>
    </dxf>
    <dxf>
      <fill>
        <patternFill>
          <bgColor theme="5" tint="0.59996337778862885"/>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ont>
        <color rgb="FFBFBFBF"/>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dxf>
    <dxf>
      <font>
        <color theme="0"/>
      </font>
    </dxf>
    <dxf>
      <font>
        <color theme="0" tint="-0.24994659260841701"/>
      </font>
    </dxf>
    <dxf>
      <font>
        <color theme="0"/>
      </font>
    </dxf>
    <dxf>
      <font>
        <color theme="0"/>
      </font>
    </dxf>
    <dxf>
      <font>
        <color theme="0" tint="-0.24994659260841701"/>
      </font>
    </dxf>
    <dxf>
      <font>
        <color theme="0"/>
      </font>
      <fill>
        <patternFill patternType="none"/>
      </fill>
    </dxf>
    <dxf>
      <font>
        <color theme="0"/>
      </font>
      <fill>
        <patternFill patternType="none"/>
      </fill>
    </dxf>
    <dxf>
      <font>
        <color theme="0"/>
      </font>
    </dxf>
    <dxf>
      <font>
        <color theme="0"/>
      </font>
      <fill>
        <patternFill patternType="none"/>
      </fill>
    </dxf>
    <dxf>
      <font>
        <color theme="0"/>
      </font>
      <fill>
        <patternFill patternType="none"/>
      </fill>
    </dxf>
    <dxf>
      <font>
        <color theme="0"/>
      </font>
    </dxf>
    <dxf>
      <font>
        <color theme="0"/>
      </font>
      <fill>
        <patternFill patternType="none"/>
      </fill>
    </dxf>
    <dxf>
      <font>
        <color theme="0"/>
      </font>
      <fill>
        <patternFill patternType="none"/>
      </fill>
    </dxf>
    <dxf>
      <font>
        <color theme="0"/>
      </font>
    </dxf>
    <dxf>
      <font>
        <color theme="0"/>
      </font>
      <fill>
        <patternFill patternType="none"/>
      </fill>
    </dxf>
    <dxf>
      <font>
        <color theme="0"/>
      </font>
    </dxf>
    <dxf>
      <font>
        <color theme="0"/>
      </font>
      <fill>
        <patternFill patternType="none"/>
      </fill>
    </dxf>
    <dxf>
      <font>
        <color theme="0"/>
      </font>
      <fill>
        <patternFill patternType="none"/>
      </fill>
    </dxf>
    <dxf>
      <font>
        <color theme="0"/>
      </font>
    </dxf>
    <dxf>
      <font>
        <color theme="0"/>
      </font>
      <fill>
        <patternFill patternType="none"/>
      </fill>
    </dxf>
    <dxf>
      <font>
        <color theme="0"/>
      </font>
    </dxf>
    <dxf>
      <font>
        <color theme="0"/>
      </font>
    </dxf>
    <dxf>
      <font>
        <color theme="0"/>
      </font>
      <fill>
        <patternFill patternType="none"/>
      </fill>
    </dxf>
    <dxf>
      <font>
        <color theme="0"/>
      </font>
    </dxf>
    <dxf>
      <font>
        <color theme="0"/>
      </font>
    </dxf>
    <dxf>
      <font>
        <color rgb="FFBFBFBF"/>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dxf>
    <dxf>
      <font>
        <color theme="0"/>
      </font>
    </dxf>
    <dxf>
      <font>
        <color theme="0" tint="-0.24994659260841701"/>
      </font>
    </dxf>
    <dxf>
      <font>
        <color theme="0"/>
      </font>
    </dxf>
    <dxf>
      <font>
        <color theme="0"/>
      </font>
    </dxf>
    <dxf>
      <font>
        <color theme="0" tint="-0.24994659260841701"/>
      </font>
    </dxf>
    <dxf>
      <font>
        <color theme="0"/>
      </font>
    </dxf>
    <dxf>
      <font>
        <color theme="0" tint="-0.24994659260841701"/>
      </font>
    </dxf>
    <dxf>
      <font>
        <color theme="0" tint="-0.24994659260841701"/>
      </font>
    </dxf>
    <dxf>
      <font>
        <color theme="0"/>
      </font>
    </dxf>
    <dxf>
      <font>
        <color theme="0" tint="-0.24994659260841701"/>
      </font>
    </dxf>
    <dxf>
      <font>
        <color theme="0"/>
      </font>
    </dxf>
    <dxf>
      <font>
        <color theme="0"/>
      </font>
    </dxf>
    <dxf>
      <font>
        <color theme="0" tint="-0.24994659260841701"/>
      </font>
    </dxf>
    <dxf>
      <font>
        <color theme="0"/>
      </font>
    </dxf>
    <dxf>
      <font>
        <color theme="0"/>
      </font>
    </dxf>
  </dxfs>
  <tableStyles count="0" defaultTableStyle="TableStyleMedium2" defaultPivotStyle="PivotStyleLight16"/>
  <colors>
    <mruColors>
      <color rgb="FF000000"/>
      <color rgb="FF4E60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-9525</xdr:colOff>
      <xdr:row>0</xdr:row>
      <xdr:rowOff>19050</xdr:rowOff>
    </xdr:from>
    <xdr:ext cx="1466850" cy="1247775"/>
    <xdr:pic>
      <xdr:nvPicPr>
        <xdr:cNvPr id="2" name="image3.jpg" title="Slika">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19051</xdr:rowOff>
    </xdr:from>
    <xdr:ext cx="1457325" cy="838200"/>
    <xdr:pic>
      <xdr:nvPicPr>
        <xdr:cNvPr id="3" name="image3.jpg" title="Slika">
          <a:extLst>
            <a:ext uri="{FF2B5EF4-FFF2-40B4-BE49-F238E27FC236}">
              <a16:creationId xmlns:a16="http://schemas.microsoft.com/office/drawing/2014/main" id="{00000000-0008-0000-0000-000003000000}"/>
            </a:ext>
          </a:extLst>
        </xdr:cNvPr>
        <xdr:cNvPicPr preferRelativeResize="0"/>
      </xdr:nvPicPr>
      <xdr:blipFill rotWithShape="1">
        <a:blip xmlns:r="http://schemas.openxmlformats.org/officeDocument/2006/relationships" r:embed="rId1" cstate="print"/>
        <a:srcRect b="32825"/>
        <a:stretch/>
      </xdr:blipFill>
      <xdr:spPr>
        <a:xfrm>
          <a:off x="0" y="19051"/>
          <a:ext cx="1457325" cy="838200"/>
        </a:xfrm>
        <a:prstGeom prst="rect">
          <a:avLst/>
        </a:prstGeom>
        <a:noFill/>
      </xdr:spPr>
    </xdr:pic>
    <xdr:clientData fLocksWithSheet="0"/>
  </xdr:oneCellAnchor>
  <xdr:twoCellAnchor editAs="oneCell">
    <xdr:from>
      <xdr:col>0</xdr:col>
      <xdr:colOff>123816</xdr:colOff>
      <xdr:row>5</xdr:row>
      <xdr:rowOff>45111</xdr:rowOff>
    </xdr:from>
    <xdr:to>
      <xdr:col>2</xdr:col>
      <xdr:colOff>403865</xdr:colOff>
      <xdr:row>10</xdr:row>
      <xdr:rowOff>119743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072" t="21618" b="25519"/>
        <a:stretch/>
      </xdr:blipFill>
      <xdr:spPr bwMode="auto">
        <a:xfrm>
          <a:off x="123816" y="940461"/>
          <a:ext cx="2661299" cy="88425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19051</xdr:rowOff>
    </xdr:from>
    <xdr:ext cx="1457325" cy="838200"/>
    <xdr:pic>
      <xdr:nvPicPr>
        <xdr:cNvPr id="2" name="image3.jpg" title="Slika">
          <a:extLst>
            <a:ext uri="{FF2B5EF4-FFF2-40B4-BE49-F238E27FC236}">
              <a16:creationId xmlns:a16="http://schemas.microsoft.com/office/drawing/2014/main" id="{90B993B4-317F-4D45-8F5D-023D4BBD410E}"/>
            </a:ext>
          </a:extLst>
        </xdr:cNvPr>
        <xdr:cNvPicPr preferRelativeResize="0"/>
      </xdr:nvPicPr>
      <xdr:blipFill rotWithShape="1">
        <a:blip xmlns:r="http://schemas.openxmlformats.org/officeDocument/2006/relationships" r:embed="rId1" cstate="print"/>
        <a:srcRect b="32825"/>
        <a:stretch/>
      </xdr:blipFill>
      <xdr:spPr>
        <a:xfrm>
          <a:off x="0" y="19051"/>
          <a:ext cx="1457325" cy="838200"/>
        </a:xfrm>
        <a:prstGeom prst="rect">
          <a:avLst/>
        </a:prstGeom>
        <a:noFill/>
      </xdr:spPr>
    </xdr:pic>
    <xdr:clientData fLocksWithSheet="0"/>
  </xdr:oneCellAnchor>
  <xdr:twoCellAnchor editAs="oneCell">
    <xdr:from>
      <xdr:col>0</xdr:col>
      <xdr:colOff>123816</xdr:colOff>
      <xdr:row>5</xdr:row>
      <xdr:rowOff>45111</xdr:rowOff>
    </xdr:from>
    <xdr:to>
      <xdr:col>2</xdr:col>
      <xdr:colOff>403865</xdr:colOff>
      <xdr:row>10</xdr:row>
      <xdr:rowOff>119743</xdr:rowOff>
    </xdr:to>
    <xdr:pic>
      <xdr:nvPicPr>
        <xdr:cNvPr id="3" name="Picture 2">
          <a:extLst>
            <a:ext uri="{FF2B5EF4-FFF2-40B4-BE49-F238E27FC236}">
              <a16:creationId xmlns:a16="http://schemas.microsoft.com/office/drawing/2014/main" id="{ED6FB4F8-3AF0-4092-8601-C505959C969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072" t="21618" b="25519"/>
        <a:stretch/>
      </xdr:blipFill>
      <xdr:spPr bwMode="auto">
        <a:xfrm>
          <a:off x="123816" y="929031"/>
          <a:ext cx="2726069" cy="874732"/>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0</xdr:rowOff>
    </xdr:from>
    <xdr:to>
      <xdr:col>0</xdr:col>
      <xdr:colOff>433886</xdr:colOff>
      <xdr:row>0</xdr:row>
      <xdr:rowOff>0</xdr:rowOff>
    </xdr:to>
    <xdr:sp macro="" textlink="">
      <xdr:nvSpPr>
        <xdr:cNvPr id="2" name="Tekst 5">
          <a:extLst>
            <a:ext uri="{FF2B5EF4-FFF2-40B4-BE49-F238E27FC236}">
              <a16:creationId xmlns:a16="http://schemas.microsoft.com/office/drawing/2014/main" id="{B245A414-6E37-4445-BDEA-2A0AD8C74932}"/>
            </a:ext>
          </a:extLst>
        </xdr:cNvPr>
        <xdr:cNvSpPr txBox="1">
          <a:spLocks noChangeArrowheads="1"/>
        </xdr:cNvSpPr>
      </xdr:nvSpPr>
      <xdr:spPr bwMode="auto">
        <a:xfrm>
          <a:off x="66675" y="0"/>
          <a:ext cx="367211" cy="0"/>
        </a:xfrm>
        <a:prstGeom prst="rect">
          <a:avLst/>
        </a:prstGeom>
        <a:solidFill>
          <a:srgbClr val="FFFFFF"/>
        </a:solidFill>
        <a:ln w="1">
          <a:noFill/>
          <a:miter lim="800000"/>
          <a:headEnd/>
          <a:tailEnd/>
        </a:ln>
      </xdr:spPr>
      <xdr:txBody>
        <a:bodyPr vertOverflow="clip" wrap="square" lIns="27432" tIns="22860" rIns="27432" bIns="22860" anchor="ctr" upright="1"/>
        <a:lstStyle/>
        <a:p>
          <a:pPr algn="just" rtl="0">
            <a:defRPr sz="1000"/>
          </a:pPr>
          <a:r>
            <a:rPr lang="hr-HR" sz="1100" b="0" i="0" strike="noStrike">
              <a:solidFill>
                <a:srgbClr val="000000"/>
              </a:solidFill>
              <a:latin typeface="CRO_Dutch-Normal"/>
            </a:rPr>
            <a:t> St</a:t>
          </a:r>
        </a:p>
      </xdr:txBody>
    </xdr:sp>
    <xdr:clientData/>
  </xdr:twoCellAnchor>
  <xdr:twoCellAnchor>
    <xdr:from>
      <xdr:col>1</xdr:col>
      <xdr:colOff>0</xdr:colOff>
      <xdr:row>67</xdr:row>
      <xdr:rowOff>0</xdr:rowOff>
    </xdr:from>
    <xdr:to>
      <xdr:col>4</xdr:col>
      <xdr:colOff>0</xdr:colOff>
      <xdr:row>67</xdr:row>
      <xdr:rowOff>0</xdr:rowOff>
    </xdr:to>
    <xdr:sp macro="" textlink="">
      <xdr:nvSpPr>
        <xdr:cNvPr id="3" name="Tekst 26">
          <a:extLst>
            <a:ext uri="{FF2B5EF4-FFF2-40B4-BE49-F238E27FC236}">
              <a16:creationId xmlns:a16="http://schemas.microsoft.com/office/drawing/2014/main" id="{498B1674-C6A9-44CA-9CE5-A40F2702A30A}"/>
            </a:ext>
          </a:extLst>
        </xdr:cNvPr>
        <xdr:cNvSpPr txBox="1">
          <a:spLocks noChangeArrowheads="1"/>
        </xdr:cNvSpPr>
      </xdr:nvSpPr>
      <xdr:spPr bwMode="auto">
        <a:xfrm>
          <a:off x="495300" y="19095720"/>
          <a:ext cx="2377440"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hr-HR" sz="1000" b="0" i="0" strike="noStrike">
              <a:solidFill>
                <a:srgbClr val="000000"/>
              </a:solidFill>
              <a:latin typeface="Arial"/>
              <a:cs typeface="Arial"/>
            </a:rPr>
            <a:t>Izvedba AB naglavne ploče. Ploča se betonira sitnozrnim betonom (Dmax=16mm).</a:t>
          </a:r>
        </a:p>
      </xdr:txBody>
    </xdr:sp>
    <xdr:clientData/>
  </xdr:twoCellAnchor>
  <xdr:twoCellAnchor>
    <xdr:from>
      <xdr:col>1</xdr:col>
      <xdr:colOff>0</xdr:colOff>
      <xdr:row>67</xdr:row>
      <xdr:rowOff>0</xdr:rowOff>
    </xdr:from>
    <xdr:to>
      <xdr:col>4</xdr:col>
      <xdr:colOff>0</xdr:colOff>
      <xdr:row>67</xdr:row>
      <xdr:rowOff>0</xdr:rowOff>
    </xdr:to>
    <xdr:sp macro="" textlink="">
      <xdr:nvSpPr>
        <xdr:cNvPr id="4" name="Text Box 25">
          <a:extLst>
            <a:ext uri="{FF2B5EF4-FFF2-40B4-BE49-F238E27FC236}">
              <a16:creationId xmlns:a16="http://schemas.microsoft.com/office/drawing/2014/main" id="{B2CF89C5-DE75-4082-BE11-16E938BD0552}"/>
            </a:ext>
          </a:extLst>
        </xdr:cNvPr>
        <xdr:cNvSpPr txBox="1">
          <a:spLocks noChangeArrowheads="1"/>
        </xdr:cNvSpPr>
      </xdr:nvSpPr>
      <xdr:spPr bwMode="auto">
        <a:xfrm>
          <a:off x="495300" y="19095720"/>
          <a:ext cx="2377440"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hr-HR" sz="1000" b="0" i="0" strike="noStrike">
              <a:solidFill>
                <a:srgbClr val="000000"/>
              </a:solidFill>
              <a:latin typeface="Arial"/>
              <a:cs typeface="Arial"/>
            </a:rPr>
            <a:t>Izvedba AB naglavne ploče. Ploča se betonira sitnozrnim betonom (Dmax=16mm).</a:t>
          </a:r>
        </a:p>
      </xdr:txBody>
    </xdr:sp>
    <xdr:clientData/>
  </xdr:twoCellAnchor>
  <xdr:twoCellAnchor>
    <xdr:from>
      <xdr:col>12</xdr:col>
      <xdr:colOff>76200</xdr:colOff>
      <xdr:row>60</xdr:row>
      <xdr:rowOff>263525</xdr:rowOff>
    </xdr:from>
    <xdr:to>
      <xdr:col>15</xdr:col>
      <xdr:colOff>563854</xdr:colOff>
      <xdr:row>60</xdr:row>
      <xdr:rowOff>263525</xdr:rowOff>
    </xdr:to>
    <xdr:sp macro="" textlink="">
      <xdr:nvSpPr>
        <xdr:cNvPr id="5" name="Text Box 28">
          <a:extLst>
            <a:ext uri="{FF2B5EF4-FFF2-40B4-BE49-F238E27FC236}">
              <a16:creationId xmlns:a16="http://schemas.microsoft.com/office/drawing/2014/main" id="{09CB379D-E9A0-4A94-A23B-F74CDA21F646}"/>
            </a:ext>
          </a:extLst>
        </xdr:cNvPr>
        <xdr:cNvSpPr txBox="1">
          <a:spLocks noChangeArrowheads="1"/>
        </xdr:cNvSpPr>
      </xdr:nvSpPr>
      <xdr:spPr bwMode="auto">
        <a:xfrm>
          <a:off x="9410700" y="17157065"/>
          <a:ext cx="2362174"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hr-HR" sz="1000" b="0" i="0" strike="noStrike">
              <a:solidFill>
                <a:srgbClr val="000000"/>
              </a:solidFill>
              <a:latin typeface="Arial"/>
              <a:cs typeface="Arial"/>
            </a:rPr>
            <a:t>Izvedba AB naglavne ploče. Ploča se betonira sitnozrnim betonom (Dmax=16mm).</a:t>
          </a:r>
        </a:p>
      </xdr:txBody>
    </xdr:sp>
    <xdr:clientData/>
  </xdr:twoCellAnchor>
  <xdr:twoCellAnchor>
    <xdr:from>
      <xdr:col>1</xdr:col>
      <xdr:colOff>0</xdr:colOff>
      <xdr:row>59</xdr:row>
      <xdr:rowOff>3175</xdr:rowOff>
    </xdr:from>
    <xdr:to>
      <xdr:col>4</xdr:col>
      <xdr:colOff>0</xdr:colOff>
      <xdr:row>59</xdr:row>
      <xdr:rowOff>3175</xdr:rowOff>
    </xdr:to>
    <xdr:sp macro="" textlink="">
      <xdr:nvSpPr>
        <xdr:cNvPr id="6" name="Text Box 6">
          <a:extLst>
            <a:ext uri="{FF2B5EF4-FFF2-40B4-BE49-F238E27FC236}">
              <a16:creationId xmlns:a16="http://schemas.microsoft.com/office/drawing/2014/main" id="{28D92FD7-0E08-4273-8B75-E3E965B68DD8}"/>
            </a:ext>
          </a:extLst>
        </xdr:cNvPr>
        <xdr:cNvSpPr txBox="1">
          <a:spLocks noChangeArrowheads="1"/>
        </xdr:cNvSpPr>
      </xdr:nvSpPr>
      <xdr:spPr bwMode="auto">
        <a:xfrm>
          <a:off x="495300" y="16630015"/>
          <a:ext cx="2377440"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endParaRPr lang="hr-HR" sz="1000" b="0" i="0" strike="noStrike">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10.13.22.21\win1\data\groups\1_PROJEKTI_IZRADA\056_TERME%20TUHELJ\056_07_IZVEDBENI%20PROJEKT\056_IZ_EXCEL\23_08_04_TT%20FINALNO%20TROSKOVNICI\TT_01_TROSKOVNICI%20JAVNA%20NABAVA\23_08_04_TERME%20TUHELJ_IZ_DIO%202_ELEMENT%20GRADENJE.xlsx" TargetMode="External"/><Relationship Id="rId2" Type="http://schemas.microsoft.com/office/2019/04/relationships/externalLinkLongPath" Target="23_08_04_TERME%20TUHELJ_IZ_DIO%202_ELEMENT%20GRADENJE.xlsx?DC4294AE" TargetMode="External"/><Relationship Id="rId1" Type="http://schemas.openxmlformats.org/officeDocument/2006/relationships/externalLinkPath" Target="file:///\\DC4294AE\23_08_04_TERME%20TUHELJ_IZ_DIO%202_ELEMENT%20GRADENJ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2.0. NASLOVNICA"/>
      <sheetName val="2.0.SADRZAJ"/>
      <sheetName val="2.0. REKAPITULACIJA"/>
      <sheetName val="2.0. OU GRAĐENJA"/>
      <sheetName val="2.1. NASLOVNICA"/>
      <sheetName val="2.1. OU GOR"/>
      <sheetName val="2.1. GO RADOVI DIO 2"/>
      <sheetName val="2.2. NASLOVNICA"/>
      <sheetName val="2.2. ZAŠTITA GRAĐEVINSKE JAME"/>
      <sheetName val="2.3. NASLOVNICA"/>
      <sheetName val="2.3. OPĆI UVJETI"/>
      <sheetName val="2.3. KRAJOBRAZ I NAVODNJAVANJE"/>
      <sheetName val="2.4. NASLOVNICA"/>
      <sheetName val="2.4. OU EL"/>
      <sheetName val="2.4. ELEKTROINSTALACIJE"/>
      <sheetName val="2.5. NASLOVNICA"/>
      <sheetName val="2.5. OPĆI UVJETI"/>
      <sheetName val="2.5. VODOVOD I KANALIZACIJA"/>
      <sheetName val="2.6. NASLOVNICA"/>
      <sheetName val="2.6. OU FONTANA"/>
      <sheetName val="2.6. FONTANA STROJARSTVO"/>
      <sheetName val="2.7. NASLOVNICA"/>
      <sheetName val="2.7. OPĆI UVJETI SPRINKLER"/>
      <sheetName val="2.7. SPRINKLER"/>
      <sheetName val="2.8. NASLOVNICA"/>
      <sheetName val="2.8. OPĆI UVJETI DIZALA"/>
      <sheetName val="2.8.DIZALA"/>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4B083"/>
  </sheetPr>
  <dimension ref="B1:U1001"/>
  <sheetViews>
    <sheetView view="pageBreakPreview" zoomScaleNormal="100" zoomScaleSheetLayoutView="100" workbookViewId="0">
      <selection activeCell="C2" sqref="C2"/>
    </sheetView>
  </sheetViews>
  <sheetFormatPr defaultColWidth="14.44140625" defaultRowHeight="15" customHeight="1"/>
  <cols>
    <col min="1" max="1" width="7.109375" customWidth="1"/>
    <col min="2" max="2" width="28.5546875" customWidth="1"/>
    <col min="3" max="3" width="55.21875" customWidth="1"/>
    <col min="4" max="4" width="23.77734375" style="497" customWidth="1"/>
    <col min="5" max="21" width="8.88671875" customWidth="1"/>
  </cols>
  <sheetData>
    <row r="1" spans="2:3" ht="12.75" customHeight="1">
      <c r="C1" s="1"/>
    </row>
    <row r="2" spans="2:3" ht="19.5" customHeight="1">
      <c r="C2" s="205"/>
    </row>
    <row r="3" spans="2:3" ht="12.75" customHeight="1"/>
    <row r="4" spans="2:3" ht="12.75" customHeight="1"/>
    <row r="5" spans="2:3" ht="12.75" customHeight="1"/>
    <row r="6" spans="2:3" ht="12.75" customHeight="1"/>
    <row r="7" spans="2:3" ht="12.75" customHeight="1">
      <c r="B7" s="2"/>
    </row>
    <row r="8" spans="2:3" ht="12.75" customHeight="1"/>
    <row r="9" spans="2:3" ht="12.75" customHeight="1"/>
    <row r="10" spans="2:3" ht="12.75" customHeight="1"/>
    <row r="11" spans="2:3" ht="12.75" customHeight="1"/>
    <row r="12" spans="2:3" ht="12.75" customHeight="1"/>
    <row r="13" spans="2:3" ht="12.75" customHeight="1">
      <c r="C13" s="3"/>
    </row>
    <row r="14" spans="2:3" ht="12.75" customHeight="1">
      <c r="C14" s="1513"/>
    </row>
    <row r="15" spans="2:3" ht="12.75" customHeight="1">
      <c r="C15" s="1513"/>
    </row>
    <row r="16" spans="2:3" ht="12.75" customHeight="1">
      <c r="C16" s="1513"/>
    </row>
    <row r="17" spans="2:21" ht="12.75" customHeight="1">
      <c r="B17" s="5"/>
      <c r="C17" s="5"/>
      <c r="D17" s="498"/>
      <c r="E17" s="6"/>
      <c r="F17" s="6"/>
      <c r="G17" s="6"/>
      <c r="H17" s="6"/>
      <c r="I17" s="6"/>
      <c r="J17" s="6"/>
      <c r="K17" s="6"/>
      <c r="L17" s="6"/>
      <c r="M17" s="6"/>
      <c r="N17" s="6"/>
      <c r="O17" s="6"/>
      <c r="P17" s="6"/>
      <c r="Q17" s="6"/>
      <c r="R17" s="6"/>
      <c r="S17" s="6"/>
      <c r="T17" s="6"/>
      <c r="U17" s="6"/>
    </row>
    <row r="18" spans="2:21" ht="12.75" customHeight="1">
      <c r="B18" s="5"/>
      <c r="C18" s="5"/>
      <c r="D18" s="498"/>
      <c r="E18" s="6"/>
      <c r="F18" s="6"/>
      <c r="G18" s="6"/>
      <c r="H18" s="6"/>
      <c r="I18" s="6"/>
      <c r="J18" s="6"/>
      <c r="K18" s="6"/>
      <c r="L18" s="6"/>
      <c r="M18" s="6"/>
      <c r="N18" s="6"/>
      <c r="O18" s="6"/>
      <c r="P18" s="6"/>
      <c r="Q18" s="6"/>
      <c r="R18" s="6"/>
      <c r="S18" s="6"/>
      <c r="T18" s="6"/>
      <c r="U18" s="6"/>
    </row>
    <row r="19" spans="2:21" ht="4.5" customHeight="1">
      <c r="B19" s="206"/>
      <c r="C19" s="206"/>
    </row>
    <row r="20" spans="2:21" ht="40.5" customHeight="1">
      <c r="B20" s="7" t="s">
        <v>0</v>
      </c>
      <c r="C20" s="207" t="s">
        <v>1378</v>
      </c>
    </row>
    <row r="21" spans="2:21" ht="4.5" customHeight="1">
      <c r="B21" s="160"/>
      <c r="C21" s="208"/>
    </row>
    <row r="22" spans="2:21" ht="29.25" customHeight="1">
      <c r="B22" s="7" t="s">
        <v>1</v>
      </c>
      <c r="C22" s="8" t="s">
        <v>431</v>
      </c>
    </row>
    <row r="23" spans="2:21" ht="6" customHeight="1">
      <c r="B23" s="160"/>
      <c r="C23" s="208"/>
    </row>
    <row r="24" spans="2:21" ht="29.25" customHeight="1">
      <c r="B24" s="7" t="s">
        <v>2</v>
      </c>
      <c r="C24" s="8" t="s">
        <v>3</v>
      </c>
    </row>
    <row r="25" spans="2:21" ht="4.5" customHeight="1">
      <c r="B25" s="160"/>
      <c r="C25" s="208"/>
    </row>
    <row r="26" spans="2:21" ht="29.25" customHeight="1">
      <c r="B26" s="7" t="s">
        <v>395</v>
      </c>
      <c r="C26" s="8" t="s">
        <v>432</v>
      </c>
    </row>
    <row r="27" spans="2:21" ht="4.5" customHeight="1">
      <c r="B27" s="160"/>
      <c r="C27" s="208"/>
    </row>
    <row r="28" spans="2:21" ht="18" customHeight="1">
      <c r="B28" s="7" t="s">
        <v>4</v>
      </c>
      <c r="C28" s="10" t="s">
        <v>1573</v>
      </c>
    </row>
    <row r="29" spans="2:21" ht="6" customHeight="1">
      <c r="B29" s="160"/>
      <c r="C29" s="208"/>
    </row>
    <row r="30" spans="2:21" ht="18" customHeight="1">
      <c r="B30" s="7" t="s">
        <v>5</v>
      </c>
      <c r="C30" s="159" t="s">
        <v>1574</v>
      </c>
    </row>
    <row r="31" spans="2:21" ht="6" customHeight="1">
      <c r="B31" s="160"/>
      <c r="C31" s="208"/>
    </row>
    <row r="32" spans="2:21" ht="18" customHeight="1">
      <c r="B32" s="7" t="s">
        <v>6</v>
      </c>
      <c r="C32" s="159" t="s">
        <v>1575</v>
      </c>
    </row>
    <row r="33" spans="2:3" ht="6" customHeight="1">
      <c r="B33" s="160"/>
      <c r="C33" s="208"/>
    </row>
    <row r="34" spans="2:3" ht="15.6">
      <c r="B34" s="7" t="s">
        <v>7</v>
      </c>
      <c r="C34" s="209" t="s">
        <v>434</v>
      </c>
    </row>
    <row r="35" spans="2:3" ht="6" customHeight="1">
      <c r="B35" s="160"/>
      <c r="C35" s="208"/>
    </row>
    <row r="36" spans="2:3" ht="56.25" customHeight="1">
      <c r="B36" s="7" t="s">
        <v>8</v>
      </c>
      <c r="C36" s="11" t="s">
        <v>9</v>
      </c>
    </row>
    <row r="37" spans="2:3" ht="6" customHeight="1">
      <c r="B37" s="160"/>
      <c r="C37" s="210"/>
    </row>
    <row r="38" spans="2:3" ht="114">
      <c r="B38" s="7" t="s">
        <v>433</v>
      </c>
      <c r="C38" s="211" t="s">
        <v>1428</v>
      </c>
    </row>
    <row r="39" spans="2:3" ht="6" customHeight="1">
      <c r="B39" s="160"/>
      <c r="C39" s="210"/>
    </row>
    <row r="40" spans="2:3" ht="71.25" customHeight="1">
      <c r="B40" s="7" t="s">
        <v>10</v>
      </c>
      <c r="C40" s="11" t="s">
        <v>11</v>
      </c>
    </row>
    <row r="41" spans="2:3" ht="6" customHeight="1">
      <c r="B41" s="160"/>
      <c r="C41" s="210"/>
    </row>
    <row r="42" spans="2:3" ht="21" customHeight="1">
      <c r="B42" s="7" t="s">
        <v>12</v>
      </c>
      <c r="C42" s="11" t="s">
        <v>1572</v>
      </c>
    </row>
    <row r="43" spans="2:3" ht="12.75" customHeight="1"/>
    <row r="44" spans="2:3" ht="12.75" customHeight="1"/>
    <row r="45" spans="2:3" ht="12.75" customHeight="1"/>
    <row r="46" spans="2:3" ht="12.75" customHeight="1"/>
    <row r="47" spans="2:3" ht="12.75" customHeight="1"/>
    <row r="48" spans="2: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sheetProtection algorithmName="SHA-512" hashValue="5oSxF312YU9JLvQqJ6dFdBeJKg+jGKhboa6lGwmkXtAakkkAZsCYoZRMFyqRKVg+q2ns760uNJvt33QuOnjqOQ==" saltValue="kKu5/takVkzmvrjiUQbVnA==" spinCount="100000" sheet="1" objects="1" scenarios="1"/>
  <mergeCells count="1">
    <mergeCell ref="C14:C16"/>
  </mergeCells>
  <printOptions horizontalCentered="1"/>
  <pageMargins left="0.70866141732283472" right="0.55118110236220474" top="0.35433070866141736" bottom="0.19685039370078741"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BX952"/>
  <sheetViews>
    <sheetView showZeros="0" view="pageBreakPreview" zoomScaleNormal="100" zoomScaleSheetLayoutView="100" workbookViewId="0">
      <selection activeCell="B12" sqref="B12"/>
    </sheetView>
  </sheetViews>
  <sheetFormatPr defaultColWidth="14.44140625" defaultRowHeight="13.2"/>
  <cols>
    <col min="1" max="1" width="4.77734375" style="683" customWidth="1"/>
    <col min="2" max="2" width="40.77734375" style="683" customWidth="1"/>
    <col min="3" max="3" width="8.21875" style="683" customWidth="1"/>
    <col min="4" max="4" width="9.77734375" style="683" customWidth="1"/>
    <col min="5" max="5" width="12.77734375" style="683" customWidth="1"/>
    <col min="6" max="6" width="15.21875" style="683" customWidth="1"/>
    <col min="7" max="16384" width="14.44140625" style="683"/>
  </cols>
  <sheetData>
    <row r="1" spans="1:6" s="532" customFormat="1">
      <c r="A1" s="1041" t="s">
        <v>165</v>
      </c>
      <c r="B1" s="1042" t="s">
        <v>166</v>
      </c>
      <c r="C1" s="1042" t="s">
        <v>167</v>
      </c>
      <c r="D1" s="1042" t="s">
        <v>168</v>
      </c>
      <c r="E1" s="1042" t="s">
        <v>169</v>
      </c>
      <c r="F1" s="1041" t="s">
        <v>170</v>
      </c>
    </row>
    <row r="2" spans="1:6" s="532" customFormat="1">
      <c r="A2" s="1043">
        <v>1</v>
      </c>
      <c r="B2" s="1044">
        <v>2</v>
      </c>
      <c r="C2" s="1044">
        <v>3</v>
      </c>
      <c r="D2" s="1044">
        <v>4</v>
      </c>
      <c r="E2" s="1044">
        <v>5</v>
      </c>
      <c r="F2" s="1043" t="s">
        <v>171</v>
      </c>
    </row>
    <row r="3" spans="1:6" s="532" customFormat="1">
      <c r="A3" s="1045"/>
      <c r="B3" s="1045"/>
      <c r="C3" s="1045"/>
      <c r="D3" s="1045"/>
      <c r="E3" s="1045"/>
      <c r="F3" s="1045"/>
    </row>
    <row r="4" spans="1:6" s="532" customFormat="1" ht="13.8">
      <c r="A4" s="1046" t="s">
        <v>206</v>
      </c>
      <c r="B4" s="1047" t="s">
        <v>441</v>
      </c>
      <c r="C4" s="1048"/>
      <c r="D4" s="1049"/>
      <c r="E4" s="1050"/>
      <c r="F4" s="1050"/>
    </row>
    <row r="5" spans="1:6" s="532" customFormat="1">
      <c r="A5" s="1045"/>
      <c r="B5" s="1045"/>
      <c r="C5" s="1045"/>
      <c r="D5" s="1045"/>
      <c r="E5" s="1045"/>
      <c r="F5" s="1045"/>
    </row>
    <row r="6" spans="1:6" s="532" customFormat="1">
      <c r="A6" s="1045"/>
      <c r="B6" s="492" t="s">
        <v>2490</v>
      </c>
      <c r="C6" s="1045"/>
      <c r="D6" s="1045"/>
      <c r="E6" s="1045"/>
      <c r="F6" s="1045"/>
    </row>
    <row r="7" spans="1:6" s="532" customFormat="1" ht="79.2">
      <c r="A7" s="1045"/>
      <c r="B7" s="492" t="s">
        <v>2491</v>
      </c>
      <c r="C7" s="1045"/>
      <c r="D7" s="1045"/>
      <c r="E7" s="1045"/>
      <c r="F7" s="1045"/>
    </row>
    <row r="8" spans="1:6" s="273" customFormat="1">
      <c r="A8" s="1051"/>
      <c r="B8" s="1052"/>
      <c r="C8" s="1053"/>
      <c r="D8" s="1054"/>
      <c r="E8" s="1494"/>
      <c r="F8" s="1482"/>
    </row>
    <row r="9" spans="1:6" s="273" customFormat="1">
      <c r="A9" s="267" t="s">
        <v>172</v>
      </c>
      <c r="B9" s="268" t="s">
        <v>447</v>
      </c>
      <c r="C9" s="269"/>
      <c r="D9" s="270"/>
      <c r="E9" s="271"/>
      <c r="F9" s="272"/>
    </row>
    <row r="10" spans="1:6" s="1059" customFormat="1">
      <c r="A10" s="1055"/>
      <c r="B10" s="1056"/>
      <c r="C10" s="1057"/>
      <c r="D10" s="1058"/>
      <c r="E10" s="683"/>
      <c r="F10" s="683"/>
    </row>
    <row r="11" spans="1:6" s="569" customFormat="1">
      <c r="A11" s="1060" t="s">
        <v>172</v>
      </c>
      <c r="B11" s="1061" t="s">
        <v>1949</v>
      </c>
      <c r="C11" s="1062"/>
      <c r="D11" s="592"/>
      <c r="E11" s="1063"/>
      <c r="F11" s="1064"/>
    </row>
    <row r="12" spans="1:6" s="569" customFormat="1" ht="145.19999999999999">
      <c r="A12" s="1060" t="s">
        <v>157</v>
      </c>
      <c r="B12" s="605" t="s">
        <v>2466</v>
      </c>
      <c r="C12" s="1062"/>
      <c r="D12" s="592"/>
      <c r="E12" s="1063"/>
      <c r="F12" s="1064"/>
    </row>
    <row r="13" spans="1:6" s="569" customFormat="1">
      <c r="A13" s="1060"/>
      <c r="B13" s="1065" t="s">
        <v>1950</v>
      </c>
      <c r="C13" s="1062"/>
      <c r="D13" s="592"/>
      <c r="E13" s="1063"/>
      <c r="F13" s="1064"/>
    </row>
    <row r="14" spans="1:6" s="569" customFormat="1" ht="26.4">
      <c r="A14" s="1060" t="s">
        <v>157</v>
      </c>
      <c r="B14" s="605" t="s">
        <v>1951</v>
      </c>
      <c r="C14" s="1066" t="s">
        <v>215</v>
      </c>
      <c r="D14" s="555">
        <v>1</v>
      </c>
      <c r="E14" s="1063"/>
      <c r="F14" s="1063"/>
    </row>
    <row r="15" spans="1:6" s="569" customFormat="1">
      <c r="A15" s="1060" t="s">
        <v>157</v>
      </c>
      <c r="B15" s="605" t="s">
        <v>1952</v>
      </c>
      <c r="C15" s="1066" t="s">
        <v>215</v>
      </c>
      <c r="D15" s="555">
        <v>1</v>
      </c>
      <c r="E15" s="535"/>
      <c r="F15" s="535"/>
    </row>
    <row r="16" spans="1:6" s="569" customFormat="1">
      <c r="A16" s="1060"/>
      <c r="B16" s="1065" t="s">
        <v>1953</v>
      </c>
      <c r="E16" s="535"/>
      <c r="F16" s="535"/>
    </row>
    <row r="17" spans="1:10" s="569" customFormat="1" ht="39.6">
      <c r="A17" s="1060" t="s">
        <v>157</v>
      </c>
      <c r="B17" s="605" t="s">
        <v>1954</v>
      </c>
      <c r="C17" s="1066" t="s">
        <v>215</v>
      </c>
      <c r="D17" s="555">
        <v>1</v>
      </c>
      <c r="E17" s="1063"/>
      <c r="F17" s="1063"/>
    </row>
    <row r="18" spans="1:10" s="1068" customFormat="1" ht="26.4">
      <c r="A18" s="1060" t="s">
        <v>157</v>
      </c>
      <c r="B18" s="605" t="s">
        <v>1955</v>
      </c>
      <c r="C18" s="1066" t="s">
        <v>215</v>
      </c>
      <c r="D18" s="555">
        <v>1</v>
      </c>
      <c r="E18" s="1063"/>
      <c r="F18" s="1064"/>
      <c r="G18" s="1067"/>
      <c r="H18" s="1067"/>
      <c r="I18" s="1067"/>
      <c r="J18" s="1067"/>
    </row>
    <row r="19" spans="1:10" s="1068" customFormat="1" ht="26.4">
      <c r="A19" s="1060" t="s">
        <v>157</v>
      </c>
      <c r="B19" s="605" t="s">
        <v>1956</v>
      </c>
      <c r="C19" s="1066" t="s">
        <v>215</v>
      </c>
      <c r="D19" s="555">
        <v>1</v>
      </c>
      <c r="E19" s="1063"/>
      <c r="F19" s="1064"/>
      <c r="G19" s="1067"/>
      <c r="H19" s="1067"/>
      <c r="I19" s="1067"/>
      <c r="J19" s="1067"/>
    </row>
    <row r="20" spans="1:10" s="1068" customFormat="1" ht="26.4">
      <c r="A20" s="1060" t="s">
        <v>157</v>
      </c>
      <c r="B20" s="672" t="s">
        <v>1957</v>
      </c>
      <c r="C20" s="535" t="s">
        <v>215</v>
      </c>
      <c r="D20" s="1069">
        <v>1</v>
      </c>
      <c r="E20" s="1063"/>
      <c r="F20" s="1063"/>
      <c r="G20" s="1067"/>
      <c r="H20" s="1067"/>
      <c r="I20" s="1067"/>
      <c r="J20" s="1067"/>
    </row>
    <row r="21" spans="1:10" s="1068" customFormat="1" ht="26.4">
      <c r="A21" s="1060" t="s">
        <v>157</v>
      </c>
      <c r="B21" s="672" t="s">
        <v>1958</v>
      </c>
      <c r="C21" s="535" t="s">
        <v>215</v>
      </c>
      <c r="D21" s="1069">
        <v>2</v>
      </c>
      <c r="E21" s="1063"/>
      <c r="F21" s="1063"/>
      <c r="G21" s="1067"/>
      <c r="H21" s="1067"/>
      <c r="I21" s="1067"/>
      <c r="J21" s="1067"/>
    </row>
    <row r="22" spans="1:10" s="1068" customFormat="1">
      <c r="A22" s="1060" t="s">
        <v>157</v>
      </c>
      <c r="B22" s="672" t="s">
        <v>1959</v>
      </c>
      <c r="C22" s="535" t="s">
        <v>215</v>
      </c>
      <c r="D22" s="1069">
        <v>2</v>
      </c>
      <c r="E22" s="1063"/>
      <c r="F22" s="1063"/>
      <c r="G22" s="1067"/>
      <c r="H22" s="1067"/>
      <c r="I22" s="1067"/>
      <c r="J22" s="1067"/>
    </row>
    <row r="23" spans="1:10" s="569" customFormat="1" ht="26.4">
      <c r="A23" s="1060" t="s">
        <v>157</v>
      </c>
      <c r="B23" s="605" t="s">
        <v>1960</v>
      </c>
      <c r="C23" s="1066" t="s">
        <v>215</v>
      </c>
      <c r="D23" s="1069">
        <v>3</v>
      </c>
      <c r="E23" s="1063"/>
      <c r="F23" s="1063"/>
    </row>
    <row r="24" spans="1:10" s="569" customFormat="1" ht="26.4">
      <c r="A24" s="1060" t="s">
        <v>157</v>
      </c>
      <c r="B24" s="605" t="s">
        <v>1961</v>
      </c>
      <c r="C24" s="1066" t="s">
        <v>215</v>
      </c>
      <c r="D24" s="1069">
        <v>2</v>
      </c>
      <c r="E24" s="1063"/>
      <c r="F24" s="1063"/>
    </row>
    <row r="25" spans="1:10" s="569" customFormat="1" ht="26.4">
      <c r="A25" s="1060" t="s">
        <v>157</v>
      </c>
      <c r="B25" s="605" t="s">
        <v>1962</v>
      </c>
      <c r="C25" s="1066" t="s">
        <v>215</v>
      </c>
      <c r="D25" s="1069">
        <v>1</v>
      </c>
      <c r="E25" s="1063"/>
      <c r="F25" s="1063"/>
    </row>
    <row r="26" spans="1:10" s="1068" customFormat="1" ht="26.4">
      <c r="A26" s="1060" t="s">
        <v>157</v>
      </c>
      <c r="B26" s="1070" t="s">
        <v>1963</v>
      </c>
      <c r="C26" s="535" t="s">
        <v>215</v>
      </c>
      <c r="D26" s="555">
        <v>2</v>
      </c>
      <c r="E26" s="1063"/>
      <c r="F26" s="1063"/>
      <c r="G26" s="1067"/>
      <c r="H26" s="1067"/>
      <c r="I26" s="1067"/>
      <c r="J26" s="1067"/>
    </row>
    <row r="27" spans="1:10" s="1068" customFormat="1" ht="26.4">
      <c r="A27" s="1060" t="s">
        <v>157</v>
      </c>
      <c r="B27" s="1070" t="s">
        <v>1964</v>
      </c>
      <c r="C27" s="535" t="s">
        <v>215</v>
      </c>
      <c r="D27" s="555">
        <v>1</v>
      </c>
      <c r="E27" s="1063"/>
      <c r="F27" s="1063"/>
      <c r="G27" s="1067"/>
      <c r="H27" s="1067"/>
      <c r="I27" s="1067"/>
      <c r="J27" s="1067"/>
    </row>
    <row r="28" spans="1:10" s="1068" customFormat="1" ht="26.4">
      <c r="A28" s="1060" t="s">
        <v>157</v>
      </c>
      <c r="B28" s="1070" t="s">
        <v>1965</v>
      </c>
      <c r="C28" s="535" t="s">
        <v>215</v>
      </c>
      <c r="D28" s="555">
        <v>2</v>
      </c>
      <c r="E28" s="1063"/>
      <c r="F28" s="1063"/>
      <c r="G28" s="1067"/>
      <c r="H28" s="1067"/>
      <c r="I28" s="1067"/>
      <c r="J28" s="1067"/>
    </row>
    <row r="29" spans="1:10" s="569" customFormat="1">
      <c r="A29" s="1060" t="s">
        <v>157</v>
      </c>
      <c r="B29" s="1070" t="s">
        <v>1966</v>
      </c>
      <c r="C29" s="1066" t="s">
        <v>201</v>
      </c>
      <c r="D29" s="555">
        <v>1</v>
      </c>
      <c r="E29" s="1063"/>
      <c r="F29" s="1064"/>
    </row>
    <row r="30" spans="1:10" s="569" customFormat="1" ht="39.6">
      <c r="A30" s="1060" t="s">
        <v>157</v>
      </c>
      <c r="B30" s="605" t="s">
        <v>2480</v>
      </c>
      <c r="C30" s="1066" t="s">
        <v>215</v>
      </c>
      <c r="D30" s="555">
        <v>1</v>
      </c>
      <c r="E30" s="1071"/>
      <c r="F30" s="1071"/>
    </row>
    <row r="31" spans="1:10" s="569" customFormat="1">
      <c r="A31" s="1060" t="s">
        <v>157</v>
      </c>
      <c r="B31" s="605" t="s">
        <v>1967</v>
      </c>
      <c r="C31" s="1066" t="s">
        <v>201</v>
      </c>
      <c r="D31" s="555">
        <v>1</v>
      </c>
      <c r="E31" s="1071"/>
      <c r="F31" s="1071"/>
    </row>
    <row r="32" spans="1:10" s="569" customFormat="1" ht="39.6">
      <c r="A32" s="1060" t="s">
        <v>157</v>
      </c>
      <c r="B32" s="605" t="s">
        <v>1968</v>
      </c>
      <c r="C32" s="1066" t="s">
        <v>201</v>
      </c>
      <c r="D32" s="555">
        <v>1</v>
      </c>
      <c r="E32" s="1072"/>
      <c r="F32" s="1072"/>
    </row>
    <row r="33" spans="1:10" s="273" customFormat="1">
      <c r="A33" s="1051"/>
      <c r="B33" s="1073" t="s">
        <v>1969</v>
      </c>
      <c r="C33" s="1074" t="s">
        <v>201</v>
      </c>
      <c r="D33" s="1075">
        <v>1</v>
      </c>
      <c r="E33" s="1483"/>
      <c r="F33" s="1468">
        <f>D33*E33</f>
        <v>0</v>
      </c>
    </row>
    <row r="34" spans="1:10" s="273" customFormat="1">
      <c r="A34" s="1051"/>
      <c r="B34" s="1052"/>
      <c r="C34" s="1053"/>
      <c r="D34" s="1054"/>
      <c r="E34" s="1494"/>
      <c r="F34" s="1482"/>
    </row>
    <row r="35" spans="1:10" s="532" customFormat="1">
      <c r="A35" s="530" t="s">
        <v>202</v>
      </c>
      <c r="B35" s="562" t="s">
        <v>1970</v>
      </c>
      <c r="C35" s="562"/>
      <c r="D35" s="562"/>
      <c r="E35" s="562"/>
      <c r="F35" s="562"/>
    </row>
    <row r="36" spans="1:10" s="1068" customFormat="1" ht="118.8">
      <c r="A36" s="1060" t="s">
        <v>157</v>
      </c>
      <c r="B36" s="605" t="s">
        <v>1971</v>
      </c>
      <c r="C36" s="1062"/>
      <c r="D36" s="592"/>
      <c r="E36" s="1063"/>
      <c r="F36" s="1064"/>
      <c r="G36" s="1067"/>
      <c r="H36" s="1067"/>
      <c r="I36" s="1067"/>
      <c r="J36" s="1067"/>
    </row>
    <row r="37" spans="1:10" s="569" customFormat="1">
      <c r="A37" s="1060"/>
      <c r="B37" s="1065" t="s">
        <v>1953</v>
      </c>
      <c r="E37" s="535"/>
      <c r="F37" s="535"/>
    </row>
    <row r="38" spans="1:10" s="569" customFormat="1" ht="39.6">
      <c r="A38" s="1060" t="s">
        <v>157</v>
      </c>
      <c r="B38" s="605" t="s">
        <v>1972</v>
      </c>
      <c r="C38" s="1066" t="s">
        <v>215</v>
      </c>
      <c r="D38" s="555">
        <v>1</v>
      </c>
      <c r="E38" s="535"/>
      <c r="F38" s="535"/>
    </row>
    <row r="39" spans="1:10" s="1068" customFormat="1" ht="26.4">
      <c r="A39" s="1060" t="s">
        <v>157</v>
      </c>
      <c r="B39" s="672" t="s">
        <v>1973</v>
      </c>
      <c r="C39" s="535" t="s">
        <v>215</v>
      </c>
      <c r="D39" s="1069">
        <v>2</v>
      </c>
      <c r="E39" s="1063"/>
      <c r="F39" s="1063"/>
      <c r="G39" s="1067"/>
      <c r="H39" s="1067"/>
      <c r="I39" s="1067"/>
      <c r="J39" s="1067"/>
    </row>
    <row r="40" spans="1:10" s="569" customFormat="1" ht="26.4">
      <c r="A40" s="1060" t="s">
        <v>157</v>
      </c>
      <c r="B40" s="605" t="s">
        <v>1960</v>
      </c>
      <c r="C40" s="1066" t="s">
        <v>215</v>
      </c>
      <c r="D40" s="1069">
        <v>23</v>
      </c>
      <c r="E40" s="1063"/>
      <c r="F40" s="1063"/>
    </row>
    <row r="41" spans="1:10" s="569" customFormat="1" ht="26.4">
      <c r="A41" s="1060" t="s">
        <v>157</v>
      </c>
      <c r="B41" s="605" t="s">
        <v>1974</v>
      </c>
      <c r="C41" s="1066" t="s">
        <v>215</v>
      </c>
      <c r="D41" s="1069">
        <v>3</v>
      </c>
      <c r="E41" s="1063"/>
      <c r="F41" s="1063"/>
    </row>
    <row r="42" spans="1:10" s="569" customFormat="1" ht="39.6">
      <c r="A42" s="1060" t="s">
        <v>157</v>
      </c>
      <c r="B42" s="605" t="s">
        <v>2454</v>
      </c>
      <c r="C42" s="1066" t="s">
        <v>215</v>
      </c>
      <c r="D42" s="1069">
        <v>21</v>
      </c>
      <c r="E42" s="1063"/>
      <c r="F42" s="1063"/>
    </row>
    <row r="43" spans="1:10" s="569" customFormat="1" ht="52.8">
      <c r="A43" s="1060" t="s">
        <v>157</v>
      </c>
      <c r="B43" s="605" t="s">
        <v>2453</v>
      </c>
      <c r="C43" s="1066" t="s">
        <v>215</v>
      </c>
      <c r="D43" s="1069">
        <v>1</v>
      </c>
      <c r="E43" s="1063"/>
      <c r="F43" s="1063"/>
    </row>
    <row r="44" spans="1:10" s="569" customFormat="1" ht="39.6">
      <c r="A44" s="1060" t="s">
        <v>157</v>
      </c>
      <c r="B44" s="605" t="s">
        <v>2452</v>
      </c>
      <c r="C44" s="1066" t="s">
        <v>215</v>
      </c>
      <c r="D44" s="1069">
        <v>1</v>
      </c>
      <c r="E44" s="1063"/>
      <c r="F44" s="1063"/>
    </row>
    <row r="45" spans="1:10" s="569" customFormat="1" ht="39.6">
      <c r="A45" s="1060" t="s">
        <v>157</v>
      </c>
      <c r="B45" s="605" t="s">
        <v>2451</v>
      </c>
      <c r="C45" s="1066" t="s">
        <v>215</v>
      </c>
      <c r="D45" s="1069">
        <v>1</v>
      </c>
      <c r="E45" s="1063"/>
      <c r="F45" s="1063"/>
    </row>
    <row r="46" spans="1:10" s="569" customFormat="1" ht="39.6">
      <c r="A46" s="1060" t="s">
        <v>157</v>
      </c>
      <c r="B46" s="605" t="s">
        <v>2450</v>
      </c>
      <c r="C46" s="1066" t="s">
        <v>215</v>
      </c>
      <c r="D46" s="1069">
        <v>42</v>
      </c>
      <c r="E46" s="1063"/>
      <c r="F46" s="1063"/>
    </row>
    <row r="47" spans="1:10" s="569" customFormat="1" ht="39.6">
      <c r="A47" s="1060" t="s">
        <v>157</v>
      </c>
      <c r="B47" s="605" t="s">
        <v>1975</v>
      </c>
      <c r="C47" s="1066" t="s">
        <v>201</v>
      </c>
      <c r="D47" s="1069">
        <v>1</v>
      </c>
      <c r="E47" s="1063"/>
      <c r="F47" s="1063"/>
    </row>
    <row r="48" spans="1:10" s="1068" customFormat="1">
      <c r="A48" s="1060" t="s">
        <v>157</v>
      </c>
      <c r="B48" s="605" t="s">
        <v>1952</v>
      </c>
      <c r="C48" s="1066" t="s">
        <v>215</v>
      </c>
      <c r="D48" s="555">
        <v>1</v>
      </c>
      <c r="E48" s="1063"/>
      <c r="F48" s="1063"/>
      <c r="G48" s="1067"/>
      <c r="H48" s="1067"/>
      <c r="I48" s="1067"/>
      <c r="J48" s="1067"/>
    </row>
    <row r="49" spans="1:6" s="569" customFormat="1">
      <c r="A49" s="1060" t="s">
        <v>157</v>
      </c>
      <c r="B49" s="1070" t="s">
        <v>1966</v>
      </c>
      <c r="C49" s="1066" t="s">
        <v>201</v>
      </c>
      <c r="D49" s="555">
        <v>1</v>
      </c>
      <c r="E49" s="1063"/>
      <c r="F49" s="1064"/>
    </row>
    <row r="50" spans="1:6" s="569" customFormat="1" ht="39.6">
      <c r="A50" s="1060" t="s">
        <v>157</v>
      </c>
      <c r="B50" s="605" t="s">
        <v>2481</v>
      </c>
      <c r="C50" s="1066" t="s">
        <v>215</v>
      </c>
      <c r="D50" s="555">
        <v>1</v>
      </c>
      <c r="E50" s="1071"/>
      <c r="F50" s="1071"/>
    </row>
    <row r="51" spans="1:6" s="569" customFormat="1">
      <c r="A51" s="1060" t="s">
        <v>157</v>
      </c>
      <c r="B51" s="605" t="s">
        <v>1967</v>
      </c>
      <c r="C51" s="1066" t="s">
        <v>201</v>
      </c>
      <c r="D51" s="555">
        <v>1</v>
      </c>
      <c r="E51" s="1071"/>
      <c r="F51" s="1071"/>
    </row>
    <row r="52" spans="1:6" s="569" customFormat="1" ht="39.6">
      <c r="A52" s="1060" t="s">
        <v>157</v>
      </c>
      <c r="B52" s="605" t="s">
        <v>1968</v>
      </c>
      <c r="C52" s="1066" t="s">
        <v>201</v>
      </c>
      <c r="D52" s="555">
        <v>1</v>
      </c>
      <c r="E52" s="1072"/>
      <c r="F52" s="1072"/>
    </row>
    <row r="53" spans="1:6" s="273" customFormat="1">
      <c r="A53" s="1051"/>
      <c r="B53" s="1073" t="s">
        <v>1969</v>
      </c>
      <c r="C53" s="1074" t="s">
        <v>201</v>
      </c>
      <c r="D53" s="1075">
        <v>1</v>
      </c>
      <c r="E53" s="1483"/>
      <c r="F53" s="1468">
        <f>D53*E53</f>
        <v>0</v>
      </c>
    </row>
    <row r="54" spans="1:6" s="1080" customFormat="1">
      <c r="A54" s="1076"/>
      <c r="B54" s="1077"/>
      <c r="C54" s="1078"/>
      <c r="D54" s="1079"/>
      <c r="E54" s="1493"/>
      <c r="F54" s="1492"/>
    </row>
    <row r="55" spans="1:6" s="532" customFormat="1" ht="52.8">
      <c r="A55" s="1060" t="s">
        <v>203</v>
      </c>
      <c r="B55" s="1081" t="s">
        <v>448</v>
      </c>
      <c r="C55" s="1082"/>
      <c r="D55" s="1083"/>
      <c r="E55" s="1084"/>
      <c r="F55" s="662"/>
    </row>
    <row r="56" spans="1:6" s="532" customFormat="1">
      <c r="A56" s="1085" t="s">
        <v>157</v>
      </c>
      <c r="B56" s="1081" t="s">
        <v>449</v>
      </c>
      <c r="C56" s="575" t="s">
        <v>226</v>
      </c>
      <c r="D56" s="1060">
        <v>185</v>
      </c>
      <c r="E56" s="1483"/>
      <c r="F56" s="1468">
        <f>D56*E56</f>
        <v>0</v>
      </c>
    </row>
    <row r="57" spans="1:6" s="532" customFormat="1">
      <c r="A57" s="1085" t="s">
        <v>157</v>
      </c>
      <c r="B57" s="1081" t="s">
        <v>450</v>
      </c>
      <c r="C57" s="575" t="s">
        <v>226</v>
      </c>
      <c r="D57" s="1060">
        <v>68</v>
      </c>
      <c r="E57" s="1483"/>
      <c r="F57" s="1468">
        <f>D57*E57</f>
        <v>0</v>
      </c>
    </row>
    <row r="58" spans="1:6" s="532" customFormat="1">
      <c r="A58" s="1085" t="s">
        <v>157</v>
      </c>
      <c r="B58" s="1081" t="s">
        <v>451</v>
      </c>
      <c r="C58" s="575" t="s">
        <v>226</v>
      </c>
      <c r="D58" s="1060">
        <v>1580</v>
      </c>
      <c r="E58" s="1483"/>
      <c r="F58" s="1468">
        <f>D58*E58</f>
        <v>0</v>
      </c>
    </row>
    <row r="59" spans="1:6" s="1087" customFormat="1">
      <c r="A59" s="1086"/>
      <c r="B59" s="605"/>
      <c r="C59" s="535"/>
      <c r="D59" s="555"/>
      <c r="E59" s="532"/>
      <c r="F59" s="532"/>
    </row>
    <row r="60" spans="1:6" s="532" customFormat="1" ht="39.6">
      <c r="A60" s="1060" t="s">
        <v>205</v>
      </c>
      <c r="B60" s="1081" t="s">
        <v>1976</v>
      </c>
      <c r="C60" s="1082"/>
      <c r="D60" s="1083"/>
      <c r="E60" s="1084"/>
      <c r="F60" s="662"/>
    </row>
    <row r="61" spans="1:6" s="532" customFormat="1">
      <c r="A61" s="1085" t="s">
        <v>157</v>
      </c>
      <c r="B61" s="1081" t="s">
        <v>453</v>
      </c>
      <c r="C61" s="575" t="s">
        <v>226</v>
      </c>
      <c r="D61" s="1060">
        <v>65</v>
      </c>
      <c r="E61" s="1483"/>
      <c r="F61" s="1468">
        <f>D61*E61</f>
        <v>0</v>
      </c>
    </row>
    <row r="62" spans="1:6" s="1059" customFormat="1">
      <c r="A62" s="1088"/>
      <c r="B62" s="1089"/>
      <c r="C62" s="1057"/>
      <c r="D62" s="1058"/>
      <c r="E62" s="683"/>
      <c r="F62" s="683"/>
    </row>
    <row r="63" spans="1:6" s="1087" customFormat="1" ht="79.2">
      <c r="A63" s="1060" t="s">
        <v>206</v>
      </c>
      <c r="B63" s="1081" t="s">
        <v>454</v>
      </c>
      <c r="C63" s="535"/>
      <c r="D63" s="1069"/>
      <c r="E63" s="532"/>
      <c r="F63" s="532"/>
    </row>
    <row r="64" spans="1:6" s="1087" customFormat="1">
      <c r="A64" s="1085" t="s">
        <v>157</v>
      </c>
      <c r="B64" s="1081" t="s">
        <v>455</v>
      </c>
      <c r="C64" s="535" t="s">
        <v>226</v>
      </c>
      <c r="D64" s="1069">
        <v>320</v>
      </c>
      <c r="E64" s="1483"/>
      <c r="F64" s="1468">
        <f>D64*E64</f>
        <v>0</v>
      </c>
    </row>
    <row r="65" spans="1:6" s="1087" customFormat="1">
      <c r="A65" s="1085" t="s">
        <v>157</v>
      </c>
      <c r="B65" s="1081" t="s">
        <v>456</v>
      </c>
      <c r="C65" s="535" t="s">
        <v>226</v>
      </c>
      <c r="D65" s="1069">
        <v>120</v>
      </c>
      <c r="E65" s="1483"/>
      <c r="F65" s="1468">
        <f>D65*E65</f>
        <v>0</v>
      </c>
    </row>
    <row r="66" spans="1:6" s="1087" customFormat="1">
      <c r="A66" s="1085" t="s">
        <v>157</v>
      </c>
      <c r="B66" s="1081" t="s">
        <v>457</v>
      </c>
      <c r="C66" s="535" t="s">
        <v>226</v>
      </c>
      <c r="D66" s="1069">
        <v>423</v>
      </c>
      <c r="E66" s="1483"/>
      <c r="F66" s="1468">
        <f>D66*E66</f>
        <v>0</v>
      </c>
    </row>
    <row r="67" spans="1:6" s="1087" customFormat="1">
      <c r="A67" s="1085" t="s">
        <v>157</v>
      </c>
      <c r="B67" s="1081" t="s">
        <v>458</v>
      </c>
      <c r="C67" s="535" t="s">
        <v>226</v>
      </c>
      <c r="D67" s="1069">
        <v>125</v>
      </c>
      <c r="E67" s="1483"/>
      <c r="F67" s="1468">
        <f>D67*E67</f>
        <v>0</v>
      </c>
    </row>
    <row r="68" spans="1:6" s="532" customFormat="1">
      <c r="A68" s="1085"/>
      <c r="B68" s="1090"/>
      <c r="C68" s="575"/>
      <c r="D68" s="1060"/>
      <c r="E68" s="1084"/>
      <c r="F68" s="662"/>
    </row>
    <row r="69" spans="1:6" s="532" customFormat="1" ht="26.4">
      <c r="A69" s="1060" t="s">
        <v>207</v>
      </c>
      <c r="B69" s="672" t="s">
        <v>459</v>
      </c>
      <c r="C69" s="535"/>
      <c r="D69" s="555"/>
      <c r="E69" s="1084"/>
    </row>
    <row r="70" spans="1:6" s="532" customFormat="1">
      <c r="A70" s="581"/>
      <c r="B70" s="1091" t="s">
        <v>460</v>
      </c>
      <c r="C70" s="575" t="s">
        <v>226</v>
      </c>
      <c r="D70" s="555">
        <v>620</v>
      </c>
      <c r="E70" s="1483"/>
      <c r="F70" s="1468">
        <f>D70*E70</f>
        <v>0</v>
      </c>
    </row>
    <row r="71" spans="1:6" s="532" customFormat="1">
      <c r="A71" s="581"/>
      <c r="B71" s="1091" t="s">
        <v>461</v>
      </c>
      <c r="C71" s="575" t="s">
        <v>226</v>
      </c>
      <c r="D71" s="555">
        <v>380</v>
      </c>
      <c r="E71" s="1483"/>
      <c r="F71" s="1468">
        <f>D71*E71</f>
        <v>0</v>
      </c>
    </row>
    <row r="72" spans="1:6" s="1087" customFormat="1">
      <c r="A72" s="1085"/>
      <c r="B72" s="1081"/>
      <c r="C72" s="535"/>
      <c r="D72" s="1092"/>
      <c r="E72" s="532"/>
      <c r="F72" s="532"/>
    </row>
    <row r="73" spans="1:6" s="1087" customFormat="1" ht="52.8">
      <c r="A73" s="1060" t="s">
        <v>208</v>
      </c>
      <c r="B73" s="1081" t="s">
        <v>1977</v>
      </c>
      <c r="C73" s="535"/>
      <c r="D73" s="555"/>
      <c r="E73" s="532"/>
      <c r="F73" s="532"/>
    </row>
    <row r="74" spans="1:6" s="1096" customFormat="1" ht="15.6">
      <c r="A74" s="1093" t="s">
        <v>157</v>
      </c>
      <c r="B74" s="1094" t="s">
        <v>462</v>
      </c>
      <c r="C74" s="519" t="s">
        <v>226</v>
      </c>
      <c r="D74" s="1095">
        <v>73</v>
      </c>
      <c r="E74" s="1491"/>
      <c r="F74" s="1490">
        <f t="shared" ref="F74:F90" si="0">D74*E74</f>
        <v>0</v>
      </c>
    </row>
    <row r="75" spans="1:6" s="1096" customFormat="1" ht="15.6">
      <c r="A75" s="1093" t="s">
        <v>157</v>
      </c>
      <c r="B75" s="1094" t="s">
        <v>463</v>
      </c>
      <c r="C75" s="519" t="s">
        <v>226</v>
      </c>
      <c r="D75" s="1095">
        <v>89</v>
      </c>
      <c r="E75" s="1491"/>
      <c r="F75" s="1490">
        <f t="shared" si="0"/>
        <v>0</v>
      </c>
    </row>
    <row r="76" spans="1:6" s="1096" customFormat="1" ht="15.6">
      <c r="A76" s="1093" t="s">
        <v>157</v>
      </c>
      <c r="B76" s="1094" t="s">
        <v>464</v>
      </c>
      <c r="C76" s="519" t="s">
        <v>226</v>
      </c>
      <c r="D76" s="1095">
        <v>420</v>
      </c>
      <c r="E76" s="1491"/>
      <c r="F76" s="1490">
        <f t="shared" si="0"/>
        <v>0</v>
      </c>
    </row>
    <row r="77" spans="1:6" s="1096" customFormat="1" ht="15.6">
      <c r="A77" s="1093" t="s">
        <v>157</v>
      </c>
      <c r="B77" s="1094" t="s">
        <v>465</v>
      </c>
      <c r="C77" s="519" t="s">
        <v>226</v>
      </c>
      <c r="D77" s="1095">
        <v>1460</v>
      </c>
      <c r="E77" s="1491"/>
      <c r="F77" s="1490">
        <f t="shared" si="0"/>
        <v>0</v>
      </c>
    </row>
    <row r="78" spans="1:6" s="1096" customFormat="1" ht="15.6">
      <c r="A78" s="1093" t="s">
        <v>157</v>
      </c>
      <c r="B78" s="1094" t="s">
        <v>466</v>
      </c>
      <c r="C78" s="519" t="s">
        <v>226</v>
      </c>
      <c r="D78" s="1095">
        <v>1860</v>
      </c>
      <c r="E78" s="1491"/>
      <c r="F78" s="1490">
        <f t="shared" si="0"/>
        <v>0</v>
      </c>
    </row>
    <row r="79" spans="1:6" s="1096" customFormat="1" ht="15.6">
      <c r="A79" s="1093" t="s">
        <v>157</v>
      </c>
      <c r="B79" s="1094" t="s">
        <v>1978</v>
      </c>
      <c r="C79" s="519" t="s">
        <v>226</v>
      </c>
      <c r="D79" s="1095">
        <v>1520</v>
      </c>
      <c r="E79" s="1491"/>
      <c r="F79" s="1490">
        <f t="shared" si="0"/>
        <v>0</v>
      </c>
    </row>
    <row r="80" spans="1:6" s="1096" customFormat="1" ht="15.6">
      <c r="A80" s="1093" t="s">
        <v>157</v>
      </c>
      <c r="B80" s="1094" t="s">
        <v>1979</v>
      </c>
      <c r="C80" s="519" t="s">
        <v>226</v>
      </c>
      <c r="D80" s="1095">
        <v>123</v>
      </c>
      <c r="E80" s="1491"/>
      <c r="F80" s="1490">
        <f t="shared" si="0"/>
        <v>0</v>
      </c>
    </row>
    <row r="81" spans="1:6" s="1096" customFormat="1" ht="15.6">
      <c r="A81" s="1093" t="s">
        <v>157</v>
      </c>
      <c r="B81" s="1094" t="s">
        <v>1980</v>
      </c>
      <c r="C81" s="519" t="s">
        <v>226</v>
      </c>
      <c r="D81" s="1095">
        <v>69</v>
      </c>
      <c r="E81" s="1491"/>
      <c r="F81" s="1490">
        <f t="shared" si="0"/>
        <v>0</v>
      </c>
    </row>
    <row r="82" spans="1:6" s="1096" customFormat="1" ht="15.6">
      <c r="A82" s="1093" t="s">
        <v>157</v>
      </c>
      <c r="B82" s="1094" t="s">
        <v>467</v>
      </c>
      <c r="C82" s="519" t="s">
        <v>226</v>
      </c>
      <c r="D82" s="1095">
        <v>58</v>
      </c>
      <c r="E82" s="1491"/>
      <c r="F82" s="1490">
        <f t="shared" si="0"/>
        <v>0</v>
      </c>
    </row>
    <row r="83" spans="1:6" s="1096" customFormat="1" ht="15.6">
      <c r="A83" s="1093" t="s">
        <v>157</v>
      </c>
      <c r="B83" s="1094" t="s">
        <v>468</v>
      </c>
      <c r="C83" s="519" t="s">
        <v>226</v>
      </c>
      <c r="D83" s="1095">
        <v>820</v>
      </c>
      <c r="E83" s="1491"/>
      <c r="F83" s="1490">
        <f t="shared" si="0"/>
        <v>0</v>
      </c>
    </row>
    <row r="84" spans="1:6" s="1096" customFormat="1" ht="15.6">
      <c r="A84" s="1093" t="s">
        <v>157</v>
      </c>
      <c r="B84" s="1094" t="s">
        <v>469</v>
      </c>
      <c r="C84" s="519" t="s">
        <v>226</v>
      </c>
      <c r="D84" s="1095">
        <v>514</v>
      </c>
      <c r="E84" s="1491"/>
      <c r="F84" s="1490">
        <f t="shared" si="0"/>
        <v>0</v>
      </c>
    </row>
    <row r="85" spans="1:6" s="1096" customFormat="1" ht="15.6">
      <c r="A85" s="1093" t="s">
        <v>157</v>
      </c>
      <c r="B85" s="1094" t="s">
        <v>470</v>
      </c>
      <c r="C85" s="519" t="s">
        <v>226</v>
      </c>
      <c r="D85" s="1095">
        <v>493</v>
      </c>
      <c r="E85" s="1491"/>
      <c r="F85" s="1490">
        <f t="shared" si="0"/>
        <v>0</v>
      </c>
    </row>
    <row r="86" spans="1:6" s="1096" customFormat="1" ht="15.6">
      <c r="A86" s="1093" t="s">
        <v>157</v>
      </c>
      <c r="B86" s="1094" t="s">
        <v>471</v>
      </c>
      <c r="C86" s="519" t="s">
        <v>226</v>
      </c>
      <c r="D86" s="1095">
        <v>12</v>
      </c>
      <c r="E86" s="1491"/>
      <c r="F86" s="1490">
        <f t="shared" si="0"/>
        <v>0</v>
      </c>
    </row>
    <row r="87" spans="1:6" s="1096" customFormat="1">
      <c r="A87" s="1093" t="s">
        <v>157</v>
      </c>
      <c r="B87" s="1094" t="s">
        <v>472</v>
      </c>
      <c r="C87" s="519" t="s">
        <v>226</v>
      </c>
      <c r="D87" s="1095">
        <v>56</v>
      </c>
      <c r="E87" s="1491"/>
      <c r="F87" s="1490">
        <f t="shared" si="0"/>
        <v>0</v>
      </c>
    </row>
    <row r="88" spans="1:6" s="1096" customFormat="1">
      <c r="A88" s="1093" t="s">
        <v>157</v>
      </c>
      <c r="B88" s="1094" t="s">
        <v>473</v>
      </c>
      <c r="C88" s="519" t="s">
        <v>226</v>
      </c>
      <c r="D88" s="1095">
        <v>452</v>
      </c>
      <c r="E88" s="1491"/>
      <c r="F88" s="1490">
        <f t="shared" si="0"/>
        <v>0</v>
      </c>
    </row>
    <row r="89" spans="1:6" s="1087" customFormat="1">
      <c r="A89" s="1085" t="s">
        <v>157</v>
      </c>
      <c r="B89" s="1081" t="s">
        <v>474</v>
      </c>
      <c r="C89" s="535" t="s">
        <v>226</v>
      </c>
      <c r="D89" s="1069">
        <v>782</v>
      </c>
      <c r="E89" s="1483"/>
      <c r="F89" s="1468">
        <f t="shared" si="0"/>
        <v>0</v>
      </c>
    </row>
    <row r="90" spans="1:6" s="1087" customFormat="1">
      <c r="A90" s="1085" t="s">
        <v>157</v>
      </c>
      <c r="B90" s="1081" t="s">
        <v>475</v>
      </c>
      <c r="C90" s="535" t="s">
        <v>226</v>
      </c>
      <c r="D90" s="1069">
        <v>532</v>
      </c>
      <c r="E90" s="1483"/>
      <c r="F90" s="1468">
        <f t="shared" si="0"/>
        <v>0</v>
      </c>
    </row>
    <row r="91" spans="1:6" s="1059" customFormat="1">
      <c r="A91" s="1097"/>
      <c r="B91" s="1098"/>
      <c r="C91" s="1057"/>
      <c r="D91" s="1099"/>
      <c r="E91" s="1478"/>
      <c r="F91" s="1477"/>
    </row>
    <row r="92" spans="1:6" s="532" customFormat="1" ht="26.4">
      <c r="A92" s="1060" t="s">
        <v>209</v>
      </c>
      <c r="B92" s="1081" t="s">
        <v>476</v>
      </c>
      <c r="C92" s="1100" t="s">
        <v>215</v>
      </c>
      <c r="D92" s="1101">
        <v>38</v>
      </c>
      <c r="E92" s="1483"/>
      <c r="F92" s="1468">
        <f>D92*E92</f>
        <v>0</v>
      </c>
    </row>
    <row r="93" spans="1:6">
      <c r="A93" s="1097"/>
      <c r="B93" s="1102"/>
      <c r="C93" s="1057"/>
      <c r="D93" s="1058"/>
    </row>
    <row r="94" spans="1:6" s="532" customFormat="1" ht="26.4">
      <c r="A94" s="1060" t="s">
        <v>210</v>
      </c>
      <c r="B94" s="1081" t="s">
        <v>477</v>
      </c>
      <c r="C94" s="1100"/>
      <c r="D94" s="1101"/>
      <c r="E94" s="1481"/>
      <c r="F94" s="1480"/>
    </row>
    <row r="95" spans="1:6" s="532" customFormat="1">
      <c r="A95" s="1085" t="s">
        <v>157</v>
      </c>
      <c r="B95" s="1081" t="s">
        <v>478</v>
      </c>
      <c r="C95" s="1100" t="s">
        <v>215</v>
      </c>
      <c r="D95" s="1101">
        <v>58</v>
      </c>
      <c r="E95" s="1483"/>
      <c r="F95" s="1468">
        <f>D95*E95</f>
        <v>0</v>
      </c>
    </row>
    <row r="96" spans="1:6" s="532" customFormat="1">
      <c r="A96" s="1085" t="s">
        <v>157</v>
      </c>
      <c r="B96" s="1081" t="s">
        <v>479</v>
      </c>
      <c r="C96" s="1100" t="s">
        <v>215</v>
      </c>
      <c r="D96" s="1101">
        <v>35</v>
      </c>
      <c r="E96" s="1483"/>
      <c r="F96" s="1468">
        <f>D96*E96</f>
        <v>0</v>
      </c>
    </row>
    <row r="97" spans="1:6" s="1059" customFormat="1">
      <c r="A97" s="1097"/>
      <c r="B97" s="1098"/>
      <c r="C97" s="1057"/>
      <c r="D97" s="1099"/>
      <c r="E97" s="1478"/>
      <c r="F97" s="1477"/>
    </row>
    <row r="98" spans="1:6" s="532" customFormat="1">
      <c r="A98" s="1060" t="s">
        <v>211</v>
      </c>
      <c r="B98" s="1081" t="s">
        <v>480</v>
      </c>
      <c r="C98" s="1100" t="s">
        <v>215</v>
      </c>
      <c r="D98" s="1101">
        <v>15</v>
      </c>
      <c r="E98" s="1483"/>
      <c r="F98" s="1468">
        <f>D98*E98</f>
        <v>0</v>
      </c>
    </row>
    <row r="99" spans="1:6" s="1087" customFormat="1">
      <c r="A99" s="1060"/>
      <c r="B99" s="1081"/>
      <c r="C99" s="535"/>
      <c r="D99" s="555"/>
      <c r="E99" s="1489"/>
      <c r="F99" s="1488"/>
    </row>
    <row r="100" spans="1:6" s="532" customFormat="1" ht="39.6">
      <c r="A100" s="1060" t="s">
        <v>212</v>
      </c>
      <c r="B100" s="1081" t="s">
        <v>481</v>
      </c>
      <c r="C100" s="1082"/>
      <c r="D100" s="1083"/>
      <c r="E100" s="1084"/>
      <c r="F100" s="662"/>
    </row>
    <row r="101" spans="1:6" s="532" customFormat="1">
      <c r="A101" s="1085" t="s">
        <v>157</v>
      </c>
      <c r="B101" s="1081" t="s">
        <v>482</v>
      </c>
      <c r="C101" s="1082" t="s">
        <v>215</v>
      </c>
      <c r="D101" s="1083">
        <v>12</v>
      </c>
      <c r="E101" s="1483"/>
      <c r="F101" s="1468">
        <f>D101*E101</f>
        <v>0</v>
      </c>
    </row>
    <row r="102" spans="1:6" s="532" customFormat="1">
      <c r="A102" s="1085" t="s">
        <v>157</v>
      </c>
      <c r="B102" s="1081" t="s">
        <v>483</v>
      </c>
      <c r="C102" s="1082" t="s">
        <v>215</v>
      </c>
      <c r="D102" s="1083">
        <v>8</v>
      </c>
      <c r="E102" s="1483"/>
      <c r="F102" s="1468">
        <f>D102*E102</f>
        <v>0</v>
      </c>
    </row>
    <row r="103" spans="1:6">
      <c r="A103" s="1103"/>
      <c r="B103" s="1104"/>
      <c r="C103" s="1105"/>
      <c r="D103" s="1105"/>
      <c r="E103" s="1106"/>
      <c r="F103" s="1107"/>
    </row>
    <row r="104" spans="1:6" s="1087" customFormat="1" ht="39.6">
      <c r="A104" s="1060" t="s">
        <v>213</v>
      </c>
      <c r="B104" s="1081" t="s">
        <v>484</v>
      </c>
      <c r="C104" s="535" t="s">
        <v>215</v>
      </c>
      <c r="D104" s="555">
        <v>125</v>
      </c>
      <c r="E104" s="1483"/>
      <c r="F104" s="1468">
        <f>D104*E104</f>
        <v>0</v>
      </c>
    </row>
    <row r="105" spans="1:6" s="532" customFormat="1">
      <c r="A105" s="110"/>
      <c r="B105" s="111"/>
      <c r="C105" s="112"/>
      <c r="D105" s="112"/>
      <c r="E105" s="582"/>
      <c r="F105" s="662"/>
    </row>
    <row r="106" spans="1:6" s="1087" customFormat="1" ht="26.4">
      <c r="A106" s="1060" t="s">
        <v>425</v>
      </c>
      <c r="B106" s="1081" t="s">
        <v>1981</v>
      </c>
      <c r="C106" s="535" t="s">
        <v>215</v>
      </c>
      <c r="D106" s="555">
        <v>1500</v>
      </c>
      <c r="E106" s="1483"/>
      <c r="F106" s="1468">
        <f>D106*E106</f>
        <v>0</v>
      </c>
    </row>
    <row r="107" spans="1:6" s="532" customFormat="1">
      <c r="A107" s="1108"/>
      <c r="B107" s="1109"/>
      <c r="C107" s="1110"/>
      <c r="D107" s="662"/>
      <c r="E107" s="1084"/>
      <c r="F107" s="662"/>
    </row>
    <row r="108" spans="1:6" s="532" customFormat="1" ht="52.8">
      <c r="A108" s="1060" t="s">
        <v>426</v>
      </c>
      <c r="B108" s="1111" t="s">
        <v>1982</v>
      </c>
      <c r="C108" s="275" t="s">
        <v>201</v>
      </c>
      <c r="D108" s="1069">
        <v>1</v>
      </c>
      <c r="E108" s="1084"/>
      <c r="F108" s="1112">
        <f>D108*E108</f>
        <v>0</v>
      </c>
    </row>
    <row r="109" spans="1:6" s="532" customFormat="1">
      <c r="A109" s="1108"/>
      <c r="B109" s="1109"/>
      <c r="C109" s="1110"/>
      <c r="D109" s="662"/>
      <c r="E109" s="1084"/>
      <c r="F109" s="662"/>
    </row>
    <row r="110" spans="1:6" s="532" customFormat="1" ht="52.8">
      <c r="A110" s="1060" t="s">
        <v>427</v>
      </c>
      <c r="B110" s="1111" t="s">
        <v>1983</v>
      </c>
      <c r="C110" s="275" t="s">
        <v>1984</v>
      </c>
      <c r="D110" s="1069">
        <v>3</v>
      </c>
      <c r="E110" s="1084"/>
      <c r="F110" s="1112">
        <f>D110*E110</f>
        <v>0</v>
      </c>
    </row>
    <row r="111" spans="1:6" s="532" customFormat="1">
      <c r="A111" s="1108"/>
      <c r="B111" s="1109"/>
      <c r="C111" s="1110"/>
      <c r="D111" s="662"/>
      <c r="E111" s="1084"/>
      <c r="F111" s="662"/>
    </row>
    <row r="112" spans="1:6" s="532" customFormat="1" ht="79.2">
      <c r="A112" s="1060" t="s">
        <v>428</v>
      </c>
      <c r="B112" s="1111" t="s">
        <v>1985</v>
      </c>
      <c r="C112" s="275" t="s">
        <v>201</v>
      </c>
      <c r="D112" s="1069">
        <v>1</v>
      </c>
      <c r="E112" s="1469"/>
      <c r="F112" s="1113">
        <f>D112*E112</f>
        <v>0</v>
      </c>
    </row>
    <row r="113" spans="1:6" ht="14.4">
      <c r="A113" s="1114"/>
      <c r="B113" s="1115"/>
      <c r="C113" s="1115"/>
      <c r="D113" s="1115"/>
      <c r="E113" s="1116"/>
      <c r="F113" s="1116"/>
    </row>
    <row r="114" spans="1:6" s="1117" customFormat="1" ht="66">
      <c r="A114" s="274" t="s">
        <v>569</v>
      </c>
      <c r="B114" s="1111" t="s">
        <v>1986</v>
      </c>
      <c r="C114" s="275" t="s">
        <v>201</v>
      </c>
      <c r="D114" s="276">
        <v>1</v>
      </c>
      <c r="E114" s="1469"/>
      <c r="F114" s="1113">
        <f>D114*E114</f>
        <v>0</v>
      </c>
    </row>
    <row r="115" spans="1:6" s="266" customFormat="1">
      <c r="A115" s="1118"/>
      <c r="B115" s="1118"/>
      <c r="C115" s="1119"/>
      <c r="D115" s="1119"/>
      <c r="E115" s="1120"/>
      <c r="F115" s="1121"/>
    </row>
    <row r="116" spans="1:6" s="273" customFormat="1">
      <c r="A116" s="277" t="s">
        <v>172</v>
      </c>
      <c r="B116" s="278" t="s">
        <v>485</v>
      </c>
      <c r="C116" s="279"/>
      <c r="D116" s="279"/>
      <c r="E116" s="279"/>
      <c r="F116" s="280">
        <f>SUM(F12:F114)</f>
        <v>0</v>
      </c>
    </row>
    <row r="117" spans="1:6" s="266" customFormat="1">
      <c r="A117" s="281"/>
      <c r="B117" s="282"/>
      <c r="C117" s="283"/>
      <c r="D117" s="283"/>
      <c r="E117" s="283"/>
      <c r="F117" s="284"/>
    </row>
    <row r="118" spans="1:6" s="273" customFormat="1">
      <c r="A118" s="267" t="s">
        <v>202</v>
      </c>
      <c r="B118" s="268" t="s">
        <v>486</v>
      </c>
      <c r="C118" s="269"/>
      <c r="D118" s="270"/>
      <c r="E118" s="271"/>
      <c r="F118" s="285"/>
    </row>
    <row r="119" spans="1:6" s="266" customFormat="1">
      <c r="A119" s="281"/>
      <c r="B119" s="282"/>
      <c r="C119" s="283"/>
      <c r="D119" s="283"/>
      <c r="E119" s="283"/>
      <c r="F119" s="284"/>
    </row>
    <row r="120" spans="1:6" s="266" customFormat="1" ht="52.8">
      <c r="A120" s="281"/>
      <c r="B120" s="315" t="s">
        <v>2492</v>
      </c>
      <c r="C120" s="283"/>
      <c r="D120" s="283"/>
      <c r="E120" s="283"/>
      <c r="F120" s="284"/>
    </row>
    <row r="121" spans="1:6" s="266" customFormat="1">
      <c r="A121" s="281"/>
      <c r="B121" s="282"/>
      <c r="C121" s="283"/>
      <c r="D121" s="283"/>
      <c r="E121" s="283"/>
      <c r="F121" s="284"/>
    </row>
    <row r="122" spans="1:6" s="273" customFormat="1">
      <c r="A122" s="286"/>
      <c r="B122" s="287" t="s">
        <v>487</v>
      </c>
      <c r="C122" s="275"/>
      <c r="D122" s="275"/>
      <c r="E122" s="275"/>
      <c r="F122" s="288"/>
    </row>
    <row r="123" spans="1:6" s="532" customFormat="1" ht="26.4">
      <c r="A123" s="530" t="s">
        <v>172</v>
      </c>
      <c r="B123" s="554" t="s">
        <v>1987</v>
      </c>
      <c r="C123" s="535"/>
      <c r="D123" s="1017"/>
      <c r="E123" s="1122"/>
      <c r="F123" s="1010">
        <f>ROUND(D123*E123,2)</f>
        <v>0</v>
      </c>
    </row>
    <row r="124" spans="1:6" s="532" customFormat="1" ht="237.6">
      <c r="A124" s="530" t="s">
        <v>277</v>
      </c>
      <c r="B124" s="637" t="s">
        <v>1988</v>
      </c>
      <c r="C124" s="535" t="s">
        <v>215</v>
      </c>
      <c r="D124" s="1017">
        <v>17</v>
      </c>
      <c r="E124" s="1123"/>
      <c r="F124" s="1123">
        <f>D124*E124</f>
        <v>0</v>
      </c>
    </row>
    <row r="125" spans="1:6" s="532" customFormat="1">
      <c r="A125" s="530"/>
      <c r="B125" s="637"/>
      <c r="C125" s="535"/>
      <c r="D125" s="1017"/>
      <c r="E125" s="1123"/>
      <c r="F125" s="1123"/>
    </row>
    <row r="126" spans="1:6" s="532" customFormat="1" ht="26.4">
      <c r="A126" s="530" t="s">
        <v>202</v>
      </c>
      <c r="B126" s="554" t="s">
        <v>1989</v>
      </c>
      <c r="C126" s="535"/>
      <c r="D126" s="1017"/>
      <c r="E126" s="1122"/>
      <c r="F126" s="1010">
        <f>ROUND(D126*E126,2)</f>
        <v>0</v>
      </c>
    </row>
    <row r="127" spans="1:6" s="532" customFormat="1" ht="237.6">
      <c r="A127" s="530" t="s">
        <v>278</v>
      </c>
      <c r="B127" s="637" t="s">
        <v>1990</v>
      </c>
      <c r="C127" s="535" t="s">
        <v>215</v>
      </c>
      <c r="D127" s="1017">
        <v>12</v>
      </c>
      <c r="E127" s="1123"/>
      <c r="F127" s="1123">
        <f>D127*E127</f>
        <v>0</v>
      </c>
    </row>
    <row r="128" spans="1:6" s="532" customFormat="1">
      <c r="A128" s="530"/>
      <c r="B128" s="637"/>
      <c r="C128" s="535"/>
      <c r="D128" s="1017"/>
      <c r="E128" s="1123"/>
      <c r="F128" s="1123"/>
    </row>
    <row r="129" spans="1:6" s="532" customFormat="1" ht="39.6">
      <c r="A129" s="530" t="s">
        <v>203</v>
      </c>
      <c r="B129" s="554" t="s">
        <v>1991</v>
      </c>
      <c r="C129" s="535"/>
      <c r="D129" s="1017"/>
      <c r="E129" s="1122"/>
      <c r="F129" s="1010">
        <f>ROUND(D129*E129,2)</f>
        <v>0</v>
      </c>
    </row>
    <row r="130" spans="1:6" s="532" customFormat="1" ht="250.8">
      <c r="A130" s="530" t="s">
        <v>230</v>
      </c>
      <c r="B130" s="637" t="s">
        <v>1992</v>
      </c>
      <c r="C130" s="535" t="s">
        <v>215</v>
      </c>
      <c r="D130" s="1017">
        <v>16</v>
      </c>
      <c r="E130" s="1123"/>
      <c r="F130" s="1123">
        <f>D130*E130</f>
        <v>0</v>
      </c>
    </row>
    <row r="131" spans="1:6" s="532" customFormat="1">
      <c r="A131" s="530"/>
      <c r="B131" s="637"/>
      <c r="C131" s="535"/>
      <c r="D131" s="1017"/>
      <c r="E131" s="1123"/>
      <c r="F131" s="1123"/>
    </row>
    <row r="132" spans="1:6" s="532" customFormat="1" ht="26.4">
      <c r="A132" s="530" t="s">
        <v>205</v>
      </c>
      <c r="B132" s="554" t="s">
        <v>1993</v>
      </c>
      <c r="C132" s="535"/>
      <c r="D132" s="1017"/>
      <c r="E132" s="1122"/>
      <c r="F132" s="1010">
        <f>ROUND(D132*E132,2)</f>
        <v>0</v>
      </c>
    </row>
    <row r="133" spans="1:6" s="532" customFormat="1" ht="303.60000000000002">
      <c r="A133" s="530" t="s">
        <v>1994</v>
      </c>
      <c r="B133" s="637" t="s">
        <v>1995</v>
      </c>
      <c r="C133" s="535" t="s">
        <v>215</v>
      </c>
      <c r="D133" s="1017">
        <v>263</v>
      </c>
      <c r="E133" s="1123"/>
      <c r="F133" s="1123">
        <f>D133*E133</f>
        <v>0</v>
      </c>
    </row>
    <row r="134" spans="1:6" s="532" customFormat="1">
      <c r="A134" s="530"/>
      <c r="B134" s="637"/>
      <c r="C134" s="535"/>
      <c r="D134" s="1017"/>
      <c r="E134" s="1123"/>
      <c r="F134" s="1123"/>
    </row>
    <row r="135" spans="1:6" s="532" customFormat="1" ht="26.4">
      <c r="A135" s="530" t="s">
        <v>206</v>
      </c>
      <c r="B135" s="554" t="s">
        <v>1996</v>
      </c>
      <c r="C135" s="535"/>
      <c r="D135" s="1017"/>
      <c r="E135" s="1122"/>
      <c r="F135" s="1010">
        <f>ROUND(D135*E135,2)</f>
        <v>0</v>
      </c>
    </row>
    <row r="136" spans="1:6" s="532" customFormat="1" ht="265.2">
      <c r="A136" s="530" t="s">
        <v>1579</v>
      </c>
      <c r="B136" s="637" t="s">
        <v>1997</v>
      </c>
      <c r="C136" s="535" t="s">
        <v>215</v>
      </c>
      <c r="D136" s="1017">
        <v>15</v>
      </c>
      <c r="E136" s="1123"/>
      <c r="F136" s="1123">
        <f>D136*E136</f>
        <v>0</v>
      </c>
    </row>
    <row r="137" spans="1:6" s="532" customFormat="1">
      <c r="A137" s="530"/>
      <c r="B137" s="637"/>
      <c r="C137" s="535"/>
      <c r="D137" s="1017"/>
      <c r="E137" s="1123"/>
      <c r="F137" s="1123"/>
    </row>
    <row r="138" spans="1:6" s="532" customFormat="1" ht="39.6">
      <c r="A138" s="530" t="s">
        <v>207</v>
      </c>
      <c r="B138" s="554" t="s">
        <v>1998</v>
      </c>
      <c r="C138" s="535"/>
      <c r="D138" s="1017"/>
      <c r="E138" s="1123"/>
      <c r="F138" s="1123"/>
    </row>
    <row r="139" spans="1:6" s="532" customFormat="1" ht="198">
      <c r="A139" s="530" t="s">
        <v>1999</v>
      </c>
      <c r="B139" s="637" t="s">
        <v>2000</v>
      </c>
      <c r="C139" s="535" t="s">
        <v>2001</v>
      </c>
      <c r="D139" s="1124">
        <v>55</v>
      </c>
      <c r="E139" s="1123"/>
      <c r="F139" s="1123">
        <f>D139*E139</f>
        <v>0</v>
      </c>
    </row>
    <row r="140" spans="1:6" ht="14.4">
      <c r="A140" s="1125"/>
      <c r="B140" s="1115"/>
      <c r="C140" s="1115"/>
      <c r="D140" s="1115"/>
      <c r="E140" s="1116"/>
      <c r="F140" s="1116"/>
    </row>
    <row r="141" spans="1:6" s="532" customFormat="1">
      <c r="A141" s="1536" t="s">
        <v>2002</v>
      </c>
      <c r="B141" s="1537"/>
      <c r="C141" s="1537"/>
      <c r="D141" s="1537"/>
      <c r="E141" s="1538"/>
      <c r="F141" s="1485">
        <f>SUM(F123:F139)</f>
        <v>0</v>
      </c>
    </row>
    <row r="143" spans="1:6" s="532" customFormat="1">
      <c r="B143" s="562" t="s">
        <v>488</v>
      </c>
    </row>
    <row r="144" spans="1:6" s="231" customFormat="1" ht="290.39999999999998">
      <c r="A144" s="569"/>
      <c r="B144" s="1486" t="s">
        <v>2003</v>
      </c>
      <c r="C144" s="569"/>
      <c r="D144" s="569"/>
      <c r="E144" s="1126"/>
      <c r="F144" s="1126"/>
    </row>
    <row r="145" spans="1:6" s="231" customFormat="1"/>
    <row r="146" spans="1:6" s="231" customFormat="1" ht="92.4">
      <c r="A146" s="1060" t="s">
        <v>172</v>
      </c>
      <c r="B146" s="289" t="s">
        <v>2467</v>
      </c>
      <c r="D146" s="569"/>
      <c r="E146" s="1127"/>
      <c r="F146" s="1127"/>
    </row>
    <row r="147" spans="1:6" s="231" customFormat="1">
      <c r="A147" s="569"/>
      <c r="B147" s="289" t="s">
        <v>489</v>
      </c>
      <c r="D147" s="569"/>
      <c r="E147" s="1127"/>
      <c r="F147" s="1127"/>
    </row>
    <row r="148" spans="1:6" s="231" customFormat="1">
      <c r="A148" s="569"/>
      <c r="B148" s="289" t="s">
        <v>490</v>
      </c>
      <c r="D148" s="569"/>
      <c r="E148" s="1127"/>
      <c r="F148" s="1127"/>
    </row>
    <row r="149" spans="1:6" s="231" customFormat="1">
      <c r="A149" s="569"/>
      <c r="B149" s="1128" t="s">
        <v>491</v>
      </c>
      <c r="D149" s="569"/>
      <c r="E149" s="1127"/>
      <c r="F149" s="1127"/>
    </row>
    <row r="150" spans="1:6" s="231" customFormat="1">
      <c r="A150" s="569"/>
      <c r="B150" s="289" t="s">
        <v>492</v>
      </c>
      <c r="D150" s="569"/>
      <c r="E150" s="1127"/>
      <c r="F150" s="1127"/>
    </row>
    <row r="151" spans="1:6" s="231" customFormat="1">
      <c r="A151" s="569"/>
      <c r="B151" s="289" t="s">
        <v>493</v>
      </c>
      <c r="D151" s="569"/>
      <c r="E151" s="1127"/>
      <c r="F151" s="1127"/>
    </row>
    <row r="152" spans="1:6" s="231" customFormat="1">
      <c r="A152" s="569"/>
      <c r="B152" s="289" t="s">
        <v>494</v>
      </c>
      <c r="D152" s="569"/>
      <c r="E152" s="1127"/>
      <c r="F152" s="1127"/>
    </row>
    <row r="153" spans="1:6" s="231" customFormat="1">
      <c r="A153" s="569"/>
      <c r="B153" s="289" t="s">
        <v>495</v>
      </c>
      <c r="D153" s="569"/>
      <c r="E153" s="1127"/>
      <c r="F153" s="1127"/>
    </row>
    <row r="154" spans="1:6" s="231" customFormat="1" ht="26.4">
      <c r="A154" s="569"/>
      <c r="B154" s="289" t="s">
        <v>496</v>
      </c>
      <c r="C154" s="1487"/>
      <c r="E154" s="1127"/>
      <c r="F154" s="1127"/>
    </row>
    <row r="155" spans="1:6" s="231" customFormat="1" ht="26.4">
      <c r="A155" s="569"/>
      <c r="B155" s="289" t="s">
        <v>497</v>
      </c>
      <c r="D155" s="569"/>
      <c r="E155" s="1127"/>
      <c r="F155" s="1127"/>
    </row>
    <row r="156" spans="1:6" s="231" customFormat="1">
      <c r="A156" s="1129"/>
      <c r="B156" s="289" t="s">
        <v>498</v>
      </c>
      <c r="C156" s="1130"/>
      <c r="E156" s="1127"/>
      <c r="F156" s="1127"/>
    </row>
    <row r="157" spans="1:6" s="231" customFormat="1">
      <c r="B157" s="1131" t="s">
        <v>2004</v>
      </c>
      <c r="C157" s="1130"/>
      <c r="E157" s="1127"/>
      <c r="F157" s="1127"/>
    </row>
    <row r="158" spans="1:6" s="231" customFormat="1">
      <c r="A158" s="1129"/>
      <c r="B158" s="289" t="s">
        <v>499</v>
      </c>
      <c r="C158" s="1130"/>
      <c r="E158" s="1127"/>
      <c r="F158" s="1127"/>
    </row>
    <row r="159" spans="1:6" s="231" customFormat="1">
      <c r="A159" s="1129"/>
      <c r="B159" s="289" t="s">
        <v>500</v>
      </c>
      <c r="C159" s="1130"/>
      <c r="E159" s="1127"/>
      <c r="F159" s="1127"/>
    </row>
    <row r="160" spans="1:6" s="231" customFormat="1">
      <c r="A160" s="569"/>
      <c r="B160" s="289" t="s">
        <v>501</v>
      </c>
      <c r="D160" s="569"/>
      <c r="E160" s="1127"/>
      <c r="F160" s="1127"/>
    </row>
    <row r="161" spans="1:6" s="231" customFormat="1">
      <c r="A161" s="569"/>
      <c r="B161" s="289"/>
      <c r="D161" s="569"/>
      <c r="E161" s="1127"/>
      <c r="F161" s="1127"/>
    </row>
    <row r="162" spans="1:6" s="231" customFormat="1">
      <c r="A162" s="569"/>
      <c r="B162" s="632" t="s">
        <v>502</v>
      </c>
      <c r="C162" s="231" t="s">
        <v>215</v>
      </c>
      <c r="D162" s="569">
        <v>4</v>
      </c>
      <c r="E162" s="1127"/>
      <c r="F162" s="1127">
        <f>D162*E162</f>
        <v>0</v>
      </c>
    </row>
    <row r="163" spans="1:6" s="231" customFormat="1">
      <c r="A163" s="569"/>
      <c r="B163" s="1486"/>
      <c r="C163" s="569"/>
      <c r="D163" s="569"/>
      <c r="E163" s="1127"/>
      <c r="F163" s="1127"/>
    </row>
    <row r="164" spans="1:6" s="231" customFormat="1" ht="26.4">
      <c r="A164" s="569"/>
      <c r="B164" s="554" t="s">
        <v>503</v>
      </c>
      <c r="D164" s="569"/>
      <c r="E164" s="1127"/>
      <c r="F164" s="1127"/>
    </row>
    <row r="165" spans="1:6" s="231" customFormat="1">
      <c r="A165" s="569"/>
      <c r="B165" s="1132" t="s">
        <v>504</v>
      </c>
      <c r="C165" s="231" t="s">
        <v>215</v>
      </c>
      <c r="D165" s="569">
        <v>4</v>
      </c>
      <c r="E165" s="1127"/>
      <c r="F165" s="1127">
        <f>D165*E165</f>
        <v>0</v>
      </c>
    </row>
    <row r="166" spans="1:6" s="231" customFormat="1">
      <c r="B166" s="1133" t="s">
        <v>505</v>
      </c>
      <c r="C166" s="1134"/>
      <c r="D166" s="1134"/>
      <c r="E166" s="1127"/>
      <c r="F166" s="1127"/>
    </row>
    <row r="167" spans="1:6" s="231" customFormat="1"/>
    <row r="168" spans="1:6" s="231" customFormat="1" ht="92.4">
      <c r="A168" s="1060" t="s">
        <v>202</v>
      </c>
      <c r="B168" s="289" t="s">
        <v>2468</v>
      </c>
      <c r="D168" s="569"/>
      <c r="E168" s="1127"/>
      <c r="F168" s="1127"/>
    </row>
    <row r="169" spans="1:6" s="231" customFormat="1">
      <c r="A169" s="569"/>
      <c r="B169" s="289" t="s">
        <v>489</v>
      </c>
      <c r="D169" s="569"/>
      <c r="E169" s="1127"/>
      <c r="F169" s="1127"/>
    </row>
    <row r="170" spans="1:6" s="231" customFormat="1">
      <c r="A170" s="569"/>
      <c r="B170" s="289" t="s">
        <v>490</v>
      </c>
      <c r="D170" s="569"/>
      <c r="E170" s="1127"/>
      <c r="F170" s="1127"/>
    </row>
    <row r="171" spans="1:6" s="231" customFormat="1">
      <c r="A171" s="569"/>
      <c r="B171" s="1128" t="s">
        <v>491</v>
      </c>
      <c r="D171" s="569"/>
      <c r="E171" s="1127"/>
      <c r="F171" s="1127"/>
    </row>
    <row r="172" spans="1:6" s="231" customFormat="1">
      <c r="A172" s="569"/>
      <c r="B172" s="289" t="s">
        <v>492</v>
      </c>
      <c r="D172" s="569"/>
      <c r="E172" s="1127"/>
      <c r="F172" s="1127"/>
    </row>
    <row r="173" spans="1:6" s="231" customFormat="1">
      <c r="A173" s="569"/>
      <c r="B173" s="289" t="s">
        <v>493</v>
      </c>
      <c r="D173" s="569"/>
      <c r="E173" s="1127"/>
      <c r="F173" s="1127"/>
    </row>
    <row r="174" spans="1:6" s="231" customFormat="1">
      <c r="A174" s="569"/>
      <c r="B174" s="289" t="s">
        <v>2005</v>
      </c>
      <c r="D174" s="569"/>
      <c r="E174" s="1127"/>
      <c r="F174" s="1127"/>
    </row>
    <row r="175" spans="1:6" s="231" customFormat="1">
      <c r="A175" s="569"/>
      <c r="B175" s="289" t="s">
        <v>2006</v>
      </c>
      <c r="D175" s="569"/>
      <c r="E175" s="1127"/>
      <c r="F175" s="1127"/>
    </row>
    <row r="176" spans="1:6" s="231" customFormat="1" ht="26.4">
      <c r="A176" s="569"/>
      <c r="B176" s="1128" t="s">
        <v>2007</v>
      </c>
      <c r="C176" s="1487"/>
      <c r="E176" s="1127"/>
      <c r="F176" s="1127"/>
    </row>
    <row r="177" spans="1:6" s="231" customFormat="1" ht="26.4">
      <c r="A177" s="569"/>
      <c r="B177" s="289" t="s">
        <v>497</v>
      </c>
      <c r="D177" s="569"/>
      <c r="E177" s="1127"/>
      <c r="F177" s="1127"/>
    </row>
    <row r="178" spans="1:6" s="231" customFormat="1">
      <c r="A178" s="1129"/>
      <c r="B178" s="289" t="s">
        <v>498</v>
      </c>
      <c r="C178" s="1130"/>
      <c r="E178" s="1127"/>
      <c r="F178" s="1127"/>
    </row>
    <row r="179" spans="1:6" s="231" customFormat="1">
      <c r="B179" s="1131" t="s">
        <v>2008</v>
      </c>
      <c r="C179" s="1130"/>
      <c r="E179" s="1127"/>
      <c r="F179" s="1127"/>
    </row>
    <row r="180" spans="1:6" s="231" customFormat="1">
      <c r="A180" s="1129"/>
      <c r="B180" s="289" t="s">
        <v>499</v>
      </c>
      <c r="C180" s="1130"/>
      <c r="E180" s="1127"/>
      <c r="F180" s="1127"/>
    </row>
    <row r="181" spans="1:6" s="231" customFormat="1">
      <c r="A181" s="1129"/>
      <c r="B181" s="289" t="s">
        <v>500</v>
      </c>
      <c r="C181" s="1130"/>
      <c r="E181" s="1127"/>
      <c r="F181" s="1127"/>
    </row>
    <row r="182" spans="1:6" s="231" customFormat="1">
      <c r="A182" s="569"/>
      <c r="B182" s="289" t="s">
        <v>501</v>
      </c>
      <c r="D182" s="569"/>
      <c r="E182" s="1127"/>
      <c r="F182" s="1127"/>
    </row>
    <row r="183" spans="1:6" s="231" customFormat="1">
      <c r="A183" s="569"/>
      <c r="B183" s="289"/>
      <c r="D183" s="569"/>
      <c r="E183" s="1127"/>
      <c r="F183" s="1127"/>
    </row>
    <row r="184" spans="1:6" s="231" customFormat="1">
      <c r="A184" s="569"/>
      <c r="B184" s="632" t="s">
        <v>502</v>
      </c>
      <c r="C184" s="231" t="s">
        <v>215</v>
      </c>
      <c r="D184" s="569">
        <v>2</v>
      </c>
      <c r="E184" s="1127"/>
      <c r="F184" s="1127">
        <f>D184*E184</f>
        <v>0</v>
      </c>
    </row>
    <row r="185" spans="1:6" s="231" customFormat="1">
      <c r="A185" s="569"/>
      <c r="B185" s="1486"/>
      <c r="C185" s="569"/>
      <c r="D185" s="569"/>
      <c r="E185" s="1127"/>
      <c r="F185" s="1127"/>
    </row>
    <row r="186" spans="1:6" s="231" customFormat="1" ht="26.4">
      <c r="A186" s="569"/>
      <c r="B186" s="554" t="s">
        <v>2009</v>
      </c>
      <c r="D186" s="569"/>
      <c r="E186" s="1127"/>
      <c r="F186" s="1127"/>
    </row>
    <row r="187" spans="1:6" s="231" customFormat="1">
      <c r="A187" s="569"/>
      <c r="B187" s="1132" t="s">
        <v>504</v>
      </c>
      <c r="C187" s="231" t="s">
        <v>215</v>
      </c>
      <c r="D187" s="569">
        <v>2</v>
      </c>
      <c r="E187" s="1127"/>
      <c r="F187" s="1127">
        <f>D187*E187</f>
        <v>0</v>
      </c>
    </row>
    <row r="188" spans="1:6" s="231" customFormat="1">
      <c r="B188" s="1133" t="s">
        <v>505</v>
      </c>
      <c r="C188" s="1134"/>
      <c r="D188" s="1134"/>
      <c r="E188" s="1127"/>
      <c r="F188" s="1127"/>
    </row>
    <row r="189" spans="1:6" s="231" customFormat="1"/>
    <row r="190" spans="1:6" s="231" customFormat="1" ht="92.4">
      <c r="A190" s="1060" t="s">
        <v>203</v>
      </c>
      <c r="B190" s="289" t="s">
        <v>2469</v>
      </c>
      <c r="D190" s="569"/>
      <c r="E190" s="1127"/>
      <c r="F190" s="1127"/>
    </row>
    <row r="191" spans="1:6" s="231" customFormat="1">
      <c r="A191" s="569"/>
      <c r="B191" s="289" t="s">
        <v>489</v>
      </c>
      <c r="D191" s="569"/>
      <c r="E191" s="1127"/>
      <c r="F191" s="1127"/>
    </row>
    <row r="192" spans="1:6" s="231" customFormat="1">
      <c r="A192" s="569"/>
      <c r="B192" s="289" t="s">
        <v>490</v>
      </c>
      <c r="D192" s="569"/>
      <c r="E192" s="1127"/>
      <c r="F192" s="1127"/>
    </row>
    <row r="193" spans="1:6" s="231" customFormat="1">
      <c r="A193" s="569"/>
      <c r="B193" s="1128" t="s">
        <v>491</v>
      </c>
      <c r="D193" s="569"/>
      <c r="E193" s="1127"/>
      <c r="F193" s="1127"/>
    </row>
    <row r="194" spans="1:6" s="231" customFormat="1">
      <c r="A194" s="569"/>
      <c r="B194" s="289" t="s">
        <v>492</v>
      </c>
      <c r="D194" s="569"/>
      <c r="E194" s="1127"/>
      <c r="F194" s="1127"/>
    </row>
    <row r="195" spans="1:6" s="231" customFormat="1">
      <c r="A195" s="569"/>
      <c r="B195" s="289" t="s">
        <v>493</v>
      </c>
      <c r="D195" s="569"/>
      <c r="E195" s="1127"/>
      <c r="F195" s="1127"/>
    </row>
    <row r="196" spans="1:6" s="231" customFormat="1">
      <c r="A196" s="569"/>
      <c r="B196" s="289" t="s">
        <v>2005</v>
      </c>
      <c r="D196" s="569"/>
      <c r="E196" s="1127"/>
      <c r="F196" s="1127"/>
    </row>
    <row r="197" spans="1:6" s="231" customFormat="1">
      <c r="A197" s="569"/>
      <c r="B197" s="289" t="s">
        <v>2010</v>
      </c>
      <c r="D197" s="569"/>
      <c r="E197" s="1127"/>
      <c r="F197" s="1127"/>
    </row>
    <row r="198" spans="1:6" s="231" customFormat="1" ht="26.4">
      <c r="A198" s="569"/>
      <c r="B198" s="1128" t="s">
        <v>2011</v>
      </c>
      <c r="C198" s="1487"/>
      <c r="E198" s="1127"/>
      <c r="F198" s="1127"/>
    </row>
    <row r="199" spans="1:6" s="231" customFormat="1" ht="26.4">
      <c r="A199" s="569"/>
      <c r="B199" s="289" t="s">
        <v>497</v>
      </c>
      <c r="D199" s="569"/>
      <c r="E199" s="1127"/>
      <c r="F199" s="1127"/>
    </row>
    <row r="200" spans="1:6" s="231" customFormat="1">
      <c r="A200" s="1129"/>
      <c r="B200" s="289" t="s">
        <v>498</v>
      </c>
      <c r="C200" s="1130"/>
      <c r="E200" s="1127"/>
      <c r="F200" s="1127"/>
    </row>
    <row r="201" spans="1:6" s="231" customFormat="1">
      <c r="B201" s="1131" t="s">
        <v>2008</v>
      </c>
      <c r="C201" s="1130"/>
      <c r="E201" s="1127"/>
      <c r="F201" s="1127"/>
    </row>
    <row r="202" spans="1:6" s="231" customFormat="1">
      <c r="A202" s="1129"/>
      <c r="B202" s="289" t="s">
        <v>499</v>
      </c>
      <c r="C202" s="1130"/>
      <c r="E202" s="1127"/>
      <c r="F202" s="1127"/>
    </row>
    <row r="203" spans="1:6" s="231" customFormat="1">
      <c r="A203" s="1129"/>
      <c r="B203" s="289" t="s">
        <v>500</v>
      </c>
      <c r="C203" s="1130"/>
      <c r="E203" s="1127"/>
      <c r="F203" s="1127"/>
    </row>
    <row r="204" spans="1:6" s="231" customFormat="1">
      <c r="A204" s="569"/>
      <c r="B204" s="289" t="s">
        <v>501</v>
      </c>
      <c r="D204" s="569"/>
      <c r="E204" s="1127"/>
      <c r="F204" s="1127"/>
    </row>
    <row r="205" spans="1:6" s="231" customFormat="1">
      <c r="A205" s="569"/>
      <c r="B205" s="289"/>
      <c r="D205" s="569"/>
      <c r="E205" s="1127"/>
      <c r="F205" s="1127"/>
    </row>
    <row r="206" spans="1:6" s="231" customFormat="1">
      <c r="A206" s="569"/>
      <c r="B206" s="632" t="s">
        <v>502</v>
      </c>
      <c r="C206" s="231" t="s">
        <v>215</v>
      </c>
      <c r="D206" s="569">
        <v>4</v>
      </c>
      <c r="E206" s="1127"/>
      <c r="F206" s="1127">
        <f>D206*E206</f>
        <v>0</v>
      </c>
    </row>
    <row r="207" spans="1:6" s="231" customFormat="1">
      <c r="A207" s="569"/>
      <c r="B207" s="1486"/>
      <c r="C207" s="569"/>
      <c r="D207" s="569"/>
      <c r="E207" s="1127"/>
      <c r="F207" s="1127"/>
    </row>
    <row r="208" spans="1:6" s="231" customFormat="1" ht="26.4">
      <c r="A208" s="569"/>
      <c r="B208" s="554" t="s">
        <v>2012</v>
      </c>
      <c r="D208" s="569"/>
      <c r="E208" s="1127"/>
      <c r="F208" s="1127"/>
    </row>
    <row r="209" spans="1:6" s="231" customFormat="1">
      <c r="A209" s="569"/>
      <c r="B209" s="1132" t="s">
        <v>504</v>
      </c>
      <c r="C209" s="231" t="s">
        <v>215</v>
      </c>
      <c r="D209" s="569">
        <v>4</v>
      </c>
      <c r="E209" s="1127"/>
      <c r="F209" s="1127">
        <f>D209*E209</f>
        <v>0</v>
      </c>
    </row>
    <row r="210" spans="1:6" s="231" customFormat="1">
      <c r="B210" s="1133" t="s">
        <v>505</v>
      </c>
      <c r="C210" s="1134"/>
      <c r="D210" s="1134"/>
      <c r="E210" s="1127"/>
      <c r="F210" s="1127"/>
    </row>
    <row r="211" spans="1:6" s="231" customFormat="1"/>
    <row r="212" spans="1:6" s="231" customFormat="1" ht="92.4">
      <c r="A212" s="1060" t="s">
        <v>205</v>
      </c>
      <c r="B212" s="289" t="s">
        <v>2470</v>
      </c>
      <c r="D212" s="569"/>
      <c r="E212" s="1127"/>
      <c r="F212" s="1127"/>
    </row>
    <row r="213" spans="1:6" s="231" customFormat="1">
      <c r="A213" s="569"/>
      <c r="B213" s="289" t="s">
        <v>489</v>
      </c>
      <c r="D213" s="569"/>
      <c r="E213" s="1127"/>
      <c r="F213" s="1127"/>
    </row>
    <row r="214" spans="1:6" s="231" customFormat="1">
      <c r="A214" s="569"/>
      <c r="B214" s="289" t="s">
        <v>490</v>
      </c>
      <c r="D214" s="569"/>
      <c r="E214" s="1127"/>
      <c r="F214" s="1127"/>
    </row>
    <row r="215" spans="1:6" s="231" customFormat="1">
      <c r="A215" s="569"/>
      <c r="B215" s="1128" t="s">
        <v>491</v>
      </c>
      <c r="D215" s="569"/>
      <c r="E215" s="1127"/>
      <c r="F215" s="1127"/>
    </row>
    <row r="216" spans="1:6" s="231" customFormat="1">
      <c r="A216" s="569"/>
      <c r="B216" s="289" t="s">
        <v>492</v>
      </c>
      <c r="D216" s="569"/>
      <c r="E216" s="1127"/>
      <c r="F216" s="1127"/>
    </row>
    <row r="217" spans="1:6" s="231" customFormat="1">
      <c r="A217" s="569"/>
      <c r="B217" s="289" t="s">
        <v>493</v>
      </c>
      <c r="D217" s="569"/>
      <c r="E217" s="1127"/>
      <c r="F217" s="1127"/>
    </row>
    <row r="218" spans="1:6" s="231" customFormat="1">
      <c r="A218" s="569"/>
      <c r="B218" s="289" t="s">
        <v>494</v>
      </c>
      <c r="D218" s="569"/>
      <c r="E218" s="1127"/>
      <c r="F218" s="1127"/>
    </row>
    <row r="219" spans="1:6" s="231" customFormat="1">
      <c r="A219" s="569"/>
      <c r="B219" s="289" t="s">
        <v>495</v>
      </c>
      <c r="D219" s="569"/>
      <c r="E219" s="1127"/>
      <c r="F219" s="1127"/>
    </row>
    <row r="220" spans="1:6" s="231" customFormat="1" ht="26.4">
      <c r="A220" s="569"/>
      <c r="B220" s="289" t="s">
        <v>496</v>
      </c>
      <c r="C220" s="1487"/>
      <c r="E220" s="1127"/>
      <c r="F220" s="1127"/>
    </row>
    <row r="221" spans="1:6" s="231" customFormat="1" ht="26.4">
      <c r="A221" s="569"/>
      <c r="B221" s="289" t="s">
        <v>497</v>
      </c>
      <c r="D221" s="569"/>
      <c r="E221" s="1127"/>
      <c r="F221" s="1127"/>
    </row>
    <row r="222" spans="1:6" s="231" customFormat="1">
      <c r="A222" s="1129"/>
      <c r="B222" s="289" t="s">
        <v>498</v>
      </c>
      <c r="C222" s="1130"/>
      <c r="E222" s="1127"/>
      <c r="F222" s="1127"/>
    </row>
    <row r="223" spans="1:6" s="231" customFormat="1">
      <c r="B223" s="1131" t="s">
        <v>2008</v>
      </c>
      <c r="C223" s="1130"/>
      <c r="E223" s="1127"/>
      <c r="F223" s="1127"/>
    </row>
    <row r="224" spans="1:6" s="231" customFormat="1">
      <c r="A224" s="1129"/>
      <c r="B224" s="289" t="s">
        <v>499</v>
      </c>
      <c r="C224" s="1130"/>
      <c r="E224" s="1127"/>
      <c r="F224" s="1127"/>
    </row>
    <row r="225" spans="1:6" s="231" customFormat="1">
      <c r="A225" s="1129"/>
      <c r="B225" s="289" t="s">
        <v>500</v>
      </c>
      <c r="C225" s="1130"/>
      <c r="E225" s="1127"/>
      <c r="F225" s="1127"/>
    </row>
    <row r="226" spans="1:6" s="231" customFormat="1">
      <c r="A226" s="569"/>
      <c r="B226" s="289" t="s">
        <v>501</v>
      </c>
      <c r="D226" s="569"/>
      <c r="E226" s="1127"/>
      <c r="F226" s="1127"/>
    </row>
    <row r="227" spans="1:6" s="231" customFormat="1">
      <c r="A227" s="569"/>
      <c r="B227" s="289"/>
      <c r="D227" s="569"/>
      <c r="E227" s="1127"/>
      <c r="F227" s="1127"/>
    </row>
    <row r="228" spans="1:6" s="231" customFormat="1">
      <c r="A228" s="569"/>
      <c r="B228" s="632" t="s">
        <v>502</v>
      </c>
      <c r="C228" s="231" t="s">
        <v>215</v>
      </c>
      <c r="D228" s="569">
        <v>6</v>
      </c>
      <c r="E228" s="1127"/>
      <c r="F228" s="1127">
        <f>D228*E228</f>
        <v>0</v>
      </c>
    </row>
    <row r="229" spans="1:6" s="231" customFormat="1">
      <c r="A229" s="569"/>
      <c r="B229" s="1486"/>
      <c r="C229" s="569"/>
      <c r="D229" s="569"/>
      <c r="E229" s="1127"/>
      <c r="F229" s="1127"/>
    </row>
    <row r="230" spans="1:6" s="231" customFormat="1" ht="26.4">
      <c r="A230" s="569"/>
      <c r="B230" s="554" t="s">
        <v>506</v>
      </c>
      <c r="D230" s="569"/>
      <c r="E230" s="1127"/>
      <c r="F230" s="1127"/>
    </row>
    <row r="231" spans="1:6" s="231" customFormat="1">
      <c r="A231" s="569"/>
      <c r="B231" s="1132" t="s">
        <v>507</v>
      </c>
      <c r="C231" s="231" t="s">
        <v>215</v>
      </c>
      <c r="D231" s="569">
        <v>6</v>
      </c>
      <c r="E231" s="1127"/>
      <c r="F231" s="1127">
        <f>D231*E231</f>
        <v>0</v>
      </c>
    </row>
    <row r="232" spans="1:6" s="231" customFormat="1">
      <c r="B232" s="1133" t="s">
        <v>505</v>
      </c>
      <c r="C232" s="1134"/>
      <c r="D232" s="1134"/>
      <c r="E232" s="1127"/>
      <c r="F232" s="1127"/>
    </row>
    <row r="233" spans="1:6" s="231" customFormat="1"/>
    <row r="234" spans="1:6" s="231" customFormat="1" ht="92.4">
      <c r="A234" s="1060" t="s">
        <v>206</v>
      </c>
      <c r="B234" s="289" t="s">
        <v>2471</v>
      </c>
      <c r="D234" s="569"/>
      <c r="E234" s="1127"/>
      <c r="F234" s="1127"/>
    </row>
    <row r="235" spans="1:6" s="231" customFormat="1">
      <c r="A235" s="569"/>
      <c r="B235" s="289" t="s">
        <v>489</v>
      </c>
      <c r="D235" s="569"/>
      <c r="E235" s="1127"/>
      <c r="F235" s="1127"/>
    </row>
    <row r="236" spans="1:6" s="231" customFormat="1">
      <c r="A236" s="569"/>
      <c r="B236" s="289" t="s">
        <v>490</v>
      </c>
      <c r="D236" s="569"/>
      <c r="E236" s="1127"/>
      <c r="F236" s="1127"/>
    </row>
    <row r="237" spans="1:6" s="231" customFormat="1">
      <c r="A237" s="569"/>
      <c r="B237" s="1128" t="s">
        <v>491</v>
      </c>
      <c r="D237" s="569"/>
      <c r="E237" s="1127"/>
      <c r="F237" s="1127"/>
    </row>
    <row r="238" spans="1:6" s="231" customFormat="1">
      <c r="A238" s="569"/>
      <c r="B238" s="289" t="s">
        <v>492</v>
      </c>
      <c r="D238" s="569"/>
      <c r="E238" s="1127"/>
      <c r="F238" s="1127"/>
    </row>
    <row r="239" spans="1:6" s="231" customFormat="1">
      <c r="A239" s="569"/>
      <c r="B239" s="289" t="s">
        <v>493</v>
      </c>
      <c r="D239" s="569"/>
      <c r="E239" s="1127"/>
      <c r="F239" s="1127"/>
    </row>
    <row r="240" spans="1:6" s="231" customFormat="1">
      <c r="A240" s="569"/>
      <c r="B240" s="289" t="s">
        <v>494</v>
      </c>
      <c r="D240" s="569"/>
      <c r="E240" s="1127"/>
      <c r="F240" s="1127"/>
    </row>
    <row r="241" spans="1:6" s="231" customFormat="1">
      <c r="A241" s="569"/>
      <c r="B241" s="289" t="s">
        <v>495</v>
      </c>
      <c r="D241" s="569"/>
      <c r="E241" s="1127"/>
      <c r="F241" s="1127"/>
    </row>
    <row r="242" spans="1:6" s="231" customFormat="1" ht="26.4">
      <c r="A242" s="569"/>
      <c r="B242" s="289" t="s">
        <v>496</v>
      </c>
      <c r="C242" s="1487"/>
      <c r="E242" s="1127"/>
      <c r="F242" s="1127"/>
    </row>
    <row r="243" spans="1:6" s="231" customFormat="1" ht="26.4">
      <c r="A243" s="569"/>
      <c r="B243" s="289" t="s">
        <v>497</v>
      </c>
      <c r="D243" s="569"/>
      <c r="E243" s="1127"/>
      <c r="F243" s="1127"/>
    </row>
    <row r="244" spans="1:6" s="231" customFormat="1">
      <c r="A244" s="1129"/>
      <c r="B244" s="289" t="s">
        <v>498</v>
      </c>
      <c r="C244" s="1130"/>
      <c r="E244" s="1127"/>
      <c r="F244" s="1127"/>
    </row>
    <row r="245" spans="1:6" s="231" customFormat="1">
      <c r="B245" s="1131" t="s">
        <v>2008</v>
      </c>
      <c r="C245" s="1130"/>
      <c r="E245" s="1127"/>
      <c r="F245" s="1127"/>
    </row>
    <row r="246" spans="1:6" s="231" customFormat="1">
      <c r="A246" s="1129"/>
      <c r="B246" s="289" t="s">
        <v>499</v>
      </c>
      <c r="C246" s="1130"/>
      <c r="E246" s="1127"/>
      <c r="F246" s="1127"/>
    </row>
    <row r="247" spans="1:6" s="231" customFormat="1">
      <c r="A247" s="1129"/>
      <c r="B247" s="289" t="s">
        <v>500</v>
      </c>
      <c r="C247" s="1130"/>
      <c r="E247" s="1127"/>
      <c r="F247" s="1127"/>
    </row>
    <row r="248" spans="1:6" s="231" customFormat="1">
      <c r="A248" s="569"/>
      <c r="B248" s="289" t="s">
        <v>501</v>
      </c>
      <c r="D248" s="569"/>
      <c r="E248" s="1127"/>
      <c r="F248" s="1127"/>
    </row>
    <row r="249" spans="1:6" s="231" customFormat="1">
      <c r="A249" s="569"/>
      <c r="B249" s="289"/>
      <c r="D249" s="569"/>
      <c r="E249" s="1127"/>
      <c r="F249" s="1127"/>
    </row>
    <row r="250" spans="1:6" s="231" customFormat="1">
      <c r="A250" s="569"/>
      <c r="B250" s="632" t="s">
        <v>502</v>
      </c>
      <c r="C250" s="231" t="s">
        <v>215</v>
      </c>
      <c r="D250" s="569">
        <v>5</v>
      </c>
      <c r="E250" s="1127"/>
      <c r="F250" s="1127">
        <f>D250*E250</f>
        <v>0</v>
      </c>
    </row>
    <row r="251" spans="1:6" s="231" customFormat="1">
      <c r="A251" s="569"/>
      <c r="B251" s="1486"/>
      <c r="C251" s="569"/>
      <c r="D251" s="569"/>
      <c r="E251" s="1127"/>
      <c r="F251" s="1127"/>
    </row>
    <row r="252" spans="1:6" s="231" customFormat="1" ht="26.4">
      <c r="A252" s="569"/>
      <c r="B252" s="554" t="s">
        <v>508</v>
      </c>
      <c r="D252" s="569"/>
      <c r="E252" s="1127"/>
      <c r="F252" s="1127"/>
    </row>
    <row r="253" spans="1:6" s="231" customFormat="1">
      <c r="A253" s="569"/>
      <c r="B253" s="1132" t="s">
        <v>509</v>
      </c>
      <c r="C253" s="231" t="s">
        <v>215</v>
      </c>
      <c r="D253" s="569">
        <v>5</v>
      </c>
      <c r="E253" s="1127"/>
      <c r="F253" s="1127">
        <f>D253*E253</f>
        <v>0</v>
      </c>
    </row>
    <row r="254" spans="1:6" s="231" customFormat="1">
      <c r="B254" s="1133" t="s">
        <v>505</v>
      </c>
      <c r="C254" s="1134"/>
      <c r="D254" s="1134"/>
      <c r="E254" s="1127"/>
      <c r="F254" s="1127"/>
    </row>
    <row r="255" spans="1:6" s="231" customFormat="1"/>
    <row r="256" spans="1:6" s="231" customFormat="1" ht="105.6">
      <c r="A256" s="1060" t="s">
        <v>207</v>
      </c>
      <c r="B256" s="289" t="s">
        <v>2472</v>
      </c>
      <c r="E256" s="1127"/>
      <c r="F256" s="1127"/>
    </row>
    <row r="257" spans="2:6" s="231" customFormat="1">
      <c r="B257" s="289" t="s">
        <v>489</v>
      </c>
      <c r="C257" s="1130"/>
      <c r="E257" s="1127"/>
      <c r="F257" s="1127"/>
    </row>
    <row r="258" spans="2:6" s="231" customFormat="1">
      <c r="B258" s="289" t="s">
        <v>490</v>
      </c>
      <c r="C258" s="1130"/>
      <c r="E258" s="1127"/>
      <c r="F258" s="1127"/>
    </row>
    <row r="259" spans="2:6" s="231" customFormat="1">
      <c r="B259" s="1128" t="s">
        <v>510</v>
      </c>
      <c r="C259" s="1130"/>
      <c r="E259" s="1127"/>
      <c r="F259" s="1127"/>
    </row>
    <row r="260" spans="2:6" s="231" customFormat="1">
      <c r="B260" s="289" t="s">
        <v>511</v>
      </c>
      <c r="C260" s="1130"/>
      <c r="E260" s="1127"/>
      <c r="F260" s="1127"/>
    </row>
    <row r="261" spans="2:6" s="231" customFormat="1">
      <c r="B261" s="289" t="s">
        <v>512</v>
      </c>
      <c r="C261" s="1130"/>
      <c r="E261" s="1127"/>
      <c r="F261" s="1127"/>
    </row>
    <row r="262" spans="2:6" s="231" customFormat="1">
      <c r="B262" s="289" t="s">
        <v>493</v>
      </c>
      <c r="C262" s="1130"/>
      <c r="E262" s="1127"/>
      <c r="F262" s="1127"/>
    </row>
    <row r="263" spans="2:6" s="231" customFormat="1">
      <c r="B263" s="289" t="s">
        <v>513</v>
      </c>
      <c r="C263" s="1130"/>
      <c r="E263" s="1127"/>
      <c r="F263" s="1127"/>
    </row>
    <row r="264" spans="2:6" s="231" customFormat="1">
      <c r="B264" s="289" t="s">
        <v>495</v>
      </c>
      <c r="C264" s="1130"/>
      <c r="E264" s="1127"/>
      <c r="F264" s="1127"/>
    </row>
    <row r="265" spans="2:6" s="231" customFormat="1" ht="26.4">
      <c r="B265" s="289" t="s">
        <v>514</v>
      </c>
      <c r="C265" s="1130"/>
      <c r="E265" s="1127"/>
      <c r="F265" s="1127"/>
    </row>
    <row r="266" spans="2:6" s="231" customFormat="1">
      <c r="B266" s="289" t="s">
        <v>515</v>
      </c>
      <c r="C266" s="1130"/>
      <c r="E266" s="1127"/>
      <c r="F266" s="1127"/>
    </row>
    <row r="267" spans="2:6" s="231" customFormat="1">
      <c r="B267" s="1131" t="s">
        <v>2004</v>
      </c>
      <c r="C267" s="1130"/>
      <c r="E267" s="1127"/>
      <c r="F267" s="1127"/>
    </row>
    <row r="268" spans="2:6" s="231" customFormat="1">
      <c r="B268" s="289" t="s">
        <v>516</v>
      </c>
      <c r="C268" s="1130"/>
      <c r="E268" s="1127"/>
      <c r="F268" s="1127"/>
    </row>
    <row r="269" spans="2:6" s="231" customFormat="1">
      <c r="B269" s="289" t="s">
        <v>499</v>
      </c>
      <c r="C269" s="1130"/>
      <c r="E269" s="1127"/>
      <c r="F269" s="1127"/>
    </row>
    <row r="270" spans="2:6" s="231" customFormat="1">
      <c r="B270" s="289" t="s">
        <v>517</v>
      </c>
      <c r="C270" s="1130"/>
      <c r="E270" s="1127"/>
      <c r="F270" s="1127"/>
    </row>
    <row r="271" spans="2:6" s="231" customFormat="1">
      <c r="B271" s="289" t="s">
        <v>518</v>
      </c>
      <c r="C271" s="1130"/>
      <c r="E271" s="1127"/>
      <c r="F271" s="1127"/>
    </row>
    <row r="272" spans="2:6" s="231" customFormat="1">
      <c r="B272" s="289" t="s">
        <v>501</v>
      </c>
      <c r="D272" s="569"/>
      <c r="E272" s="1127"/>
      <c r="F272" s="1127"/>
    </row>
    <row r="273" spans="1:6" s="231" customFormat="1">
      <c r="B273" s="289"/>
      <c r="C273" s="1135"/>
      <c r="E273" s="1127"/>
      <c r="F273" s="1127"/>
    </row>
    <row r="274" spans="1:6" s="231" customFormat="1">
      <c r="B274" s="1136" t="s">
        <v>502</v>
      </c>
      <c r="C274" s="1135" t="s">
        <v>215</v>
      </c>
      <c r="D274" s="569">
        <v>4</v>
      </c>
      <c r="E274" s="1127"/>
      <c r="F274" s="1127">
        <f>D274*E274</f>
        <v>0</v>
      </c>
    </row>
    <row r="275" spans="1:6" s="231" customFormat="1">
      <c r="B275" s="1486"/>
      <c r="C275" s="569"/>
      <c r="D275" s="569"/>
      <c r="E275" s="1127"/>
      <c r="F275" s="1127"/>
    </row>
    <row r="276" spans="1:6" s="231" customFormat="1" ht="26.4">
      <c r="B276" s="554" t="s">
        <v>519</v>
      </c>
      <c r="D276" s="569"/>
      <c r="E276" s="1127"/>
      <c r="F276" s="1127"/>
    </row>
    <row r="277" spans="1:6" s="231" customFormat="1">
      <c r="B277" s="1132" t="s">
        <v>520</v>
      </c>
      <c r="C277" s="231" t="s">
        <v>215</v>
      </c>
      <c r="D277" s="569">
        <v>4</v>
      </c>
      <c r="E277" s="1127"/>
      <c r="F277" s="1127">
        <f>D277*E277</f>
        <v>0</v>
      </c>
    </row>
    <row r="278" spans="1:6" s="231" customFormat="1">
      <c r="B278" s="1133" t="s">
        <v>505</v>
      </c>
      <c r="C278" s="1134"/>
      <c r="D278" s="1134"/>
      <c r="E278" s="1127"/>
      <c r="F278" s="1127"/>
    </row>
    <row r="279" spans="1:6" s="231" customFormat="1"/>
    <row r="280" spans="1:6" s="231" customFormat="1" ht="105.6">
      <c r="A280" s="1060" t="s">
        <v>208</v>
      </c>
      <c r="B280" s="289" t="s">
        <v>2473</v>
      </c>
      <c r="E280" s="1127"/>
      <c r="F280" s="1127"/>
    </row>
    <row r="281" spans="1:6" s="231" customFormat="1">
      <c r="B281" s="289" t="s">
        <v>489</v>
      </c>
      <c r="E281" s="1127"/>
      <c r="F281" s="1127"/>
    </row>
    <row r="282" spans="1:6" s="231" customFormat="1">
      <c r="B282" s="289" t="s">
        <v>490</v>
      </c>
      <c r="E282" s="1127"/>
      <c r="F282" s="1127"/>
    </row>
    <row r="283" spans="1:6" s="231" customFormat="1">
      <c r="B283" s="1128" t="s">
        <v>510</v>
      </c>
      <c r="E283" s="1127"/>
      <c r="F283" s="1127"/>
    </row>
    <row r="284" spans="1:6" s="231" customFormat="1">
      <c r="B284" s="289" t="s">
        <v>2013</v>
      </c>
      <c r="E284" s="1127"/>
      <c r="F284" s="1127"/>
    </row>
    <row r="285" spans="1:6" s="231" customFormat="1">
      <c r="B285" s="289" t="s">
        <v>2014</v>
      </c>
      <c r="E285" s="1127"/>
      <c r="F285" s="1127"/>
    </row>
    <row r="286" spans="1:6" s="231" customFormat="1">
      <c r="B286" s="289" t="s">
        <v>493</v>
      </c>
      <c r="E286" s="1127"/>
      <c r="F286" s="1127"/>
    </row>
    <row r="287" spans="1:6" s="231" customFormat="1">
      <c r="B287" s="289" t="s">
        <v>2015</v>
      </c>
      <c r="E287" s="1127"/>
      <c r="F287" s="1127"/>
    </row>
    <row r="288" spans="1:6" s="231" customFormat="1">
      <c r="B288" s="289" t="s">
        <v>2010</v>
      </c>
      <c r="E288" s="1127"/>
      <c r="F288" s="1127"/>
    </row>
    <row r="289" spans="1:6" s="231" customFormat="1">
      <c r="B289" s="289" t="s">
        <v>518</v>
      </c>
      <c r="E289" s="1127"/>
      <c r="F289" s="1127"/>
    </row>
    <row r="290" spans="1:6" s="231" customFormat="1">
      <c r="B290" s="289" t="s">
        <v>2016</v>
      </c>
      <c r="C290" s="1130"/>
      <c r="E290" s="1127"/>
      <c r="F290" s="1127"/>
    </row>
    <row r="291" spans="1:6" s="231" customFormat="1">
      <c r="B291" s="289" t="s">
        <v>498</v>
      </c>
      <c r="C291" s="1130"/>
      <c r="E291" s="1127"/>
      <c r="F291" s="1127"/>
    </row>
    <row r="292" spans="1:6" s="231" customFormat="1">
      <c r="B292" s="1131" t="s">
        <v>2008</v>
      </c>
      <c r="C292" s="1130"/>
      <c r="E292" s="1127"/>
      <c r="F292" s="1127"/>
    </row>
    <row r="293" spans="1:6" s="231" customFormat="1">
      <c r="B293" s="289" t="s">
        <v>516</v>
      </c>
      <c r="C293" s="1130"/>
      <c r="E293" s="1127"/>
      <c r="F293" s="1127"/>
    </row>
    <row r="294" spans="1:6" s="231" customFormat="1">
      <c r="B294" s="289" t="s">
        <v>2017</v>
      </c>
      <c r="C294" s="1130"/>
      <c r="E294" s="1127"/>
      <c r="F294" s="1127"/>
    </row>
    <row r="295" spans="1:6" s="231" customFormat="1">
      <c r="B295" s="289" t="s">
        <v>2018</v>
      </c>
      <c r="C295" s="1130"/>
      <c r="E295" s="1127"/>
      <c r="F295" s="1127"/>
    </row>
    <row r="296" spans="1:6" s="231" customFormat="1">
      <c r="B296" s="289" t="s">
        <v>501</v>
      </c>
      <c r="E296" s="1127"/>
      <c r="F296" s="1127"/>
    </row>
    <row r="297" spans="1:6" s="231" customFormat="1">
      <c r="B297" s="289"/>
      <c r="E297" s="1127"/>
      <c r="F297" s="1127"/>
    </row>
    <row r="298" spans="1:6" s="231" customFormat="1">
      <c r="B298" s="1136" t="s">
        <v>502</v>
      </c>
      <c r="C298" s="231" t="s">
        <v>215</v>
      </c>
      <c r="D298" s="569">
        <v>8</v>
      </c>
      <c r="E298" s="1127"/>
      <c r="F298" s="1127">
        <f>D298*E298</f>
        <v>0</v>
      </c>
    </row>
    <row r="299" spans="1:6" s="231" customFormat="1">
      <c r="B299" s="1133" t="s">
        <v>505</v>
      </c>
      <c r="C299" s="1134"/>
      <c r="D299" s="1134"/>
      <c r="E299" s="1127"/>
      <c r="F299" s="1127"/>
    </row>
    <row r="300" spans="1:6" s="231" customFormat="1">
      <c r="B300" s="1132"/>
      <c r="E300" s="1127"/>
      <c r="F300" s="1127"/>
    </row>
    <row r="301" spans="1:6" s="231" customFormat="1" ht="105.6">
      <c r="A301" s="1060" t="s">
        <v>209</v>
      </c>
      <c r="B301" s="289" t="s">
        <v>2474</v>
      </c>
      <c r="E301" s="1127"/>
      <c r="F301" s="1127"/>
    </row>
    <row r="302" spans="1:6" s="231" customFormat="1">
      <c r="B302" s="289" t="s">
        <v>489</v>
      </c>
      <c r="E302" s="1127"/>
      <c r="F302" s="1127"/>
    </row>
    <row r="303" spans="1:6" s="231" customFormat="1">
      <c r="B303" s="289" t="s">
        <v>490</v>
      </c>
      <c r="E303" s="1127"/>
      <c r="F303" s="1127"/>
    </row>
    <row r="304" spans="1:6" s="231" customFormat="1">
      <c r="B304" s="289" t="s">
        <v>521</v>
      </c>
      <c r="E304" s="1127"/>
      <c r="F304" s="1127"/>
    </row>
    <row r="305" spans="2:6" s="231" customFormat="1">
      <c r="B305" s="1128" t="s">
        <v>510</v>
      </c>
      <c r="E305" s="1127"/>
      <c r="F305" s="1127"/>
    </row>
    <row r="306" spans="2:6" s="231" customFormat="1">
      <c r="B306" s="289" t="s">
        <v>522</v>
      </c>
      <c r="E306" s="1127"/>
      <c r="F306" s="1127"/>
    </row>
    <row r="307" spans="2:6" s="231" customFormat="1">
      <c r="B307" s="289" t="s">
        <v>523</v>
      </c>
      <c r="E307" s="1127"/>
      <c r="F307" s="1127"/>
    </row>
    <row r="308" spans="2:6" s="231" customFormat="1">
      <c r="B308" s="289" t="s">
        <v>493</v>
      </c>
      <c r="E308" s="1127"/>
      <c r="F308" s="1127"/>
    </row>
    <row r="309" spans="2:6" s="231" customFormat="1">
      <c r="B309" s="289" t="s">
        <v>494</v>
      </c>
      <c r="E309" s="1127"/>
      <c r="F309" s="1127"/>
    </row>
    <row r="310" spans="2:6" s="231" customFormat="1">
      <c r="B310" s="289" t="s">
        <v>524</v>
      </c>
      <c r="E310" s="1127"/>
      <c r="F310" s="1127"/>
    </row>
    <row r="311" spans="2:6" s="231" customFormat="1">
      <c r="B311" s="289" t="s">
        <v>518</v>
      </c>
      <c r="E311" s="1127"/>
      <c r="F311" s="1127"/>
    </row>
    <row r="312" spans="2:6" s="231" customFormat="1">
      <c r="B312" s="289" t="s">
        <v>525</v>
      </c>
      <c r="C312" s="1130"/>
      <c r="E312" s="1127"/>
      <c r="F312" s="1127"/>
    </row>
    <row r="313" spans="2:6" s="231" customFormat="1">
      <c r="B313" s="289" t="s">
        <v>498</v>
      </c>
      <c r="C313" s="1130"/>
      <c r="E313" s="1127"/>
      <c r="F313" s="1127"/>
    </row>
    <row r="314" spans="2:6" s="231" customFormat="1">
      <c r="B314" s="1131" t="s">
        <v>2008</v>
      </c>
      <c r="C314" s="1130"/>
      <c r="E314" s="1127"/>
      <c r="F314" s="1127"/>
    </row>
    <row r="315" spans="2:6" s="231" customFormat="1">
      <c r="B315" s="289" t="s">
        <v>516</v>
      </c>
      <c r="C315" s="1130"/>
      <c r="E315" s="1127"/>
      <c r="F315" s="1127"/>
    </row>
    <row r="316" spans="2:6" s="231" customFormat="1">
      <c r="B316" s="289" t="s">
        <v>526</v>
      </c>
      <c r="C316" s="1130"/>
      <c r="E316" s="1127"/>
      <c r="F316" s="1127"/>
    </row>
    <row r="317" spans="2:6" s="231" customFormat="1">
      <c r="B317" s="289" t="s">
        <v>500</v>
      </c>
      <c r="C317" s="1130"/>
      <c r="E317" s="1127"/>
      <c r="F317" s="1127"/>
    </row>
    <row r="318" spans="2:6" s="231" customFormat="1">
      <c r="B318" s="289" t="s">
        <v>501</v>
      </c>
      <c r="E318" s="1127"/>
      <c r="F318" s="1127"/>
    </row>
    <row r="319" spans="2:6" s="231" customFormat="1">
      <c r="B319" s="289"/>
      <c r="E319" s="1127"/>
      <c r="F319" s="1127"/>
    </row>
    <row r="320" spans="2:6" s="231" customFormat="1">
      <c r="B320" s="1136" t="s">
        <v>502</v>
      </c>
      <c r="C320" s="231" t="s">
        <v>215</v>
      </c>
      <c r="D320" s="569">
        <v>32</v>
      </c>
      <c r="E320" s="1127"/>
      <c r="F320" s="1127">
        <f>D320*E320</f>
        <v>0</v>
      </c>
    </row>
    <row r="321" spans="1:6" s="231" customFormat="1">
      <c r="B321" s="1133" t="s">
        <v>505</v>
      </c>
      <c r="C321" s="1134"/>
      <c r="D321" s="1134"/>
      <c r="E321" s="1127"/>
      <c r="F321" s="1127"/>
    </row>
    <row r="322" spans="1:6" s="231" customFormat="1"/>
    <row r="323" spans="1:6" s="231" customFormat="1" ht="105.6">
      <c r="A323" s="1060" t="s">
        <v>210</v>
      </c>
      <c r="B323" s="289" t="s">
        <v>2475</v>
      </c>
      <c r="E323" s="1127"/>
      <c r="F323" s="1127"/>
    </row>
    <row r="324" spans="1:6" s="231" customFormat="1">
      <c r="B324" s="289" t="s">
        <v>489</v>
      </c>
      <c r="E324" s="1127"/>
      <c r="F324" s="1127"/>
    </row>
    <row r="325" spans="1:6" s="231" customFormat="1">
      <c r="B325" s="289" t="s">
        <v>490</v>
      </c>
      <c r="E325" s="1127"/>
      <c r="F325" s="1127"/>
    </row>
    <row r="326" spans="1:6" s="231" customFormat="1">
      <c r="B326" s="1128" t="s">
        <v>510</v>
      </c>
      <c r="E326" s="1127"/>
      <c r="F326" s="1127"/>
    </row>
    <row r="327" spans="1:6" s="231" customFormat="1">
      <c r="B327" s="289" t="s">
        <v>2013</v>
      </c>
      <c r="E327" s="1127"/>
      <c r="F327" s="1127"/>
    </row>
    <row r="328" spans="1:6" s="231" customFormat="1">
      <c r="B328" s="289" t="s">
        <v>2014</v>
      </c>
      <c r="E328" s="1127"/>
      <c r="F328" s="1127"/>
    </row>
    <row r="329" spans="1:6" s="231" customFormat="1">
      <c r="B329" s="289" t="s">
        <v>493</v>
      </c>
      <c r="E329" s="1127"/>
      <c r="F329" s="1127"/>
    </row>
    <row r="330" spans="1:6" s="231" customFormat="1">
      <c r="B330" s="289" t="s">
        <v>2015</v>
      </c>
      <c r="E330" s="1127"/>
      <c r="F330" s="1127"/>
    </row>
    <row r="331" spans="1:6" s="231" customFormat="1">
      <c r="B331" s="289" t="s">
        <v>524</v>
      </c>
      <c r="E331" s="1127"/>
      <c r="F331" s="1127"/>
    </row>
    <row r="332" spans="1:6" s="231" customFormat="1">
      <c r="B332" s="289" t="s">
        <v>518</v>
      </c>
      <c r="E332" s="1127"/>
      <c r="F332" s="1127"/>
    </row>
    <row r="333" spans="1:6" s="231" customFormat="1" ht="26.4">
      <c r="B333" s="289" t="s">
        <v>2019</v>
      </c>
      <c r="C333" s="1130"/>
      <c r="E333" s="1127"/>
      <c r="F333" s="1127"/>
    </row>
    <row r="334" spans="1:6" s="231" customFormat="1">
      <c r="B334" s="289" t="s">
        <v>498</v>
      </c>
      <c r="C334" s="1130"/>
      <c r="E334" s="1127"/>
      <c r="F334" s="1127"/>
    </row>
    <row r="335" spans="1:6" s="231" customFormat="1">
      <c r="B335" s="1131" t="s">
        <v>2008</v>
      </c>
      <c r="C335" s="1130"/>
      <c r="E335" s="1127"/>
      <c r="F335" s="1127"/>
    </row>
    <row r="336" spans="1:6" s="231" customFormat="1">
      <c r="B336" s="289" t="s">
        <v>516</v>
      </c>
      <c r="C336" s="1130"/>
      <c r="E336" s="1127"/>
      <c r="F336" s="1127"/>
    </row>
    <row r="337" spans="1:6" s="231" customFormat="1">
      <c r="B337" s="289" t="s">
        <v>2017</v>
      </c>
      <c r="C337" s="1130"/>
      <c r="E337" s="1127"/>
      <c r="F337" s="1127"/>
    </row>
    <row r="338" spans="1:6" s="231" customFormat="1">
      <c r="B338" s="289" t="s">
        <v>2020</v>
      </c>
      <c r="C338" s="1130"/>
      <c r="E338" s="1127"/>
      <c r="F338" s="1127"/>
    </row>
    <row r="339" spans="1:6" s="231" customFormat="1">
      <c r="B339" s="289" t="s">
        <v>501</v>
      </c>
      <c r="E339" s="1127"/>
      <c r="F339" s="1127"/>
    </row>
    <row r="340" spans="1:6" s="231" customFormat="1">
      <c r="B340" s="289"/>
      <c r="E340" s="1127"/>
      <c r="F340" s="1127"/>
    </row>
    <row r="341" spans="1:6" s="231" customFormat="1">
      <c r="B341" s="1136" t="s">
        <v>502</v>
      </c>
      <c r="C341" s="231" t="s">
        <v>215</v>
      </c>
      <c r="D341" s="569">
        <v>9</v>
      </c>
      <c r="E341" s="1127">
        <v>0</v>
      </c>
      <c r="F341" s="1127">
        <f>D341*E341</f>
        <v>0</v>
      </c>
    </row>
    <row r="342" spans="1:6" s="231" customFormat="1">
      <c r="B342" s="1133" t="s">
        <v>505</v>
      </c>
      <c r="C342" s="1134"/>
      <c r="D342" s="1134"/>
      <c r="E342" s="1127"/>
      <c r="F342" s="1127"/>
    </row>
    <row r="343" spans="1:6" s="231" customFormat="1">
      <c r="B343" s="1133"/>
      <c r="C343" s="1134"/>
      <c r="D343" s="1134"/>
      <c r="E343" s="1127"/>
      <c r="F343" s="1127"/>
    </row>
    <row r="344" spans="1:6" s="532" customFormat="1">
      <c r="A344" s="1536" t="s">
        <v>2021</v>
      </c>
      <c r="B344" s="1537"/>
      <c r="C344" s="1537"/>
      <c r="D344" s="1537"/>
      <c r="E344" s="1538"/>
      <c r="F344" s="1485">
        <f>SUM(F144:F342)</f>
        <v>0</v>
      </c>
    </row>
    <row r="345" spans="1:6" ht="14.4">
      <c r="A345" s="1114"/>
      <c r="B345" s="1115"/>
      <c r="C345" s="1115"/>
      <c r="D345" s="1115"/>
      <c r="E345" s="1116"/>
      <c r="F345" s="1116"/>
    </row>
    <row r="346" spans="1:6" s="1117" customFormat="1" ht="66">
      <c r="A346" s="274" t="s">
        <v>211</v>
      </c>
      <c r="B346" s="1111" t="s">
        <v>2022</v>
      </c>
      <c r="C346" s="275" t="s">
        <v>201</v>
      </c>
      <c r="D346" s="276">
        <v>1</v>
      </c>
      <c r="E346" s="1127">
        <v>0</v>
      </c>
      <c r="F346" s="1127">
        <f>D346*E346</f>
        <v>0</v>
      </c>
    </row>
    <row r="347" spans="1:6" s="266" customFormat="1">
      <c r="A347" s="1118"/>
      <c r="B347" s="1118"/>
      <c r="C347" s="1119"/>
      <c r="D347" s="1119"/>
      <c r="E347" s="1120"/>
      <c r="F347" s="1121"/>
    </row>
    <row r="348" spans="1:6" s="273" customFormat="1">
      <c r="A348" s="290" t="s">
        <v>202</v>
      </c>
      <c r="B348" s="291" t="s">
        <v>527</v>
      </c>
      <c r="C348" s="292"/>
      <c r="D348" s="292"/>
      <c r="E348" s="292"/>
      <c r="F348" s="293">
        <f>F141+F344+F346</f>
        <v>0</v>
      </c>
    </row>
    <row r="349" spans="1:6" s="266" customFormat="1">
      <c r="A349" s="281"/>
      <c r="B349" s="282"/>
      <c r="C349" s="283"/>
      <c r="D349" s="283"/>
      <c r="E349" s="283"/>
      <c r="F349" s="284"/>
    </row>
    <row r="350" spans="1:6" s="273" customFormat="1">
      <c r="A350" s="267" t="s">
        <v>203</v>
      </c>
      <c r="B350" s="268" t="s">
        <v>528</v>
      </c>
      <c r="C350" s="269"/>
      <c r="D350" s="270"/>
      <c r="E350" s="271"/>
      <c r="F350" s="272"/>
    </row>
    <row r="351" spans="1:6" s="266" customFormat="1">
      <c r="A351" s="1137"/>
      <c r="B351" s="302"/>
      <c r="C351" s="283"/>
      <c r="D351" s="1138"/>
      <c r="E351" s="1139"/>
      <c r="F351" s="1140"/>
    </row>
    <row r="352" spans="1:6" s="532" customFormat="1" ht="105.6">
      <c r="A352" s="1060" t="s">
        <v>172</v>
      </c>
      <c r="B352" s="240" t="s">
        <v>2023</v>
      </c>
      <c r="C352" s="608"/>
      <c r="D352" s="661"/>
      <c r="E352" s="1481"/>
      <c r="F352" s="1480"/>
    </row>
    <row r="353" spans="1:6" s="532" customFormat="1">
      <c r="A353" s="1085" t="s">
        <v>157</v>
      </c>
      <c r="B353" s="240" t="s">
        <v>529</v>
      </c>
      <c r="C353" s="608" t="s">
        <v>215</v>
      </c>
      <c r="D353" s="661">
        <v>54</v>
      </c>
      <c r="E353" s="1469"/>
      <c r="F353" s="1484">
        <f t="shared" ref="F353:F361" si="1">D353*E353</f>
        <v>0</v>
      </c>
    </row>
    <row r="354" spans="1:6" s="532" customFormat="1">
      <c r="A354" s="1085" t="s">
        <v>157</v>
      </c>
      <c r="B354" s="240" t="s">
        <v>530</v>
      </c>
      <c r="C354" s="608" t="s">
        <v>215</v>
      </c>
      <c r="D354" s="661">
        <v>14</v>
      </c>
      <c r="E354" s="1469"/>
      <c r="F354" s="1484">
        <f t="shared" si="1"/>
        <v>0</v>
      </c>
    </row>
    <row r="355" spans="1:6" s="532" customFormat="1">
      <c r="A355" s="1085" t="s">
        <v>157</v>
      </c>
      <c r="B355" s="240" t="s">
        <v>2449</v>
      </c>
      <c r="C355" s="608" t="s">
        <v>215</v>
      </c>
      <c r="D355" s="661">
        <v>12</v>
      </c>
      <c r="E355" s="1469"/>
      <c r="F355" s="1484">
        <f t="shared" si="1"/>
        <v>0</v>
      </c>
    </row>
    <row r="356" spans="1:6" s="532" customFormat="1">
      <c r="A356" s="1085" t="s">
        <v>157</v>
      </c>
      <c r="B356" s="240" t="s">
        <v>531</v>
      </c>
      <c r="C356" s="608" t="s">
        <v>215</v>
      </c>
      <c r="D356" s="661">
        <v>8</v>
      </c>
      <c r="E356" s="1469"/>
      <c r="F356" s="1484">
        <f t="shared" si="1"/>
        <v>0</v>
      </c>
    </row>
    <row r="357" spans="1:6" s="532" customFormat="1">
      <c r="A357" s="1085" t="s">
        <v>157</v>
      </c>
      <c r="B357" s="240" t="s">
        <v>532</v>
      </c>
      <c r="C357" s="608" t="s">
        <v>215</v>
      </c>
      <c r="D357" s="661">
        <v>42</v>
      </c>
      <c r="E357" s="1469"/>
      <c r="F357" s="1484">
        <f t="shared" si="1"/>
        <v>0</v>
      </c>
    </row>
    <row r="358" spans="1:6" s="532" customFormat="1">
      <c r="A358" s="1085" t="s">
        <v>157</v>
      </c>
      <c r="B358" s="240" t="s">
        <v>533</v>
      </c>
      <c r="C358" s="608" t="s">
        <v>215</v>
      </c>
      <c r="D358" s="661">
        <v>21</v>
      </c>
      <c r="E358" s="1469"/>
      <c r="F358" s="1484">
        <f t="shared" si="1"/>
        <v>0</v>
      </c>
    </row>
    <row r="359" spans="1:6" s="532" customFormat="1" ht="26.4">
      <c r="A359" s="1085" t="s">
        <v>157</v>
      </c>
      <c r="B359" s="240" t="s">
        <v>534</v>
      </c>
      <c r="C359" s="608" t="s">
        <v>215</v>
      </c>
      <c r="D359" s="661">
        <v>9</v>
      </c>
      <c r="E359" s="1469"/>
      <c r="F359" s="1484">
        <f t="shared" si="1"/>
        <v>0</v>
      </c>
    </row>
    <row r="360" spans="1:6" s="532" customFormat="1">
      <c r="A360" s="1085" t="s">
        <v>157</v>
      </c>
      <c r="B360" s="240" t="s">
        <v>535</v>
      </c>
      <c r="C360" s="608" t="s">
        <v>215</v>
      </c>
      <c r="D360" s="661">
        <v>6</v>
      </c>
      <c r="E360" s="1469"/>
      <c r="F360" s="1484">
        <f t="shared" si="1"/>
        <v>0</v>
      </c>
    </row>
    <row r="361" spans="1:6" s="532" customFormat="1">
      <c r="A361" s="1085" t="s">
        <v>157</v>
      </c>
      <c r="B361" s="240" t="s">
        <v>536</v>
      </c>
      <c r="C361" s="608" t="s">
        <v>215</v>
      </c>
      <c r="D361" s="661">
        <v>4</v>
      </c>
      <c r="E361" s="1469"/>
      <c r="F361" s="1484">
        <f t="shared" si="1"/>
        <v>0</v>
      </c>
    </row>
    <row r="362" spans="1:6" s="1146" customFormat="1" ht="13.8">
      <c r="A362" s="1141"/>
      <c r="B362" s="1142"/>
      <c r="C362" s="1143"/>
      <c r="D362" s="1144"/>
      <c r="E362" s="1145"/>
      <c r="F362" s="1145"/>
    </row>
    <row r="363" spans="1:6" s="532" customFormat="1" ht="79.2">
      <c r="A363" s="1060" t="s">
        <v>202</v>
      </c>
      <c r="B363" s="240" t="s">
        <v>537</v>
      </c>
      <c r="C363" s="608"/>
      <c r="D363" s="661"/>
      <c r="E363" s="1112"/>
      <c r="F363" s="1112"/>
    </row>
    <row r="364" spans="1:6" s="532" customFormat="1">
      <c r="A364" s="1085" t="s">
        <v>157</v>
      </c>
      <c r="B364" s="240" t="s">
        <v>529</v>
      </c>
      <c r="C364" s="608" t="s">
        <v>215</v>
      </c>
      <c r="D364" s="661">
        <v>2</v>
      </c>
      <c r="E364" s="1469"/>
      <c r="F364" s="1484">
        <f t="shared" ref="F364:F370" si="2">D364*E364</f>
        <v>0</v>
      </c>
    </row>
    <row r="365" spans="1:6" s="532" customFormat="1">
      <c r="A365" s="1085" t="s">
        <v>157</v>
      </c>
      <c r="B365" s="240" t="s">
        <v>530</v>
      </c>
      <c r="C365" s="608" t="s">
        <v>215</v>
      </c>
      <c r="D365" s="661">
        <v>4</v>
      </c>
      <c r="E365" s="1469"/>
      <c r="F365" s="1484">
        <f t="shared" si="2"/>
        <v>0</v>
      </c>
    </row>
    <row r="366" spans="1:6" s="532" customFormat="1">
      <c r="A366" s="1085" t="s">
        <v>157</v>
      </c>
      <c r="B366" s="240" t="s">
        <v>538</v>
      </c>
      <c r="C366" s="608" t="s">
        <v>215</v>
      </c>
      <c r="D366" s="661">
        <v>4</v>
      </c>
      <c r="E366" s="1469"/>
      <c r="F366" s="1484">
        <f t="shared" si="2"/>
        <v>0</v>
      </c>
    </row>
    <row r="367" spans="1:6" s="532" customFormat="1">
      <c r="A367" s="1085" t="s">
        <v>157</v>
      </c>
      <c r="B367" s="240" t="s">
        <v>539</v>
      </c>
      <c r="C367" s="608" t="s">
        <v>215</v>
      </c>
      <c r="D367" s="661">
        <v>17</v>
      </c>
      <c r="E367" s="1469"/>
      <c r="F367" s="1484">
        <f t="shared" si="2"/>
        <v>0</v>
      </c>
    </row>
    <row r="368" spans="1:6" s="532" customFormat="1">
      <c r="A368" s="1085" t="s">
        <v>157</v>
      </c>
      <c r="B368" s="240" t="s">
        <v>540</v>
      </c>
      <c r="C368" s="608" t="s">
        <v>215</v>
      </c>
      <c r="D368" s="661">
        <v>18</v>
      </c>
      <c r="E368" s="1469"/>
      <c r="F368" s="1484">
        <f t="shared" si="2"/>
        <v>0</v>
      </c>
    </row>
    <row r="369" spans="1:6" s="532" customFormat="1">
      <c r="A369" s="1085" t="s">
        <v>157</v>
      </c>
      <c r="B369" s="240" t="s">
        <v>541</v>
      </c>
      <c r="C369" s="608" t="s">
        <v>215</v>
      </c>
      <c r="D369" s="661">
        <v>1</v>
      </c>
      <c r="E369" s="1469"/>
      <c r="F369" s="1484">
        <f t="shared" si="2"/>
        <v>0</v>
      </c>
    </row>
    <row r="370" spans="1:6" s="532" customFormat="1">
      <c r="A370" s="1085" t="s">
        <v>157</v>
      </c>
      <c r="B370" s="240" t="s">
        <v>542</v>
      </c>
      <c r="C370" s="608" t="s">
        <v>215</v>
      </c>
      <c r="D370" s="661">
        <v>1</v>
      </c>
      <c r="E370" s="1469"/>
      <c r="F370" s="1484">
        <f t="shared" si="2"/>
        <v>0</v>
      </c>
    </row>
    <row r="371" spans="1:6">
      <c r="A371" s="1097"/>
      <c r="B371" s="1147"/>
      <c r="C371" s="1148"/>
      <c r="D371" s="1149"/>
      <c r="E371" s="1150"/>
      <c r="F371" s="1150"/>
    </row>
    <row r="372" spans="1:6" s="532" customFormat="1" ht="52.8">
      <c r="A372" s="1060" t="s">
        <v>203</v>
      </c>
      <c r="B372" s="605" t="s">
        <v>543</v>
      </c>
      <c r="C372" s="1100" t="s">
        <v>215</v>
      </c>
      <c r="D372" s="1101">
        <v>46</v>
      </c>
      <c r="E372" s="1469"/>
      <c r="F372" s="1484">
        <f>D372*E372</f>
        <v>0</v>
      </c>
    </row>
    <row r="373" spans="1:6" s="273" customFormat="1">
      <c r="A373" s="1052"/>
      <c r="B373" s="1052"/>
      <c r="C373" s="1151"/>
      <c r="D373" s="1151"/>
      <c r="E373" s="1152"/>
      <c r="F373" s="1153"/>
    </row>
    <row r="374" spans="1:6" s="273" customFormat="1">
      <c r="A374" s="290" t="s">
        <v>203</v>
      </c>
      <c r="B374" s="291" t="s">
        <v>544</v>
      </c>
      <c r="C374" s="292"/>
      <c r="D374" s="292"/>
      <c r="E374" s="292"/>
      <c r="F374" s="293">
        <f>SUM(F352:F372)</f>
        <v>0</v>
      </c>
    </row>
    <row r="375" spans="1:6" s="266" customFormat="1">
      <c r="A375" s="281"/>
      <c r="B375" s="282"/>
      <c r="C375" s="283"/>
      <c r="D375" s="283"/>
      <c r="E375" s="283"/>
      <c r="F375" s="284"/>
    </row>
    <row r="376" spans="1:6" s="266" customFormat="1">
      <c r="A376" s="281"/>
      <c r="B376" s="282"/>
      <c r="C376" s="283"/>
      <c r="D376" s="283"/>
      <c r="E376" s="283"/>
      <c r="F376" s="284"/>
    </row>
    <row r="377" spans="1:6" s="273" customFormat="1">
      <c r="A377" s="267" t="s">
        <v>205</v>
      </c>
      <c r="B377" s="268" t="s">
        <v>545</v>
      </c>
      <c r="C377" s="269"/>
      <c r="D377" s="270"/>
      <c r="E377" s="271"/>
      <c r="F377" s="272"/>
    </row>
    <row r="378" spans="1:6" s="273" customFormat="1">
      <c r="A378" s="295"/>
      <c r="B378" s="294"/>
      <c r="C378" s="1151"/>
      <c r="D378" s="1151"/>
      <c r="E378" s="1152"/>
      <c r="F378" s="296"/>
    </row>
    <row r="379" spans="1:6" s="273" customFormat="1">
      <c r="A379" s="267"/>
      <c r="B379" s="268" t="s">
        <v>546</v>
      </c>
      <c r="C379" s="269"/>
      <c r="D379" s="270"/>
      <c r="E379" s="271"/>
      <c r="F379" s="272"/>
    </row>
    <row r="380" spans="1:6" s="273" customFormat="1">
      <c r="A380" s="297"/>
      <c r="B380" s="287"/>
      <c r="C380" s="298"/>
      <c r="D380" s="299"/>
      <c r="E380" s="300"/>
      <c r="F380" s="301"/>
    </row>
    <row r="381" spans="1:6" s="532" customFormat="1" ht="39.6">
      <c r="A381" s="1060" t="s">
        <v>172</v>
      </c>
      <c r="B381" s="1081" t="s">
        <v>452</v>
      </c>
      <c r="C381" s="1082"/>
      <c r="D381" s="1083"/>
      <c r="E381" s="1084"/>
      <c r="F381" s="662"/>
    </row>
    <row r="382" spans="1:6" s="532" customFormat="1">
      <c r="A382" s="1085" t="s">
        <v>157</v>
      </c>
      <c r="B382" s="1081" t="s">
        <v>453</v>
      </c>
      <c r="C382" s="575" t="s">
        <v>226</v>
      </c>
      <c r="D382" s="1060">
        <v>250</v>
      </c>
      <c r="E382" s="1469"/>
      <c r="F382" s="1113">
        <f>D382*E382</f>
        <v>0</v>
      </c>
    </row>
    <row r="383" spans="1:6" s="532" customFormat="1">
      <c r="A383" s="1085"/>
      <c r="B383" s="1090"/>
      <c r="C383" s="575"/>
      <c r="D383" s="1060"/>
      <c r="E383" s="1084"/>
      <c r="F383" s="662"/>
    </row>
    <row r="384" spans="1:6" s="532" customFormat="1" ht="26.4">
      <c r="A384" s="1060" t="s">
        <v>202</v>
      </c>
      <c r="B384" s="672" t="s">
        <v>459</v>
      </c>
      <c r="C384" s="535"/>
      <c r="D384" s="555"/>
      <c r="E384" s="1084"/>
    </row>
    <row r="385" spans="1:6" s="532" customFormat="1">
      <c r="A385" s="581"/>
      <c r="B385" s="1091" t="s">
        <v>460</v>
      </c>
      <c r="C385" s="575" t="s">
        <v>226</v>
      </c>
      <c r="D385" s="555">
        <v>520</v>
      </c>
      <c r="E385" s="1483"/>
      <c r="F385" s="1468">
        <f>D385*E385</f>
        <v>0</v>
      </c>
    </row>
    <row r="386" spans="1:6" s="532" customFormat="1">
      <c r="A386" s="581"/>
      <c r="B386" s="1091" t="s">
        <v>461</v>
      </c>
      <c r="C386" s="575" t="s">
        <v>226</v>
      </c>
      <c r="D386" s="555">
        <v>260</v>
      </c>
      <c r="E386" s="1483"/>
      <c r="F386" s="1468">
        <f>D386*E386</f>
        <v>0</v>
      </c>
    </row>
    <row r="387" spans="1:6" s="532" customFormat="1">
      <c r="A387" s="1085"/>
      <c r="B387" s="1081"/>
      <c r="C387" s="575"/>
      <c r="D387" s="1060"/>
      <c r="E387" s="1481"/>
      <c r="F387" s="1480"/>
    </row>
    <row r="388" spans="1:6" s="1087" customFormat="1" ht="26.4">
      <c r="A388" s="1060" t="s">
        <v>203</v>
      </c>
      <c r="B388" s="113" t="s">
        <v>547</v>
      </c>
      <c r="C388" s="114"/>
      <c r="D388" s="115"/>
      <c r="E388" s="116"/>
      <c r="F388" s="117"/>
    </row>
    <row r="389" spans="1:6" s="1087" customFormat="1">
      <c r="A389" s="118" t="s">
        <v>157</v>
      </c>
      <c r="B389" s="119" t="s">
        <v>2024</v>
      </c>
      <c r="C389" s="114" t="s">
        <v>226</v>
      </c>
      <c r="D389" s="115">
        <v>2500</v>
      </c>
      <c r="E389" s="1469"/>
      <c r="F389" s="1113">
        <f>D389*E389</f>
        <v>0</v>
      </c>
    </row>
    <row r="390" spans="1:6" s="1117" customFormat="1">
      <c r="A390" s="274"/>
      <c r="B390" s="1111"/>
      <c r="C390" s="275"/>
      <c r="D390" s="276"/>
      <c r="E390" s="1084"/>
      <c r="F390" s="1113"/>
    </row>
    <row r="391" spans="1:6" s="1117" customFormat="1" ht="26.4">
      <c r="A391" s="274" t="s">
        <v>205</v>
      </c>
      <c r="B391" s="1111" t="s">
        <v>2025</v>
      </c>
      <c r="C391" s="275" t="s">
        <v>215</v>
      </c>
      <c r="D391" s="276">
        <v>10</v>
      </c>
      <c r="E391" s="1469"/>
      <c r="F391" s="1113">
        <f>D391*E391</f>
        <v>0</v>
      </c>
    </row>
    <row r="392" spans="1:6" s="1117" customFormat="1">
      <c r="A392" s="274"/>
      <c r="B392" s="1111"/>
      <c r="C392" s="275"/>
      <c r="D392" s="276"/>
      <c r="E392" s="1084"/>
      <c r="F392" s="1480"/>
    </row>
    <row r="393" spans="1:6" s="1117" customFormat="1">
      <c r="A393" s="274" t="s">
        <v>206</v>
      </c>
      <c r="B393" s="1111" t="s">
        <v>549</v>
      </c>
      <c r="C393" s="275" t="s">
        <v>215</v>
      </c>
      <c r="D393" s="276">
        <v>10</v>
      </c>
      <c r="E393" s="1469"/>
      <c r="F393" s="1113">
        <f>D393*E393</f>
        <v>0</v>
      </c>
    </row>
    <row r="394" spans="1:6">
      <c r="A394" s="1154"/>
      <c r="B394" s="1147"/>
      <c r="C394" s="1057"/>
      <c r="D394" s="1155"/>
      <c r="E394" s="1156"/>
      <c r="F394" s="1106"/>
    </row>
    <row r="395" spans="1:6" s="1087" customFormat="1" ht="145.19999999999999">
      <c r="A395" s="1060" t="s">
        <v>207</v>
      </c>
      <c r="B395" s="120" t="s">
        <v>2476</v>
      </c>
      <c r="C395" s="121" t="s">
        <v>201</v>
      </c>
      <c r="D395" s="122">
        <v>1</v>
      </c>
      <c r="E395" s="1469"/>
      <c r="F395" s="1113">
        <f>D395*E395</f>
        <v>0</v>
      </c>
    </row>
    <row r="396" spans="1:6" s="1059" customFormat="1">
      <c r="A396" s="1157"/>
      <c r="B396" s="1158"/>
      <c r="C396" s="1159"/>
      <c r="D396" s="1160"/>
      <c r="E396" s="1478"/>
      <c r="F396" s="1477"/>
    </row>
    <row r="397" spans="1:6" s="273" customFormat="1">
      <c r="A397" s="267"/>
      <c r="B397" s="268" t="s">
        <v>550</v>
      </c>
      <c r="C397" s="269"/>
      <c r="D397" s="270"/>
      <c r="E397" s="271"/>
      <c r="F397" s="272"/>
    </row>
    <row r="398" spans="1:6" s="1087" customFormat="1">
      <c r="A398" s="1161"/>
      <c r="B398" s="605"/>
      <c r="C398" s="535"/>
      <c r="D398" s="555"/>
      <c r="E398" s="532"/>
      <c r="F398" s="532"/>
    </row>
    <row r="399" spans="1:6" s="1117" customFormat="1" ht="39.6">
      <c r="A399" s="274" t="s">
        <v>208</v>
      </c>
      <c r="B399" s="1111" t="s">
        <v>551</v>
      </c>
      <c r="C399" s="275" t="s">
        <v>215</v>
      </c>
      <c r="D399" s="276">
        <v>8</v>
      </c>
      <c r="E399" s="1469"/>
      <c r="F399" s="1113">
        <f>D399*E399</f>
        <v>0</v>
      </c>
    </row>
    <row r="400" spans="1:6" s="1087" customFormat="1">
      <c r="A400" s="1161"/>
      <c r="B400" s="605"/>
      <c r="C400" s="535"/>
      <c r="D400" s="555"/>
      <c r="E400" s="532"/>
      <c r="F400" s="532"/>
    </row>
    <row r="401" spans="1:6" s="1117" customFormat="1" ht="118.8">
      <c r="A401" s="274" t="s">
        <v>209</v>
      </c>
      <c r="B401" s="1111" t="s">
        <v>552</v>
      </c>
      <c r="C401" s="275" t="s">
        <v>215</v>
      </c>
      <c r="D401" s="276">
        <v>1</v>
      </c>
      <c r="E401" s="1469"/>
      <c r="F401" s="1113">
        <f>D401*E401</f>
        <v>0</v>
      </c>
    </row>
    <row r="402" spans="1:6" s="1087" customFormat="1">
      <c r="A402" s="1161"/>
      <c r="B402" s="605"/>
      <c r="C402" s="535"/>
      <c r="D402" s="555"/>
      <c r="E402" s="532"/>
      <c r="F402" s="532"/>
    </row>
    <row r="403" spans="1:6" s="1117" customFormat="1" ht="237.6">
      <c r="A403" s="274" t="s">
        <v>210</v>
      </c>
      <c r="B403" s="1111" t="s">
        <v>553</v>
      </c>
      <c r="C403" s="275" t="s">
        <v>215</v>
      </c>
      <c r="D403" s="276">
        <v>1</v>
      </c>
      <c r="E403" s="1469"/>
      <c r="F403" s="1113">
        <f>D403*E403</f>
        <v>0</v>
      </c>
    </row>
    <row r="404" spans="1:6" s="1059" customFormat="1">
      <c r="A404" s="1162"/>
      <c r="B404" s="1089"/>
      <c r="C404" s="1057"/>
      <c r="D404" s="1058"/>
      <c r="E404" s="683"/>
      <c r="F404" s="683"/>
    </row>
    <row r="405" spans="1:6" s="1117" customFormat="1" ht="132">
      <c r="A405" s="274" t="s">
        <v>211</v>
      </c>
      <c r="B405" s="1111" t="s">
        <v>2026</v>
      </c>
      <c r="C405" s="275" t="s">
        <v>215</v>
      </c>
      <c r="D405" s="276">
        <v>1</v>
      </c>
      <c r="E405" s="1469"/>
      <c r="F405" s="1113">
        <f>D405*E405</f>
        <v>0</v>
      </c>
    </row>
    <row r="406" spans="1:6" s="1087" customFormat="1">
      <c r="A406" s="1161"/>
      <c r="B406" s="605"/>
      <c r="C406" s="535"/>
      <c r="D406" s="555"/>
      <c r="E406" s="532"/>
      <c r="F406" s="532"/>
    </row>
    <row r="407" spans="1:6" s="1087" customFormat="1" ht="118.8">
      <c r="A407" s="1060" t="s">
        <v>212</v>
      </c>
      <c r="B407" s="1111" t="s">
        <v>2027</v>
      </c>
      <c r="C407" s="121" t="s">
        <v>201</v>
      </c>
      <c r="D407" s="122">
        <v>1</v>
      </c>
      <c r="E407" s="1469"/>
      <c r="F407" s="1113">
        <f>D407*E407</f>
        <v>0</v>
      </c>
    </row>
    <row r="408" spans="1:6" s="273" customFormat="1">
      <c r="A408" s="295"/>
      <c r="B408" s="294"/>
      <c r="C408" s="1151"/>
      <c r="D408" s="1151"/>
      <c r="E408" s="1152"/>
    </row>
    <row r="409" spans="1:6" s="273" customFormat="1">
      <c r="A409" s="277" t="s">
        <v>205</v>
      </c>
      <c r="B409" s="278" t="s">
        <v>554</v>
      </c>
      <c r="C409" s="279"/>
      <c r="D409" s="279"/>
      <c r="E409" s="279"/>
      <c r="F409" s="303">
        <f>SUM(F381:F407)</f>
        <v>0</v>
      </c>
    </row>
    <row r="410" spans="1:6" s="266" customFormat="1">
      <c r="A410" s="281"/>
      <c r="B410" s="282"/>
      <c r="C410" s="283"/>
      <c r="D410" s="283"/>
      <c r="E410" s="283"/>
      <c r="F410" s="284"/>
    </row>
    <row r="411" spans="1:6" s="273" customFormat="1">
      <c r="A411" s="309" t="s">
        <v>206</v>
      </c>
      <c r="B411" s="310" t="s">
        <v>555</v>
      </c>
      <c r="C411" s="311"/>
      <c r="D411" s="312"/>
      <c r="E411" s="313"/>
      <c r="F411" s="314"/>
    </row>
    <row r="412" spans="1:6" s="273" customFormat="1">
      <c r="A412" s="295"/>
      <c r="B412" s="294"/>
      <c r="C412" s="1151"/>
      <c r="D412" s="1151"/>
      <c r="E412" s="1152"/>
    </row>
    <row r="413" spans="1:6" s="273" customFormat="1" ht="39.6">
      <c r="A413" s="274" t="s">
        <v>172</v>
      </c>
      <c r="B413" s="537" t="s">
        <v>556</v>
      </c>
      <c r="C413" s="535" t="s">
        <v>215</v>
      </c>
      <c r="D413" s="1101">
        <v>2</v>
      </c>
      <c r="E413" s="556"/>
      <c r="F413" s="556">
        <f>D413*E413</f>
        <v>0</v>
      </c>
    </row>
    <row r="414" spans="1:6" s="273" customFormat="1" ht="105.6">
      <c r="A414" s="286"/>
      <c r="B414" s="672" t="s">
        <v>557</v>
      </c>
      <c r="C414" s="672"/>
      <c r="D414" s="275"/>
      <c r="E414" s="275"/>
      <c r="F414" s="288"/>
    </row>
    <row r="415" spans="1:6" s="273" customFormat="1">
      <c r="A415" s="286"/>
      <c r="B415" s="672"/>
      <c r="C415" s="672"/>
      <c r="D415" s="275"/>
      <c r="E415" s="275"/>
      <c r="F415" s="288"/>
    </row>
    <row r="416" spans="1:6" s="273" customFormat="1" ht="39.6">
      <c r="A416" s="274" t="s">
        <v>202</v>
      </c>
      <c r="B416" s="537" t="s">
        <v>558</v>
      </c>
      <c r="C416" s="535" t="s">
        <v>215</v>
      </c>
      <c r="D416" s="1101">
        <v>2</v>
      </c>
      <c r="E416" s="556"/>
      <c r="F416" s="556">
        <f>D416*E416</f>
        <v>0</v>
      </c>
    </row>
    <row r="417" spans="1:6" s="273" customFormat="1" ht="92.4">
      <c r="A417" s="286"/>
      <c r="B417" s="672" t="s">
        <v>559</v>
      </c>
      <c r="C417" s="672"/>
      <c r="D417" s="275"/>
      <c r="E417" s="275"/>
      <c r="F417" s="288"/>
    </row>
    <row r="418" spans="1:6" s="273" customFormat="1">
      <c r="A418" s="286"/>
      <c r="B418" s="672"/>
      <c r="C418" s="672"/>
      <c r="D418" s="275"/>
      <c r="E418" s="275"/>
      <c r="F418" s="288"/>
    </row>
    <row r="419" spans="1:6" s="273" customFormat="1" ht="26.4">
      <c r="A419" s="274" t="s">
        <v>203</v>
      </c>
      <c r="B419" s="537" t="s">
        <v>560</v>
      </c>
      <c r="C419" s="535" t="s">
        <v>215</v>
      </c>
      <c r="D419" s="1101">
        <v>2</v>
      </c>
      <c r="E419" s="556"/>
      <c r="F419" s="556">
        <f>D419*E419</f>
        <v>0</v>
      </c>
    </row>
    <row r="420" spans="1:6" s="273" customFormat="1" ht="52.8">
      <c r="A420" s="286"/>
      <c r="B420" s="672" t="s">
        <v>561</v>
      </c>
      <c r="C420" s="672"/>
      <c r="D420" s="275"/>
      <c r="E420" s="275"/>
      <c r="F420" s="288"/>
    </row>
    <row r="421" spans="1:6" s="273" customFormat="1">
      <c r="A421" s="286"/>
      <c r="B421" s="315"/>
      <c r="C421" s="275"/>
      <c r="D421" s="275"/>
      <c r="E421" s="275"/>
      <c r="F421" s="288"/>
    </row>
    <row r="422" spans="1:6" s="1087" customFormat="1">
      <c r="A422" s="1060" t="s">
        <v>205</v>
      </c>
      <c r="B422" s="123" t="s">
        <v>562</v>
      </c>
      <c r="C422" s="121" t="s">
        <v>201</v>
      </c>
      <c r="D422" s="122">
        <v>1</v>
      </c>
      <c r="E422" s="556"/>
      <c r="F422" s="556">
        <f>D422*E422</f>
        <v>0</v>
      </c>
    </row>
    <row r="423" spans="1:6" s="273" customFormat="1">
      <c r="A423" s="124"/>
      <c r="B423" s="294"/>
      <c r="C423" s="1151"/>
      <c r="D423" s="1151"/>
      <c r="E423" s="1152"/>
      <c r="F423" s="1152"/>
    </row>
    <row r="424" spans="1:6" s="273" customFormat="1">
      <c r="A424" s="277" t="s">
        <v>206</v>
      </c>
      <c r="B424" s="278" t="s">
        <v>563</v>
      </c>
      <c r="C424" s="279"/>
      <c r="D424" s="279"/>
      <c r="E424" s="279"/>
      <c r="F424" s="303">
        <f>SUM(F413:F422)</f>
        <v>0</v>
      </c>
    </row>
    <row r="425" spans="1:6" s="266" customFormat="1">
      <c r="A425" s="281"/>
      <c r="B425" s="282"/>
      <c r="C425" s="283"/>
      <c r="D425" s="283"/>
      <c r="E425" s="283"/>
      <c r="F425" s="316"/>
    </row>
    <row r="426" spans="1:6" s="273" customFormat="1">
      <c r="A426" s="309" t="s">
        <v>207</v>
      </c>
      <c r="B426" s="310" t="s">
        <v>564</v>
      </c>
      <c r="C426" s="311"/>
      <c r="D426" s="312"/>
      <c r="E426" s="313"/>
      <c r="F426" s="314"/>
    </row>
    <row r="427" spans="1:6" s="532" customFormat="1">
      <c r="A427" s="1085"/>
      <c r="B427" s="1081"/>
      <c r="C427" s="575"/>
      <c r="D427" s="1060"/>
      <c r="E427" s="1481"/>
      <c r="F427" s="1480"/>
    </row>
    <row r="428" spans="1:6" s="1087" customFormat="1" ht="26.4">
      <c r="A428" s="1060" t="s">
        <v>172</v>
      </c>
      <c r="B428" s="113" t="s">
        <v>547</v>
      </c>
      <c r="C428" s="114"/>
      <c r="D428" s="115"/>
      <c r="E428" s="116"/>
      <c r="F428" s="117"/>
    </row>
    <row r="429" spans="1:6" s="1087" customFormat="1">
      <c r="A429" s="118" t="s">
        <v>157</v>
      </c>
      <c r="B429" s="119" t="s">
        <v>548</v>
      </c>
      <c r="C429" s="114" t="s">
        <v>226</v>
      </c>
      <c r="D429" s="115">
        <v>250</v>
      </c>
      <c r="E429" s="1469"/>
      <c r="F429" s="1113">
        <f>D429*E429</f>
        <v>0</v>
      </c>
    </row>
    <row r="430" spans="1:6" s="532" customFormat="1">
      <c r="A430" s="1085"/>
      <c r="B430" s="1090"/>
      <c r="C430" s="575"/>
      <c r="D430" s="1060"/>
      <c r="E430" s="1084"/>
      <c r="F430" s="662"/>
    </row>
    <row r="431" spans="1:6" s="532" customFormat="1" ht="26.4">
      <c r="A431" s="1060" t="s">
        <v>202</v>
      </c>
      <c r="B431" s="672" t="s">
        <v>459</v>
      </c>
      <c r="C431" s="535"/>
      <c r="D431" s="555"/>
      <c r="E431" s="1084"/>
    </row>
    <row r="432" spans="1:6" s="532" customFormat="1">
      <c r="A432" s="581"/>
      <c r="B432" s="1091" t="s">
        <v>460</v>
      </c>
      <c r="C432" s="575" t="s">
        <v>226</v>
      </c>
      <c r="D432" s="555">
        <v>125</v>
      </c>
      <c r="E432" s="1483"/>
      <c r="F432" s="1468">
        <f>D432*E432</f>
        <v>0</v>
      </c>
    </row>
    <row r="433" spans="1:6" s="532" customFormat="1">
      <c r="A433" s="581"/>
      <c r="B433" s="1091" t="s">
        <v>461</v>
      </c>
      <c r="C433" s="575" t="s">
        <v>226</v>
      </c>
      <c r="D433" s="555">
        <v>112</v>
      </c>
      <c r="E433" s="1483"/>
      <c r="F433" s="1468">
        <f>D433*E433</f>
        <v>0</v>
      </c>
    </row>
    <row r="434" spans="1:6" s="1117" customFormat="1">
      <c r="A434" s="274"/>
      <c r="B434" s="1111"/>
      <c r="C434" s="275"/>
      <c r="D434" s="276"/>
      <c r="E434" s="1084"/>
      <c r="F434" s="582"/>
    </row>
    <row r="435" spans="1:6" s="1087" customFormat="1" ht="26.4">
      <c r="A435" s="1060" t="s">
        <v>203</v>
      </c>
      <c r="B435" s="113" t="s">
        <v>565</v>
      </c>
      <c r="C435" s="114"/>
      <c r="D435" s="115"/>
      <c r="E435" s="116"/>
      <c r="F435" s="117"/>
    </row>
    <row r="436" spans="1:6" s="1087" customFormat="1">
      <c r="A436" s="118" t="s">
        <v>157</v>
      </c>
      <c r="B436" s="113" t="s">
        <v>566</v>
      </c>
      <c r="C436" s="121" t="s">
        <v>226</v>
      </c>
      <c r="D436" s="122">
        <v>34</v>
      </c>
      <c r="E436" s="1469"/>
      <c r="F436" s="1113">
        <f>D436*E436</f>
        <v>0</v>
      </c>
    </row>
    <row r="437" spans="1:6">
      <c r="A437" s="1154"/>
      <c r="B437" s="1147"/>
      <c r="C437" s="1057"/>
      <c r="D437" s="1155"/>
      <c r="E437" s="1156"/>
      <c r="F437" s="1106"/>
    </row>
    <row r="438" spans="1:6" s="1087" customFormat="1" ht="132">
      <c r="A438" s="1060" t="s">
        <v>205</v>
      </c>
      <c r="B438" s="120" t="s">
        <v>2477</v>
      </c>
      <c r="C438" s="121" t="s">
        <v>201</v>
      </c>
      <c r="D438" s="122">
        <v>1</v>
      </c>
      <c r="E438" s="1469"/>
      <c r="F438" s="1113">
        <f>D438*E438</f>
        <v>0</v>
      </c>
    </row>
    <row r="439" spans="1:6" s="266" customFormat="1">
      <c r="A439" s="281"/>
      <c r="B439" s="282"/>
      <c r="C439" s="283"/>
      <c r="D439" s="283"/>
      <c r="E439" s="283"/>
      <c r="F439" s="316"/>
    </row>
    <row r="440" spans="1:6" s="273" customFormat="1">
      <c r="A440" s="277" t="s">
        <v>207</v>
      </c>
      <c r="B440" s="278" t="s">
        <v>567</v>
      </c>
      <c r="C440" s="279"/>
      <c r="D440" s="279"/>
      <c r="E440" s="279"/>
      <c r="F440" s="303">
        <f>SUM(F428:F438)</f>
        <v>0</v>
      </c>
    </row>
    <row r="441" spans="1:6" s="266" customFormat="1">
      <c r="A441" s="281"/>
      <c r="B441" s="282"/>
      <c r="C441" s="283"/>
      <c r="D441" s="283"/>
      <c r="E441" s="283"/>
      <c r="F441" s="284"/>
    </row>
    <row r="442" spans="1:6" s="273" customFormat="1">
      <c r="A442" s="309" t="s">
        <v>208</v>
      </c>
      <c r="B442" s="310" t="s">
        <v>2028</v>
      </c>
      <c r="C442" s="311"/>
      <c r="D442" s="312"/>
      <c r="E442" s="313"/>
      <c r="F442" s="314"/>
    </row>
    <row r="443" spans="1:6" s="273" customFormat="1">
      <c r="A443" s="297"/>
      <c r="B443" s="287"/>
      <c r="C443" s="298"/>
      <c r="D443" s="299"/>
      <c r="E443" s="300"/>
      <c r="F443" s="301"/>
    </row>
    <row r="444" spans="1:6" s="532" customFormat="1">
      <c r="A444" s="530"/>
      <c r="B444" s="534" t="s">
        <v>568</v>
      </c>
      <c r="C444" s="535"/>
      <c r="D444" s="538"/>
      <c r="E444" s="1010"/>
      <c r="F444" s="1010"/>
    </row>
    <row r="445" spans="1:6" s="532" customFormat="1">
      <c r="A445" s="530"/>
      <c r="B445" s="554"/>
      <c r="C445" s="535"/>
      <c r="D445" s="538"/>
      <c r="E445" s="1469"/>
      <c r="F445" s="1113"/>
    </row>
    <row r="446" spans="1:6" s="532" customFormat="1" ht="105.6">
      <c r="A446" s="530" t="s">
        <v>172</v>
      </c>
      <c r="B446" s="554" t="s">
        <v>2029</v>
      </c>
      <c r="C446" s="535" t="s">
        <v>215</v>
      </c>
      <c r="D446" s="538">
        <v>1</v>
      </c>
      <c r="E446" s="1122"/>
      <c r="F446" s="1010">
        <f t="shared" ref="F446:F462" si="3">ROUND(D446*E446,2)</f>
        <v>0</v>
      </c>
    </row>
    <row r="447" spans="1:6" s="532" customFormat="1">
      <c r="A447" s="530" t="str">
        <f>IF(B447&gt;0,MAX(A$8:A446)+1,"")</f>
        <v/>
      </c>
      <c r="B447" s="554"/>
      <c r="C447" s="535"/>
      <c r="D447" s="538"/>
      <c r="E447" s="1469"/>
      <c r="F447" s="1113">
        <f t="shared" si="3"/>
        <v>0</v>
      </c>
    </row>
    <row r="448" spans="1:6" s="532" customFormat="1" ht="105.6">
      <c r="A448" s="530" t="s">
        <v>202</v>
      </c>
      <c r="B448" s="554" t="s">
        <v>2030</v>
      </c>
      <c r="C448" s="535" t="s">
        <v>215</v>
      </c>
      <c r="D448" s="538">
        <v>2</v>
      </c>
      <c r="E448" s="1469"/>
      <c r="F448" s="1113">
        <f t="shared" si="3"/>
        <v>0</v>
      </c>
    </row>
    <row r="449" spans="1:10">
      <c r="A449" s="1163"/>
      <c r="B449" s="1164"/>
      <c r="C449" s="1057"/>
      <c r="D449" s="651"/>
      <c r="E449" s="1479"/>
      <c r="F449" s="1165">
        <f t="shared" si="3"/>
        <v>0</v>
      </c>
    </row>
    <row r="450" spans="1:10" s="532" customFormat="1" ht="105.6">
      <c r="A450" s="530" t="s">
        <v>203</v>
      </c>
      <c r="B450" s="554" t="s">
        <v>2031</v>
      </c>
      <c r="C450" s="535" t="s">
        <v>215</v>
      </c>
      <c r="D450" s="538">
        <v>1</v>
      </c>
      <c r="E450" s="1469"/>
      <c r="F450" s="1113">
        <f t="shared" si="3"/>
        <v>0</v>
      </c>
    </row>
    <row r="451" spans="1:10">
      <c r="A451" s="1163" t="str">
        <f>IF(B451&gt;0,MAX(A$8:A450)+1,"")</f>
        <v/>
      </c>
      <c r="B451" s="1164"/>
      <c r="C451" s="1057"/>
      <c r="D451" s="1057"/>
      <c r="E451" s="1479"/>
      <c r="F451" s="1165">
        <f t="shared" si="3"/>
        <v>0</v>
      </c>
    </row>
    <row r="452" spans="1:10" s="532" customFormat="1" ht="211.2">
      <c r="A452" s="530" t="s">
        <v>205</v>
      </c>
      <c r="B452" s="554" t="s">
        <v>2032</v>
      </c>
      <c r="C452" s="535" t="s">
        <v>215</v>
      </c>
      <c r="D452" s="538">
        <v>3</v>
      </c>
      <c r="E452" s="1469"/>
      <c r="F452" s="1113">
        <f t="shared" si="3"/>
        <v>0</v>
      </c>
    </row>
    <row r="453" spans="1:10">
      <c r="A453" s="1163" t="str">
        <f>IF(B453&gt;0,MAX(A$8:A452)+1,"")</f>
        <v/>
      </c>
      <c r="B453" s="1166"/>
      <c r="C453" s="1057"/>
      <c r="D453" s="1167"/>
      <c r="E453" s="1479"/>
      <c r="F453" s="1165">
        <f t="shared" si="3"/>
        <v>0</v>
      </c>
    </row>
    <row r="454" spans="1:10" s="532" customFormat="1" ht="158.4">
      <c r="A454" s="530" t="s">
        <v>206</v>
      </c>
      <c r="B454" s="554" t="s">
        <v>2033</v>
      </c>
      <c r="C454" s="535" t="s">
        <v>215</v>
      </c>
      <c r="D454" s="538">
        <v>2</v>
      </c>
      <c r="E454" s="1469"/>
      <c r="F454" s="1113">
        <f t="shared" si="3"/>
        <v>0</v>
      </c>
    </row>
    <row r="455" spans="1:10">
      <c r="A455" s="1163"/>
      <c r="B455" s="1164"/>
      <c r="C455" s="1057"/>
      <c r="D455" s="651"/>
      <c r="E455" s="1479"/>
      <c r="F455" s="1165">
        <f t="shared" si="3"/>
        <v>0</v>
      </c>
    </row>
    <row r="456" spans="1:10" s="532" customFormat="1" ht="79.2">
      <c r="A456" s="530" t="s">
        <v>207</v>
      </c>
      <c r="B456" s="554" t="s">
        <v>2034</v>
      </c>
      <c r="C456" s="535" t="s">
        <v>215</v>
      </c>
      <c r="D456" s="538">
        <v>1</v>
      </c>
      <c r="E456" s="1469"/>
      <c r="F456" s="1113">
        <f t="shared" si="3"/>
        <v>0</v>
      </c>
      <c r="J456" s="554"/>
    </row>
    <row r="457" spans="1:10">
      <c r="A457" s="1163" t="str">
        <f>IF(B457&gt;0,MAX(A$8:A456)+1,"")</f>
        <v/>
      </c>
      <c r="B457" s="1164"/>
      <c r="C457" s="1057"/>
      <c r="D457" s="651"/>
      <c r="E457" s="1479"/>
      <c r="F457" s="1165">
        <f t="shared" si="3"/>
        <v>0</v>
      </c>
    </row>
    <row r="458" spans="1:10" s="532" customFormat="1" ht="171.6">
      <c r="A458" s="530" t="s">
        <v>208</v>
      </c>
      <c r="B458" s="554" t="s">
        <v>2035</v>
      </c>
      <c r="C458" s="535" t="s">
        <v>215</v>
      </c>
      <c r="D458" s="538">
        <v>14</v>
      </c>
      <c r="E458" s="1469"/>
      <c r="F458" s="1113">
        <f t="shared" si="3"/>
        <v>0</v>
      </c>
    </row>
    <row r="459" spans="1:10">
      <c r="A459" s="1163" t="str">
        <f>IF(B459&gt;0,MAX(A$8:A458)+1,"")</f>
        <v/>
      </c>
      <c r="B459" s="1168"/>
      <c r="C459" s="1057"/>
      <c r="D459" s="651"/>
      <c r="E459" s="1479"/>
      <c r="F459" s="1165">
        <f t="shared" si="3"/>
        <v>0</v>
      </c>
    </row>
    <row r="460" spans="1:10" s="532" customFormat="1" ht="184.8">
      <c r="A460" s="530" t="s">
        <v>209</v>
      </c>
      <c r="B460" s="554" t="s">
        <v>2036</v>
      </c>
      <c r="C460" s="535" t="s">
        <v>215</v>
      </c>
      <c r="D460" s="538">
        <v>57</v>
      </c>
      <c r="E460" s="1469"/>
      <c r="F460" s="1113">
        <f t="shared" si="3"/>
        <v>0</v>
      </c>
    </row>
    <row r="461" spans="1:10">
      <c r="A461" s="1163" t="str">
        <f>IF(B461&gt;0,MAX(A$8:A459)+1,"")</f>
        <v/>
      </c>
      <c r="B461" s="1168"/>
      <c r="C461" s="1057"/>
      <c r="D461" s="651"/>
      <c r="E461" s="1479"/>
      <c r="F461" s="1165">
        <f t="shared" si="3"/>
        <v>0</v>
      </c>
    </row>
    <row r="462" spans="1:10" s="532" customFormat="1" ht="171.6">
      <c r="A462" s="530" t="s">
        <v>210</v>
      </c>
      <c r="B462" s="554" t="s">
        <v>2037</v>
      </c>
      <c r="C462" s="535" t="s">
        <v>215</v>
      </c>
      <c r="D462" s="538">
        <v>80</v>
      </c>
      <c r="E462" s="1469"/>
      <c r="F462" s="1113">
        <f t="shared" si="3"/>
        <v>0</v>
      </c>
    </row>
    <row r="463" spans="1:10" s="532" customFormat="1">
      <c r="A463" s="530"/>
      <c r="B463" s="554"/>
      <c r="C463" s="535"/>
      <c r="D463" s="538"/>
      <c r="E463" s="1122"/>
      <c r="F463" s="1010"/>
    </row>
    <row r="464" spans="1:10" s="532" customFormat="1" ht="198">
      <c r="A464" s="1169" t="s">
        <v>211</v>
      </c>
      <c r="B464" s="1170" t="s">
        <v>2038</v>
      </c>
      <c r="C464" s="1171" t="s">
        <v>215</v>
      </c>
      <c r="D464" s="1172">
        <v>6</v>
      </c>
      <c r="E464" s="1469"/>
      <c r="F464" s="1113">
        <f t="shared" ref="F464:F476" si="4">ROUND(D464*E464,2)</f>
        <v>0</v>
      </c>
    </row>
    <row r="465" spans="1:6">
      <c r="A465" s="1163"/>
      <c r="B465" s="1168"/>
      <c r="C465" s="1057"/>
      <c r="D465" s="651"/>
      <c r="E465" s="1479"/>
      <c r="F465" s="1165">
        <f t="shared" si="4"/>
        <v>0</v>
      </c>
    </row>
    <row r="466" spans="1:6" s="532" customFormat="1" ht="79.2">
      <c r="A466" s="530" t="s">
        <v>212</v>
      </c>
      <c r="B466" s="554" t="s">
        <v>2039</v>
      </c>
      <c r="C466" s="535" t="s">
        <v>215</v>
      </c>
      <c r="D466" s="1017">
        <v>9</v>
      </c>
      <c r="E466" s="1469"/>
      <c r="F466" s="1113">
        <f t="shared" si="4"/>
        <v>0</v>
      </c>
    </row>
    <row r="467" spans="1:6">
      <c r="A467" s="1163" t="str">
        <f>IF(B467&gt;0,MAX(A$8:A466)+1,"")</f>
        <v/>
      </c>
      <c r="B467" s="1164"/>
      <c r="C467" s="1057"/>
      <c r="D467" s="651"/>
      <c r="E467" s="1479"/>
      <c r="F467" s="1165">
        <f t="shared" si="4"/>
        <v>0</v>
      </c>
    </row>
    <row r="468" spans="1:6" s="532" customFormat="1" ht="66">
      <c r="A468" s="530" t="s">
        <v>213</v>
      </c>
      <c r="B468" s="554" t="s">
        <v>2040</v>
      </c>
      <c r="C468" s="535" t="s">
        <v>215</v>
      </c>
      <c r="D468" s="1017">
        <v>6</v>
      </c>
      <c r="E468" s="1469"/>
      <c r="F468" s="1113">
        <f t="shared" si="4"/>
        <v>0</v>
      </c>
    </row>
    <row r="469" spans="1:6">
      <c r="A469" s="1163"/>
      <c r="B469" s="1166"/>
      <c r="C469" s="1057"/>
      <c r="D469" s="1173"/>
      <c r="E469" s="1479"/>
      <c r="F469" s="1165">
        <f t="shared" si="4"/>
        <v>0</v>
      </c>
    </row>
    <row r="470" spans="1:6" s="532" customFormat="1" ht="26.4">
      <c r="A470" s="530" t="s">
        <v>425</v>
      </c>
      <c r="B470" s="1174" t="s">
        <v>2041</v>
      </c>
      <c r="C470" s="535" t="s">
        <v>215</v>
      </c>
      <c r="D470" s="1017">
        <v>9</v>
      </c>
      <c r="E470" s="1469"/>
      <c r="F470" s="1113">
        <f t="shared" si="4"/>
        <v>0</v>
      </c>
    </row>
    <row r="471" spans="1:6">
      <c r="A471" s="1163" t="str">
        <f>IF(B471&gt;0,MAX(A$8:A470)+1,"")</f>
        <v/>
      </c>
      <c r="B471" s="1164"/>
      <c r="C471" s="1057"/>
      <c r="D471" s="1173"/>
      <c r="E471" s="1479"/>
      <c r="F471" s="1165">
        <f t="shared" si="4"/>
        <v>0</v>
      </c>
    </row>
    <row r="472" spans="1:6" s="532" customFormat="1" ht="26.4">
      <c r="A472" s="530" t="s">
        <v>426</v>
      </c>
      <c r="B472" s="1174" t="s">
        <v>2042</v>
      </c>
      <c r="C472" s="535" t="s">
        <v>215</v>
      </c>
      <c r="D472" s="1017">
        <v>3</v>
      </c>
      <c r="E472" s="1469"/>
      <c r="F472" s="1113">
        <f t="shared" si="4"/>
        <v>0</v>
      </c>
    </row>
    <row r="473" spans="1:6" s="532" customFormat="1">
      <c r="A473" s="530" t="str">
        <f>IF(B473&gt;0,MAX(A$8:A470)+1,"")</f>
        <v/>
      </c>
      <c r="B473" s="554"/>
      <c r="C473" s="535"/>
      <c r="D473" s="1017"/>
      <c r="E473" s="1469"/>
      <c r="F473" s="1113">
        <f t="shared" si="4"/>
        <v>0</v>
      </c>
    </row>
    <row r="474" spans="1:6" s="532" customFormat="1" ht="26.4">
      <c r="A474" s="530" t="s">
        <v>427</v>
      </c>
      <c r="B474" s="1174" t="s">
        <v>2043</v>
      </c>
      <c r="C474" s="535" t="s">
        <v>215</v>
      </c>
      <c r="D474" s="1017">
        <v>1</v>
      </c>
      <c r="E474" s="1469"/>
      <c r="F474" s="1113">
        <f t="shared" si="4"/>
        <v>0</v>
      </c>
    </row>
    <row r="475" spans="1:6" s="532" customFormat="1">
      <c r="A475" s="530" t="str">
        <f>IF(B475&gt;0,MAX(A$8:A472)+1,"")</f>
        <v/>
      </c>
      <c r="B475" s="554"/>
      <c r="C475" s="535"/>
      <c r="D475" s="1017"/>
      <c r="E475" s="1469"/>
      <c r="F475" s="1113">
        <f t="shared" si="4"/>
        <v>0</v>
      </c>
    </row>
    <row r="476" spans="1:6" s="532" customFormat="1" ht="26.4">
      <c r="A476" s="530" t="s">
        <v>428</v>
      </c>
      <c r="B476" s="1174" t="s">
        <v>2044</v>
      </c>
      <c r="C476" s="535" t="s">
        <v>215</v>
      </c>
      <c r="D476" s="1017">
        <v>1</v>
      </c>
      <c r="E476" s="1469"/>
      <c r="F476" s="1113">
        <f t="shared" si="4"/>
        <v>0</v>
      </c>
    </row>
    <row r="477" spans="1:6">
      <c r="A477" s="1163" t="str">
        <f>IF(B477&gt;0,MAX(A$8:A476)+1,"")</f>
        <v/>
      </c>
      <c r="B477" s="1164"/>
      <c r="C477" s="1057"/>
      <c r="D477" s="1173"/>
      <c r="E477" s="1479"/>
      <c r="F477" s="1165"/>
    </row>
    <row r="478" spans="1:6" s="532" customFormat="1" ht="52.8">
      <c r="A478" s="530" t="s">
        <v>569</v>
      </c>
      <c r="B478" s="554" t="s">
        <v>2045</v>
      </c>
      <c r="C478" s="535" t="s">
        <v>226</v>
      </c>
      <c r="D478" s="1017">
        <v>1500</v>
      </c>
      <c r="E478" s="1469"/>
      <c r="F478" s="1113">
        <f>ROUND(D478*E478,2)</f>
        <v>0</v>
      </c>
    </row>
    <row r="479" spans="1:6" s="532" customFormat="1">
      <c r="A479" s="530" t="str">
        <f>IF(B479&gt;0,MAX(A$8:A478)+1,"")</f>
        <v/>
      </c>
      <c r="B479" s="554"/>
      <c r="C479" s="535"/>
      <c r="D479" s="1017"/>
      <c r="E479" s="1469"/>
      <c r="F479" s="1113"/>
    </row>
    <row r="480" spans="1:6" s="532" customFormat="1" ht="52.8">
      <c r="A480" s="530" t="s">
        <v>570</v>
      </c>
      <c r="B480" s="554" t="s">
        <v>2046</v>
      </c>
      <c r="C480" s="535" t="s">
        <v>226</v>
      </c>
      <c r="D480" s="538">
        <v>1000</v>
      </c>
      <c r="E480" s="1469"/>
      <c r="F480" s="1113">
        <f>ROUND(D480*E480,2)</f>
        <v>0</v>
      </c>
    </row>
    <row r="481" spans="1:6" s="532" customFormat="1">
      <c r="A481" s="530" t="str">
        <f>IF(B481&gt;0,MAX(A$8:A480)+1,"")</f>
        <v/>
      </c>
      <c r="B481" s="554"/>
      <c r="C481" s="535"/>
      <c r="D481" s="538"/>
      <c r="E481" s="1469"/>
      <c r="F481" s="1113">
        <f>ROUND(D481*E481,2)</f>
        <v>0</v>
      </c>
    </row>
    <row r="482" spans="1:6" s="532" customFormat="1" ht="66">
      <c r="A482" s="530" t="s">
        <v>571</v>
      </c>
      <c r="B482" s="554" t="s">
        <v>2047</v>
      </c>
      <c r="C482" s="535" t="s">
        <v>226</v>
      </c>
      <c r="D482" s="1017">
        <v>1500</v>
      </c>
      <c r="E482" s="1469"/>
      <c r="F482" s="1113">
        <f>ROUND(D482*E482,2)</f>
        <v>0</v>
      </c>
    </row>
    <row r="483" spans="1:6" s="532" customFormat="1">
      <c r="A483" s="530" t="str">
        <f>IF(B483&gt;0,MAX(A$8:A482)+1,"")</f>
        <v/>
      </c>
      <c r="B483" s="554"/>
      <c r="C483" s="535"/>
      <c r="D483" s="1017"/>
      <c r="E483" s="1469"/>
      <c r="F483" s="1113"/>
    </row>
    <row r="484" spans="1:6" s="532" customFormat="1" ht="66">
      <c r="A484" s="530" t="s">
        <v>573</v>
      </c>
      <c r="B484" s="672" t="s">
        <v>2048</v>
      </c>
      <c r="C484" s="535" t="s">
        <v>226</v>
      </c>
      <c r="D484" s="1017">
        <v>1500</v>
      </c>
      <c r="E484" s="1469"/>
      <c r="F484" s="1113">
        <f>ROUND(D484*E484,2)</f>
        <v>0</v>
      </c>
    </row>
    <row r="485" spans="1:6" s="532" customFormat="1">
      <c r="A485" s="530"/>
      <c r="B485" s="554"/>
      <c r="C485" s="535"/>
      <c r="D485" s="1017"/>
      <c r="E485" s="1122"/>
      <c r="F485" s="1010"/>
    </row>
    <row r="486" spans="1:6" s="532" customFormat="1" ht="66">
      <c r="A486" s="530" t="s">
        <v>574</v>
      </c>
      <c r="B486" s="672" t="s">
        <v>2049</v>
      </c>
      <c r="C486" s="535" t="s">
        <v>226</v>
      </c>
      <c r="D486" s="1017">
        <v>725</v>
      </c>
      <c r="E486" s="1469"/>
      <c r="F486" s="1113">
        <f>D486*E486</f>
        <v>0</v>
      </c>
    </row>
    <row r="487" spans="1:6">
      <c r="A487" s="1163" t="str">
        <f>IF(B487&gt;0,MAX(A$8:A486)+1,"")</f>
        <v/>
      </c>
      <c r="B487" s="1164"/>
      <c r="C487" s="1057"/>
      <c r="D487" s="1173"/>
      <c r="E487" s="1479"/>
      <c r="F487" s="1165">
        <f>ROUND(D487*E487,2)</f>
        <v>0</v>
      </c>
    </row>
    <row r="488" spans="1:6" s="532" customFormat="1" ht="105.6">
      <c r="A488" s="530" t="s">
        <v>575</v>
      </c>
      <c r="B488" s="554" t="s">
        <v>572</v>
      </c>
      <c r="C488" s="535" t="s">
        <v>215</v>
      </c>
      <c r="D488" s="1017">
        <v>1</v>
      </c>
      <c r="E488" s="1469"/>
      <c r="F488" s="1113">
        <f>ROUND(D488*E488,2)</f>
        <v>0</v>
      </c>
    </row>
    <row r="489" spans="1:6">
      <c r="A489" s="1163" t="str">
        <f>IF(B489&gt;0,MAX(A$8:A484)+1,"")</f>
        <v/>
      </c>
      <c r="B489" s="1164"/>
      <c r="C489" s="1057"/>
      <c r="D489" s="1173"/>
      <c r="E489" s="1479"/>
      <c r="F489" s="1165"/>
    </row>
    <row r="490" spans="1:6" s="532" customFormat="1">
      <c r="A490" s="530"/>
      <c r="B490" s="554" t="s">
        <v>577</v>
      </c>
      <c r="C490" s="535"/>
      <c r="D490" s="1017"/>
      <c r="E490" s="1469"/>
      <c r="F490" s="1113"/>
    </row>
    <row r="491" spans="1:6" s="532" customFormat="1" ht="382.8">
      <c r="A491" s="530" t="s">
        <v>576</v>
      </c>
      <c r="B491" s="554" t="s">
        <v>2050</v>
      </c>
      <c r="C491" s="535" t="s">
        <v>215</v>
      </c>
      <c r="D491" s="1017">
        <v>1</v>
      </c>
      <c r="E491" s="1469"/>
      <c r="F491" s="1113">
        <f>ROUND(D491*E491,2)</f>
        <v>0</v>
      </c>
    </row>
    <row r="492" spans="1:6">
      <c r="A492" s="1163" t="str">
        <f>IF(B492&gt;0,MAX(A$8:A491)+1,"")</f>
        <v/>
      </c>
      <c r="B492" s="1164"/>
      <c r="C492" s="1057"/>
      <c r="D492" s="1173"/>
      <c r="E492" s="1479"/>
      <c r="F492" s="1165"/>
    </row>
    <row r="493" spans="1:6" s="532" customFormat="1" ht="79.2">
      <c r="A493" s="530" t="s">
        <v>1632</v>
      </c>
      <c r="B493" s="554" t="s">
        <v>2051</v>
      </c>
      <c r="C493" s="535" t="s">
        <v>215</v>
      </c>
      <c r="D493" s="1017">
        <v>1</v>
      </c>
      <c r="E493" s="1469"/>
      <c r="F493" s="1113">
        <f>ROUND(D493*E493,2)</f>
        <v>0</v>
      </c>
    </row>
    <row r="494" spans="1:6" s="266" customFormat="1">
      <c r="A494" s="125"/>
      <c r="B494" s="302"/>
      <c r="C494" s="1119"/>
      <c r="D494" s="1119"/>
      <c r="E494" s="1120"/>
      <c r="F494" s="1120"/>
    </row>
    <row r="495" spans="1:6" s="273" customFormat="1">
      <c r="A495" s="277" t="s">
        <v>208</v>
      </c>
      <c r="B495" s="278" t="s">
        <v>2052</v>
      </c>
      <c r="C495" s="279"/>
      <c r="D495" s="279"/>
      <c r="E495" s="279"/>
      <c r="F495" s="303">
        <f>SUM(F444:F493)</f>
        <v>0</v>
      </c>
    </row>
    <row r="496" spans="1:6">
      <c r="A496" s="1163" t="str">
        <f>IF(B496&gt;0,MAX(A$8:A493)+1,"")</f>
        <v/>
      </c>
      <c r="B496" s="1164"/>
      <c r="C496" s="1057"/>
      <c r="D496" s="1173"/>
      <c r="E496" s="1175"/>
      <c r="F496" s="1176"/>
    </row>
    <row r="497" spans="1:6" s="266" customFormat="1">
      <c r="A497" s="281"/>
      <c r="B497" s="282"/>
      <c r="C497" s="283"/>
      <c r="D497" s="283"/>
      <c r="E497" s="283"/>
      <c r="F497" s="284"/>
    </row>
    <row r="498" spans="1:6" s="273" customFormat="1">
      <c r="A498" s="267" t="s">
        <v>209</v>
      </c>
      <c r="B498" s="268" t="s">
        <v>579</v>
      </c>
      <c r="C498" s="269"/>
      <c r="D498" s="270"/>
      <c r="E498" s="271"/>
      <c r="F498" s="272"/>
    </row>
    <row r="499" spans="1:6" s="1059" customFormat="1">
      <c r="A499" s="1177"/>
      <c r="C499" s="1178"/>
      <c r="D499" s="1157"/>
      <c r="E499" s="683"/>
      <c r="F499" s="683"/>
    </row>
    <row r="500" spans="1:6" s="1181" customFormat="1" ht="26.4">
      <c r="A500" s="1060" t="s">
        <v>172</v>
      </c>
      <c r="B500" s="1179" t="s">
        <v>580</v>
      </c>
      <c r="C500" s="1180" t="s">
        <v>226</v>
      </c>
      <c r="D500" s="1069">
        <v>78</v>
      </c>
      <c r="E500" s="1469"/>
      <c r="F500" s="1469">
        <f>D500*E500</f>
        <v>0</v>
      </c>
    </row>
    <row r="501" spans="1:6" s="1181" customFormat="1">
      <c r="A501" s="274"/>
      <c r="B501" s="1179"/>
      <c r="C501" s="275"/>
      <c r="D501" s="276"/>
      <c r="E501" s="1010"/>
      <c r="F501" s="662"/>
    </row>
    <row r="502" spans="1:6" s="1181" customFormat="1" ht="39.6">
      <c r="A502" s="1060" t="s">
        <v>202</v>
      </c>
      <c r="B502" s="1179" t="s">
        <v>581</v>
      </c>
      <c r="C502" s="1180" t="s">
        <v>226</v>
      </c>
      <c r="D502" s="1069">
        <v>260</v>
      </c>
      <c r="E502" s="1469"/>
      <c r="F502" s="1469">
        <f>D502*E502</f>
        <v>0</v>
      </c>
    </row>
    <row r="503" spans="1:6" s="1087" customFormat="1">
      <c r="A503" s="1182"/>
      <c r="C503" s="575"/>
      <c r="D503" s="1060"/>
      <c r="E503" s="532"/>
      <c r="F503" s="532"/>
    </row>
    <row r="504" spans="1:6" s="1087" customFormat="1" ht="40.200000000000003">
      <c r="A504" s="1060" t="s">
        <v>203</v>
      </c>
      <c r="B504" s="240" t="s">
        <v>582</v>
      </c>
      <c r="C504" s="535" t="s">
        <v>226</v>
      </c>
      <c r="D504" s="1069">
        <v>530</v>
      </c>
      <c r="E504" s="1469"/>
      <c r="F504" s="1469">
        <f>D504*E504</f>
        <v>0</v>
      </c>
    </row>
    <row r="505" spans="1:6" s="1087" customFormat="1">
      <c r="A505" s="1060"/>
      <c r="B505" s="1179"/>
      <c r="C505" s="535"/>
      <c r="D505" s="1069"/>
      <c r="E505" s="1481"/>
      <c r="F505" s="1482"/>
    </row>
    <row r="506" spans="1:6" s="1087" customFormat="1" ht="26.4">
      <c r="A506" s="1060" t="s">
        <v>205</v>
      </c>
      <c r="B506" s="1179" t="s">
        <v>583</v>
      </c>
      <c r="C506" s="535" t="s">
        <v>215</v>
      </c>
      <c r="D506" s="1069">
        <v>7</v>
      </c>
      <c r="E506" s="1469"/>
      <c r="F506" s="1469">
        <f>D506*E506</f>
        <v>0</v>
      </c>
    </row>
    <row r="507" spans="1:6" s="1087" customFormat="1">
      <c r="A507" s="1060"/>
      <c r="B507" s="1179"/>
      <c r="C507" s="1180"/>
      <c r="D507" s="1069"/>
      <c r="E507" s="1481"/>
      <c r="F507" s="1480"/>
    </row>
    <row r="508" spans="1:6" s="1087" customFormat="1" ht="26.4">
      <c r="A508" s="1060" t="s">
        <v>206</v>
      </c>
      <c r="B508" s="1179" t="s">
        <v>584</v>
      </c>
      <c r="C508" s="535" t="s">
        <v>215</v>
      </c>
      <c r="D508" s="1069">
        <v>46</v>
      </c>
      <c r="E508" s="1469"/>
      <c r="F508" s="1469">
        <f>D508*E508</f>
        <v>0</v>
      </c>
    </row>
    <row r="509" spans="1:6" s="1087" customFormat="1">
      <c r="A509" s="1060"/>
      <c r="B509" s="1179"/>
      <c r="C509" s="535"/>
      <c r="D509" s="1069"/>
      <c r="E509" s="1481"/>
      <c r="F509" s="1469"/>
    </row>
    <row r="510" spans="1:6" s="1087" customFormat="1" ht="26.4">
      <c r="A510" s="1060" t="s">
        <v>207</v>
      </c>
      <c r="B510" s="1179" t="s">
        <v>585</v>
      </c>
      <c r="C510" s="535" t="s">
        <v>215</v>
      </c>
      <c r="D510" s="1069">
        <v>48</v>
      </c>
      <c r="E510" s="1469"/>
      <c r="F510" s="1469">
        <f>D510*E510</f>
        <v>0</v>
      </c>
    </row>
    <row r="511" spans="1:6" s="1059" customFormat="1">
      <c r="A511" s="1157"/>
      <c r="B511" s="1183"/>
      <c r="C511" s="1184"/>
      <c r="D511" s="1099"/>
      <c r="E511" s="1478"/>
      <c r="F511" s="1477"/>
    </row>
    <row r="512" spans="1:6" s="1181" customFormat="1" ht="39.6">
      <c r="A512" s="1060" t="s">
        <v>208</v>
      </c>
      <c r="B512" s="1179" t="s">
        <v>586</v>
      </c>
      <c r="C512" s="1180" t="s">
        <v>226</v>
      </c>
      <c r="D512" s="1069">
        <v>125</v>
      </c>
      <c r="E512" s="1469"/>
      <c r="F512" s="1469">
        <f>D512*E512</f>
        <v>0</v>
      </c>
    </row>
    <row r="513" spans="1:6" s="1181" customFormat="1">
      <c r="A513" s="274"/>
      <c r="B513" s="1179"/>
      <c r="C513" s="275"/>
      <c r="D513" s="276"/>
      <c r="E513" s="1010"/>
      <c r="F513" s="1069"/>
    </row>
    <row r="514" spans="1:6" s="1181" customFormat="1" ht="52.8">
      <c r="A514" s="274" t="s">
        <v>209</v>
      </c>
      <c r="B514" s="1179" t="s">
        <v>587</v>
      </c>
      <c r="C514" s="275" t="s">
        <v>226</v>
      </c>
      <c r="D514" s="276">
        <v>94</v>
      </c>
      <c r="E514" s="1469"/>
      <c r="F514" s="1469">
        <f>D514*E514</f>
        <v>0</v>
      </c>
    </row>
    <row r="515" spans="1:6" s="1087" customFormat="1">
      <c r="A515" s="1060"/>
      <c r="B515" s="1179"/>
      <c r="C515" s="535"/>
      <c r="D515" s="1069"/>
      <c r="E515" s="1481"/>
      <c r="F515" s="1480"/>
    </row>
    <row r="516" spans="1:6" s="1087" customFormat="1" ht="52.8">
      <c r="A516" s="1060" t="s">
        <v>210</v>
      </c>
      <c r="B516" s="1179" t="s">
        <v>588</v>
      </c>
      <c r="C516" s="535" t="s">
        <v>215</v>
      </c>
      <c r="D516" s="1069">
        <v>7</v>
      </c>
      <c r="E516" s="1469"/>
      <c r="F516" s="1469">
        <f>D516*E516</f>
        <v>0</v>
      </c>
    </row>
    <row r="517" spans="1:6" s="1059" customFormat="1">
      <c r="A517" s="1185"/>
      <c r="C517" s="283"/>
      <c r="D517" s="1155"/>
    </row>
    <row r="518" spans="1:6" s="1087" customFormat="1" ht="39.6">
      <c r="A518" s="274" t="s">
        <v>211</v>
      </c>
      <c r="B518" s="605" t="s">
        <v>2053</v>
      </c>
      <c r="C518" s="275" t="s">
        <v>215</v>
      </c>
      <c r="D518" s="276">
        <v>19</v>
      </c>
      <c r="E518" s="1469"/>
      <c r="F518" s="1469">
        <f>D518*E518</f>
        <v>0</v>
      </c>
    </row>
    <row r="519" spans="1:6" s="1059" customFormat="1">
      <c r="A519" s="1177"/>
      <c r="C519" s="1178"/>
      <c r="D519" s="1157"/>
      <c r="E519" s="1479"/>
      <c r="F519" s="683"/>
    </row>
    <row r="520" spans="1:6" s="1087" customFormat="1" ht="26.4">
      <c r="A520" s="1060" t="s">
        <v>212</v>
      </c>
      <c r="B520" s="1081" t="s">
        <v>589</v>
      </c>
      <c r="C520" s="535" t="s">
        <v>215</v>
      </c>
      <c r="D520" s="555">
        <v>86</v>
      </c>
      <c r="E520" s="1469"/>
      <c r="F520" s="1469">
        <f>D520*E520</f>
        <v>0</v>
      </c>
    </row>
    <row r="521" spans="1:6" s="1059" customFormat="1">
      <c r="A521" s="1186"/>
      <c r="B521" s="1098"/>
      <c r="C521" s="1057"/>
      <c r="D521" s="1107"/>
      <c r="E521" s="683"/>
      <c r="F521" s="683"/>
    </row>
    <row r="522" spans="1:6" s="1087" customFormat="1" ht="105.6">
      <c r="A522" s="1060" t="s">
        <v>213</v>
      </c>
      <c r="B522" s="605" t="s">
        <v>590</v>
      </c>
      <c r="C522" s="535" t="s">
        <v>215</v>
      </c>
      <c r="D522" s="1187">
        <v>4</v>
      </c>
      <c r="E522" s="1469"/>
      <c r="F522" s="1469">
        <f>D522*E522</f>
        <v>0</v>
      </c>
    </row>
    <row r="523" spans="1:6" s="1087" customFormat="1">
      <c r="A523" s="1188"/>
      <c r="B523" s="1081"/>
      <c r="C523" s="535"/>
      <c r="D523" s="662"/>
      <c r="E523" s="532"/>
      <c r="F523" s="532"/>
    </row>
    <row r="524" spans="1:6" s="1087" customFormat="1" ht="92.4">
      <c r="A524" s="1060" t="s">
        <v>425</v>
      </c>
      <c r="B524" s="605" t="s">
        <v>591</v>
      </c>
      <c r="C524" s="535" t="s">
        <v>215</v>
      </c>
      <c r="D524" s="1187">
        <v>5</v>
      </c>
      <c r="E524" s="1469"/>
      <c r="F524" s="1469">
        <f>D524*E524</f>
        <v>0</v>
      </c>
    </row>
    <row r="525" spans="1:6" s="1087" customFormat="1">
      <c r="A525" s="1188"/>
      <c r="B525" s="1081"/>
      <c r="C525" s="535"/>
      <c r="D525" s="662"/>
      <c r="E525" s="532"/>
      <c r="F525" s="532"/>
    </row>
    <row r="526" spans="1:6" s="1087" customFormat="1" ht="26.4">
      <c r="A526" s="1060" t="s">
        <v>426</v>
      </c>
      <c r="B526" s="605" t="s">
        <v>592</v>
      </c>
      <c r="C526" s="535" t="s">
        <v>215</v>
      </c>
      <c r="D526" s="1187">
        <v>4</v>
      </c>
      <c r="E526" s="1469"/>
      <c r="F526" s="1469">
        <f>D526*E526</f>
        <v>0</v>
      </c>
    </row>
    <row r="527" spans="1:6" s="1059" customFormat="1">
      <c r="A527" s="1189"/>
      <c r="B527" s="1089"/>
      <c r="C527" s="1057"/>
      <c r="D527" s="1190"/>
      <c r="E527" s="1156"/>
      <c r="F527" s="1156"/>
    </row>
    <row r="528" spans="1:6" s="1191" customFormat="1" ht="66">
      <c r="A528" s="1060" t="s">
        <v>427</v>
      </c>
      <c r="B528" s="240" t="s">
        <v>593</v>
      </c>
      <c r="C528" s="535" t="s">
        <v>201</v>
      </c>
      <c r="D528" s="1101">
        <v>123</v>
      </c>
      <c r="E528" s="1469"/>
      <c r="F528" s="1469">
        <f>D528*E528</f>
        <v>0</v>
      </c>
    </row>
    <row r="529" spans="1:6" s="1197" customFormat="1" ht="13.8">
      <c r="A529" s="1192"/>
      <c r="B529" s="1193"/>
      <c r="C529" s="1194"/>
      <c r="D529" s="1195"/>
      <c r="E529" s="1196"/>
      <c r="F529" s="1196"/>
    </row>
    <row r="530" spans="1:6" s="1191" customFormat="1" ht="52.8">
      <c r="A530" s="1060" t="s">
        <v>428</v>
      </c>
      <c r="B530" s="1091" t="s">
        <v>594</v>
      </c>
      <c r="C530" s="575"/>
      <c r="D530" s="1060"/>
      <c r="E530" s="1084"/>
      <c r="F530" s="1112"/>
    </row>
    <row r="531" spans="1:6" s="1191" customFormat="1">
      <c r="A531" s="581"/>
      <c r="B531" s="554" t="s">
        <v>595</v>
      </c>
      <c r="C531" s="535" t="s">
        <v>226</v>
      </c>
      <c r="D531" s="1187">
        <v>150</v>
      </c>
      <c r="E531" s="1469"/>
      <c r="F531" s="1469">
        <f>D531*E531</f>
        <v>0</v>
      </c>
    </row>
    <row r="532" spans="1:6" s="1191" customFormat="1">
      <c r="A532" s="581"/>
      <c r="B532" s="554" t="s">
        <v>596</v>
      </c>
      <c r="C532" s="535" t="s">
        <v>226</v>
      </c>
      <c r="D532" s="1187">
        <v>110</v>
      </c>
      <c r="E532" s="1469"/>
      <c r="F532" s="1469">
        <f>D532*E532</f>
        <v>0</v>
      </c>
    </row>
    <row r="533" spans="1:6" s="1191" customFormat="1">
      <c r="A533" s="581"/>
      <c r="B533" s="554" t="s">
        <v>597</v>
      </c>
      <c r="C533" s="535" t="s">
        <v>226</v>
      </c>
      <c r="D533" s="1187">
        <v>265</v>
      </c>
      <c r="E533" s="1469"/>
      <c r="F533" s="1469">
        <f>D533*E533</f>
        <v>0</v>
      </c>
    </row>
    <row r="534" spans="1:6" s="1059" customFormat="1">
      <c r="A534" s="1157"/>
      <c r="B534" s="1183"/>
      <c r="C534" s="1057"/>
      <c r="D534" s="1099"/>
      <c r="E534" s="1478"/>
      <c r="F534" s="1477"/>
    </row>
    <row r="535" spans="1:6" s="1087" customFormat="1" ht="26.4">
      <c r="A535" s="1060" t="s">
        <v>569</v>
      </c>
      <c r="B535" s="1179" t="s">
        <v>598</v>
      </c>
      <c r="C535" s="535" t="s">
        <v>215</v>
      </c>
      <c r="D535" s="1069">
        <v>47</v>
      </c>
      <c r="E535" s="1469"/>
      <c r="F535" s="1469">
        <f>D535*E535</f>
        <v>0</v>
      </c>
    </row>
    <row r="536" spans="1:6" s="1198" customFormat="1">
      <c r="A536" s="1154"/>
      <c r="B536" s="1183"/>
      <c r="C536" s="283"/>
      <c r="D536" s="1155"/>
      <c r="E536" s="1176"/>
      <c r="F536" s="1107"/>
    </row>
    <row r="537" spans="1:6" s="1181" customFormat="1" ht="39.6">
      <c r="A537" s="1060" t="s">
        <v>570</v>
      </c>
      <c r="B537" s="1179" t="s">
        <v>2054</v>
      </c>
      <c r="C537" s="1180" t="s">
        <v>226</v>
      </c>
      <c r="D537" s="1069">
        <v>266</v>
      </c>
      <c r="E537" s="1469"/>
      <c r="F537" s="1469">
        <f>D537*E537</f>
        <v>0</v>
      </c>
    </row>
    <row r="538" spans="1:6" s="1059" customFormat="1">
      <c r="A538" s="1189"/>
      <c r="B538" s="1089"/>
      <c r="C538" s="1057"/>
      <c r="D538" s="1190"/>
      <c r="E538" s="1156"/>
      <c r="F538" s="1156"/>
    </row>
    <row r="539" spans="1:6" s="1087" customFormat="1" ht="39.6">
      <c r="A539" s="1060" t="s">
        <v>571</v>
      </c>
      <c r="B539" s="1081" t="s">
        <v>599</v>
      </c>
      <c r="C539" s="535" t="s">
        <v>201</v>
      </c>
      <c r="D539" s="555">
        <v>1</v>
      </c>
      <c r="E539" s="1469"/>
      <c r="F539" s="1469">
        <f>D539*E539</f>
        <v>0</v>
      </c>
    </row>
    <row r="540" spans="1:6" s="1191" customFormat="1">
      <c r="A540" s="295"/>
      <c r="B540" s="294"/>
      <c r="C540" s="1151"/>
      <c r="D540" s="1151"/>
      <c r="E540" s="1152"/>
      <c r="F540" s="296"/>
    </row>
    <row r="541" spans="1:6" s="273" customFormat="1" ht="39.6">
      <c r="A541" s="277" t="s">
        <v>209</v>
      </c>
      <c r="B541" s="317" t="s">
        <v>600</v>
      </c>
      <c r="C541" s="279"/>
      <c r="D541" s="279"/>
      <c r="E541" s="279"/>
      <c r="F541" s="303">
        <f>SUM(F500:F539)</f>
        <v>0</v>
      </c>
    </row>
    <row r="542" spans="1:6" s="266" customFormat="1">
      <c r="A542" s="281"/>
      <c r="B542" s="318"/>
      <c r="C542" s="283"/>
      <c r="D542" s="283"/>
      <c r="E542" s="283"/>
      <c r="F542" s="284"/>
    </row>
    <row r="543" spans="1:6" s="273" customFormat="1">
      <c r="A543" s="267" t="s">
        <v>210</v>
      </c>
      <c r="B543" s="268" t="s">
        <v>601</v>
      </c>
      <c r="C543" s="269"/>
      <c r="D543" s="270"/>
      <c r="E543" s="271"/>
      <c r="F543" s="272"/>
    </row>
    <row r="544" spans="1:6" s="273" customFormat="1">
      <c r="A544" s="295"/>
      <c r="B544" s="294"/>
      <c r="C544" s="1053"/>
      <c r="D544" s="1054"/>
      <c r="E544" s="1152"/>
      <c r="F544" s="1152"/>
    </row>
    <row r="545" spans="1:76" s="1087" customFormat="1" ht="52.8">
      <c r="A545" s="1060" t="s">
        <v>172</v>
      </c>
      <c r="B545" s="1081" t="s">
        <v>602</v>
      </c>
      <c r="C545" s="535" t="s">
        <v>216</v>
      </c>
      <c r="D545" s="555">
        <v>7</v>
      </c>
      <c r="E545" s="1469"/>
      <c r="F545" s="1468">
        <f>D545*E545</f>
        <v>0</v>
      </c>
    </row>
    <row r="546" spans="1:76" s="1087" customFormat="1">
      <c r="A546" s="1182"/>
      <c r="B546" s="1081"/>
      <c r="C546" s="535"/>
      <c r="E546" s="532"/>
      <c r="F546" s="532"/>
    </row>
    <row r="547" spans="1:76" s="1087" customFormat="1" ht="52.8">
      <c r="A547" s="1060" t="s">
        <v>202</v>
      </c>
      <c r="B547" s="1081" t="s">
        <v>603</v>
      </c>
      <c r="C547" s="535" t="s">
        <v>201</v>
      </c>
      <c r="D547" s="555">
        <v>1</v>
      </c>
      <c r="E547" s="1469"/>
      <c r="F547" s="1468">
        <f>D547*E547</f>
        <v>0</v>
      </c>
    </row>
    <row r="548" spans="1:76" s="273" customFormat="1">
      <c r="A548" s="124"/>
      <c r="B548" s="294"/>
      <c r="C548" s="1151"/>
      <c r="D548" s="1151"/>
      <c r="E548" s="1152"/>
      <c r="F548" s="296"/>
    </row>
    <row r="549" spans="1:76" s="273" customFormat="1">
      <c r="A549" s="277" t="s">
        <v>210</v>
      </c>
      <c r="B549" s="317" t="s">
        <v>604</v>
      </c>
      <c r="C549" s="279"/>
      <c r="D549" s="279"/>
      <c r="E549" s="279"/>
      <c r="F549" s="303">
        <f>SUM(F545:F547)</f>
        <v>0</v>
      </c>
    </row>
    <row r="550" spans="1:76" s="266" customFormat="1">
      <c r="A550" s="281"/>
      <c r="B550" s="318"/>
      <c r="C550" s="283"/>
      <c r="D550" s="283"/>
      <c r="E550" s="283"/>
      <c r="F550" s="284"/>
    </row>
    <row r="551" spans="1:76" s="266" customFormat="1">
      <c r="A551" s="281"/>
      <c r="B551" s="318"/>
      <c r="C551" s="283"/>
      <c r="D551" s="283"/>
      <c r="E551" s="283"/>
      <c r="F551" s="316"/>
    </row>
    <row r="552" spans="1:76" s="273" customFormat="1">
      <c r="A552" s="267" t="s">
        <v>211</v>
      </c>
      <c r="B552" s="268" t="s">
        <v>605</v>
      </c>
      <c r="C552" s="269"/>
      <c r="D552" s="270"/>
      <c r="E552" s="271"/>
      <c r="F552" s="272"/>
    </row>
    <row r="553" spans="1:76" s="266" customFormat="1">
      <c r="A553" s="304"/>
      <c r="B553" s="282"/>
      <c r="C553" s="305"/>
      <c r="D553" s="306"/>
      <c r="E553" s="307"/>
      <c r="F553" s="308"/>
    </row>
    <row r="554" spans="1:76" s="1200" customFormat="1">
      <c r="A554" s="1199"/>
      <c r="B554" s="606"/>
      <c r="C554" s="1060"/>
      <c r="D554" s="575"/>
      <c r="E554" s="1087"/>
      <c r="F554" s="1087"/>
    </row>
    <row r="555" spans="1:76" s="1200" customFormat="1" ht="92.4">
      <c r="A555" s="1201" t="s">
        <v>2055</v>
      </c>
      <c r="B555" s="606" t="s">
        <v>2056</v>
      </c>
      <c r="C555" s="1202" t="s">
        <v>267</v>
      </c>
      <c r="D555" s="1202">
        <v>1</v>
      </c>
      <c r="E555" s="1469"/>
      <c r="F555" s="1468">
        <f>D555*E555</f>
        <v>0</v>
      </c>
    </row>
    <row r="556" spans="1:76" s="1200" customFormat="1">
      <c r="A556" s="1201"/>
      <c r="B556" s="606"/>
      <c r="C556" s="1202"/>
      <c r="D556" s="1202"/>
      <c r="E556" s="1469"/>
      <c r="F556" s="1468"/>
    </row>
    <row r="557" spans="1:76" s="1207" customFormat="1" ht="26.4">
      <c r="A557" s="1203" t="s">
        <v>2057</v>
      </c>
      <c r="B557" s="1204" t="s">
        <v>606</v>
      </c>
      <c r="C557" s="1205"/>
      <c r="D557" s="616"/>
      <c r="E557" s="1206"/>
      <c r="F557" s="1206"/>
      <c r="G557" s="1200"/>
      <c r="H557" s="1200"/>
      <c r="I557" s="1200"/>
      <c r="J557" s="1200"/>
      <c r="K557" s="1200"/>
      <c r="L557" s="1200"/>
      <c r="M557" s="1200"/>
      <c r="N557" s="1200"/>
      <c r="O557" s="1200"/>
      <c r="P557" s="1200"/>
      <c r="Q557" s="1200"/>
      <c r="R557" s="1200"/>
      <c r="S557" s="1200"/>
      <c r="T557" s="1200"/>
      <c r="U557" s="1200"/>
      <c r="V557" s="1200"/>
      <c r="W557" s="1200"/>
      <c r="X557" s="1200"/>
      <c r="Y557" s="1200"/>
      <c r="Z557" s="1200"/>
      <c r="AA557" s="1200"/>
      <c r="AB557" s="1200"/>
      <c r="AC557" s="1200"/>
      <c r="AD557" s="1200"/>
      <c r="AE557" s="1200"/>
      <c r="AF557" s="1200"/>
      <c r="AG557" s="1200"/>
      <c r="AH557" s="1200"/>
      <c r="AI557" s="1200"/>
      <c r="AJ557" s="1200"/>
      <c r="AK557" s="1200"/>
      <c r="AL557" s="1200"/>
      <c r="AM557" s="1200"/>
      <c r="AN557" s="1200"/>
      <c r="AO557" s="1200"/>
      <c r="AP557" s="1200"/>
      <c r="AQ557" s="1200"/>
      <c r="AR557" s="1200"/>
      <c r="AS557" s="1200"/>
      <c r="AT557" s="1200"/>
      <c r="AU557" s="1200"/>
      <c r="AV557" s="1200"/>
      <c r="AW557" s="1200"/>
      <c r="AX557" s="1200"/>
      <c r="AY557" s="1200"/>
      <c r="AZ557" s="1200"/>
      <c r="BA557" s="1200"/>
      <c r="BB557" s="1200"/>
      <c r="BC557" s="1200"/>
      <c r="BD557" s="1200"/>
      <c r="BE557" s="1200"/>
      <c r="BF557" s="1200"/>
      <c r="BG557" s="1200"/>
      <c r="BH557" s="1200"/>
      <c r="BI557" s="1200"/>
      <c r="BJ557" s="1200"/>
      <c r="BK557" s="1200"/>
      <c r="BL557" s="1200"/>
      <c r="BM557" s="1200"/>
      <c r="BN557" s="1200"/>
      <c r="BO557" s="1200"/>
      <c r="BP557" s="1200"/>
      <c r="BQ557" s="1200"/>
      <c r="BR557" s="1200"/>
      <c r="BS557" s="1200"/>
      <c r="BT557" s="1200"/>
      <c r="BU557" s="1200"/>
      <c r="BV557" s="1200"/>
      <c r="BW557" s="1200"/>
      <c r="BX557" s="1200"/>
    </row>
    <row r="558" spans="1:76" s="1200" customFormat="1">
      <c r="A558" s="1201"/>
      <c r="B558" s="606"/>
      <c r="C558" s="1202"/>
      <c r="D558" s="1202"/>
      <c r="E558" s="1469"/>
      <c r="F558" s="1468"/>
    </row>
    <row r="559" spans="1:76" s="1200" customFormat="1" ht="52.8">
      <c r="A559" s="1201"/>
      <c r="B559" s="606" t="s">
        <v>2058</v>
      </c>
      <c r="C559" s="1060"/>
      <c r="D559" s="575"/>
      <c r="E559" s="1087"/>
      <c r="F559" s="1087"/>
    </row>
    <row r="560" spans="1:76" s="1210" customFormat="1" ht="26.4">
      <c r="A560" s="1208" t="s">
        <v>157</v>
      </c>
      <c r="B560" s="672" t="s">
        <v>397</v>
      </c>
      <c r="C560" s="1209" t="s">
        <v>215</v>
      </c>
      <c r="D560" s="1082">
        <v>1</v>
      </c>
      <c r="E560" s="1469"/>
      <c r="F560" s="1468">
        <f t="shared" ref="F560:F600" si="5">D560*E560</f>
        <v>0</v>
      </c>
    </row>
    <row r="561" spans="1:6" s="1210" customFormat="1" ht="26.4">
      <c r="A561" s="1208" t="s">
        <v>157</v>
      </c>
      <c r="B561" s="672" t="s">
        <v>398</v>
      </c>
      <c r="C561" s="1209" t="s">
        <v>215</v>
      </c>
      <c r="D561" s="1082">
        <v>18</v>
      </c>
      <c r="E561" s="1469"/>
      <c r="F561" s="1468">
        <f t="shared" si="5"/>
        <v>0</v>
      </c>
    </row>
    <row r="562" spans="1:6" s="1210" customFormat="1" ht="26.4">
      <c r="A562" s="1208" t="s">
        <v>157</v>
      </c>
      <c r="B562" s="672" t="s">
        <v>399</v>
      </c>
      <c r="C562" s="1209" t="s">
        <v>215</v>
      </c>
      <c r="D562" s="1082">
        <v>18</v>
      </c>
      <c r="E562" s="1469"/>
      <c r="F562" s="1468">
        <f t="shared" si="5"/>
        <v>0</v>
      </c>
    </row>
    <row r="563" spans="1:6" s="1210" customFormat="1" ht="26.4">
      <c r="A563" s="1208" t="s">
        <v>157</v>
      </c>
      <c r="B563" s="672" t="s">
        <v>400</v>
      </c>
      <c r="C563" s="1209" t="s">
        <v>215</v>
      </c>
      <c r="D563" s="1082">
        <v>8</v>
      </c>
      <c r="E563" s="1469"/>
      <c r="F563" s="1468">
        <f t="shared" si="5"/>
        <v>0</v>
      </c>
    </row>
    <row r="564" spans="1:6" s="1210" customFormat="1" ht="26.4">
      <c r="A564" s="1208" t="s">
        <v>157</v>
      </c>
      <c r="B564" s="672" t="s">
        <v>401</v>
      </c>
      <c r="C564" s="1209" t="s">
        <v>215</v>
      </c>
      <c r="D564" s="1082">
        <v>8</v>
      </c>
      <c r="E564" s="1469"/>
      <c r="F564" s="1468">
        <f t="shared" si="5"/>
        <v>0</v>
      </c>
    </row>
    <row r="565" spans="1:6" s="1210" customFormat="1">
      <c r="A565" s="1208" t="s">
        <v>157</v>
      </c>
      <c r="B565" s="672" t="s">
        <v>402</v>
      </c>
      <c r="C565" s="1209" t="s">
        <v>215</v>
      </c>
      <c r="D565" s="1082">
        <v>2</v>
      </c>
      <c r="E565" s="1469"/>
      <c r="F565" s="1468">
        <f t="shared" si="5"/>
        <v>0</v>
      </c>
    </row>
    <row r="566" spans="1:6" s="1210" customFormat="1" ht="26.4">
      <c r="A566" s="1208" t="s">
        <v>157</v>
      </c>
      <c r="B566" s="672" t="s">
        <v>403</v>
      </c>
      <c r="C566" s="1209" t="s">
        <v>215</v>
      </c>
      <c r="D566" s="1082">
        <v>1</v>
      </c>
      <c r="E566" s="1469"/>
      <c r="F566" s="1468">
        <f t="shared" si="5"/>
        <v>0</v>
      </c>
    </row>
    <row r="567" spans="1:6" s="1210" customFormat="1">
      <c r="A567" s="1208" t="s">
        <v>157</v>
      </c>
      <c r="B567" s="672" t="s">
        <v>404</v>
      </c>
      <c r="C567" s="1209" t="s">
        <v>215</v>
      </c>
      <c r="D567" s="1082">
        <v>1</v>
      </c>
      <c r="E567" s="1469"/>
      <c r="F567" s="1468">
        <f t="shared" si="5"/>
        <v>0</v>
      </c>
    </row>
    <row r="568" spans="1:6" s="1210" customFormat="1">
      <c r="A568" s="1208" t="s">
        <v>157</v>
      </c>
      <c r="B568" s="672" t="s">
        <v>405</v>
      </c>
      <c r="C568" s="1209" t="s">
        <v>215</v>
      </c>
      <c r="D568" s="1082">
        <v>1</v>
      </c>
      <c r="E568" s="1469"/>
      <c r="F568" s="1468">
        <f t="shared" si="5"/>
        <v>0</v>
      </c>
    </row>
    <row r="569" spans="1:6" s="1210" customFormat="1" ht="26.4">
      <c r="A569" s="1208" t="s">
        <v>157</v>
      </c>
      <c r="B569" s="672" t="s">
        <v>1576</v>
      </c>
      <c r="C569" s="1209" t="s">
        <v>215</v>
      </c>
      <c r="D569" s="1082">
        <v>1</v>
      </c>
      <c r="E569" s="1469"/>
      <c r="F569" s="1468">
        <f t="shared" si="5"/>
        <v>0</v>
      </c>
    </row>
    <row r="570" spans="1:6" s="1210" customFormat="1">
      <c r="A570" s="1208" t="s">
        <v>157</v>
      </c>
      <c r="B570" s="672" t="s">
        <v>404</v>
      </c>
      <c r="C570" s="1209" t="s">
        <v>215</v>
      </c>
      <c r="D570" s="1082">
        <v>1</v>
      </c>
      <c r="E570" s="1469"/>
      <c r="F570" s="1468">
        <f t="shared" si="5"/>
        <v>0</v>
      </c>
    </row>
    <row r="571" spans="1:6" s="1210" customFormat="1">
      <c r="A571" s="1208" t="s">
        <v>157</v>
      </c>
      <c r="B571" s="672" t="s">
        <v>406</v>
      </c>
      <c r="C571" s="1209" t="s">
        <v>215</v>
      </c>
      <c r="D571" s="1082">
        <v>1</v>
      </c>
      <c r="E571" s="1469"/>
      <c r="F571" s="1468">
        <f t="shared" si="5"/>
        <v>0</v>
      </c>
    </row>
    <row r="572" spans="1:6" s="1210" customFormat="1" ht="26.4">
      <c r="A572" s="1208" t="s">
        <v>157</v>
      </c>
      <c r="B572" s="672" t="s">
        <v>1577</v>
      </c>
      <c r="C572" s="1209" t="s">
        <v>215</v>
      </c>
      <c r="D572" s="1082">
        <v>1</v>
      </c>
      <c r="E572" s="1469"/>
      <c r="F572" s="1468">
        <f t="shared" si="5"/>
        <v>0</v>
      </c>
    </row>
    <row r="573" spans="1:6" s="1210" customFormat="1">
      <c r="A573" s="1208" t="s">
        <v>157</v>
      </c>
      <c r="B573" s="672" t="s">
        <v>404</v>
      </c>
      <c r="C573" s="1209" t="s">
        <v>215</v>
      </c>
      <c r="D573" s="1082">
        <v>1</v>
      </c>
      <c r="E573" s="1469"/>
      <c r="F573" s="1468">
        <f t="shared" si="5"/>
        <v>0</v>
      </c>
    </row>
    <row r="574" spans="1:6" s="1210" customFormat="1">
      <c r="A574" s="1208" t="s">
        <v>157</v>
      </c>
      <c r="B574" s="672" t="s">
        <v>406</v>
      </c>
      <c r="C574" s="1209" t="s">
        <v>215</v>
      </c>
      <c r="D574" s="1082">
        <v>1</v>
      </c>
      <c r="E574" s="1469"/>
      <c r="F574" s="1468">
        <f t="shared" si="5"/>
        <v>0</v>
      </c>
    </row>
    <row r="575" spans="1:6" s="1210" customFormat="1" ht="26.4">
      <c r="A575" s="1208" t="s">
        <v>157</v>
      </c>
      <c r="B575" s="672" t="s">
        <v>407</v>
      </c>
      <c r="C575" s="1209" t="s">
        <v>215</v>
      </c>
      <c r="D575" s="1082">
        <v>1</v>
      </c>
      <c r="E575" s="1469"/>
      <c r="F575" s="1468">
        <f t="shared" si="5"/>
        <v>0</v>
      </c>
    </row>
    <row r="576" spans="1:6" s="1210" customFormat="1">
      <c r="A576" s="1208" t="s">
        <v>157</v>
      </c>
      <c r="B576" s="672" t="s">
        <v>404</v>
      </c>
      <c r="C576" s="1209" t="s">
        <v>215</v>
      </c>
      <c r="D576" s="1082">
        <v>1</v>
      </c>
      <c r="E576" s="1469"/>
      <c r="F576" s="1468">
        <f t="shared" si="5"/>
        <v>0</v>
      </c>
    </row>
    <row r="577" spans="1:6" s="1210" customFormat="1">
      <c r="A577" s="1208" t="s">
        <v>157</v>
      </c>
      <c r="B577" s="672" t="s">
        <v>406</v>
      </c>
      <c r="C577" s="1209" t="s">
        <v>215</v>
      </c>
      <c r="D577" s="1082">
        <v>1</v>
      </c>
      <c r="E577" s="1469"/>
      <c r="F577" s="1468">
        <f t="shared" si="5"/>
        <v>0</v>
      </c>
    </row>
    <row r="578" spans="1:6" s="1210" customFormat="1" ht="26.4">
      <c r="A578" s="1208" t="s">
        <v>157</v>
      </c>
      <c r="B578" s="672" t="s">
        <v>2059</v>
      </c>
      <c r="C578" s="1209" t="s">
        <v>215</v>
      </c>
      <c r="D578" s="1082">
        <v>1</v>
      </c>
      <c r="E578" s="1469"/>
      <c r="F578" s="1468">
        <f t="shared" si="5"/>
        <v>0</v>
      </c>
    </row>
    <row r="579" spans="1:6" s="1210" customFormat="1">
      <c r="A579" s="1208" t="s">
        <v>157</v>
      </c>
      <c r="B579" s="672" t="s">
        <v>408</v>
      </c>
      <c r="C579" s="1209" t="s">
        <v>215</v>
      </c>
      <c r="D579" s="1082">
        <v>1</v>
      </c>
      <c r="E579" s="1469"/>
      <c r="F579" s="1468">
        <f t="shared" si="5"/>
        <v>0</v>
      </c>
    </row>
    <row r="580" spans="1:6" s="1210" customFormat="1" ht="26.4">
      <c r="A580" s="1208" t="s">
        <v>157</v>
      </c>
      <c r="B580" s="672" t="s">
        <v>409</v>
      </c>
      <c r="C580" s="1209" t="s">
        <v>215</v>
      </c>
      <c r="D580" s="1082">
        <v>1</v>
      </c>
      <c r="E580" s="1469"/>
      <c r="F580" s="1468">
        <f t="shared" si="5"/>
        <v>0</v>
      </c>
    </row>
    <row r="581" spans="1:6" s="1210" customFormat="1">
      <c r="A581" s="1208" t="s">
        <v>157</v>
      </c>
      <c r="B581" s="672" t="s">
        <v>408</v>
      </c>
      <c r="C581" s="1209" t="s">
        <v>215</v>
      </c>
      <c r="D581" s="1082">
        <v>1</v>
      </c>
      <c r="E581" s="1469"/>
      <c r="F581" s="1468">
        <f t="shared" si="5"/>
        <v>0</v>
      </c>
    </row>
    <row r="582" spans="1:6" s="1210" customFormat="1" ht="26.4">
      <c r="A582" s="1208" t="s">
        <v>157</v>
      </c>
      <c r="B582" s="672" t="s">
        <v>410</v>
      </c>
      <c r="C582" s="1209" t="s">
        <v>215</v>
      </c>
      <c r="D582" s="1082">
        <v>1</v>
      </c>
      <c r="E582" s="1469"/>
      <c r="F582" s="1468">
        <f t="shared" si="5"/>
        <v>0</v>
      </c>
    </row>
    <row r="583" spans="1:6" s="1210" customFormat="1">
      <c r="A583" s="1208" t="s">
        <v>157</v>
      </c>
      <c r="B583" s="672" t="s">
        <v>404</v>
      </c>
      <c r="C583" s="1209" t="s">
        <v>215</v>
      </c>
      <c r="D583" s="1082">
        <v>1</v>
      </c>
      <c r="E583" s="1469"/>
      <c r="F583" s="1468">
        <f t="shared" si="5"/>
        <v>0</v>
      </c>
    </row>
    <row r="584" spans="1:6" s="1210" customFormat="1">
      <c r="A584" s="1208" t="s">
        <v>157</v>
      </c>
      <c r="B584" s="672" t="s">
        <v>406</v>
      </c>
      <c r="C584" s="1209" t="s">
        <v>215</v>
      </c>
      <c r="D584" s="1082">
        <v>1</v>
      </c>
      <c r="E584" s="1469"/>
      <c r="F584" s="1468">
        <f t="shared" si="5"/>
        <v>0</v>
      </c>
    </row>
    <row r="585" spans="1:6" s="1210" customFormat="1" ht="26.4">
      <c r="A585" s="1208" t="s">
        <v>157</v>
      </c>
      <c r="B585" s="672" t="s">
        <v>411</v>
      </c>
      <c r="C585" s="1209" t="s">
        <v>215</v>
      </c>
      <c r="D585" s="1082">
        <v>1</v>
      </c>
      <c r="E585" s="1469"/>
      <c r="F585" s="1468">
        <f t="shared" si="5"/>
        <v>0</v>
      </c>
    </row>
    <row r="586" spans="1:6" s="1210" customFormat="1">
      <c r="A586" s="1208" t="s">
        <v>157</v>
      </c>
      <c r="B586" s="672" t="s">
        <v>412</v>
      </c>
      <c r="C586" s="1209" t="s">
        <v>215</v>
      </c>
      <c r="D586" s="1082">
        <v>1</v>
      </c>
      <c r="E586" s="1469"/>
      <c r="F586" s="1468">
        <f t="shared" si="5"/>
        <v>0</v>
      </c>
    </row>
    <row r="587" spans="1:6" s="1210" customFormat="1" ht="26.4">
      <c r="A587" s="1208" t="s">
        <v>157</v>
      </c>
      <c r="B587" s="672" t="s">
        <v>413</v>
      </c>
      <c r="C587" s="1209" t="s">
        <v>215</v>
      </c>
      <c r="D587" s="1082">
        <v>1</v>
      </c>
      <c r="E587" s="1469"/>
      <c r="F587" s="1468">
        <f t="shared" si="5"/>
        <v>0</v>
      </c>
    </row>
    <row r="588" spans="1:6" s="1210" customFormat="1">
      <c r="A588" s="1208" t="s">
        <v>157</v>
      </c>
      <c r="B588" s="672" t="s">
        <v>404</v>
      </c>
      <c r="C588" s="1209" t="s">
        <v>215</v>
      </c>
      <c r="D588" s="1082">
        <v>1</v>
      </c>
      <c r="E588" s="1469"/>
      <c r="F588" s="1468">
        <f t="shared" si="5"/>
        <v>0</v>
      </c>
    </row>
    <row r="589" spans="1:6" s="1210" customFormat="1">
      <c r="A589" s="1208" t="s">
        <v>157</v>
      </c>
      <c r="B589" s="672" t="s">
        <v>406</v>
      </c>
      <c r="C589" s="1209" t="s">
        <v>215</v>
      </c>
      <c r="D589" s="1082">
        <v>1</v>
      </c>
      <c r="E589" s="1469"/>
      <c r="F589" s="1468">
        <f t="shared" si="5"/>
        <v>0</v>
      </c>
    </row>
    <row r="590" spans="1:6" s="1210" customFormat="1" ht="26.4">
      <c r="A590" s="1208" t="s">
        <v>157</v>
      </c>
      <c r="B590" s="672" t="s">
        <v>403</v>
      </c>
      <c r="C590" s="1209" t="s">
        <v>215</v>
      </c>
      <c r="D590" s="1082">
        <v>1</v>
      </c>
      <c r="E590" s="1469"/>
      <c r="F590" s="1468">
        <f t="shared" si="5"/>
        <v>0</v>
      </c>
    </row>
    <row r="591" spans="1:6" s="1210" customFormat="1">
      <c r="A591" s="1208" t="s">
        <v>157</v>
      </c>
      <c r="B591" s="672" t="s">
        <v>404</v>
      </c>
      <c r="C591" s="1209" t="s">
        <v>215</v>
      </c>
      <c r="D591" s="1082">
        <v>1</v>
      </c>
      <c r="E591" s="1469"/>
      <c r="F591" s="1468">
        <f t="shared" si="5"/>
        <v>0</v>
      </c>
    </row>
    <row r="592" spans="1:6" s="1210" customFormat="1">
      <c r="A592" s="1208" t="s">
        <v>157</v>
      </c>
      <c r="B592" s="672" t="s">
        <v>406</v>
      </c>
      <c r="C592" s="1209" t="s">
        <v>215</v>
      </c>
      <c r="D592" s="1082">
        <v>1</v>
      </c>
      <c r="E592" s="1469"/>
      <c r="F592" s="1468">
        <f t="shared" si="5"/>
        <v>0</v>
      </c>
    </row>
    <row r="593" spans="1:6" s="1210" customFormat="1" ht="26.4">
      <c r="A593" s="1208" t="s">
        <v>157</v>
      </c>
      <c r="B593" s="672" t="s">
        <v>414</v>
      </c>
      <c r="C593" s="1209" t="s">
        <v>215</v>
      </c>
      <c r="D593" s="1082">
        <v>4</v>
      </c>
      <c r="E593" s="1469"/>
      <c r="F593" s="1468">
        <f t="shared" si="5"/>
        <v>0</v>
      </c>
    </row>
    <row r="594" spans="1:6" s="1210" customFormat="1">
      <c r="A594" s="1208" t="s">
        <v>157</v>
      </c>
      <c r="B594" s="672" t="s">
        <v>404</v>
      </c>
      <c r="C594" s="1209" t="s">
        <v>215</v>
      </c>
      <c r="D594" s="1082">
        <v>4</v>
      </c>
      <c r="E594" s="1469"/>
      <c r="F594" s="1468">
        <f t="shared" si="5"/>
        <v>0</v>
      </c>
    </row>
    <row r="595" spans="1:6" s="1210" customFormat="1">
      <c r="A595" s="1208" t="s">
        <v>157</v>
      </c>
      <c r="B595" s="672" t="s">
        <v>405</v>
      </c>
      <c r="C595" s="1209" t="s">
        <v>215</v>
      </c>
      <c r="D595" s="1082">
        <v>4</v>
      </c>
      <c r="E595" s="1469"/>
      <c r="F595" s="1468">
        <f t="shared" si="5"/>
        <v>0</v>
      </c>
    </row>
    <row r="596" spans="1:6" s="1210" customFormat="1" ht="26.4">
      <c r="A596" s="1208" t="s">
        <v>157</v>
      </c>
      <c r="B596" s="672" t="s">
        <v>1578</v>
      </c>
      <c r="C596" s="1209" t="s">
        <v>215</v>
      </c>
      <c r="D596" s="1082">
        <v>1</v>
      </c>
      <c r="E596" s="1469"/>
      <c r="F596" s="1468">
        <f t="shared" si="5"/>
        <v>0</v>
      </c>
    </row>
    <row r="597" spans="1:6" s="1210" customFormat="1">
      <c r="A597" s="1208" t="s">
        <v>157</v>
      </c>
      <c r="B597" s="672" t="s">
        <v>404</v>
      </c>
      <c r="C597" s="1209" t="s">
        <v>215</v>
      </c>
      <c r="D597" s="1082">
        <v>1</v>
      </c>
      <c r="E597" s="1469"/>
      <c r="F597" s="1468">
        <f t="shared" si="5"/>
        <v>0</v>
      </c>
    </row>
    <row r="598" spans="1:6" s="1210" customFormat="1">
      <c r="A598" s="1208" t="s">
        <v>157</v>
      </c>
      <c r="B598" s="672" t="s">
        <v>405</v>
      </c>
      <c r="C598" s="1209" t="s">
        <v>215</v>
      </c>
      <c r="D598" s="1082">
        <v>1</v>
      </c>
      <c r="E598" s="1469"/>
      <c r="F598" s="1468">
        <f t="shared" si="5"/>
        <v>0</v>
      </c>
    </row>
    <row r="599" spans="1:6" s="240" customFormat="1" ht="52.8">
      <c r="A599" s="1208" t="s">
        <v>157</v>
      </c>
      <c r="B599" s="319" t="s">
        <v>415</v>
      </c>
      <c r="C599" s="1209" t="s">
        <v>215</v>
      </c>
      <c r="D599" s="1082">
        <v>12</v>
      </c>
      <c r="E599" s="1469"/>
      <c r="F599" s="1468">
        <f t="shared" si="5"/>
        <v>0</v>
      </c>
    </row>
    <row r="600" spans="1:6" s="240" customFormat="1" ht="26.4">
      <c r="A600" s="1208" t="s">
        <v>157</v>
      </c>
      <c r="B600" s="319" t="s">
        <v>416</v>
      </c>
      <c r="C600" s="1209" t="s">
        <v>215</v>
      </c>
      <c r="D600" s="1082">
        <v>12</v>
      </c>
      <c r="E600" s="1469"/>
      <c r="F600" s="1468">
        <f t="shared" si="5"/>
        <v>0</v>
      </c>
    </row>
    <row r="601" spans="1:6" s="1210" customFormat="1">
      <c r="A601" s="1211"/>
      <c r="B601" s="1212"/>
      <c r="C601" s="1213"/>
      <c r="D601" s="1211"/>
      <c r="E601" s="1214"/>
      <c r="F601" s="1214"/>
    </row>
    <row r="602" spans="1:6" s="1210" customFormat="1">
      <c r="A602" s="1082"/>
      <c r="B602" s="606"/>
      <c r="C602" s="1209" t="s">
        <v>267</v>
      </c>
      <c r="D602" s="1082">
        <v>1</v>
      </c>
      <c r="E602" s="1469">
        <f>SUM(F560:F600)</f>
        <v>0</v>
      </c>
      <c r="F602" s="1215"/>
    </row>
    <row r="603" spans="1:6" s="1200" customFormat="1">
      <c r="A603" s="1201"/>
      <c r="B603" s="606"/>
      <c r="C603" s="1202"/>
      <c r="D603" s="1202"/>
      <c r="E603" s="1469"/>
      <c r="F603" s="1468"/>
    </row>
    <row r="604" spans="1:6" s="1200" customFormat="1">
      <c r="A604" s="1201"/>
      <c r="B604" s="606" t="s">
        <v>607</v>
      </c>
      <c r="C604" s="1060"/>
      <c r="D604" s="575"/>
      <c r="E604" s="1087"/>
      <c r="F604" s="1087"/>
    </row>
    <row r="605" spans="1:6" s="1200" customFormat="1" ht="39.6">
      <c r="A605" s="1216"/>
      <c r="B605" s="672" t="s">
        <v>2060</v>
      </c>
      <c r="C605" s="1060"/>
      <c r="D605" s="575"/>
      <c r="E605" s="1087"/>
      <c r="F605" s="1087"/>
    </row>
    <row r="606" spans="1:6" s="1200" customFormat="1">
      <c r="A606" s="1216"/>
      <c r="B606" s="1217" t="s">
        <v>608</v>
      </c>
      <c r="C606" s="1209" t="s">
        <v>215</v>
      </c>
      <c r="D606" s="1082">
        <v>1</v>
      </c>
      <c r="E606" s="1469"/>
      <c r="F606" s="1468">
        <f t="shared" ref="F606:F617" si="6">D606*E606</f>
        <v>0</v>
      </c>
    </row>
    <row r="607" spans="1:6" s="1210" customFormat="1">
      <c r="A607" s="1209"/>
      <c r="B607" s="1217" t="s">
        <v>609</v>
      </c>
      <c r="C607" s="1209" t="s">
        <v>215</v>
      </c>
      <c r="D607" s="1082">
        <v>1</v>
      </c>
      <c r="E607" s="1469"/>
      <c r="F607" s="1468">
        <f t="shared" si="6"/>
        <v>0</v>
      </c>
    </row>
    <row r="608" spans="1:6" s="1210" customFormat="1">
      <c r="A608" s="1209"/>
      <c r="B608" s="1217" t="s">
        <v>610</v>
      </c>
      <c r="C608" s="1209" t="s">
        <v>215</v>
      </c>
      <c r="D608" s="1082">
        <v>3</v>
      </c>
      <c r="E608" s="1469"/>
      <c r="F608" s="1468">
        <f t="shared" si="6"/>
        <v>0</v>
      </c>
    </row>
    <row r="609" spans="1:76" s="1210" customFormat="1">
      <c r="A609" s="1209"/>
      <c r="B609" s="1217" t="s">
        <v>611</v>
      </c>
      <c r="C609" s="1209" t="s">
        <v>215</v>
      </c>
      <c r="D609" s="1082">
        <v>3</v>
      </c>
      <c r="E609" s="1469"/>
      <c r="F609" s="1468">
        <f t="shared" si="6"/>
        <v>0</v>
      </c>
    </row>
    <row r="610" spans="1:76" s="1210" customFormat="1">
      <c r="A610" s="1209"/>
      <c r="B610" s="1217" t="s">
        <v>612</v>
      </c>
      <c r="C610" s="1209" t="s">
        <v>215</v>
      </c>
      <c r="D610" s="1082">
        <v>1</v>
      </c>
      <c r="E610" s="1469"/>
      <c r="F610" s="1468">
        <f t="shared" si="6"/>
        <v>0</v>
      </c>
    </row>
    <row r="611" spans="1:76" s="1210" customFormat="1">
      <c r="A611" s="1209"/>
      <c r="B611" s="1217" t="s">
        <v>613</v>
      </c>
      <c r="C611" s="1209" t="s">
        <v>215</v>
      </c>
      <c r="D611" s="1082">
        <v>3</v>
      </c>
      <c r="E611" s="1469"/>
      <c r="F611" s="1468">
        <f t="shared" si="6"/>
        <v>0</v>
      </c>
    </row>
    <row r="612" spans="1:76" s="1220" customFormat="1">
      <c r="A612" s="1218"/>
      <c r="B612" s="1219" t="s">
        <v>614</v>
      </c>
      <c r="C612" s="1209" t="s">
        <v>215</v>
      </c>
      <c r="D612" s="1082">
        <v>1</v>
      </c>
      <c r="E612" s="1469"/>
      <c r="F612" s="1468">
        <f t="shared" si="6"/>
        <v>0</v>
      </c>
    </row>
    <row r="613" spans="1:76" s="1220" customFormat="1">
      <c r="A613" s="1218"/>
      <c r="B613" s="1219" t="s">
        <v>615</v>
      </c>
      <c r="C613" s="1209" t="s">
        <v>215</v>
      </c>
      <c r="D613" s="1082">
        <v>1</v>
      </c>
      <c r="E613" s="1469"/>
      <c r="F613" s="1468">
        <f t="shared" si="6"/>
        <v>0</v>
      </c>
    </row>
    <row r="614" spans="1:76" s="1210" customFormat="1" ht="26.4">
      <c r="A614" s="1209"/>
      <c r="B614" s="1217" t="s">
        <v>616</v>
      </c>
      <c r="C614" s="1209" t="s">
        <v>215</v>
      </c>
      <c r="D614" s="1082">
        <v>1</v>
      </c>
      <c r="E614" s="1469"/>
      <c r="F614" s="1468">
        <f t="shared" si="6"/>
        <v>0</v>
      </c>
    </row>
    <row r="615" spans="1:76" s="1210" customFormat="1">
      <c r="A615" s="1209"/>
      <c r="B615" s="1217" t="s">
        <v>617</v>
      </c>
      <c r="C615" s="1209" t="s">
        <v>215</v>
      </c>
      <c r="D615" s="1082">
        <v>1</v>
      </c>
      <c r="E615" s="1469"/>
      <c r="F615" s="1468">
        <f t="shared" si="6"/>
        <v>0</v>
      </c>
    </row>
    <row r="616" spans="1:76" s="1210" customFormat="1">
      <c r="A616" s="1208" t="s">
        <v>157</v>
      </c>
      <c r="B616" s="672" t="s">
        <v>618</v>
      </c>
      <c r="C616" s="1209" t="s">
        <v>215</v>
      </c>
      <c r="D616" s="1082">
        <v>2</v>
      </c>
      <c r="E616" s="1469"/>
      <c r="F616" s="1468">
        <f t="shared" si="6"/>
        <v>0</v>
      </c>
    </row>
    <row r="617" spans="1:76" s="1210" customFormat="1">
      <c r="A617" s="1208" t="s">
        <v>157</v>
      </c>
      <c r="B617" s="672" t="s">
        <v>619</v>
      </c>
      <c r="C617" s="1209" t="s">
        <v>215</v>
      </c>
      <c r="D617" s="1082">
        <v>2</v>
      </c>
      <c r="E617" s="1469"/>
      <c r="F617" s="1468">
        <f t="shared" si="6"/>
        <v>0</v>
      </c>
    </row>
    <row r="618" spans="1:76" s="1222" customFormat="1">
      <c r="A618" s="1211"/>
      <c r="B618" s="1212"/>
      <c r="C618" s="1213"/>
      <c r="D618" s="1211"/>
      <c r="E618" s="1221"/>
      <c r="F618" s="1221"/>
      <c r="G618" s="1210"/>
      <c r="H618" s="1210"/>
      <c r="I618" s="1210"/>
      <c r="J618" s="1210"/>
      <c r="K618" s="1210"/>
      <c r="L618" s="1210"/>
      <c r="M618" s="1210"/>
      <c r="N618" s="1210"/>
      <c r="O618" s="1210"/>
      <c r="P618" s="1210"/>
      <c r="Q618" s="1210"/>
      <c r="R618" s="1210"/>
      <c r="S618" s="1210"/>
      <c r="T618" s="1210"/>
      <c r="U618" s="1210"/>
      <c r="V618" s="1210"/>
      <c r="W618" s="1210"/>
      <c r="X618" s="1210"/>
      <c r="Y618" s="1210"/>
      <c r="Z618" s="1210"/>
      <c r="AA618" s="1210"/>
      <c r="AB618" s="1210"/>
      <c r="AC618" s="1210"/>
      <c r="AD618" s="1210"/>
      <c r="AE618" s="1210"/>
      <c r="AF618" s="1210"/>
      <c r="AG618" s="1210"/>
      <c r="AH618" s="1210"/>
      <c r="AI618" s="1210"/>
      <c r="AJ618" s="1210"/>
      <c r="AK618" s="1210"/>
      <c r="AL618" s="1210"/>
      <c r="AM618" s="1210"/>
      <c r="AN618" s="1210"/>
      <c r="AO618" s="1210"/>
      <c r="AP618" s="1210"/>
      <c r="AQ618" s="1210"/>
      <c r="AR618" s="1210"/>
      <c r="AS618" s="1210"/>
      <c r="AT618" s="1210"/>
      <c r="AU618" s="1210"/>
      <c r="AV618" s="1210"/>
      <c r="AW618" s="1210"/>
      <c r="AX618" s="1210"/>
      <c r="AY618" s="1210"/>
      <c r="AZ618" s="1210"/>
      <c r="BA618" s="1210"/>
      <c r="BB618" s="1210"/>
      <c r="BC618" s="1210"/>
      <c r="BD618" s="1210"/>
      <c r="BE618" s="1210"/>
      <c r="BF618" s="1210"/>
      <c r="BG618" s="1210"/>
      <c r="BH618" s="1210"/>
      <c r="BI618" s="1210"/>
      <c r="BJ618" s="1210"/>
      <c r="BK618" s="1210"/>
      <c r="BL618" s="1210"/>
      <c r="BM618" s="1210"/>
      <c r="BN618" s="1210"/>
      <c r="BO618" s="1210"/>
      <c r="BP618" s="1210"/>
      <c r="BQ618" s="1210"/>
      <c r="BR618" s="1210"/>
      <c r="BS618" s="1210"/>
      <c r="BT618" s="1210"/>
      <c r="BU618" s="1210"/>
      <c r="BV618" s="1210"/>
      <c r="BW618" s="1210"/>
      <c r="BX618" s="1210"/>
    </row>
    <row r="619" spans="1:76" s="1210" customFormat="1">
      <c r="A619" s="1082"/>
      <c r="B619" s="606"/>
      <c r="C619" s="1209" t="s">
        <v>267</v>
      </c>
      <c r="D619" s="1082">
        <v>1</v>
      </c>
      <c r="E619" s="1469">
        <f>SUM(F606:F617)</f>
        <v>0</v>
      </c>
      <c r="F619" s="1215"/>
    </row>
    <row r="620" spans="1:76" s="1227" customFormat="1">
      <c r="A620" s="1223"/>
      <c r="B620" s="1224"/>
      <c r="C620" s="1225"/>
      <c r="D620" s="1223"/>
      <c r="E620" s="1226"/>
      <c r="F620" s="1226"/>
    </row>
    <row r="621" spans="1:76" s="562" customFormat="1">
      <c r="A621" s="126"/>
      <c r="B621" s="127" t="s">
        <v>620</v>
      </c>
      <c r="C621" s="128"/>
      <c r="D621" s="129"/>
      <c r="E621" s="130"/>
    </row>
    <row r="622" spans="1:76" s="1087" customFormat="1" ht="211.2">
      <c r="A622" s="1082"/>
      <c r="B622" s="131" t="s">
        <v>2061</v>
      </c>
      <c r="C622" s="132" t="s">
        <v>267</v>
      </c>
      <c r="D622" s="132">
        <v>1</v>
      </c>
      <c r="E622" s="1473"/>
      <c r="F622" s="1472">
        <f>D622*E622</f>
        <v>0</v>
      </c>
    </row>
    <row r="623" spans="1:76" s="1087" customFormat="1" ht="237.6">
      <c r="A623" s="1082"/>
      <c r="B623" s="131" t="s">
        <v>621</v>
      </c>
      <c r="C623" s="132"/>
      <c r="D623" s="132"/>
      <c r="E623" s="1469"/>
      <c r="F623" s="1215"/>
    </row>
    <row r="624" spans="1:76" s="1231" customFormat="1">
      <c r="A624" s="1208" t="s">
        <v>157</v>
      </c>
      <c r="B624" s="1228" t="s">
        <v>622</v>
      </c>
      <c r="C624" s="1229" t="s">
        <v>267</v>
      </c>
      <c r="D624" s="1230">
        <v>1</v>
      </c>
      <c r="E624" s="1469"/>
      <c r="F624" s="1468">
        <f>D624*E624</f>
        <v>0</v>
      </c>
    </row>
    <row r="625" spans="1:76" s="1231" customFormat="1">
      <c r="A625" s="1208" t="s">
        <v>157</v>
      </c>
      <c r="B625" s="1228" t="s">
        <v>623</v>
      </c>
      <c r="C625" s="1229" t="s">
        <v>267</v>
      </c>
      <c r="D625" s="1230">
        <v>1</v>
      </c>
      <c r="E625" s="1469"/>
      <c r="F625" s="1468">
        <f>D625*E625</f>
        <v>0</v>
      </c>
    </row>
    <row r="626" spans="1:76" s="1222" customFormat="1">
      <c r="A626" s="1211"/>
      <c r="B626" s="1212"/>
      <c r="C626" s="1213"/>
      <c r="D626" s="1211"/>
      <c r="E626" s="1221"/>
      <c r="F626" s="1221"/>
      <c r="G626" s="1210"/>
      <c r="H626" s="1210"/>
      <c r="I626" s="1210"/>
      <c r="J626" s="1210"/>
      <c r="K626" s="1210"/>
      <c r="L626" s="1210"/>
      <c r="M626" s="1210"/>
      <c r="N626" s="1210"/>
      <c r="O626" s="1210"/>
      <c r="P626" s="1210"/>
      <c r="Q626" s="1210"/>
      <c r="R626" s="1210"/>
      <c r="S626" s="1210"/>
      <c r="T626" s="1210"/>
      <c r="U626" s="1210"/>
      <c r="V626" s="1210"/>
      <c r="W626" s="1210"/>
      <c r="X626" s="1210"/>
      <c r="Y626" s="1210"/>
      <c r="Z626" s="1210"/>
      <c r="AA626" s="1210"/>
      <c r="AB626" s="1210"/>
      <c r="AC626" s="1210"/>
      <c r="AD626" s="1210"/>
      <c r="AE626" s="1210"/>
      <c r="AF626" s="1210"/>
      <c r="AG626" s="1210"/>
      <c r="AH626" s="1210"/>
      <c r="AI626" s="1210"/>
      <c r="AJ626" s="1210"/>
      <c r="AK626" s="1210"/>
      <c r="AL626" s="1210"/>
      <c r="AM626" s="1210"/>
      <c r="AN626" s="1210"/>
      <c r="AO626" s="1210"/>
      <c r="AP626" s="1210"/>
      <c r="AQ626" s="1210"/>
      <c r="AR626" s="1210"/>
      <c r="AS626" s="1210"/>
      <c r="AT626" s="1210"/>
      <c r="AU626" s="1210"/>
      <c r="AV626" s="1210"/>
      <c r="AW626" s="1210"/>
      <c r="AX626" s="1210"/>
      <c r="AY626" s="1210"/>
      <c r="AZ626" s="1210"/>
      <c r="BA626" s="1210"/>
      <c r="BB626" s="1210"/>
      <c r="BC626" s="1210"/>
      <c r="BD626" s="1210"/>
      <c r="BE626" s="1210"/>
      <c r="BF626" s="1210"/>
      <c r="BG626" s="1210"/>
      <c r="BH626" s="1210"/>
      <c r="BI626" s="1210"/>
      <c r="BJ626" s="1210"/>
      <c r="BK626" s="1210"/>
      <c r="BL626" s="1210"/>
      <c r="BM626" s="1210"/>
      <c r="BN626" s="1210"/>
      <c r="BO626" s="1210"/>
      <c r="BP626" s="1210"/>
      <c r="BQ626" s="1210"/>
      <c r="BR626" s="1210"/>
      <c r="BS626" s="1210"/>
      <c r="BT626" s="1210"/>
      <c r="BU626" s="1210"/>
      <c r="BV626" s="1210"/>
      <c r="BW626" s="1210"/>
      <c r="BX626" s="1210"/>
    </row>
    <row r="627" spans="1:76" s="1210" customFormat="1">
      <c r="A627" s="1082"/>
      <c r="B627" s="606"/>
      <c r="C627" s="1209" t="s">
        <v>267</v>
      </c>
      <c r="D627" s="1082">
        <v>1</v>
      </c>
      <c r="E627" s="1215">
        <f>SUM(F622:F625)</f>
        <v>0</v>
      </c>
      <c r="F627" s="1215"/>
    </row>
    <row r="628" spans="1:76" s="1210" customFormat="1">
      <c r="A628" s="1082"/>
      <c r="B628" s="606"/>
      <c r="C628" s="1209"/>
      <c r="D628" s="1082"/>
      <c r="E628" s="1215"/>
      <c r="F628" s="1215"/>
    </row>
    <row r="629" spans="1:76" s="1236" customFormat="1">
      <c r="A629" s="1232"/>
      <c r="B629" s="606" t="s">
        <v>624</v>
      </c>
      <c r="C629" s="1233"/>
      <c r="D629" s="1234"/>
      <c r="E629" s="1235"/>
      <c r="F629" s="1235"/>
    </row>
    <row r="630" spans="1:76" s="1240" customFormat="1" ht="66">
      <c r="A630" s="1237"/>
      <c r="B630" s="604" t="s">
        <v>625</v>
      </c>
      <c r="C630" s="1238"/>
      <c r="D630" s="1238"/>
      <c r="E630" s="1239"/>
      <c r="F630" s="1239"/>
    </row>
    <row r="631" spans="1:76" s="1244" customFormat="1" ht="39.6">
      <c r="A631" s="1208" t="s">
        <v>157</v>
      </c>
      <c r="B631" s="1241" t="s">
        <v>2062</v>
      </c>
      <c r="C631" s="1242" t="s">
        <v>626</v>
      </c>
      <c r="D631" s="1243">
        <v>10.925000000000001</v>
      </c>
      <c r="E631" s="1469"/>
      <c r="F631" s="1468">
        <f t="shared" ref="F631:F655" si="7">D631*E631</f>
        <v>0</v>
      </c>
    </row>
    <row r="632" spans="1:76" s="1244" customFormat="1" ht="39.6">
      <c r="A632" s="1208" t="s">
        <v>157</v>
      </c>
      <c r="B632" s="1241" t="s">
        <v>2063</v>
      </c>
      <c r="C632" s="1242" t="s">
        <v>626</v>
      </c>
      <c r="D632" s="1243">
        <v>21.85</v>
      </c>
      <c r="E632" s="1469"/>
      <c r="F632" s="1468">
        <f t="shared" si="7"/>
        <v>0</v>
      </c>
    </row>
    <row r="633" spans="1:76" s="1244" customFormat="1" ht="39.6">
      <c r="A633" s="1208" t="s">
        <v>157</v>
      </c>
      <c r="B633" s="1241" t="s">
        <v>2064</v>
      </c>
      <c r="C633" s="1242" t="s">
        <v>626</v>
      </c>
      <c r="D633" s="1243">
        <v>21.85</v>
      </c>
      <c r="E633" s="1469"/>
      <c r="F633" s="1468">
        <f t="shared" si="7"/>
        <v>0</v>
      </c>
    </row>
    <row r="634" spans="1:76" s="1244" customFormat="1" ht="26.4">
      <c r="A634" s="1208" t="s">
        <v>157</v>
      </c>
      <c r="B634" s="1241" t="s">
        <v>2065</v>
      </c>
      <c r="C634" s="1242" t="s">
        <v>626</v>
      </c>
      <c r="D634" s="1243">
        <v>737</v>
      </c>
      <c r="E634" s="1469"/>
      <c r="F634" s="1468">
        <f t="shared" si="7"/>
        <v>0</v>
      </c>
    </row>
    <row r="635" spans="1:76" s="1244" customFormat="1" ht="26.4">
      <c r="A635" s="1208" t="s">
        <v>157</v>
      </c>
      <c r="B635" s="1241" t="s">
        <v>2066</v>
      </c>
      <c r="C635" s="1242" t="s">
        <v>626</v>
      </c>
      <c r="D635" s="1243">
        <v>1420.25</v>
      </c>
      <c r="E635" s="1469"/>
      <c r="F635" s="1468">
        <f t="shared" si="7"/>
        <v>0</v>
      </c>
    </row>
    <row r="636" spans="1:76" s="1244" customFormat="1">
      <c r="A636" s="1208" t="s">
        <v>157</v>
      </c>
      <c r="B636" s="1241" t="s">
        <v>2067</v>
      </c>
      <c r="C636" s="1242" t="s">
        <v>626</v>
      </c>
      <c r="D636" s="1243">
        <v>115</v>
      </c>
      <c r="E636" s="1469"/>
      <c r="F636" s="1468">
        <f t="shared" si="7"/>
        <v>0</v>
      </c>
    </row>
    <row r="637" spans="1:76" s="1244" customFormat="1" ht="26.4">
      <c r="A637" s="1208" t="s">
        <v>157</v>
      </c>
      <c r="B637" s="1241" t="s">
        <v>2068</v>
      </c>
      <c r="C637" s="1242" t="s">
        <v>267</v>
      </c>
      <c r="D637" s="1243">
        <v>12</v>
      </c>
      <c r="E637" s="1469"/>
      <c r="F637" s="1468">
        <f t="shared" si="7"/>
        <v>0</v>
      </c>
    </row>
    <row r="638" spans="1:76" s="1200" customFormat="1">
      <c r="A638" s="1208" t="s">
        <v>157</v>
      </c>
      <c r="B638" s="672" t="s">
        <v>627</v>
      </c>
      <c r="C638" s="1060" t="s">
        <v>215</v>
      </c>
      <c r="D638" s="1243">
        <v>12</v>
      </c>
      <c r="E638" s="1469"/>
      <c r="F638" s="1468">
        <f t="shared" si="7"/>
        <v>0</v>
      </c>
    </row>
    <row r="639" spans="1:76" s="1200" customFormat="1">
      <c r="A639" s="1208" t="s">
        <v>157</v>
      </c>
      <c r="B639" s="672" t="s">
        <v>628</v>
      </c>
      <c r="C639" s="1060" t="s">
        <v>215</v>
      </c>
      <c r="D639" s="1243">
        <v>12</v>
      </c>
      <c r="E639" s="1469"/>
      <c r="F639" s="1468">
        <f t="shared" si="7"/>
        <v>0</v>
      </c>
    </row>
    <row r="640" spans="1:76" s="1244" customFormat="1">
      <c r="A640" s="1208" t="s">
        <v>157</v>
      </c>
      <c r="B640" s="1241" t="s">
        <v>629</v>
      </c>
      <c r="C640" s="1242" t="s">
        <v>626</v>
      </c>
      <c r="D640" s="1243">
        <v>340</v>
      </c>
      <c r="E640" s="1469"/>
      <c r="F640" s="1468">
        <f t="shared" si="7"/>
        <v>0</v>
      </c>
    </row>
    <row r="641" spans="1:76" s="1244" customFormat="1">
      <c r="A641" s="1208" t="s">
        <v>157</v>
      </c>
      <c r="B641" s="1241" t="s">
        <v>630</v>
      </c>
      <c r="C641" s="1242" t="s">
        <v>626</v>
      </c>
      <c r="D641" s="1243">
        <v>6.5</v>
      </c>
      <c r="E641" s="1469"/>
      <c r="F641" s="1468">
        <f t="shared" si="7"/>
        <v>0</v>
      </c>
    </row>
    <row r="642" spans="1:76" s="1244" customFormat="1" ht="26.4">
      <c r="A642" s="1208" t="s">
        <v>157</v>
      </c>
      <c r="B642" s="1241" t="s">
        <v>631</v>
      </c>
      <c r="C642" s="1242" t="s">
        <v>267</v>
      </c>
      <c r="D642" s="1243">
        <v>65</v>
      </c>
      <c r="E642" s="1469"/>
      <c r="F642" s="1468">
        <f t="shared" si="7"/>
        <v>0</v>
      </c>
    </row>
    <row r="643" spans="1:76" s="1244" customFormat="1" ht="26.4">
      <c r="A643" s="1208" t="s">
        <v>157</v>
      </c>
      <c r="B643" s="1241" t="s">
        <v>632</v>
      </c>
      <c r="C643" s="1242" t="s">
        <v>267</v>
      </c>
      <c r="D643" s="1243">
        <v>20</v>
      </c>
      <c r="E643" s="1469"/>
      <c r="F643" s="1468">
        <f t="shared" si="7"/>
        <v>0</v>
      </c>
    </row>
    <row r="644" spans="1:76" s="596" customFormat="1" ht="39.6">
      <c r="A644" s="1208" t="s">
        <v>157</v>
      </c>
      <c r="B644" s="1241" t="s">
        <v>633</v>
      </c>
      <c r="C644" s="1242" t="s">
        <v>215</v>
      </c>
      <c r="D644" s="1243">
        <v>20</v>
      </c>
      <c r="E644" s="1469"/>
      <c r="F644" s="1468">
        <f t="shared" si="7"/>
        <v>0</v>
      </c>
    </row>
    <row r="645" spans="1:76" s="596" customFormat="1" ht="39.6">
      <c r="A645" s="1208" t="s">
        <v>157</v>
      </c>
      <c r="B645" s="1241" t="s">
        <v>634</v>
      </c>
      <c r="C645" s="1242" t="s">
        <v>626</v>
      </c>
      <c r="D645" s="1245">
        <v>20</v>
      </c>
      <c r="E645" s="1469"/>
      <c r="F645" s="1468">
        <f t="shared" si="7"/>
        <v>0</v>
      </c>
    </row>
    <row r="646" spans="1:76" s="596" customFormat="1" ht="26.4">
      <c r="A646" s="1208" t="s">
        <v>157</v>
      </c>
      <c r="B646" s="1241" t="s">
        <v>635</v>
      </c>
      <c r="C646" s="1242" t="s">
        <v>626</v>
      </c>
      <c r="D646" s="1243">
        <v>15</v>
      </c>
      <c r="E646" s="1469"/>
      <c r="F646" s="1468">
        <f t="shared" si="7"/>
        <v>0</v>
      </c>
    </row>
    <row r="647" spans="1:76" s="596" customFormat="1" ht="52.8">
      <c r="A647" s="1208" t="s">
        <v>157</v>
      </c>
      <c r="B647" s="1241" t="s">
        <v>636</v>
      </c>
      <c r="C647" s="1242" t="s">
        <v>626</v>
      </c>
      <c r="D647" s="1245">
        <v>19</v>
      </c>
      <c r="E647" s="1469"/>
      <c r="F647" s="1468">
        <f t="shared" si="7"/>
        <v>0</v>
      </c>
    </row>
    <row r="648" spans="1:76" s="596" customFormat="1" ht="52.8">
      <c r="A648" s="1208" t="s">
        <v>157</v>
      </c>
      <c r="B648" s="1241" t="s">
        <v>637</v>
      </c>
      <c r="C648" s="1242" t="s">
        <v>267</v>
      </c>
      <c r="D648" s="1243">
        <v>15</v>
      </c>
      <c r="E648" s="1469"/>
      <c r="F648" s="1468">
        <f t="shared" si="7"/>
        <v>0</v>
      </c>
    </row>
    <row r="649" spans="1:76" s="596" customFormat="1" ht="26.4">
      <c r="A649" s="1208" t="s">
        <v>157</v>
      </c>
      <c r="B649" s="1241" t="s">
        <v>638</v>
      </c>
      <c r="C649" s="1242" t="s">
        <v>626</v>
      </c>
      <c r="D649" s="1243">
        <v>90</v>
      </c>
      <c r="E649" s="1469"/>
      <c r="F649" s="1468">
        <f t="shared" si="7"/>
        <v>0</v>
      </c>
    </row>
    <row r="650" spans="1:76" s="596" customFormat="1" ht="26.4">
      <c r="A650" s="1208" t="s">
        <v>157</v>
      </c>
      <c r="B650" s="1241" t="s">
        <v>639</v>
      </c>
      <c r="C650" s="1242" t="s">
        <v>626</v>
      </c>
      <c r="D650" s="1243">
        <v>90</v>
      </c>
      <c r="E650" s="1469"/>
      <c r="F650" s="1468">
        <f t="shared" si="7"/>
        <v>0</v>
      </c>
    </row>
    <row r="651" spans="1:76" s="596" customFormat="1" ht="26.4">
      <c r="A651" s="1208" t="s">
        <v>157</v>
      </c>
      <c r="B651" s="1241" t="s">
        <v>640</v>
      </c>
      <c r="C651" s="1242" t="s">
        <v>267</v>
      </c>
      <c r="D651" s="1243">
        <v>2</v>
      </c>
      <c r="E651" s="1469"/>
      <c r="F651" s="1468">
        <f t="shared" si="7"/>
        <v>0</v>
      </c>
    </row>
    <row r="652" spans="1:76" s="596" customFormat="1" ht="26.4">
      <c r="A652" s="1208" t="s">
        <v>157</v>
      </c>
      <c r="B652" s="1241" t="s">
        <v>641</v>
      </c>
      <c r="C652" s="1242" t="s">
        <v>267</v>
      </c>
      <c r="D652" s="1243">
        <v>2</v>
      </c>
      <c r="E652" s="1469"/>
      <c r="F652" s="1468">
        <f t="shared" si="7"/>
        <v>0</v>
      </c>
    </row>
    <row r="653" spans="1:76" s="596" customFormat="1" ht="26.4">
      <c r="A653" s="1208" t="s">
        <v>157</v>
      </c>
      <c r="B653" s="1241" t="s">
        <v>642</v>
      </c>
      <c r="C653" s="1242" t="s">
        <v>626</v>
      </c>
      <c r="D653" s="1243">
        <v>90</v>
      </c>
      <c r="E653" s="1469"/>
      <c r="F653" s="1468">
        <f t="shared" si="7"/>
        <v>0</v>
      </c>
    </row>
    <row r="654" spans="1:76" s="596" customFormat="1" ht="26.4">
      <c r="A654" s="1208" t="s">
        <v>157</v>
      </c>
      <c r="B654" s="1241" t="s">
        <v>643</v>
      </c>
      <c r="C654" s="1242" t="s">
        <v>215</v>
      </c>
      <c r="D654" s="1243">
        <v>1</v>
      </c>
      <c r="E654" s="1469"/>
      <c r="F654" s="1468">
        <f t="shared" si="7"/>
        <v>0</v>
      </c>
    </row>
    <row r="655" spans="1:76" s="1250" customFormat="1">
      <c r="A655" s="1246" t="s">
        <v>157</v>
      </c>
      <c r="B655" s="1247" t="s">
        <v>644</v>
      </c>
      <c r="C655" s="1248" t="s">
        <v>645</v>
      </c>
      <c r="D655" s="1249">
        <v>1</v>
      </c>
      <c r="E655" s="1471"/>
      <c r="F655" s="1470">
        <f t="shared" si="7"/>
        <v>0</v>
      </c>
      <c r="G655" s="1244"/>
      <c r="H655" s="1244"/>
      <c r="I655" s="1244"/>
      <c r="J655" s="1244"/>
      <c r="K655" s="1244"/>
      <c r="L655" s="1244"/>
      <c r="M655" s="1244"/>
      <c r="N655" s="1244"/>
      <c r="O655" s="1244"/>
      <c r="P655" s="1244"/>
      <c r="Q655" s="1244"/>
      <c r="R655" s="1244"/>
      <c r="S655" s="1244"/>
      <c r="T655" s="1244"/>
      <c r="U655" s="1244"/>
      <c r="V655" s="1244"/>
      <c r="W655" s="1244"/>
      <c r="X655" s="1244"/>
      <c r="Y655" s="1244"/>
      <c r="Z655" s="1244"/>
      <c r="AA655" s="1244"/>
      <c r="AB655" s="1244"/>
      <c r="AC655" s="1244"/>
      <c r="AD655" s="1244"/>
      <c r="AE655" s="1244"/>
      <c r="AF655" s="1244"/>
      <c r="AG655" s="1244"/>
      <c r="AH655" s="1244"/>
      <c r="AI655" s="1244"/>
      <c r="AJ655" s="1244"/>
      <c r="AK655" s="1244"/>
      <c r="AL655" s="1244"/>
      <c r="AM655" s="1244"/>
      <c r="AN655" s="1244"/>
      <c r="AO655" s="1244"/>
      <c r="AP655" s="1244"/>
      <c r="AQ655" s="1244"/>
      <c r="AR655" s="1244"/>
      <c r="AS655" s="1244"/>
      <c r="AT655" s="1244"/>
      <c r="AU655" s="1244"/>
      <c r="AV655" s="1244"/>
      <c r="AW655" s="1244"/>
      <c r="AX655" s="1244"/>
      <c r="AY655" s="1244"/>
      <c r="AZ655" s="1244"/>
      <c r="BA655" s="1244"/>
      <c r="BB655" s="1244"/>
      <c r="BC655" s="1244"/>
      <c r="BD655" s="1244"/>
      <c r="BE655" s="1244"/>
      <c r="BF655" s="1244"/>
      <c r="BG655" s="1244"/>
      <c r="BH655" s="1244"/>
      <c r="BI655" s="1244"/>
      <c r="BJ655" s="1244"/>
      <c r="BK655" s="1244"/>
      <c r="BL655" s="1244"/>
      <c r="BM655" s="1244"/>
      <c r="BN655" s="1244"/>
      <c r="BO655" s="1244"/>
      <c r="BP655" s="1244"/>
      <c r="BQ655" s="1244"/>
      <c r="BR655" s="1244"/>
      <c r="BS655" s="1244"/>
      <c r="BT655" s="1244"/>
      <c r="BU655" s="1244"/>
      <c r="BV655" s="1244"/>
      <c r="BW655" s="1244"/>
      <c r="BX655" s="1244"/>
    </row>
    <row r="656" spans="1:76" s="1231" customFormat="1">
      <c r="A656" s="1208"/>
      <c r="B656" s="1228"/>
      <c r="C656" s="1229" t="s">
        <v>267</v>
      </c>
      <c r="D656" s="1230">
        <v>1</v>
      </c>
      <c r="E656" s="1215">
        <f>SUM(F629:F655)</f>
        <v>0</v>
      </c>
    </row>
    <row r="657" spans="1:76" s="1231" customFormat="1">
      <c r="A657" s="1208"/>
      <c r="B657" s="1228"/>
      <c r="C657" s="1229"/>
      <c r="D657" s="1230"/>
      <c r="E657" s="1251"/>
    </row>
    <row r="658" spans="1:76" s="562" customFormat="1">
      <c r="A658" s="126"/>
      <c r="B658" s="127" t="s">
        <v>646</v>
      </c>
      <c r="C658" s="128"/>
      <c r="D658" s="129"/>
      <c r="E658" s="130"/>
    </row>
    <row r="659" spans="1:76" s="562" customFormat="1">
      <c r="A659" s="126"/>
      <c r="B659" s="127"/>
      <c r="C659" s="128"/>
      <c r="D659" s="129"/>
      <c r="E659" s="130"/>
    </row>
    <row r="660" spans="1:76" s="562" customFormat="1">
      <c r="A660" s="126"/>
      <c r="B660" s="127" t="s">
        <v>607</v>
      </c>
      <c r="C660" s="128"/>
      <c r="D660" s="129"/>
      <c r="E660" s="130"/>
    </row>
    <row r="661" spans="1:76" s="1200" customFormat="1" ht="39.6">
      <c r="A661" s="1216"/>
      <c r="B661" s="672" t="s">
        <v>2060</v>
      </c>
      <c r="C661" s="1060"/>
      <c r="D661" s="575"/>
      <c r="E661" s="1087"/>
      <c r="F661" s="1087"/>
    </row>
    <row r="662" spans="1:76" s="1200" customFormat="1">
      <c r="A662" s="1216"/>
      <c r="B662" s="1217" t="s">
        <v>608</v>
      </c>
      <c r="C662" s="1209" t="s">
        <v>215</v>
      </c>
      <c r="D662" s="1082">
        <v>1</v>
      </c>
      <c r="E662" s="1469"/>
      <c r="F662" s="1468">
        <f>D662*E662</f>
        <v>0</v>
      </c>
    </row>
    <row r="663" spans="1:76" s="1210" customFormat="1">
      <c r="A663" s="1209"/>
      <c r="B663" s="1217" t="s">
        <v>609</v>
      </c>
      <c r="C663" s="1209" t="s">
        <v>215</v>
      </c>
      <c r="D663" s="1082">
        <v>1</v>
      </c>
      <c r="E663" s="1469"/>
      <c r="F663" s="1468">
        <f>D663*E663</f>
        <v>0</v>
      </c>
    </row>
    <row r="664" spans="1:76" s="1210" customFormat="1">
      <c r="A664" s="1209"/>
      <c r="B664" s="1217" t="s">
        <v>610</v>
      </c>
      <c r="C664" s="1209" t="s">
        <v>215</v>
      </c>
      <c r="D664" s="1082">
        <v>1</v>
      </c>
      <c r="E664" s="1469"/>
      <c r="F664" s="1468">
        <f>D664*E664</f>
        <v>0</v>
      </c>
    </row>
    <row r="665" spans="1:76" s="1210" customFormat="1">
      <c r="A665" s="1209"/>
      <c r="B665" s="1217" t="s">
        <v>611</v>
      </c>
      <c r="C665" s="1209" t="s">
        <v>215</v>
      </c>
      <c r="D665" s="1082">
        <v>1</v>
      </c>
      <c r="E665" s="1469"/>
      <c r="F665" s="1468">
        <f>D665*E665</f>
        <v>0</v>
      </c>
    </row>
    <row r="666" spans="1:76" s="1222" customFormat="1" ht="26.4">
      <c r="A666" s="1213"/>
      <c r="B666" s="1252" t="s">
        <v>616</v>
      </c>
      <c r="C666" s="1213" t="s">
        <v>215</v>
      </c>
      <c r="D666" s="1211">
        <v>1</v>
      </c>
      <c r="E666" s="1471"/>
      <c r="F666" s="1470">
        <f>D666*E666</f>
        <v>0</v>
      </c>
      <c r="G666" s="1210"/>
      <c r="H666" s="1210"/>
      <c r="I666" s="1210"/>
      <c r="J666" s="1210"/>
      <c r="K666" s="1210"/>
      <c r="L666" s="1210"/>
      <c r="M666" s="1210"/>
      <c r="N666" s="1210"/>
      <c r="O666" s="1210"/>
      <c r="P666" s="1210"/>
      <c r="Q666" s="1210"/>
      <c r="R666" s="1210"/>
      <c r="S666" s="1210"/>
      <c r="T666" s="1210"/>
      <c r="U666" s="1210"/>
      <c r="V666" s="1210"/>
      <c r="W666" s="1210"/>
      <c r="X666" s="1210"/>
      <c r="Y666" s="1210"/>
      <c r="Z666" s="1210"/>
      <c r="AA666" s="1210"/>
      <c r="AB666" s="1210"/>
      <c r="AC666" s="1210"/>
      <c r="AD666" s="1210"/>
      <c r="AE666" s="1210"/>
      <c r="AF666" s="1210"/>
      <c r="AG666" s="1210"/>
      <c r="AH666" s="1210"/>
      <c r="AI666" s="1210"/>
      <c r="AJ666" s="1210"/>
      <c r="AK666" s="1210"/>
      <c r="AL666" s="1210"/>
      <c r="AM666" s="1210"/>
      <c r="AN666" s="1210"/>
      <c r="AO666" s="1210"/>
      <c r="AP666" s="1210"/>
      <c r="AQ666" s="1210"/>
      <c r="AR666" s="1210"/>
      <c r="AS666" s="1210"/>
      <c r="AT666" s="1210"/>
      <c r="AU666" s="1210"/>
      <c r="AV666" s="1210"/>
      <c r="AW666" s="1210"/>
      <c r="AX666" s="1210"/>
      <c r="AY666" s="1210"/>
      <c r="AZ666" s="1210"/>
      <c r="BA666" s="1210"/>
      <c r="BB666" s="1210"/>
      <c r="BC666" s="1210"/>
      <c r="BD666" s="1210"/>
      <c r="BE666" s="1210"/>
      <c r="BF666" s="1210"/>
      <c r="BG666" s="1210"/>
      <c r="BH666" s="1210"/>
      <c r="BI666" s="1210"/>
      <c r="BJ666" s="1210"/>
      <c r="BK666" s="1210"/>
      <c r="BL666" s="1210"/>
      <c r="BM666" s="1210"/>
      <c r="BN666" s="1210"/>
      <c r="BO666" s="1210"/>
      <c r="BP666" s="1210"/>
      <c r="BQ666" s="1210"/>
      <c r="BR666" s="1210"/>
      <c r="BS666" s="1210"/>
      <c r="BT666" s="1210"/>
      <c r="BU666" s="1210"/>
      <c r="BV666" s="1210"/>
      <c r="BW666" s="1210"/>
      <c r="BX666" s="1210"/>
    </row>
    <row r="667" spans="1:76" s="1210" customFormat="1">
      <c r="A667" s="1209"/>
      <c r="B667" s="606"/>
      <c r="C667" s="1060" t="s">
        <v>267</v>
      </c>
      <c r="D667" s="1253">
        <v>1</v>
      </c>
      <c r="E667" s="1215">
        <f>SUM(F662:F666)</f>
        <v>0</v>
      </c>
      <c r="F667" s="1215"/>
    </row>
    <row r="668" spans="1:76" s="1227" customFormat="1">
      <c r="A668" s="1225"/>
      <c r="B668" s="1224"/>
      <c r="C668" s="1157"/>
      <c r="D668" s="1254"/>
      <c r="E668" s="1255"/>
      <c r="F668" s="1226"/>
    </row>
    <row r="669" spans="1:76" s="562" customFormat="1">
      <c r="A669" s="126"/>
      <c r="B669" s="127" t="s">
        <v>620</v>
      </c>
      <c r="C669" s="128"/>
      <c r="D669" s="129"/>
      <c r="E669" s="130"/>
    </row>
    <row r="670" spans="1:76" s="1231" customFormat="1" ht="290.39999999999998">
      <c r="A670" s="1208" t="s">
        <v>157</v>
      </c>
      <c r="B670" s="1228" t="s">
        <v>2069</v>
      </c>
      <c r="C670" s="1229" t="s">
        <v>267</v>
      </c>
      <c r="D670" s="1230">
        <v>1</v>
      </c>
      <c r="E670" s="1473"/>
      <c r="F670" s="1472">
        <f>D670*E670</f>
        <v>0</v>
      </c>
    </row>
    <row r="671" spans="1:76" s="1231" customFormat="1">
      <c r="A671" s="1208" t="s">
        <v>157</v>
      </c>
      <c r="B671" s="1228" t="s">
        <v>622</v>
      </c>
      <c r="C671" s="1229" t="s">
        <v>267</v>
      </c>
      <c r="D671" s="1230">
        <v>1</v>
      </c>
      <c r="E671" s="1469"/>
      <c r="F671" s="1468">
        <f>D671*E671</f>
        <v>0</v>
      </c>
    </row>
    <row r="672" spans="1:76" s="1259" customFormat="1">
      <c r="A672" s="1246" t="s">
        <v>157</v>
      </c>
      <c r="B672" s="1256" t="s">
        <v>623</v>
      </c>
      <c r="C672" s="1257" t="s">
        <v>267</v>
      </c>
      <c r="D672" s="1258">
        <v>1</v>
      </c>
      <c r="E672" s="1471"/>
      <c r="F672" s="1470">
        <f>D672*E672</f>
        <v>0</v>
      </c>
      <c r="G672" s="1231"/>
      <c r="H672" s="1231"/>
      <c r="I672" s="1231"/>
      <c r="J672" s="1231"/>
      <c r="K672" s="1231"/>
      <c r="L672" s="1231"/>
      <c r="M672" s="1231"/>
      <c r="N672" s="1231"/>
      <c r="O672" s="1231"/>
      <c r="P672" s="1231"/>
      <c r="Q672" s="1231"/>
      <c r="R672" s="1231"/>
      <c r="S672" s="1231"/>
      <c r="T672" s="1231"/>
      <c r="U672" s="1231"/>
      <c r="V672" s="1231"/>
      <c r="W672" s="1231"/>
      <c r="X672" s="1231"/>
      <c r="Y672" s="1231"/>
      <c r="Z672" s="1231"/>
      <c r="AA672" s="1231"/>
      <c r="AB672" s="1231"/>
      <c r="AC672" s="1231"/>
      <c r="AD672" s="1231"/>
      <c r="AE672" s="1231"/>
      <c r="AF672" s="1231"/>
      <c r="AG672" s="1231"/>
      <c r="AH672" s="1231"/>
      <c r="AI672" s="1231"/>
      <c r="AJ672" s="1231"/>
      <c r="AK672" s="1231"/>
      <c r="AL672" s="1231"/>
      <c r="AM672" s="1231"/>
      <c r="AN672" s="1231"/>
      <c r="AO672" s="1231"/>
      <c r="AP672" s="1231"/>
      <c r="AQ672" s="1231"/>
      <c r="AR672" s="1231"/>
      <c r="AS672" s="1231"/>
      <c r="AT672" s="1231"/>
      <c r="AU672" s="1231"/>
      <c r="AV672" s="1231"/>
      <c r="AW672" s="1231"/>
      <c r="AX672" s="1231"/>
      <c r="AY672" s="1231"/>
      <c r="AZ672" s="1231"/>
      <c r="BA672" s="1231"/>
      <c r="BB672" s="1231"/>
      <c r="BC672" s="1231"/>
      <c r="BD672" s="1231"/>
      <c r="BE672" s="1231"/>
      <c r="BF672" s="1231"/>
      <c r="BG672" s="1231"/>
      <c r="BH672" s="1231"/>
      <c r="BI672" s="1231"/>
      <c r="BJ672" s="1231"/>
      <c r="BK672" s="1231"/>
      <c r="BL672" s="1231"/>
      <c r="BM672" s="1231"/>
      <c r="BN672" s="1231"/>
      <c r="BO672" s="1231"/>
      <c r="BP672" s="1231"/>
      <c r="BQ672" s="1231"/>
      <c r="BR672" s="1231"/>
      <c r="BS672" s="1231"/>
      <c r="BT672" s="1231"/>
      <c r="BU672" s="1231"/>
      <c r="BV672" s="1231"/>
      <c r="BW672" s="1231"/>
      <c r="BX672" s="1231"/>
    </row>
    <row r="673" spans="1:76" s="1231" customFormat="1">
      <c r="A673" s="1208"/>
      <c r="B673" s="1228"/>
      <c r="C673" s="1060" t="s">
        <v>267</v>
      </c>
      <c r="D673" s="1253">
        <v>1</v>
      </c>
      <c r="E673" s="1215">
        <f>SUM(F670:F672)</f>
        <v>0</v>
      </c>
      <c r="F673" s="1251"/>
    </row>
    <row r="674" spans="1:76" s="1263" customFormat="1">
      <c r="A674" s="1260"/>
      <c r="B674" s="1261"/>
      <c r="C674" s="1157"/>
      <c r="D674" s="1254"/>
      <c r="E674" s="1255"/>
      <c r="F674" s="1262"/>
    </row>
    <row r="675" spans="1:76" s="1236" customFormat="1">
      <c r="A675" s="1232"/>
      <c r="B675" s="606" t="s">
        <v>624</v>
      </c>
      <c r="C675" s="1233"/>
      <c r="D675" s="1234"/>
      <c r="E675" s="1235"/>
      <c r="F675" s="1235"/>
    </row>
    <row r="676" spans="1:76" s="1244" customFormat="1" ht="26.4">
      <c r="A676" s="1208" t="s">
        <v>157</v>
      </c>
      <c r="B676" s="1241" t="s">
        <v>2065</v>
      </c>
      <c r="C676" s="1242" t="s">
        <v>626</v>
      </c>
      <c r="D676" s="1264">
        <v>245</v>
      </c>
      <c r="E676" s="1469"/>
      <c r="F676" s="1468">
        <f t="shared" ref="F676:F682" si="8">D676*E676</f>
        <v>0</v>
      </c>
    </row>
    <row r="677" spans="1:76" s="1244" customFormat="1" ht="26.4">
      <c r="A677" s="1208" t="s">
        <v>157</v>
      </c>
      <c r="B677" s="1241" t="s">
        <v>2066</v>
      </c>
      <c r="C677" s="1242" t="s">
        <v>626</v>
      </c>
      <c r="D677" s="1243">
        <v>245</v>
      </c>
      <c r="E677" s="1469"/>
      <c r="F677" s="1468">
        <f t="shared" si="8"/>
        <v>0</v>
      </c>
    </row>
    <row r="678" spans="1:76" s="1244" customFormat="1">
      <c r="A678" s="1208" t="s">
        <v>157</v>
      </c>
      <c r="B678" s="1241" t="s">
        <v>2067</v>
      </c>
      <c r="C678" s="1242" t="s">
        <v>626</v>
      </c>
      <c r="D678" s="1243">
        <v>100</v>
      </c>
      <c r="E678" s="1469"/>
      <c r="F678" s="1468">
        <f t="shared" si="8"/>
        <v>0</v>
      </c>
    </row>
    <row r="679" spans="1:76" s="1244" customFormat="1" ht="26.4">
      <c r="A679" s="1208" t="s">
        <v>157</v>
      </c>
      <c r="B679" s="1241" t="s">
        <v>2070</v>
      </c>
      <c r="C679" s="1242" t="s">
        <v>626</v>
      </c>
      <c r="D679" s="1243">
        <v>122.5</v>
      </c>
      <c r="E679" s="1469"/>
      <c r="F679" s="1468">
        <f t="shared" si="8"/>
        <v>0</v>
      </c>
    </row>
    <row r="680" spans="1:76" s="1244" customFormat="1" ht="26.4">
      <c r="A680" s="1208" t="s">
        <v>157</v>
      </c>
      <c r="B680" s="1241" t="s">
        <v>2068</v>
      </c>
      <c r="C680" s="1242" t="s">
        <v>267</v>
      </c>
      <c r="D680" s="1243">
        <v>7</v>
      </c>
      <c r="E680" s="1469"/>
      <c r="F680" s="1468">
        <f t="shared" si="8"/>
        <v>0</v>
      </c>
    </row>
    <row r="681" spans="1:76" s="1244" customFormat="1">
      <c r="A681" s="1208" t="s">
        <v>157</v>
      </c>
      <c r="B681" s="1241" t="s">
        <v>647</v>
      </c>
      <c r="C681" s="1242" t="s">
        <v>267</v>
      </c>
      <c r="D681" s="1243">
        <v>7</v>
      </c>
      <c r="E681" s="1469"/>
      <c r="F681" s="1468">
        <f t="shared" si="8"/>
        <v>0</v>
      </c>
    </row>
    <row r="682" spans="1:76" s="1250" customFormat="1">
      <c r="A682" s="1246" t="s">
        <v>157</v>
      </c>
      <c r="B682" s="1247" t="s">
        <v>644</v>
      </c>
      <c r="C682" s="1248" t="s">
        <v>645</v>
      </c>
      <c r="D682" s="1249">
        <v>1</v>
      </c>
      <c r="E682" s="1471"/>
      <c r="F682" s="1470">
        <f t="shared" si="8"/>
        <v>0</v>
      </c>
      <c r="G682" s="1244"/>
      <c r="H682" s="1244"/>
      <c r="I682" s="1244"/>
      <c r="J682" s="1244"/>
      <c r="K682" s="1244"/>
      <c r="L682" s="1244"/>
      <c r="M682" s="1244"/>
      <c r="N682" s="1244"/>
      <c r="O682" s="1244"/>
      <c r="P682" s="1244"/>
      <c r="Q682" s="1244"/>
      <c r="R682" s="1244"/>
      <c r="S682" s="1244"/>
      <c r="T682" s="1244"/>
      <c r="U682" s="1244"/>
      <c r="V682" s="1244"/>
      <c r="W682" s="1244"/>
      <c r="X682" s="1244"/>
      <c r="Y682" s="1244"/>
      <c r="Z682" s="1244"/>
      <c r="AA682" s="1244"/>
      <c r="AB682" s="1244"/>
      <c r="AC682" s="1244"/>
      <c r="AD682" s="1244"/>
      <c r="AE682" s="1244"/>
      <c r="AF682" s="1244"/>
      <c r="AG682" s="1244"/>
      <c r="AH682" s="1244"/>
      <c r="AI682" s="1244"/>
      <c r="AJ682" s="1244"/>
      <c r="AK682" s="1244"/>
      <c r="AL682" s="1244"/>
      <c r="AM682" s="1244"/>
      <c r="AN682" s="1244"/>
      <c r="AO682" s="1244"/>
      <c r="AP682" s="1244"/>
      <c r="AQ682" s="1244"/>
      <c r="AR682" s="1244"/>
      <c r="AS682" s="1244"/>
      <c r="AT682" s="1244"/>
      <c r="AU682" s="1244"/>
      <c r="AV682" s="1244"/>
      <c r="AW682" s="1244"/>
      <c r="AX682" s="1244"/>
      <c r="AY682" s="1244"/>
      <c r="AZ682" s="1244"/>
      <c r="BA682" s="1244"/>
      <c r="BB682" s="1244"/>
      <c r="BC682" s="1244"/>
      <c r="BD682" s="1244"/>
      <c r="BE682" s="1244"/>
      <c r="BF682" s="1244"/>
      <c r="BG682" s="1244"/>
      <c r="BH682" s="1244"/>
      <c r="BI682" s="1244"/>
      <c r="BJ682" s="1244"/>
      <c r="BK682" s="1244"/>
      <c r="BL682" s="1244"/>
      <c r="BM682" s="1244"/>
      <c r="BN682" s="1244"/>
      <c r="BO682" s="1244"/>
      <c r="BP682" s="1244"/>
      <c r="BQ682" s="1244"/>
      <c r="BR682" s="1244"/>
      <c r="BS682" s="1244"/>
      <c r="BT682" s="1244"/>
      <c r="BU682" s="1244"/>
      <c r="BV682" s="1244"/>
      <c r="BW682" s="1244"/>
      <c r="BX682" s="1244"/>
    </row>
    <row r="683" spans="1:76" s="1231" customFormat="1">
      <c r="A683" s="1208"/>
      <c r="B683" s="1228"/>
      <c r="C683" s="1229" t="s">
        <v>267</v>
      </c>
      <c r="D683" s="1230">
        <v>1</v>
      </c>
      <c r="E683" s="1215">
        <f>SUM(F676:F682)</f>
        <v>0</v>
      </c>
    </row>
    <row r="684" spans="1:76" s="1210" customFormat="1">
      <c r="A684" s="1209"/>
      <c r="B684" s="606"/>
      <c r="C684" s="1060"/>
      <c r="D684" s="1253"/>
      <c r="E684" s="1265"/>
      <c r="F684" s="1215"/>
    </row>
    <row r="685" spans="1:76" s="562" customFormat="1">
      <c r="A685" s="126"/>
      <c r="B685" s="127" t="s">
        <v>648</v>
      </c>
      <c r="C685" s="128"/>
      <c r="D685" s="129"/>
      <c r="E685" s="130"/>
    </row>
    <row r="686" spans="1:76" s="562" customFormat="1">
      <c r="A686" s="126"/>
      <c r="B686" s="127"/>
      <c r="C686" s="128"/>
      <c r="D686" s="129"/>
      <c r="E686" s="130"/>
    </row>
    <row r="687" spans="1:76" s="562" customFormat="1">
      <c r="A687" s="126"/>
      <c r="B687" s="127" t="s">
        <v>607</v>
      </c>
      <c r="C687" s="128"/>
      <c r="D687" s="129"/>
      <c r="E687" s="130"/>
    </row>
    <row r="688" spans="1:76" s="1200" customFormat="1" ht="39.6">
      <c r="A688" s="1216"/>
      <c r="B688" s="672" t="s">
        <v>2060</v>
      </c>
      <c r="C688" s="1060"/>
      <c r="D688" s="575"/>
    </row>
    <row r="689" spans="1:76" s="1220" customFormat="1">
      <c r="A689" s="1218"/>
      <c r="B689" s="1219" t="s">
        <v>614</v>
      </c>
      <c r="C689" s="1209" t="s">
        <v>215</v>
      </c>
      <c r="D689" s="1082">
        <v>1</v>
      </c>
      <c r="E689" s="1469"/>
      <c r="F689" s="1468">
        <f>D689*E689</f>
        <v>0</v>
      </c>
    </row>
    <row r="690" spans="1:76" s="1210" customFormat="1" ht="26.4">
      <c r="A690" s="1209"/>
      <c r="B690" s="1217" t="s">
        <v>649</v>
      </c>
      <c r="C690" s="1209" t="s">
        <v>215</v>
      </c>
      <c r="D690" s="1082">
        <v>1</v>
      </c>
      <c r="E690" s="1469"/>
      <c r="F690" s="1468">
        <f>D690*E690</f>
        <v>0</v>
      </c>
    </row>
    <row r="691" spans="1:76" s="1222" customFormat="1" ht="26.4">
      <c r="A691" s="1213"/>
      <c r="B691" s="1252" t="s">
        <v>650</v>
      </c>
      <c r="C691" s="1213" t="s">
        <v>215</v>
      </c>
      <c r="D691" s="1211">
        <v>1</v>
      </c>
      <c r="E691" s="1471"/>
      <c r="F691" s="1470">
        <f>D691*E691</f>
        <v>0</v>
      </c>
      <c r="G691" s="1210"/>
      <c r="H691" s="1210"/>
      <c r="I691" s="1210"/>
      <c r="J691" s="1210"/>
      <c r="K691" s="1210"/>
      <c r="L691" s="1210"/>
      <c r="M691" s="1210"/>
      <c r="N691" s="1210"/>
      <c r="O691" s="1210"/>
      <c r="P691" s="1210"/>
      <c r="Q691" s="1210"/>
      <c r="R691" s="1210"/>
      <c r="S691" s="1210"/>
      <c r="T691" s="1210"/>
      <c r="U691" s="1210"/>
      <c r="V691" s="1210"/>
      <c r="W691" s="1210"/>
      <c r="X691" s="1210"/>
      <c r="Y691" s="1210"/>
      <c r="Z691" s="1210"/>
      <c r="AA691" s="1210"/>
      <c r="AB691" s="1210"/>
      <c r="AC691" s="1210"/>
      <c r="AD691" s="1210"/>
      <c r="AE691" s="1210"/>
      <c r="AF691" s="1210"/>
      <c r="AG691" s="1210"/>
      <c r="AH691" s="1210"/>
      <c r="AI691" s="1210"/>
      <c r="AJ691" s="1210"/>
      <c r="AK691" s="1210"/>
      <c r="AL691" s="1210"/>
      <c r="AM691" s="1210"/>
      <c r="AN691" s="1210"/>
      <c r="AO691" s="1210"/>
      <c r="AP691" s="1210"/>
      <c r="AQ691" s="1210"/>
      <c r="AR691" s="1210"/>
      <c r="AS691" s="1210"/>
      <c r="AT691" s="1210"/>
      <c r="AU691" s="1210"/>
      <c r="AV691" s="1210"/>
      <c r="AW691" s="1210"/>
      <c r="AX691" s="1210"/>
      <c r="AY691" s="1210"/>
      <c r="AZ691" s="1210"/>
      <c r="BA691" s="1210"/>
      <c r="BB691" s="1210"/>
      <c r="BC691" s="1210"/>
      <c r="BD691" s="1210"/>
      <c r="BE691" s="1210"/>
      <c r="BF691" s="1210"/>
      <c r="BG691" s="1210"/>
      <c r="BH691" s="1210"/>
      <c r="BI691" s="1210"/>
      <c r="BJ691" s="1210"/>
      <c r="BK691" s="1210"/>
      <c r="BL691" s="1210"/>
      <c r="BM691" s="1210"/>
      <c r="BN691" s="1210"/>
      <c r="BO691" s="1210"/>
      <c r="BP691" s="1210"/>
      <c r="BQ691" s="1210"/>
      <c r="BR691" s="1210"/>
      <c r="BS691" s="1210"/>
      <c r="BT691" s="1210"/>
      <c r="BU691" s="1210"/>
      <c r="BV691" s="1210"/>
      <c r="BW691" s="1210"/>
      <c r="BX691" s="1210"/>
    </row>
    <row r="692" spans="1:76" s="1210" customFormat="1">
      <c r="A692" s="1209"/>
      <c r="B692" s="606"/>
      <c r="C692" s="1060" t="s">
        <v>267</v>
      </c>
      <c r="D692" s="1253">
        <v>1</v>
      </c>
      <c r="E692" s="1215">
        <f>SUM(F688:F691)</f>
        <v>0</v>
      </c>
      <c r="F692" s="1215"/>
    </row>
    <row r="693" spans="1:76" s="1227" customFormat="1">
      <c r="A693" s="1225"/>
      <c r="B693" s="1224"/>
      <c r="C693" s="1157"/>
      <c r="D693" s="1254"/>
      <c r="E693" s="1255"/>
      <c r="F693" s="1226"/>
    </row>
    <row r="694" spans="1:76" s="562" customFormat="1">
      <c r="A694" s="126"/>
      <c r="B694" s="127" t="s">
        <v>620</v>
      </c>
      <c r="C694" s="128"/>
      <c r="D694" s="129"/>
      <c r="E694" s="130"/>
    </row>
    <row r="695" spans="1:76" s="1231" customFormat="1" ht="290.39999999999998">
      <c r="A695" s="1208" t="s">
        <v>157</v>
      </c>
      <c r="B695" s="1228" t="s">
        <v>2071</v>
      </c>
      <c r="C695" s="1229" t="s">
        <v>267</v>
      </c>
      <c r="D695" s="1230">
        <v>1</v>
      </c>
      <c r="E695" s="1473"/>
      <c r="F695" s="1472">
        <f>D695*E695</f>
        <v>0</v>
      </c>
    </row>
    <row r="696" spans="1:76" s="1231" customFormat="1">
      <c r="A696" s="1208" t="s">
        <v>157</v>
      </c>
      <c r="B696" s="1228" t="s">
        <v>622</v>
      </c>
      <c r="C696" s="1229" t="s">
        <v>267</v>
      </c>
      <c r="D696" s="1230">
        <v>1</v>
      </c>
      <c r="E696" s="1469"/>
      <c r="F696" s="1468">
        <f>D696*E696</f>
        <v>0</v>
      </c>
    </row>
    <row r="697" spans="1:76" s="1259" customFormat="1">
      <c r="A697" s="1246" t="s">
        <v>157</v>
      </c>
      <c r="B697" s="1256" t="s">
        <v>623</v>
      </c>
      <c r="C697" s="1257" t="s">
        <v>267</v>
      </c>
      <c r="D697" s="1258">
        <v>1</v>
      </c>
      <c r="E697" s="1471"/>
      <c r="F697" s="1470">
        <f>D697*E697</f>
        <v>0</v>
      </c>
      <c r="G697" s="1231"/>
      <c r="H697" s="1231"/>
      <c r="I697" s="1231"/>
      <c r="J697" s="1231"/>
      <c r="K697" s="1231"/>
      <c r="L697" s="1231"/>
      <c r="M697" s="1231"/>
      <c r="N697" s="1231"/>
      <c r="O697" s="1231"/>
      <c r="P697" s="1231"/>
      <c r="Q697" s="1231"/>
      <c r="R697" s="1231"/>
      <c r="S697" s="1231"/>
      <c r="T697" s="1231"/>
      <c r="U697" s="1231"/>
      <c r="V697" s="1231"/>
      <c r="W697" s="1231"/>
      <c r="X697" s="1231"/>
      <c r="Y697" s="1231"/>
      <c r="Z697" s="1231"/>
      <c r="AA697" s="1231"/>
      <c r="AB697" s="1231"/>
      <c r="AC697" s="1231"/>
      <c r="AD697" s="1231"/>
      <c r="AE697" s="1231"/>
      <c r="AF697" s="1231"/>
      <c r="AG697" s="1231"/>
      <c r="AH697" s="1231"/>
      <c r="AI697" s="1231"/>
      <c r="AJ697" s="1231"/>
      <c r="AK697" s="1231"/>
      <c r="AL697" s="1231"/>
      <c r="AM697" s="1231"/>
      <c r="AN697" s="1231"/>
      <c r="AO697" s="1231"/>
      <c r="AP697" s="1231"/>
      <c r="AQ697" s="1231"/>
      <c r="AR697" s="1231"/>
      <c r="AS697" s="1231"/>
      <c r="AT697" s="1231"/>
      <c r="AU697" s="1231"/>
      <c r="AV697" s="1231"/>
      <c r="AW697" s="1231"/>
      <c r="AX697" s="1231"/>
      <c r="AY697" s="1231"/>
      <c r="AZ697" s="1231"/>
      <c r="BA697" s="1231"/>
      <c r="BB697" s="1231"/>
      <c r="BC697" s="1231"/>
      <c r="BD697" s="1231"/>
      <c r="BE697" s="1231"/>
      <c r="BF697" s="1231"/>
      <c r="BG697" s="1231"/>
      <c r="BH697" s="1231"/>
      <c r="BI697" s="1231"/>
      <c r="BJ697" s="1231"/>
      <c r="BK697" s="1231"/>
      <c r="BL697" s="1231"/>
      <c r="BM697" s="1231"/>
      <c r="BN697" s="1231"/>
      <c r="BO697" s="1231"/>
      <c r="BP697" s="1231"/>
      <c r="BQ697" s="1231"/>
      <c r="BR697" s="1231"/>
      <c r="BS697" s="1231"/>
      <c r="BT697" s="1231"/>
      <c r="BU697" s="1231"/>
      <c r="BV697" s="1231"/>
      <c r="BW697" s="1231"/>
      <c r="BX697" s="1231"/>
    </row>
    <row r="698" spans="1:76" s="1231" customFormat="1">
      <c r="A698" s="1208"/>
      <c r="B698" s="1228"/>
      <c r="C698" s="1060" t="s">
        <v>267</v>
      </c>
      <c r="D698" s="1253">
        <v>1</v>
      </c>
      <c r="E698" s="1215">
        <f>SUM(F695:F697)</f>
        <v>0</v>
      </c>
      <c r="F698" s="1251"/>
    </row>
    <row r="699" spans="1:76" s="1263" customFormat="1">
      <c r="A699" s="1260"/>
      <c r="B699" s="1261"/>
      <c r="C699" s="1157"/>
      <c r="D699" s="1254"/>
      <c r="E699" s="1255"/>
      <c r="F699" s="1262"/>
    </row>
    <row r="700" spans="1:76" s="1236" customFormat="1">
      <c r="A700" s="1232"/>
      <c r="B700" s="606" t="s">
        <v>624</v>
      </c>
      <c r="C700" s="1233"/>
      <c r="D700" s="1234"/>
      <c r="E700" s="1235"/>
      <c r="F700" s="1235"/>
    </row>
    <row r="701" spans="1:76" s="1244" customFormat="1" ht="26.4">
      <c r="A701" s="1208" t="s">
        <v>157</v>
      </c>
      <c r="B701" s="1241" t="s">
        <v>2065</v>
      </c>
      <c r="C701" s="1242" t="s">
        <v>626</v>
      </c>
      <c r="D701" s="1264">
        <v>70</v>
      </c>
      <c r="E701" s="1469"/>
      <c r="F701" s="1468">
        <f t="shared" ref="F701:F707" si="9">D701*E701</f>
        <v>0</v>
      </c>
    </row>
    <row r="702" spans="1:76" s="1244" customFormat="1" ht="26.4">
      <c r="A702" s="1208" t="s">
        <v>157</v>
      </c>
      <c r="B702" s="1241" t="s">
        <v>2066</v>
      </c>
      <c r="C702" s="1242" t="s">
        <v>626</v>
      </c>
      <c r="D702" s="1243">
        <v>170</v>
      </c>
      <c r="E702" s="1469"/>
      <c r="F702" s="1468">
        <f t="shared" si="9"/>
        <v>0</v>
      </c>
    </row>
    <row r="703" spans="1:76" s="1244" customFormat="1">
      <c r="A703" s="1208" t="s">
        <v>157</v>
      </c>
      <c r="B703" s="1241" t="s">
        <v>2067</v>
      </c>
      <c r="C703" s="1242" t="s">
        <v>626</v>
      </c>
      <c r="D703" s="1243">
        <v>100</v>
      </c>
      <c r="E703" s="1469"/>
      <c r="F703" s="1468">
        <f t="shared" si="9"/>
        <v>0</v>
      </c>
    </row>
    <row r="704" spans="1:76" s="1244" customFormat="1" ht="26.4">
      <c r="A704" s="1208" t="s">
        <v>157</v>
      </c>
      <c r="B704" s="1241" t="s">
        <v>2070</v>
      </c>
      <c r="C704" s="1242" t="s">
        <v>626</v>
      </c>
      <c r="D704" s="1243">
        <v>85</v>
      </c>
      <c r="E704" s="1469"/>
      <c r="F704" s="1468">
        <f t="shared" si="9"/>
        <v>0</v>
      </c>
    </row>
    <row r="705" spans="1:76" s="1244" customFormat="1" ht="26.4">
      <c r="A705" s="1208" t="s">
        <v>157</v>
      </c>
      <c r="B705" s="1241" t="s">
        <v>2068</v>
      </c>
      <c r="C705" s="1242" t="s">
        <v>267</v>
      </c>
      <c r="D705" s="1243">
        <v>2</v>
      </c>
      <c r="E705" s="1469"/>
      <c r="F705" s="1468">
        <f t="shared" si="9"/>
        <v>0</v>
      </c>
    </row>
    <row r="706" spans="1:76" s="1244" customFormat="1">
      <c r="A706" s="1208" t="s">
        <v>157</v>
      </c>
      <c r="B706" s="1241" t="s">
        <v>647</v>
      </c>
      <c r="C706" s="1242" t="s">
        <v>267</v>
      </c>
      <c r="D706" s="1243">
        <v>2</v>
      </c>
      <c r="E706" s="1469"/>
      <c r="F706" s="1468">
        <f t="shared" si="9"/>
        <v>0</v>
      </c>
    </row>
    <row r="707" spans="1:76" s="1250" customFormat="1">
      <c r="A707" s="1246" t="s">
        <v>157</v>
      </c>
      <c r="B707" s="1247" t="s">
        <v>644</v>
      </c>
      <c r="C707" s="1248" t="s">
        <v>645</v>
      </c>
      <c r="D707" s="1249">
        <v>1</v>
      </c>
      <c r="E707" s="1471"/>
      <c r="F707" s="1470">
        <f t="shared" si="9"/>
        <v>0</v>
      </c>
      <c r="G707" s="1244"/>
      <c r="H707" s="1244"/>
      <c r="I707" s="1244"/>
      <c r="J707" s="1244"/>
      <c r="K707" s="1244"/>
      <c r="L707" s="1244"/>
      <c r="M707" s="1244"/>
      <c r="N707" s="1244"/>
      <c r="O707" s="1244"/>
      <c r="P707" s="1244"/>
      <c r="Q707" s="1244"/>
      <c r="R707" s="1244"/>
      <c r="S707" s="1244"/>
      <c r="T707" s="1244"/>
      <c r="U707" s="1244"/>
      <c r="V707" s="1244"/>
      <c r="W707" s="1244"/>
      <c r="X707" s="1244"/>
      <c r="Y707" s="1244"/>
      <c r="Z707" s="1244"/>
      <c r="AA707" s="1244"/>
      <c r="AB707" s="1244"/>
      <c r="AC707" s="1244"/>
      <c r="AD707" s="1244"/>
      <c r="AE707" s="1244"/>
      <c r="AF707" s="1244"/>
      <c r="AG707" s="1244"/>
      <c r="AH707" s="1244"/>
      <c r="AI707" s="1244"/>
      <c r="AJ707" s="1244"/>
      <c r="AK707" s="1244"/>
      <c r="AL707" s="1244"/>
      <c r="AM707" s="1244"/>
      <c r="AN707" s="1244"/>
      <c r="AO707" s="1244"/>
      <c r="AP707" s="1244"/>
      <c r="AQ707" s="1244"/>
      <c r="AR707" s="1244"/>
      <c r="AS707" s="1244"/>
      <c r="AT707" s="1244"/>
      <c r="AU707" s="1244"/>
      <c r="AV707" s="1244"/>
      <c r="AW707" s="1244"/>
      <c r="AX707" s="1244"/>
      <c r="AY707" s="1244"/>
      <c r="AZ707" s="1244"/>
      <c r="BA707" s="1244"/>
      <c r="BB707" s="1244"/>
      <c r="BC707" s="1244"/>
      <c r="BD707" s="1244"/>
      <c r="BE707" s="1244"/>
      <c r="BF707" s="1244"/>
      <c r="BG707" s="1244"/>
      <c r="BH707" s="1244"/>
      <c r="BI707" s="1244"/>
      <c r="BJ707" s="1244"/>
      <c r="BK707" s="1244"/>
      <c r="BL707" s="1244"/>
      <c r="BM707" s="1244"/>
      <c r="BN707" s="1244"/>
      <c r="BO707" s="1244"/>
      <c r="BP707" s="1244"/>
      <c r="BQ707" s="1244"/>
      <c r="BR707" s="1244"/>
      <c r="BS707" s="1244"/>
      <c r="BT707" s="1244"/>
      <c r="BU707" s="1244"/>
      <c r="BV707" s="1244"/>
      <c r="BW707" s="1244"/>
      <c r="BX707" s="1244"/>
    </row>
    <row r="708" spans="1:76" s="1231" customFormat="1">
      <c r="A708" s="1208"/>
      <c r="B708" s="1228"/>
      <c r="C708" s="1229" t="s">
        <v>267</v>
      </c>
      <c r="D708" s="1230">
        <v>1</v>
      </c>
      <c r="E708" s="1215">
        <f>SUM(F701:F707)</f>
        <v>0</v>
      </c>
    </row>
    <row r="709" spans="1:76" s="1227" customFormat="1">
      <c r="A709" s="1225"/>
      <c r="B709" s="1224"/>
      <c r="C709" s="1157"/>
      <c r="D709" s="1254"/>
      <c r="E709" s="1255"/>
      <c r="F709" s="1226"/>
    </row>
    <row r="710" spans="1:76" s="562" customFormat="1">
      <c r="A710" s="126"/>
      <c r="B710" s="127" t="s">
        <v>2072</v>
      </c>
      <c r="C710" s="128"/>
      <c r="D710" s="129"/>
      <c r="E710" s="130"/>
    </row>
    <row r="711" spans="1:76" s="501" customFormat="1">
      <c r="A711" s="1266"/>
      <c r="B711" s="1267"/>
      <c r="C711" s="1268"/>
      <c r="D711" s="1269"/>
      <c r="E711" s="1270"/>
    </row>
    <row r="712" spans="1:76" s="1200" customFormat="1">
      <c r="A712" s="1201"/>
      <c r="B712" s="606" t="s">
        <v>1395</v>
      </c>
      <c r="C712" s="1060"/>
      <c r="D712" s="575"/>
      <c r="E712" s="1087"/>
      <c r="F712" s="1087"/>
    </row>
    <row r="713" spans="1:76" s="240" customFormat="1" ht="52.8">
      <c r="A713" s="1208" t="s">
        <v>157</v>
      </c>
      <c r="B713" s="319" t="s">
        <v>2073</v>
      </c>
      <c r="C713" s="1209" t="s">
        <v>215</v>
      </c>
      <c r="D713" s="1082">
        <v>5</v>
      </c>
      <c r="E713" s="1473"/>
      <c r="F713" s="1472">
        <f>D713*E713</f>
        <v>0</v>
      </c>
    </row>
    <row r="714" spans="1:76" s="240" customFormat="1" ht="26.4">
      <c r="A714" s="1208" t="s">
        <v>157</v>
      </c>
      <c r="B714" s="319" t="s">
        <v>2074</v>
      </c>
      <c r="C714" s="1209" t="s">
        <v>215</v>
      </c>
      <c r="D714" s="1082">
        <v>5</v>
      </c>
      <c r="E714" s="1473"/>
      <c r="F714" s="1472">
        <f>D714*E714</f>
        <v>0</v>
      </c>
    </row>
    <row r="715" spans="1:76" s="240" customFormat="1" ht="26.4">
      <c r="A715" s="1208" t="s">
        <v>157</v>
      </c>
      <c r="B715" s="240" t="s">
        <v>2075</v>
      </c>
      <c r="C715" s="1209" t="s">
        <v>215</v>
      </c>
      <c r="D715" s="1082">
        <v>0</v>
      </c>
      <c r="E715" s="1473"/>
      <c r="F715" s="1472">
        <f>D715*E715</f>
        <v>0</v>
      </c>
    </row>
    <row r="716" spans="1:76" s="1210" customFormat="1">
      <c r="A716" s="1208" t="s">
        <v>157</v>
      </c>
      <c r="B716" s="672" t="s">
        <v>2076</v>
      </c>
      <c r="C716" s="1209" t="s">
        <v>215</v>
      </c>
      <c r="D716" s="1082">
        <v>1</v>
      </c>
      <c r="E716" s="1473"/>
      <c r="F716" s="1472">
        <f>D716*E716</f>
        <v>0</v>
      </c>
    </row>
    <row r="717" spans="1:76" s="1210" customFormat="1" ht="26.4">
      <c r="A717" s="1208" t="s">
        <v>157</v>
      </c>
      <c r="B717" s="672" t="s">
        <v>2077</v>
      </c>
      <c r="C717" s="1213" t="s">
        <v>215</v>
      </c>
      <c r="D717" s="1211">
        <v>1</v>
      </c>
      <c r="E717" s="1476"/>
      <c r="F717" s="1475">
        <f>D717*E717</f>
        <v>0</v>
      </c>
    </row>
    <row r="718" spans="1:76" s="1210" customFormat="1">
      <c r="A718" s="1082"/>
      <c r="B718" s="606"/>
      <c r="C718" s="1229" t="s">
        <v>267</v>
      </c>
      <c r="D718" s="1230">
        <v>1</v>
      </c>
      <c r="E718" s="1473">
        <f>SUM(F712:F717)</f>
        <v>0</v>
      </c>
      <c r="F718" s="1215"/>
    </row>
    <row r="719" spans="1:76" s="1210" customFormat="1">
      <c r="A719" s="1082"/>
      <c r="B719" s="606"/>
      <c r="C719" s="1229"/>
      <c r="D719" s="1230"/>
      <c r="E719" s="1251"/>
      <c r="F719" s="1215"/>
    </row>
    <row r="720" spans="1:76" s="1236" customFormat="1">
      <c r="A720" s="1201"/>
      <c r="B720" s="606" t="s">
        <v>1396</v>
      </c>
      <c r="C720" s="1233"/>
      <c r="D720" s="1234"/>
      <c r="E720" s="1235"/>
      <c r="F720" s="1235"/>
    </row>
    <row r="721" spans="1:6" s="1244" customFormat="1" ht="26.4">
      <c r="A721" s="1208" t="s">
        <v>157</v>
      </c>
      <c r="B721" s="1241" t="s">
        <v>2065</v>
      </c>
      <c r="C721" s="1242" t="s">
        <v>626</v>
      </c>
      <c r="D721" s="1264">
        <v>125</v>
      </c>
      <c r="E721" s="1473"/>
      <c r="F721" s="1472">
        <f t="shared" ref="F721:F729" si="10">D721*E721</f>
        <v>0</v>
      </c>
    </row>
    <row r="722" spans="1:6" s="1244" customFormat="1" ht="26.4">
      <c r="A722" s="1208" t="s">
        <v>157</v>
      </c>
      <c r="B722" s="1241" t="s">
        <v>2078</v>
      </c>
      <c r="C722" s="1242" t="s">
        <v>626</v>
      </c>
      <c r="D722" s="1264">
        <v>50</v>
      </c>
      <c r="E722" s="1473"/>
      <c r="F722" s="1472">
        <f t="shared" si="10"/>
        <v>0</v>
      </c>
    </row>
    <row r="723" spans="1:6" s="1244" customFormat="1" ht="26.4">
      <c r="A723" s="1208" t="s">
        <v>157</v>
      </c>
      <c r="B723" s="1241" t="s">
        <v>2066</v>
      </c>
      <c r="C723" s="1242" t="s">
        <v>626</v>
      </c>
      <c r="D723" s="1243">
        <v>125</v>
      </c>
      <c r="E723" s="1473"/>
      <c r="F723" s="1472">
        <f t="shared" si="10"/>
        <v>0</v>
      </c>
    </row>
    <row r="724" spans="1:6" s="1244" customFormat="1">
      <c r="A724" s="1208" t="s">
        <v>157</v>
      </c>
      <c r="B724" s="1241" t="s">
        <v>2067</v>
      </c>
      <c r="C724" s="1242" t="s">
        <v>626</v>
      </c>
      <c r="D724" s="1243">
        <v>100</v>
      </c>
      <c r="E724" s="1473"/>
      <c r="F724" s="1472">
        <f t="shared" si="10"/>
        <v>0</v>
      </c>
    </row>
    <row r="725" spans="1:6" s="1244" customFormat="1" ht="26.4">
      <c r="A725" s="1208" t="s">
        <v>157</v>
      </c>
      <c r="B725" s="1241" t="s">
        <v>2070</v>
      </c>
      <c r="C725" s="1242" t="s">
        <v>626</v>
      </c>
      <c r="D725" s="1243">
        <v>62.5</v>
      </c>
      <c r="E725" s="1473"/>
      <c r="F725" s="1472">
        <f t="shared" si="10"/>
        <v>0</v>
      </c>
    </row>
    <row r="726" spans="1:6" s="1244" customFormat="1" ht="26.4">
      <c r="A726" s="1208" t="s">
        <v>157</v>
      </c>
      <c r="B726" s="1241" t="s">
        <v>2068</v>
      </c>
      <c r="C726" s="1242" t="s">
        <v>267</v>
      </c>
      <c r="D726" s="1243">
        <v>5</v>
      </c>
      <c r="E726" s="1473"/>
      <c r="F726" s="1472">
        <f t="shared" si="10"/>
        <v>0</v>
      </c>
    </row>
    <row r="727" spans="1:6" s="1200" customFormat="1">
      <c r="A727" s="1208" t="s">
        <v>157</v>
      </c>
      <c r="B727" s="672" t="s">
        <v>1397</v>
      </c>
      <c r="C727" s="1060" t="s">
        <v>215</v>
      </c>
      <c r="D727" s="1271">
        <v>5</v>
      </c>
      <c r="E727" s="1473"/>
      <c r="F727" s="1472">
        <f t="shared" si="10"/>
        <v>0</v>
      </c>
    </row>
    <row r="728" spans="1:6" s="1200" customFormat="1">
      <c r="A728" s="1208" t="s">
        <v>157</v>
      </c>
      <c r="B728" s="672" t="s">
        <v>1398</v>
      </c>
      <c r="C728" s="1060" t="s">
        <v>215</v>
      </c>
      <c r="D728" s="1271">
        <v>5</v>
      </c>
      <c r="E728" s="1473"/>
      <c r="F728" s="1472">
        <f t="shared" si="10"/>
        <v>0</v>
      </c>
    </row>
    <row r="729" spans="1:6" s="1244" customFormat="1">
      <c r="A729" s="1246" t="s">
        <v>157</v>
      </c>
      <c r="B729" s="1247" t="s">
        <v>644</v>
      </c>
      <c r="C729" s="1248" t="s">
        <v>645</v>
      </c>
      <c r="D729" s="1249">
        <v>1</v>
      </c>
      <c r="E729" s="1476"/>
      <c r="F729" s="1475">
        <f t="shared" si="10"/>
        <v>0</v>
      </c>
    </row>
    <row r="730" spans="1:6" s="1231" customFormat="1">
      <c r="A730" s="1208"/>
      <c r="B730" s="1228"/>
      <c r="C730" s="1229" t="s">
        <v>267</v>
      </c>
      <c r="D730" s="1230">
        <v>1</v>
      </c>
      <c r="E730" s="1473">
        <f>SUM(F721:F729)</f>
        <v>0</v>
      </c>
    </row>
    <row r="731" spans="1:6" s="1231" customFormat="1">
      <c r="A731" s="1208"/>
      <c r="B731" s="1228"/>
      <c r="C731" s="1229"/>
      <c r="D731" s="1230"/>
      <c r="E731" s="1251"/>
    </row>
    <row r="732" spans="1:6" s="562" customFormat="1">
      <c r="A732" s="126"/>
      <c r="B732" s="127" t="s">
        <v>1399</v>
      </c>
      <c r="C732" s="128"/>
      <c r="D732" s="129"/>
      <c r="E732" s="130"/>
    </row>
    <row r="733" spans="1:6" s="1200" customFormat="1" ht="39.6">
      <c r="A733" s="1216"/>
      <c r="B733" s="672" t="s">
        <v>2060</v>
      </c>
      <c r="C733" s="1060"/>
      <c r="D733" s="575"/>
      <c r="E733" s="1087"/>
      <c r="F733" s="1087"/>
    </row>
    <row r="734" spans="1:6" s="1220" customFormat="1" ht="26.4">
      <c r="A734" s="1218"/>
      <c r="B734" s="1219" t="s">
        <v>2079</v>
      </c>
      <c r="C734" s="1209" t="s">
        <v>215</v>
      </c>
      <c r="D734" s="1082">
        <v>1</v>
      </c>
      <c r="E734" s="1473"/>
      <c r="F734" s="1472">
        <f>D734*E734</f>
        <v>0</v>
      </c>
    </row>
    <row r="735" spans="1:6" s="1210" customFormat="1" ht="26.4">
      <c r="A735" s="1209"/>
      <c r="B735" s="1217" t="s">
        <v>649</v>
      </c>
      <c r="C735" s="1209" t="s">
        <v>215</v>
      </c>
      <c r="D735" s="1082">
        <v>1</v>
      </c>
      <c r="E735" s="1473"/>
      <c r="F735" s="1472">
        <f>D735*E735</f>
        <v>0</v>
      </c>
    </row>
    <row r="736" spans="1:6" s="1210" customFormat="1" ht="26.4">
      <c r="A736" s="1213"/>
      <c r="B736" s="1252" t="s">
        <v>650</v>
      </c>
      <c r="C736" s="1213" t="s">
        <v>215</v>
      </c>
      <c r="D736" s="1211">
        <v>1</v>
      </c>
      <c r="E736" s="1476"/>
      <c r="F736" s="1475">
        <f>D736*E736</f>
        <v>0</v>
      </c>
    </row>
    <row r="737" spans="1:6" s="1210" customFormat="1">
      <c r="A737" s="1209"/>
      <c r="B737" s="606"/>
      <c r="C737" s="1060" t="s">
        <v>267</v>
      </c>
      <c r="D737" s="1253">
        <v>1</v>
      </c>
      <c r="E737" s="1473">
        <f>SUM(F733:F736)</f>
        <v>0</v>
      </c>
      <c r="F737" s="1215"/>
    </row>
    <row r="738" spans="1:6" s="1278" customFormat="1">
      <c r="A738" s="1272"/>
      <c r="B738" s="1273"/>
      <c r="C738" s="1274"/>
      <c r="D738" s="1275"/>
      <c r="E738" s="1276"/>
      <c r="F738" s="1277"/>
    </row>
    <row r="739" spans="1:6" s="562" customFormat="1">
      <c r="A739" s="126"/>
      <c r="B739" s="127" t="s">
        <v>1400</v>
      </c>
      <c r="C739" s="128"/>
      <c r="D739" s="129"/>
      <c r="E739" s="130"/>
    </row>
    <row r="740" spans="1:6" s="1231" customFormat="1" ht="290.39999999999998">
      <c r="A740" s="1208" t="s">
        <v>157</v>
      </c>
      <c r="B740" s="1228" t="s">
        <v>2080</v>
      </c>
      <c r="C740" s="1229" t="s">
        <v>267</v>
      </c>
      <c r="D740" s="1230">
        <v>1</v>
      </c>
      <c r="E740" s="1473"/>
      <c r="F740" s="1472">
        <f>D740*E740</f>
        <v>0</v>
      </c>
    </row>
    <row r="741" spans="1:6" s="1231" customFormat="1">
      <c r="A741" s="1208" t="s">
        <v>157</v>
      </c>
      <c r="B741" s="1228" t="s">
        <v>622</v>
      </c>
      <c r="C741" s="1229" t="s">
        <v>267</v>
      </c>
      <c r="D741" s="1230">
        <v>1</v>
      </c>
      <c r="E741" s="1469"/>
      <c r="F741" s="1468">
        <f>D741*E741</f>
        <v>0</v>
      </c>
    </row>
    <row r="742" spans="1:6" s="1231" customFormat="1">
      <c r="A742" s="1246" t="s">
        <v>157</v>
      </c>
      <c r="B742" s="1256" t="s">
        <v>623</v>
      </c>
      <c r="C742" s="1257" t="s">
        <v>267</v>
      </c>
      <c r="D742" s="1258">
        <v>1</v>
      </c>
      <c r="E742" s="1471"/>
      <c r="F742" s="1470">
        <f>D742*E742</f>
        <v>0</v>
      </c>
    </row>
    <row r="743" spans="1:6" s="1231" customFormat="1">
      <c r="A743" s="1208"/>
      <c r="B743" s="1228"/>
      <c r="C743" s="1060" t="s">
        <v>267</v>
      </c>
      <c r="D743" s="1253">
        <v>1</v>
      </c>
      <c r="E743" s="1473">
        <f>SUM(F740:F742)</f>
        <v>0</v>
      </c>
      <c r="F743" s="1251"/>
    </row>
    <row r="744" spans="1:6" s="1231" customFormat="1">
      <c r="A744" s="1208"/>
      <c r="B744" s="1228"/>
      <c r="C744" s="1060"/>
      <c r="D744" s="1253"/>
      <c r="E744" s="1265"/>
      <c r="F744" s="1251"/>
    </row>
    <row r="745" spans="1:6" s="1236" customFormat="1">
      <c r="A745" s="1232"/>
      <c r="B745" s="606" t="s">
        <v>1401</v>
      </c>
      <c r="C745" s="1233"/>
      <c r="D745" s="1234"/>
      <c r="E745" s="1235"/>
      <c r="F745" s="1235"/>
    </row>
    <row r="746" spans="1:6" s="1244" customFormat="1" ht="26.4">
      <c r="A746" s="1208" t="s">
        <v>157</v>
      </c>
      <c r="B746" s="1241" t="s">
        <v>2065</v>
      </c>
      <c r="C746" s="1242" t="s">
        <v>626</v>
      </c>
      <c r="D746" s="1264">
        <v>70</v>
      </c>
      <c r="E746" s="1469"/>
      <c r="F746" s="1468">
        <f t="shared" ref="F746:F752" si="11">D746*E746</f>
        <v>0</v>
      </c>
    </row>
    <row r="747" spans="1:6" s="1244" customFormat="1" ht="26.4">
      <c r="A747" s="1208" t="s">
        <v>157</v>
      </c>
      <c r="B747" s="1241" t="s">
        <v>2066</v>
      </c>
      <c r="C747" s="1242" t="s">
        <v>626</v>
      </c>
      <c r="D747" s="1243">
        <v>170</v>
      </c>
      <c r="E747" s="1469"/>
      <c r="F747" s="1468">
        <f t="shared" si="11"/>
        <v>0</v>
      </c>
    </row>
    <row r="748" spans="1:6" s="1244" customFormat="1">
      <c r="A748" s="1208" t="s">
        <v>157</v>
      </c>
      <c r="B748" s="1241" t="s">
        <v>2067</v>
      </c>
      <c r="C748" s="1242" t="s">
        <v>626</v>
      </c>
      <c r="D748" s="1243">
        <v>100</v>
      </c>
      <c r="E748" s="1469"/>
      <c r="F748" s="1468">
        <f t="shared" si="11"/>
        <v>0</v>
      </c>
    </row>
    <row r="749" spans="1:6" s="1244" customFormat="1" ht="26.4">
      <c r="A749" s="1208" t="s">
        <v>157</v>
      </c>
      <c r="B749" s="1241" t="s">
        <v>2070</v>
      </c>
      <c r="C749" s="1242" t="s">
        <v>626</v>
      </c>
      <c r="D749" s="1243">
        <v>85</v>
      </c>
      <c r="E749" s="1469"/>
      <c r="F749" s="1468">
        <f t="shared" si="11"/>
        <v>0</v>
      </c>
    </row>
    <row r="750" spans="1:6" s="1244" customFormat="1" ht="26.4">
      <c r="A750" s="1208" t="s">
        <v>157</v>
      </c>
      <c r="B750" s="1241" t="s">
        <v>2068</v>
      </c>
      <c r="C750" s="1242" t="s">
        <v>267</v>
      </c>
      <c r="D750" s="1243">
        <v>2</v>
      </c>
      <c r="E750" s="1469"/>
      <c r="F750" s="1468">
        <f t="shared" si="11"/>
        <v>0</v>
      </c>
    </row>
    <row r="751" spans="1:6" s="1244" customFormat="1">
      <c r="A751" s="1208" t="s">
        <v>157</v>
      </c>
      <c r="B751" s="1241" t="s">
        <v>647</v>
      </c>
      <c r="C751" s="1242" t="s">
        <v>267</v>
      </c>
      <c r="D751" s="1243">
        <v>2</v>
      </c>
      <c r="E751" s="1469"/>
      <c r="F751" s="1468">
        <f t="shared" si="11"/>
        <v>0</v>
      </c>
    </row>
    <row r="752" spans="1:6" s="1244" customFormat="1">
      <c r="A752" s="1246" t="s">
        <v>157</v>
      </c>
      <c r="B752" s="1247" t="s">
        <v>644</v>
      </c>
      <c r="C752" s="1248" t="s">
        <v>645</v>
      </c>
      <c r="D752" s="1249">
        <v>1</v>
      </c>
      <c r="E752" s="1471"/>
      <c r="F752" s="1470">
        <f t="shared" si="11"/>
        <v>0</v>
      </c>
    </row>
    <row r="753" spans="1:76" s="1231" customFormat="1">
      <c r="A753" s="1208"/>
      <c r="B753" s="1228"/>
      <c r="C753" s="1229" t="s">
        <v>267</v>
      </c>
      <c r="D753" s="1230">
        <v>1</v>
      </c>
      <c r="E753" s="1473">
        <f>SUM(F746:F752)</f>
        <v>0</v>
      </c>
    </row>
    <row r="754" spans="1:76" s="1284" customFormat="1">
      <c r="A754" s="1279"/>
      <c r="B754" s="1280"/>
      <c r="C754" s="1281"/>
      <c r="D754" s="1282"/>
      <c r="E754" s="1283"/>
    </row>
    <row r="755" spans="1:76" s="562" customFormat="1">
      <c r="A755" s="126"/>
      <c r="B755" s="127" t="s">
        <v>651</v>
      </c>
      <c r="C755" s="128"/>
      <c r="D755" s="129"/>
      <c r="E755" s="130"/>
    </row>
    <row r="756" spans="1:76" s="501" customFormat="1">
      <c r="A756" s="1266"/>
      <c r="B756" s="1267"/>
      <c r="C756" s="1268"/>
      <c r="D756" s="1269"/>
      <c r="E756" s="1270"/>
    </row>
    <row r="757" spans="1:76" s="562" customFormat="1">
      <c r="A757" s="126"/>
      <c r="B757" s="127" t="s">
        <v>607</v>
      </c>
      <c r="C757" s="128"/>
      <c r="D757" s="129"/>
      <c r="E757" s="130"/>
    </row>
    <row r="758" spans="1:76" s="1200" customFormat="1" ht="39.6">
      <c r="A758" s="1216"/>
      <c r="B758" s="672" t="s">
        <v>2060</v>
      </c>
      <c r="C758" s="1060"/>
      <c r="D758" s="575"/>
      <c r="E758" s="1087"/>
      <c r="F758" s="1087"/>
    </row>
    <row r="759" spans="1:76" s="1220" customFormat="1" ht="26.4">
      <c r="A759" s="1218"/>
      <c r="B759" s="1219" t="s">
        <v>2079</v>
      </c>
      <c r="C759" s="1209" t="s">
        <v>215</v>
      </c>
      <c r="D759" s="1082">
        <v>1</v>
      </c>
      <c r="E759" s="1469"/>
      <c r="F759" s="1468">
        <f>D759*E759</f>
        <v>0</v>
      </c>
    </row>
    <row r="760" spans="1:76" s="1210" customFormat="1" ht="26.4">
      <c r="A760" s="1209"/>
      <c r="B760" s="1217" t="s">
        <v>649</v>
      </c>
      <c r="C760" s="1209" t="s">
        <v>215</v>
      </c>
      <c r="D760" s="1082">
        <v>1</v>
      </c>
      <c r="E760" s="1469"/>
      <c r="F760" s="1468">
        <f>D760*E760</f>
        <v>0</v>
      </c>
    </row>
    <row r="761" spans="1:76" s="1222" customFormat="1" ht="26.4">
      <c r="A761" s="1213"/>
      <c r="B761" s="1252" t="s">
        <v>650</v>
      </c>
      <c r="C761" s="1213" t="s">
        <v>215</v>
      </c>
      <c r="D761" s="1211">
        <v>1</v>
      </c>
      <c r="E761" s="1471"/>
      <c r="F761" s="1470">
        <f>D761*E761</f>
        <v>0</v>
      </c>
      <c r="G761" s="1210"/>
      <c r="H761" s="1210"/>
      <c r="I761" s="1210"/>
      <c r="J761" s="1210"/>
      <c r="K761" s="1210"/>
      <c r="L761" s="1210"/>
      <c r="M761" s="1210"/>
      <c r="N761" s="1210"/>
      <c r="O761" s="1210"/>
      <c r="P761" s="1210"/>
      <c r="Q761" s="1210"/>
      <c r="R761" s="1210"/>
      <c r="S761" s="1210"/>
      <c r="T761" s="1210"/>
      <c r="U761" s="1210"/>
      <c r="V761" s="1210"/>
      <c r="W761" s="1210"/>
      <c r="X761" s="1210"/>
      <c r="Y761" s="1210"/>
      <c r="Z761" s="1210"/>
      <c r="AA761" s="1210"/>
      <c r="AB761" s="1210"/>
      <c r="AC761" s="1210"/>
      <c r="AD761" s="1210"/>
      <c r="AE761" s="1210"/>
      <c r="AF761" s="1210"/>
      <c r="AG761" s="1210"/>
      <c r="AH761" s="1210"/>
      <c r="AI761" s="1210"/>
      <c r="AJ761" s="1210"/>
      <c r="AK761" s="1210"/>
      <c r="AL761" s="1210"/>
      <c r="AM761" s="1210"/>
      <c r="AN761" s="1210"/>
      <c r="AO761" s="1210"/>
      <c r="AP761" s="1210"/>
      <c r="AQ761" s="1210"/>
      <c r="AR761" s="1210"/>
      <c r="AS761" s="1210"/>
      <c r="AT761" s="1210"/>
      <c r="AU761" s="1210"/>
      <c r="AV761" s="1210"/>
      <c r="AW761" s="1210"/>
      <c r="AX761" s="1210"/>
      <c r="AY761" s="1210"/>
      <c r="AZ761" s="1210"/>
      <c r="BA761" s="1210"/>
      <c r="BB761" s="1210"/>
      <c r="BC761" s="1210"/>
      <c r="BD761" s="1210"/>
      <c r="BE761" s="1210"/>
      <c r="BF761" s="1210"/>
      <c r="BG761" s="1210"/>
      <c r="BH761" s="1210"/>
      <c r="BI761" s="1210"/>
      <c r="BJ761" s="1210"/>
      <c r="BK761" s="1210"/>
      <c r="BL761" s="1210"/>
      <c r="BM761" s="1210"/>
      <c r="BN761" s="1210"/>
      <c r="BO761" s="1210"/>
      <c r="BP761" s="1210"/>
      <c r="BQ761" s="1210"/>
      <c r="BR761" s="1210"/>
      <c r="BS761" s="1210"/>
      <c r="BT761" s="1210"/>
      <c r="BU761" s="1210"/>
      <c r="BV761" s="1210"/>
      <c r="BW761" s="1210"/>
      <c r="BX761" s="1210"/>
    </row>
    <row r="762" spans="1:76" s="1210" customFormat="1">
      <c r="A762" s="1209"/>
      <c r="B762" s="606"/>
      <c r="C762" s="1060" t="s">
        <v>267</v>
      </c>
      <c r="D762" s="1253">
        <v>1</v>
      </c>
      <c r="E762" s="1469">
        <f>SUM(F758:F761)</f>
        <v>0</v>
      </c>
      <c r="F762" s="1215"/>
    </row>
    <row r="763" spans="1:76" s="1227" customFormat="1">
      <c r="A763" s="1225"/>
      <c r="B763" s="1224"/>
      <c r="C763" s="1157"/>
      <c r="D763" s="1254"/>
      <c r="E763" s="1255"/>
      <c r="F763" s="1226"/>
    </row>
    <row r="764" spans="1:76" s="562" customFormat="1">
      <c r="A764" s="126"/>
      <c r="B764" s="127" t="s">
        <v>620</v>
      </c>
      <c r="C764" s="128"/>
      <c r="D764" s="129"/>
      <c r="E764" s="130"/>
    </row>
    <row r="765" spans="1:76" s="1231" customFormat="1" ht="290.39999999999998">
      <c r="A765" s="1208" t="s">
        <v>157</v>
      </c>
      <c r="B765" s="1228" t="s">
        <v>2081</v>
      </c>
      <c r="C765" s="1229" t="s">
        <v>267</v>
      </c>
      <c r="D765" s="1230">
        <v>1</v>
      </c>
      <c r="E765" s="1473"/>
      <c r="F765" s="1472">
        <f>D765*E765</f>
        <v>0</v>
      </c>
    </row>
    <row r="766" spans="1:76" s="1231" customFormat="1">
      <c r="A766" s="1208" t="s">
        <v>157</v>
      </c>
      <c r="B766" s="1228" t="s">
        <v>622</v>
      </c>
      <c r="C766" s="1229" t="s">
        <v>267</v>
      </c>
      <c r="D766" s="1230">
        <v>1</v>
      </c>
      <c r="E766" s="1469"/>
      <c r="F766" s="1468">
        <f>D766*E766</f>
        <v>0</v>
      </c>
    </row>
    <row r="767" spans="1:76" s="1259" customFormat="1">
      <c r="A767" s="1246" t="s">
        <v>157</v>
      </c>
      <c r="B767" s="1256" t="s">
        <v>623</v>
      </c>
      <c r="C767" s="1257" t="s">
        <v>267</v>
      </c>
      <c r="D767" s="1258">
        <v>1</v>
      </c>
      <c r="E767" s="1471"/>
      <c r="F767" s="1470">
        <f>D767*E767</f>
        <v>0</v>
      </c>
      <c r="G767" s="1231"/>
      <c r="H767" s="1231"/>
      <c r="I767" s="1231"/>
      <c r="J767" s="1231"/>
      <c r="K767" s="1231"/>
      <c r="L767" s="1231"/>
      <c r="M767" s="1231"/>
      <c r="N767" s="1231"/>
      <c r="O767" s="1231"/>
      <c r="P767" s="1231"/>
      <c r="Q767" s="1231"/>
      <c r="R767" s="1231"/>
      <c r="S767" s="1231"/>
      <c r="T767" s="1231"/>
      <c r="U767" s="1231"/>
      <c r="V767" s="1231"/>
      <c r="W767" s="1231"/>
      <c r="X767" s="1231"/>
      <c r="Y767" s="1231"/>
      <c r="Z767" s="1231"/>
      <c r="AA767" s="1231"/>
      <c r="AB767" s="1231"/>
      <c r="AC767" s="1231"/>
      <c r="AD767" s="1231"/>
      <c r="AE767" s="1231"/>
      <c r="AF767" s="1231"/>
      <c r="AG767" s="1231"/>
      <c r="AH767" s="1231"/>
      <c r="AI767" s="1231"/>
      <c r="AJ767" s="1231"/>
      <c r="AK767" s="1231"/>
      <c r="AL767" s="1231"/>
      <c r="AM767" s="1231"/>
      <c r="AN767" s="1231"/>
      <c r="AO767" s="1231"/>
      <c r="AP767" s="1231"/>
      <c r="AQ767" s="1231"/>
      <c r="AR767" s="1231"/>
      <c r="AS767" s="1231"/>
      <c r="AT767" s="1231"/>
      <c r="AU767" s="1231"/>
      <c r="AV767" s="1231"/>
      <c r="AW767" s="1231"/>
      <c r="AX767" s="1231"/>
      <c r="AY767" s="1231"/>
      <c r="AZ767" s="1231"/>
      <c r="BA767" s="1231"/>
      <c r="BB767" s="1231"/>
      <c r="BC767" s="1231"/>
      <c r="BD767" s="1231"/>
      <c r="BE767" s="1231"/>
      <c r="BF767" s="1231"/>
      <c r="BG767" s="1231"/>
      <c r="BH767" s="1231"/>
      <c r="BI767" s="1231"/>
      <c r="BJ767" s="1231"/>
      <c r="BK767" s="1231"/>
      <c r="BL767" s="1231"/>
      <c r="BM767" s="1231"/>
      <c r="BN767" s="1231"/>
      <c r="BO767" s="1231"/>
      <c r="BP767" s="1231"/>
      <c r="BQ767" s="1231"/>
      <c r="BR767" s="1231"/>
      <c r="BS767" s="1231"/>
      <c r="BT767" s="1231"/>
      <c r="BU767" s="1231"/>
      <c r="BV767" s="1231"/>
      <c r="BW767" s="1231"/>
      <c r="BX767" s="1231"/>
    </row>
    <row r="768" spans="1:76" s="1231" customFormat="1">
      <c r="A768" s="1208"/>
      <c r="B768" s="1228"/>
      <c r="C768" s="1060" t="s">
        <v>267</v>
      </c>
      <c r="D768" s="1253">
        <v>1</v>
      </c>
      <c r="E768" s="1469">
        <f>SUM(F765:F767)</f>
        <v>0</v>
      </c>
      <c r="F768" s="1251"/>
    </row>
    <row r="769" spans="1:76" s="1263" customFormat="1">
      <c r="A769" s="1260"/>
      <c r="B769" s="1261"/>
      <c r="C769" s="1157"/>
      <c r="D769" s="1254"/>
      <c r="E769" s="1255"/>
      <c r="F769" s="1262"/>
    </row>
    <row r="770" spans="1:76" s="1236" customFormat="1">
      <c r="A770" s="1232"/>
      <c r="B770" s="606" t="s">
        <v>624</v>
      </c>
      <c r="C770" s="1233"/>
      <c r="D770" s="1234"/>
      <c r="E770" s="1235"/>
      <c r="F770" s="1235"/>
    </row>
    <row r="771" spans="1:76" s="1244" customFormat="1" ht="26.4">
      <c r="A771" s="1208" t="s">
        <v>157</v>
      </c>
      <c r="B771" s="1241" t="s">
        <v>2065</v>
      </c>
      <c r="C771" s="1242" t="s">
        <v>626</v>
      </c>
      <c r="D771" s="1264">
        <v>140</v>
      </c>
      <c r="E771" s="1469"/>
      <c r="F771" s="1468">
        <f t="shared" ref="F771:F777" si="12">D771*E771</f>
        <v>0</v>
      </c>
    </row>
    <row r="772" spans="1:76" s="1244" customFormat="1" ht="26.4">
      <c r="A772" s="1208" t="s">
        <v>157</v>
      </c>
      <c r="B772" s="1241" t="s">
        <v>2066</v>
      </c>
      <c r="C772" s="1242" t="s">
        <v>626</v>
      </c>
      <c r="D772" s="1243">
        <v>240</v>
      </c>
      <c r="E772" s="1469"/>
      <c r="F772" s="1468">
        <f t="shared" si="12"/>
        <v>0</v>
      </c>
    </row>
    <row r="773" spans="1:76" s="1244" customFormat="1">
      <c r="A773" s="1208" t="s">
        <v>157</v>
      </c>
      <c r="B773" s="1241" t="s">
        <v>2067</v>
      </c>
      <c r="C773" s="1242" t="s">
        <v>626</v>
      </c>
      <c r="D773" s="1243">
        <v>100</v>
      </c>
      <c r="E773" s="1469"/>
      <c r="F773" s="1468">
        <f t="shared" si="12"/>
        <v>0</v>
      </c>
    </row>
    <row r="774" spans="1:76" s="1244" customFormat="1" ht="26.4">
      <c r="A774" s="1208" t="s">
        <v>157</v>
      </c>
      <c r="B774" s="1241" t="s">
        <v>2070</v>
      </c>
      <c r="C774" s="1242" t="s">
        <v>626</v>
      </c>
      <c r="D774" s="1243">
        <v>120</v>
      </c>
      <c r="E774" s="1469"/>
      <c r="F774" s="1468">
        <f t="shared" si="12"/>
        <v>0</v>
      </c>
    </row>
    <row r="775" spans="1:76" s="1244" customFormat="1" ht="26.4">
      <c r="A775" s="1208" t="s">
        <v>157</v>
      </c>
      <c r="B775" s="1241" t="s">
        <v>2068</v>
      </c>
      <c r="C775" s="1242" t="s">
        <v>267</v>
      </c>
      <c r="D775" s="1243">
        <v>4</v>
      </c>
      <c r="E775" s="1469"/>
      <c r="F775" s="1468">
        <f t="shared" si="12"/>
        <v>0</v>
      </c>
    </row>
    <row r="776" spans="1:76" s="1244" customFormat="1">
      <c r="A776" s="1208" t="s">
        <v>157</v>
      </c>
      <c r="B776" s="1241" t="s">
        <v>647</v>
      </c>
      <c r="C776" s="1242" t="s">
        <v>267</v>
      </c>
      <c r="D776" s="1243">
        <v>4</v>
      </c>
      <c r="E776" s="1469"/>
      <c r="F776" s="1468">
        <f t="shared" si="12"/>
        <v>0</v>
      </c>
    </row>
    <row r="777" spans="1:76" s="1250" customFormat="1">
      <c r="A777" s="1246" t="s">
        <v>157</v>
      </c>
      <c r="B777" s="1247" t="s">
        <v>644</v>
      </c>
      <c r="C777" s="1248" t="s">
        <v>645</v>
      </c>
      <c r="D777" s="1249">
        <v>1</v>
      </c>
      <c r="E777" s="1471"/>
      <c r="F777" s="1470">
        <f t="shared" si="12"/>
        <v>0</v>
      </c>
      <c r="G777" s="1244"/>
      <c r="H777" s="1244"/>
      <c r="I777" s="1244"/>
      <c r="J777" s="1244"/>
      <c r="K777" s="1244"/>
      <c r="L777" s="1244"/>
      <c r="M777" s="1244"/>
      <c r="N777" s="1244"/>
      <c r="O777" s="1244"/>
      <c r="P777" s="1244"/>
      <c r="Q777" s="1244"/>
      <c r="R777" s="1244"/>
      <c r="S777" s="1244"/>
      <c r="T777" s="1244"/>
      <c r="U777" s="1244"/>
      <c r="V777" s="1244"/>
      <c r="W777" s="1244"/>
      <c r="X777" s="1244"/>
      <c r="Y777" s="1244"/>
      <c r="Z777" s="1244"/>
      <c r="AA777" s="1244"/>
      <c r="AB777" s="1244"/>
      <c r="AC777" s="1244"/>
      <c r="AD777" s="1244"/>
      <c r="AE777" s="1244"/>
      <c r="AF777" s="1244"/>
      <c r="AG777" s="1244"/>
      <c r="AH777" s="1244"/>
      <c r="AI777" s="1244"/>
      <c r="AJ777" s="1244"/>
      <c r="AK777" s="1244"/>
      <c r="AL777" s="1244"/>
      <c r="AM777" s="1244"/>
      <c r="AN777" s="1244"/>
      <c r="AO777" s="1244"/>
      <c r="AP777" s="1244"/>
      <c r="AQ777" s="1244"/>
      <c r="AR777" s="1244"/>
      <c r="AS777" s="1244"/>
      <c r="AT777" s="1244"/>
      <c r="AU777" s="1244"/>
      <c r="AV777" s="1244"/>
      <c r="AW777" s="1244"/>
      <c r="AX777" s="1244"/>
      <c r="AY777" s="1244"/>
      <c r="AZ777" s="1244"/>
      <c r="BA777" s="1244"/>
      <c r="BB777" s="1244"/>
      <c r="BC777" s="1244"/>
      <c r="BD777" s="1244"/>
      <c r="BE777" s="1244"/>
      <c r="BF777" s="1244"/>
      <c r="BG777" s="1244"/>
      <c r="BH777" s="1244"/>
      <c r="BI777" s="1244"/>
      <c r="BJ777" s="1244"/>
      <c r="BK777" s="1244"/>
      <c r="BL777" s="1244"/>
      <c r="BM777" s="1244"/>
      <c r="BN777" s="1244"/>
      <c r="BO777" s="1244"/>
      <c r="BP777" s="1244"/>
      <c r="BQ777" s="1244"/>
      <c r="BR777" s="1244"/>
      <c r="BS777" s="1244"/>
      <c r="BT777" s="1244"/>
      <c r="BU777" s="1244"/>
      <c r="BV777" s="1244"/>
      <c r="BW777" s="1244"/>
      <c r="BX777" s="1244"/>
    </row>
    <row r="778" spans="1:76" s="1231" customFormat="1">
      <c r="A778" s="1208"/>
      <c r="B778" s="1228"/>
      <c r="C778" s="1229" t="s">
        <v>267</v>
      </c>
      <c r="D778" s="1230">
        <v>1</v>
      </c>
      <c r="E778" s="1469">
        <f>SUM(F771:F777)</f>
        <v>0</v>
      </c>
    </row>
    <row r="779" spans="1:76" s="1227" customFormat="1">
      <c r="A779" s="1225"/>
      <c r="B779" s="1224"/>
      <c r="C779" s="1157"/>
      <c r="D779" s="1254"/>
      <c r="E779" s="1255"/>
      <c r="F779" s="1226"/>
    </row>
    <row r="780" spans="1:76" s="562" customFormat="1">
      <c r="A780" s="126"/>
      <c r="B780" s="127" t="s">
        <v>2082</v>
      </c>
      <c r="C780" s="128"/>
      <c r="D780" s="129"/>
      <c r="E780" s="130"/>
    </row>
    <row r="781" spans="1:76" s="562" customFormat="1">
      <c r="A781" s="126"/>
      <c r="B781" s="127"/>
      <c r="C781" s="128"/>
      <c r="D781" s="129"/>
      <c r="E781" s="130"/>
    </row>
    <row r="782" spans="1:76" s="562" customFormat="1">
      <c r="A782" s="126"/>
      <c r="B782" s="127" t="s">
        <v>607</v>
      </c>
      <c r="C782" s="128"/>
      <c r="D782" s="129"/>
      <c r="E782" s="130"/>
    </row>
    <row r="783" spans="1:76" s="1200" customFormat="1" ht="39.6">
      <c r="A783" s="1216"/>
      <c r="B783" s="672" t="s">
        <v>2060</v>
      </c>
      <c r="C783" s="1060"/>
      <c r="D783" s="575"/>
      <c r="E783" s="1087"/>
      <c r="F783" s="1087"/>
    </row>
    <row r="784" spans="1:76" s="1220" customFormat="1" ht="26.4">
      <c r="A784" s="1218"/>
      <c r="B784" s="1219" t="s">
        <v>2079</v>
      </c>
      <c r="C784" s="1209" t="s">
        <v>215</v>
      </c>
      <c r="D784" s="1082">
        <v>1</v>
      </c>
      <c r="E784" s="1469"/>
      <c r="F784" s="1468">
        <f>D784*E784</f>
        <v>0</v>
      </c>
    </row>
    <row r="785" spans="1:76" s="1210" customFormat="1" ht="26.4">
      <c r="A785" s="1209"/>
      <c r="B785" s="1217" t="s">
        <v>649</v>
      </c>
      <c r="C785" s="1209" t="s">
        <v>215</v>
      </c>
      <c r="D785" s="1082">
        <v>1</v>
      </c>
      <c r="E785" s="1469"/>
      <c r="F785" s="1468">
        <f>D785*E785</f>
        <v>0</v>
      </c>
    </row>
    <row r="786" spans="1:76" s="1222" customFormat="1" ht="26.4">
      <c r="A786" s="1213"/>
      <c r="B786" s="1252" t="s">
        <v>650</v>
      </c>
      <c r="C786" s="1213" t="s">
        <v>215</v>
      </c>
      <c r="D786" s="1211">
        <v>1</v>
      </c>
      <c r="E786" s="1471"/>
      <c r="F786" s="1470">
        <f>D786*E786</f>
        <v>0</v>
      </c>
      <c r="G786" s="1210"/>
      <c r="H786" s="1210"/>
      <c r="I786" s="1210"/>
      <c r="J786" s="1210"/>
      <c r="K786" s="1210"/>
      <c r="L786" s="1210"/>
      <c r="M786" s="1210"/>
      <c r="N786" s="1210"/>
      <c r="O786" s="1210"/>
      <c r="P786" s="1210"/>
      <c r="Q786" s="1210"/>
      <c r="R786" s="1210"/>
      <c r="S786" s="1210"/>
      <c r="T786" s="1210"/>
      <c r="U786" s="1210"/>
      <c r="V786" s="1210"/>
      <c r="W786" s="1210"/>
      <c r="X786" s="1210"/>
      <c r="Y786" s="1210"/>
      <c r="Z786" s="1210"/>
      <c r="AA786" s="1210"/>
      <c r="AB786" s="1210"/>
      <c r="AC786" s="1210"/>
      <c r="AD786" s="1210"/>
      <c r="AE786" s="1210"/>
      <c r="AF786" s="1210"/>
      <c r="AG786" s="1210"/>
      <c r="AH786" s="1210"/>
      <c r="AI786" s="1210"/>
      <c r="AJ786" s="1210"/>
      <c r="AK786" s="1210"/>
      <c r="AL786" s="1210"/>
      <c r="AM786" s="1210"/>
      <c r="AN786" s="1210"/>
      <c r="AO786" s="1210"/>
      <c r="AP786" s="1210"/>
      <c r="AQ786" s="1210"/>
      <c r="AR786" s="1210"/>
      <c r="AS786" s="1210"/>
      <c r="AT786" s="1210"/>
      <c r="AU786" s="1210"/>
      <c r="AV786" s="1210"/>
      <c r="AW786" s="1210"/>
      <c r="AX786" s="1210"/>
      <c r="AY786" s="1210"/>
      <c r="AZ786" s="1210"/>
      <c r="BA786" s="1210"/>
      <c r="BB786" s="1210"/>
      <c r="BC786" s="1210"/>
      <c r="BD786" s="1210"/>
      <c r="BE786" s="1210"/>
      <c r="BF786" s="1210"/>
      <c r="BG786" s="1210"/>
      <c r="BH786" s="1210"/>
      <c r="BI786" s="1210"/>
      <c r="BJ786" s="1210"/>
      <c r="BK786" s="1210"/>
      <c r="BL786" s="1210"/>
      <c r="BM786" s="1210"/>
      <c r="BN786" s="1210"/>
      <c r="BO786" s="1210"/>
      <c r="BP786" s="1210"/>
      <c r="BQ786" s="1210"/>
      <c r="BR786" s="1210"/>
      <c r="BS786" s="1210"/>
      <c r="BT786" s="1210"/>
      <c r="BU786" s="1210"/>
      <c r="BV786" s="1210"/>
      <c r="BW786" s="1210"/>
      <c r="BX786" s="1210"/>
    </row>
    <row r="787" spans="1:76" s="1210" customFormat="1">
      <c r="A787" s="1209"/>
      <c r="B787" s="606"/>
      <c r="C787" s="1060" t="s">
        <v>267</v>
      </c>
      <c r="D787" s="1253">
        <v>1</v>
      </c>
      <c r="E787" s="1469">
        <f>SUM(F783:F786)</f>
        <v>0</v>
      </c>
      <c r="F787" s="1215"/>
    </row>
    <row r="788" spans="1:76" s="1227" customFormat="1">
      <c r="A788" s="1225"/>
      <c r="B788" s="1224"/>
      <c r="C788" s="1157"/>
      <c r="D788" s="1254"/>
      <c r="E788" s="1255"/>
      <c r="F788" s="1226"/>
    </row>
    <row r="789" spans="1:76" s="562" customFormat="1">
      <c r="A789" s="126"/>
      <c r="B789" s="127" t="s">
        <v>620</v>
      </c>
      <c r="C789" s="128"/>
      <c r="D789" s="129"/>
      <c r="E789" s="130"/>
    </row>
    <row r="790" spans="1:76" s="1231" customFormat="1" ht="290.39999999999998">
      <c r="A790" s="1208" t="s">
        <v>157</v>
      </c>
      <c r="B790" s="1228" t="s">
        <v>2083</v>
      </c>
      <c r="C790" s="1229" t="s">
        <v>267</v>
      </c>
      <c r="D790" s="1230">
        <v>1</v>
      </c>
      <c r="E790" s="1473"/>
      <c r="F790" s="1472">
        <f>D790*E790</f>
        <v>0</v>
      </c>
    </row>
    <row r="791" spans="1:76" s="1231" customFormat="1">
      <c r="A791" s="1208" t="s">
        <v>157</v>
      </c>
      <c r="B791" s="1228" t="s">
        <v>622</v>
      </c>
      <c r="C791" s="1229" t="s">
        <v>267</v>
      </c>
      <c r="D791" s="1230">
        <v>1</v>
      </c>
      <c r="E791" s="1469"/>
      <c r="F791" s="1468">
        <f>D791*E791</f>
        <v>0</v>
      </c>
    </row>
    <row r="792" spans="1:76" s="1259" customFormat="1">
      <c r="A792" s="1246" t="s">
        <v>157</v>
      </c>
      <c r="B792" s="1256" t="s">
        <v>623</v>
      </c>
      <c r="C792" s="1257" t="s">
        <v>267</v>
      </c>
      <c r="D792" s="1258">
        <v>1</v>
      </c>
      <c r="E792" s="1471"/>
      <c r="F792" s="1470">
        <f>D792*E792</f>
        <v>0</v>
      </c>
      <c r="G792" s="1231"/>
      <c r="H792" s="1231"/>
      <c r="I792" s="1231"/>
      <c r="J792" s="1231"/>
      <c r="K792" s="1231"/>
      <c r="L792" s="1231"/>
      <c r="M792" s="1231"/>
      <c r="N792" s="1231"/>
      <c r="O792" s="1231"/>
      <c r="P792" s="1231"/>
      <c r="Q792" s="1231"/>
      <c r="R792" s="1231"/>
      <c r="S792" s="1231"/>
      <c r="T792" s="1231"/>
      <c r="U792" s="1231"/>
      <c r="V792" s="1231"/>
      <c r="W792" s="1231"/>
      <c r="X792" s="1231"/>
      <c r="Y792" s="1231"/>
      <c r="Z792" s="1231"/>
      <c r="AA792" s="1231"/>
      <c r="AB792" s="1231"/>
      <c r="AC792" s="1231"/>
      <c r="AD792" s="1231"/>
      <c r="AE792" s="1231"/>
      <c r="AF792" s="1231"/>
      <c r="AG792" s="1231"/>
      <c r="AH792" s="1231"/>
      <c r="AI792" s="1231"/>
      <c r="AJ792" s="1231"/>
      <c r="AK792" s="1231"/>
      <c r="AL792" s="1231"/>
      <c r="AM792" s="1231"/>
      <c r="AN792" s="1231"/>
      <c r="AO792" s="1231"/>
      <c r="AP792" s="1231"/>
      <c r="AQ792" s="1231"/>
      <c r="AR792" s="1231"/>
      <c r="AS792" s="1231"/>
      <c r="AT792" s="1231"/>
      <c r="AU792" s="1231"/>
      <c r="AV792" s="1231"/>
      <c r="AW792" s="1231"/>
      <c r="AX792" s="1231"/>
      <c r="AY792" s="1231"/>
      <c r="AZ792" s="1231"/>
      <c r="BA792" s="1231"/>
      <c r="BB792" s="1231"/>
      <c r="BC792" s="1231"/>
      <c r="BD792" s="1231"/>
      <c r="BE792" s="1231"/>
      <c r="BF792" s="1231"/>
      <c r="BG792" s="1231"/>
      <c r="BH792" s="1231"/>
      <c r="BI792" s="1231"/>
      <c r="BJ792" s="1231"/>
      <c r="BK792" s="1231"/>
      <c r="BL792" s="1231"/>
      <c r="BM792" s="1231"/>
      <c r="BN792" s="1231"/>
      <c r="BO792" s="1231"/>
      <c r="BP792" s="1231"/>
      <c r="BQ792" s="1231"/>
      <c r="BR792" s="1231"/>
      <c r="BS792" s="1231"/>
      <c r="BT792" s="1231"/>
      <c r="BU792" s="1231"/>
      <c r="BV792" s="1231"/>
      <c r="BW792" s="1231"/>
      <c r="BX792" s="1231"/>
    </row>
    <row r="793" spans="1:76" s="1231" customFormat="1">
      <c r="A793" s="1208"/>
      <c r="B793" s="1228"/>
      <c r="C793" s="1060" t="s">
        <v>267</v>
      </c>
      <c r="D793" s="1253">
        <v>1</v>
      </c>
      <c r="E793" s="1469">
        <f>SUM(F790:F792)</f>
        <v>0</v>
      </c>
      <c r="F793" s="1251"/>
    </row>
    <row r="794" spans="1:76" s="1263" customFormat="1">
      <c r="A794" s="1260"/>
      <c r="B794" s="1261"/>
      <c r="C794" s="1157"/>
      <c r="D794" s="1254"/>
      <c r="E794" s="1255"/>
      <c r="F794" s="1262"/>
    </row>
    <row r="795" spans="1:76" s="1236" customFormat="1">
      <c r="A795" s="1232"/>
      <c r="B795" s="606" t="s">
        <v>624</v>
      </c>
      <c r="C795" s="1233"/>
      <c r="D795" s="1234"/>
      <c r="E795" s="1235"/>
      <c r="F795" s="1235"/>
    </row>
    <row r="796" spans="1:76" s="1244" customFormat="1" ht="26.4">
      <c r="A796" s="1208" t="s">
        <v>157</v>
      </c>
      <c r="B796" s="1241" t="s">
        <v>2065</v>
      </c>
      <c r="C796" s="1242" t="s">
        <v>626</v>
      </c>
      <c r="D796" s="1264">
        <v>140</v>
      </c>
      <c r="E796" s="1469"/>
      <c r="F796" s="1468">
        <f t="shared" ref="F796:F802" si="13">D796*E796</f>
        <v>0</v>
      </c>
    </row>
    <row r="797" spans="1:76" s="1244" customFormat="1" ht="26.4">
      <c r="A797" s="1208" t="s">
        <v>157</v>
      </c>
      <c r="B797" s="1241" t="s">
        <v>2066</v>
      </c>
      <c r="C797" s="1242" t="s">
        <v>626</v>
      </c>
      <c r="D797" s="1243">
        <v>240</v>
      </c>
      <c r="E797" s="1469"/>
      <c r="F797" s="1468">
        <f t="shared" si="13"/>
        <v>0</v>
      </c>
    </row>
    <row r="798" spans="1:76" s="1244" customFormat="1">
      <c r="A798" s="1208" t="s">
        <v>157</v>
      </c>
      <c r="B798" s="1241" t="s">
        <v>2067</v>
      </c>
      <c r="C798" s="1242" t="s">
        <v>626</v>
      </c>
      <c r="D798" s="1243">
        <v>100</v>
      </c>
      <c r="E798" s="1469"/>
      <c r="F798" s="1468">
        <f t="shared" si="13"/>
        <v>0</v>
      </c>
    </row>
    <row r="799" spans="1:76" s="1244" customFormat="1" ht="26.4">
      <c r="A799" s="1208" t="s">
        <v>157</v>
      </c>
      <c r="B799" s="1241" t="s">
        <v>2070</v>
      </c>
      <c r="C799" s="1242" t="s">
        <v>626</v>
      </c>
      <c r="D799" s="1243">
        <v>120</v>
      </c>
      <c r="E799" s="1469"/>
      <c r="F799" s="1468">
        <f t="shared" si="13"/>
        <v>0</v>
      </c>
    </row>
    <row r="800" spans="1:76" s="1244" customFormat="1" ht="26.4">
      <c r="A800" s="1208" t="s">
        <v>157</v>
      </c>
      <c r="B800" s="1241" t="s">
        <v>2068</v>
      </c>
      <c r="C800" s="1242" t="s">
        <v>267</v>
      </c>
      <c r="D800" s="1243">
        <v>4</v>
      </c>
      <c r="E800" s="1469"/>
      <c r="F800" s="1468">
        <f t="shared" si="13"/>
        <v>0</v>
      </c>
    </row>
    <row r="801" spans="1:76" s="1244" customFormat="1">
      <c r="A801" s="1208" t="s">
        <v>157</v>
      </c>
      <c r="B801" s="1241" t="s">
        <v>647</v>
      </c>
      <c r="C801" s="1242" t="s">
        <v>267</v>
      </c>
      <c r="D801" s="1243">
        <v>4</v>
      </c>
      <c r="E801" s="1469"/>
      <c r="F801" s="1468">
        <f t="shared" si="13"/>
        <v>0</v>
      </c>
    </row>
    <row r="802" spans="1:76" s="1250" customFormat="1">
      <c r="A802" s="1246" t="s">
        <v>157</v>
      </c>
      <c r="B802" s="1247" t="s">
        <v>644</v>
      </c>
      <c r="C802" s="1248" t="s">
        <v>645</v>
      </c>
      <c r="D802" s="1249">
        <v>1</v>
      </c>
      <c r="E802" s="1471"/>
      <c r="F802" s="1470">
        <f t="shared" si="13"/>
        <v>0</v>
      </c>
      <c r="G802" s="1244"/>
      <c r="H802" s="1244"/>
      <c r="I802" s="1244"/>
      <c r="J802" s="1244"/>
      <c r="K802" s="1244"/>
      <c r="L802" s="1244"/>
      <c r="M802" s="1244"/>
      <c r="N802" s="1244"/>
      <c r="O802" s="1244"/>
      <c r="P802" s="1244"/>
      <c r="Q802" s="1244"/>
      <c r="R802" s="1244"/>
      <c r="S802" s="1244"/>
      <c r="T802" s="1244"/>
      <c r="U802" s="1244"/>
      <c r="V802" s="1244"/>
      <c r="W802" s="1244"/>
      <c r="X802" s="1244"/>
      <c r="Y802" s="1244"/>
      <c r="Z802" s="1244"/>
      <c r="AA802" s="1244"/>
      <c r="AB802" s="1244"/>
      <c r="AC802" s="1244"/>
      <c r="AD802" s="1244"/>
      <c r="AE802" s="1244"/>
      <c r="AF802" s="1244"/>
      <c r="AG802" s="1244"/>
      <c r="AH802" s="1244"/>
      <c r="AI802" s="1244"/>
      <c r="AJ802" s="1244"/>
      <c r="AK802" s="1244"/>
      <c r="AL802" s="1244"/>
      <c r="AM802" s="1244"/>
      <c r="AN802" s="1244"/>
      <c r="AO802" s="1244"/>
      <c r="AP802" s="1244"/>
      <c r="AQ802" s="1244"/>
      <c r="AR802" s="1244"/>
      <c r="AS802" s="1244"/>
      <c r="AT802" s="1244"/>
      <c r="AU802" s="1244"/>
      <c r="AV802" s="1244"/>
      <c r="AW802" s="1244"/>
      <c r="AX802" s="1244"/>
      <c r="AY802" s="1244"/>
      <c r="AZ802" s="1244"/>
      <c r="BA802" s="1244"/>
      <c r="BB802" s="1244"/>
      <c r="BC802" s="1244"/>
      <c r="BD802" s="1244"/>
      <c r="BE802" s="1244"/>
      <c r="BF802" s="1244"/>
      <c r="BG802" s="1244"/>
      <c r="BH802" s="1244"/>
      <c r="BI802" s="1244"/>
      <c r="BJ802" s="1244"/>
      <c r="BK802" s="1244"/>
      <c r="BL802" s="1244"/>
      <c r="BM802" s="1244"/>
      <c r="BN802" s="1244"/>
      <c r="BO802" s="1244"/>
      <c r="BP802" s="1244"/>
      <c r="BQ802" s="1244"/>
      <c r="BR802" s="1244"/>
      <c r="BS802" s="1244"/>
      <c r="BT802" s="1244"/>
      <c r="BU802" s="1244"/>
      <c r="BV802" s="1244"/>
      <c r="BW802" s="1244"/>
      <c r="BX802" s="1244"/>
    </row>
    <row r="803" spans="1:76" s="1231" customFormat="1">
      <c r="A803" s="1208"/>
      <c r="B803" s="1228"/>
      <c r="C803" s="1229" t="s">
        <v>267</v>
      </c>
      <c r="D803" s="1230">
        <v>1</v>
      </c>
      <c r="E803" s="1469">
        <f>SUM(F796:F802)</f>
        <v>0</v>
      </c>
    </row>
    <row r="804" spans="1:76" s="1231" customFormat="1">
      <c r="A804" s="1208"/>
      <c r="B804" s="1228"/>
      <c r="C804" s="1229"/>
      <c r="D804" s="1230"/>
      <c r="E804" s="1469"/>
      <c r="F804" s="1285"/>
    </row>
    <row r="805" spans="1:76" s="1200" customFormat="1" ht="26.4">
      <c r="A805" s="1203" t="s">
        <v>2057</v>
      </c>
      <c r="B805" s="1204" t="s">
        <v>2084</v>
      </c>
      <c r="C805" s="1286" t="s">
        <v>2085</v>
      </c>
      <c r="D805" s="1287">
        <v>1</v>
      </c>
      <c r="E805" s="1474">
        <f>E602+E619+E627+E656+E667+E673+E683+E692+E698+E708+E718+E730+E737+E743+E753+E762+E768+E778+E787+E793+E803</f>
        <v>0</v>
      </c>
      <c r="F805" s="1206"/>
    </row>
    <row r="806" spans="1:76" s="266" customFormat="1">
      <c r="A806" s="304"/>
      <c r="B806" s="282"/>
      <c r="C806" s="305"/>
      <c r="D806" s="306"/>
      <c r="E806" s="307"/>
      <c r="F806" s="308"/>
    </row>
    <row r="807" spans="1:76" s="1288" customFormat="1">
      <c r="A807" s="133" t="s">
        <v>2086</v>
      </c>
      <c r="B807" s="134" t="s">
        <v>652</v>
      </c>
      <c r="C807" s="135"/>
      <c r="D807" s="136"/>
      <c r="E807" s="323"/>
    </row>
    <row r="808" spans="1:76" s="532" customFormat="1" ht="26.4">
      <c r="A808" s="575"/>
      <c r="B808" s="137" t="s">
        <v>2087</v>
      </c>
      <c r="C808" s="1209"/>
      <c r="D808" s="1082"/>
      <c r="E808" s="582"/>
    </row>
    <row r="809" spans="1:76" s="1087" customFormat="1" ht="26.4">
      <c r="A809" s="1208" t="s">
        <v>157</v>
      </c>
      <c r="B809" s="138" t="s">
        <v>653</v>
      </c>
      <c r="C809" s="1209"/>
      <c r="D809" s="1082"/>
      <c r="E809" s="1289"/>
    </row>
    <row r="810" spans="1:76" s="1294" customFormat="1" ht="171.6">
      <c r="A810" s="1290"/>
      <c r="B810" s="1291" t="s">
        <v>2088</v>
      </c>
      <c r="C810" s="1292" t="s">
        <v>267</v>
      </c>
      <c r="D810" s="1293">
        <v>1</v>
      </c>
      <c r="E810" s="1473"/>
      <c r="F810" s="1472">
        <f t="shared" ref="F810:F817" si="14">D810*E810</f>
        <v>0</v>
      </c>
    </row>
    <row r="811" spans="1:76" s="1294" customFormat="1" ht="66">
      <c r="A811" s="1290"/>
      <c r="B811" s="1291" t="s">
        <v>2089</v>
      </c>
      <c r="C811" s="1292" t="s">
        <v>267</v>
      </c>
      <c r="D811" s="1293">
        <v>1</v>
      </c>
      <c r="E811" s="1469"/>
      <c r="F811" s="1468">
        <f t="shared" si="14"/>
        <v>0</v>
      </c>
    </row>
    <row r="812" spans="1:76" s="532" customFormat="1" ht="26.4">
      <c r="A812" s="1208" t="s">
        <v>157</v>
      </c>
      <c r="B812" s="137" t="s">
        <v>2090</v>
      </c>
      <c r="C812" s="1209" t="s">
        <v>267</v>
      </c>
      <c r="D812" s="1082">
        <v>1</v>
      </c>
      <c r="E812" s="1469"/>
      <c r="F812" s="1468">
        <f t="shared" si="14"/>
        <v>0</v>
      </c>
    </row>
    <row r="813" spans="1:76" s="532" customFormat="1">
      <c r="A813" s="1208" t="s">
        <v>157</v>
      </c>
      <c r="B813" s="137" t="s">
        <v>654</v>
      </c>
      <c r="C813" s="1209" t="s">
        <v>267</v>
      </c>
      <c r="D813" s="1082">
        <v>1</v>
      </c>
      <c r="E813" s="1469"/>
      <c r="F813" s="1468">
        <f t="shared" si="14"/>
        <v>0</v>
      </c>
    </row>
    <row r="814" spans="1:76" s="1210" customFormat="1" ht="26.4">
      <c r="A814" s="1209"/>
      <c r="B814" s="1217" t="s">
        <v>616</v>
      </c>
      <c r="C814" s="1209" t="s">
        <v>215</v>
      </c>
      <c r="D814" s="1082">
        <v>1</v>
      </c>
      <c r="E814" s="1469"/>
      <c r="F814" s="1468">
        <f t="shared" si="14"/>
        <v>0</v>
      </c>
    </row>
    <row r="815" spans="1:76" s="532" customFormat="1" ht="26.4">
      <c r="A815" s="1208" t="s">
        <v>157</v>
      </c>
      <c r="B815" s="139" t="s">
        <v>655</v>
      </c>
      <c r="C815" s="1209" t="s">
        <v>267</v>
      </c>
      <c r="D815" s="1082">
        <v>1</v>
      </c>
      <c r="E815" s="1469"/>
      <c r="F815" s="1468">
        <f t="shared" si="14"/>
        <v>0</v>
      </c>
    </row>
    <row r="816" spans="1:76" s="1210" customFormat="1">
      <c r="A816" s="1208" t="s">
        <v>157</v>
      </c>
      <c r="B816" s="1217" t="s">
        <v>656</v>
      </c>
      <c r="C816" s="1209" t="s">
        <v>215</v>
      </c>
      <c r="D816" s="1082">
        <v>1</v>
      </c>
      <c r="E816" s="1469"/>
      <c r="F816" s="1468">
        <f t="shared" si="14"/>
        <v>0</v>
      </c>
    </row>
    <row r="817" spans="1:6" s="532" customFormat="1" ht="26.4">
      <c r="A817" s="1246" t="s">
        <v>157</v>
      </c>
      <c r="B817" s="320" t="s">
        <v>657</v>
      </c>
      <c r="C817" s="1213" t="s">
        <v>267</v>
      </c>
      <c r="D817" s="1211">
        <v>1</v>
      </c>
      <c r="E817" s="1471"/>
      <c r="F817" s="1470">
        <f t="shared" si="14"/>
        <v>0</v>
      </c>
    </row>
    <row r="818" spans="1:6" s="1288" customFormat="1">
      <c r="A818" s="321"/>
      <c r="B818" s="140"/>
      <c r="C818" s="322" t="s">
        <v>267</v>
      </c>
      <c r="D818" s="1082">
        <v>1</v>
      </c>
      <c r="E818" s="1469">
        <f>SUM(F810:F817)</f>
        <v>0</v>
      </c>
    </row>
    <row r="819" spans="1:6" s="1300" customFormat="1">
      <c r="A819" s="1295"/>
      <c r="B819" s="1296"/>
      <c r="C819" s="1297"/>
      <c r="D819" s="1298"/>
      <c r="E819" s="1299"/>
    </row>
    <row r="820" spans="1:6" s="1200" customFormat="1" ht="26.4">
      <c r="A820" s="1199" t="s">
        <v>2091</v>
      </c>
      <c r="B820" s="606" t="s">
        <v>658</v>
      </c>
      <c r="C820" s="1060"/>
      <c r="D820" s="575"/>
      <c r="E820" s="1087"/>
      <c r="F820" s="1087"/>
    </row>
    <row r="821" spans="1:6" s="324" customFormat="1" ht="26.4">
      <c r="A821" s="141" t="s">
        <v>157</v>
      </c>
      <c r="B821" s="140" t="s">
        <v>659</v>
      </c>
      <c r="C821" s="555" t="s">
        <v>267</v>
      </c>
      <c r="D821" s="1301">
        <v>1</v>
      </c>
      <c r="E821" s="1469"/>
      <c r="F821" s="1468">
        <f>D821*E821</f>
        <v>0</v>
      </c>
    </row>
    <row r="822" spans="1:6" s="324" customFormat="1">
      <c r="A822" s="321"/>
      <c r="B822" s="325" t="s">
        <v>660</v>
      </c>
      <c r="C822" s="555"/>
      <c r="D822" s="504"/>
      <c r="E822" s="1302"/>
      <c r="F822" s="503"/>
    </row>
    <row r="823" spans="1:6" s="324" customFormat="1">
      <c r="A823" s="321"/>
      <c r="B823" s="325" t="s">
        <v>661</v>
      </c>
      <c r="C823" s="555"/>
      <c r="D823" s="504"/>
      <c r="E823" s="1302"/>
      <c r="F823" s="503"/>
    </row>
    <row r="824" spans="1:6" s="324" customFormat="1">
      <c r="A824" s="321"/>
      <c r="B824" s="325" t="s">
        <v>662</v>
      </c>
      <c r="C824" s="555"/>
      <c r="D824" s="504"/>
      <c r="E824" s="1302"/>
      <c r="F824" s="503"/>
    </row>
    <row r="825" spans="1:6" s="324" customFormat="1">
      <c r="A825" s="321"/>
      <c r="B825" s="325" t="s">
        <v>663</v>
      </c>
      <c r="C825" s="555"/>
      <c r="D825" s="504"/>
      <c r="E825" s="1302"/>
      <c r="F825" s="503"/>
    </row>
    <row r="826" spans="1:6" s="324" customFormat="1">
      <c r="A826" s="321"/>
      <c r="B826" s="140"/>
      <c r="C826" s="555"/>
      <c r="D826" s="1301"/>
      <c r="E826" s="1302"/>
      <c r="F826" s="503"/>
    </row>
    <row r="827" spans="1:6" s="324" customFormat="1" ht="26.4">
      <c r="A827" s="141" t="s">
        <v>157</v>
      </c>
      <c r="B827" s="140" t="s">
        <v>664</v>
      </c>
      <c r="C827" s="555" t="s">
        <v>267</v>
      </c>
      <c r="D827" s="1301">
        <v>1</v>
      </c>
      <c r="E827" s="1469"/>
      <c r="F827" s="1468">
        <f>D827*E827</f>
        <v>0</v>
      </c>
    </row>
    <row r="828" spans="1:6" s="324" customFormat="1">
      <c r="A828" s="321"/>
      <c r="B828" s="325" t="s">
        <v>665</v>
      </c>
      <c r="C828" s="555"/>
      <c r="D828" s="504"/>
      <c r="E828" s="1302"/>
      <c r="F828" s="503"/>
    </row>
    <row r="829" spans="1:6" s="532" customFormat="1">
      <c r="A829" s="575"/>
      <c r="B829" s="139" t="s">
        <v>662</v>
      </c>
      <c r="C829" s="1303"/>
      <c r="D829" s="1304"/>
      <c r="E829" s="582"/>
    </row>
    <row r="830" spans="1:6" s="324" customFormat="1">
      <c r="A830" s="321"/>
      <c r="B830" s="325" t="s">
        <v>666</v>
      </c>
      <c r="C830" s="555"/>
      <c r="D830" s="504"/>
      <c r="E830" s="1302"/>
      <c r="F830" s="503"/>
    </row>
    <row r="831" spans="1:6" s="532" customFormat="1" ht="26.4">
      <c r="A831" s="575"/>
      <c r="B831" s="142" t="s">
        <v>667</v>
      </c>
      <c r="C831" s="1305"/>
      <c r="D831" s="1306"/>
      <c r="E831" s="582"/>
    </row>
    <row r="832" spans="1:6" s="1087" customFormat="1">
      <c r="A832" s="1082"/>
      <c r="B832" s="145" t="s">
        <v>668</v>
      </c>
      <c r="C832" s="555"/>
      <c r="D832" s="1307"/>
      <c r="E832" s="1308"/>
      <c r="F832" s="532"/>
    </row>
    <row r="833" spans="1:6" s="1087" customFormat="1" ht="26.4">
      <c r="A833" s="1082"/>
      <c r="B833" s="145" t="s">
        <v>669</v>
      </c>
      <c r="C833" s="555"/>
      <c r="D833" s="1307"/>
      <c r="E833" s="1308"/>
      <c r="F833" s="532"/>
    </row>
    <row r="834" spans="1:6" s="324" customFormat="1" ht="26.4">
      <c r="A834" s="321"/>
      <c r="B834" s="325" t="s">
        <v>670</v>
      </c>
      <c r="C834" s="555"/>
      <c r="D834" s="504"/>
      <c r="E834" s="1302"/>
      <c r="F834" s="503"/>
    </row>
    <row r="835" spans="1:6" s="324" customFormat="1">
      <c r="A835" s="321"/>
      <c r="B835" s="140"/>
      <c r="C835" s="555"/>
      <c r="D835" s="1301"/>
      <c r="E835" s="1112"/>
      <c r="F835" s="1112"/>
    </row>
    <row r="836" spans="1:6" s="532" customFormat="1">
      <c r="A836" s="141" t="s">
        <v>157</v>
      </c>
      <c r="B836" s="1309" t="s">
        <v>671</v>
      </c>
    </row>
    <row r="837" spans="1:6" s="1087" customFormat="1" ht="26.4">
      <c r="A837" s="575"/>
      <c r="B837" s="145" t="s">
        <v>672</v>
      </c>
      <c r="C837" s="661" t="s">
        <v>267</v>
      </c>
      <c r="D837" s="1301">
        <v>1</v>
      </c>
      <c r="E837" s="1469"/>
      <c r="F837" s="1468">
        <f>D837*E837</f>
        <v>0</v>
      </c>
    </row>
    <row r="838" spans="1:6" s="1087" customFormat="1" ht="39.6">
      <c r="A838" s="575"/>
      <c r="B838" s="145" t="s">
        <v>673</v>
      </c>
      <c r="C838" s="661" t="s">
        <v>267</v>
      </c>
      <c r="D838" s="1301">
        <v>4</v>
      </c>
      <c r="E838" s="1469"/>
      <c r="F838" s="1468">
        <f>D838*E838</f>
        <v>0</v>
      </c>
    </row>
    <row r="839" spans="1:6" s="1087" customFormat="1" ht="39.6">
      <c r="A839" s="575"/>
      <c r="B839" s="145" t="s">
        <v>674</v>
      </c>
      <c r="C839" s="661" t="s">
        <v>267</v>
      </c>
      <c r="D839" s="1301">
        <v>6</v>
      </c>
      <c r="E839" s="1469"/>
      <c r="F839" s="1468">
        <f>D839*E839</f>
        <v>0</v>
      </c>
    </row>
    <row r="840" spans="1:6" s="532" customFormat="1">
      <c r="A840" s="575"/>
      <c r="B840" s="142"/>
      <c r="C840" s="1305"/>
      <c r="D840" s="1306"/>
      <c r="E840" s="1469"/>
      <c r="F840" s="1468">
        <f>D840*E840</f>
        <v>0</v>
      </c>
    </row>
    <row r="841" spans="1:6" s="532" customFormat="1" ht="26.4">
      <c r="A841" s="141" t="s">
        <v>157</v>
      </c>
      <c r="B841" s="146" t="s">
        <v>675</v>
      </c>
      <c r="C841" s="661" t="s">
        <v>267</v>
      </c>
      <c r="D841" s="1310">
        <v>1</v>
      </c>
      <c r="E841" s="1469"/>
      <c r="F841" s="1468">
        <f>D841*E841</f>
        <v>0</v>
      </c>
    </row>
    <row r="842" spans="1:6" s="532" customFormat="1" ht="132">
      <c r="A842" s="575"/>
      <c r="B842" s="137" t="s">
        <v>676</v>
      </c>
      <c r="C842" s="1209"/>
      <c r="D842" s="1082"/>
      <c r="E842" s="582"/>
      <c r="F842" s="1468"/>
    </row>
    <row r="843" spans="1:6" s="532" customFormat="1">
      <c r="A843" s="575"/>
      <c r="B843" s="147" t="s">
        <v>677</v>
      </c>
      <c r="C843" s="148"/>
      <c r="D843" s="149"/>
      <c r="E843" s="582"/>
    </row>
    <row r="844" spans="1:6" s="532" customFormat="1">
      <c r="A844" s="575"/>
      <c r="B844" s="147" t="s">
        <v>678</v>
      </c>
      <c r="C844" s="555"/>
    </row>
    <row r="845" spans="1:6" s="532" customFormat="1">
      <c r="A845" s="575"/>
      <c r="B845" s="142"/>
      <c r="C845" s="143"/>
      <c r="D845" s="144"/>
      <c r="E845" s="582"/>
    </row>
    <row r="846" spans="1:6" s="532" customFormat="1" ht="79.2">
      <c r="A846" s="141" t="s">
        <v>157</v>
      </c>
      <c r="B846" s="146" t="s">
        <v>679</v>
      </c>
      <c r="C846" s="661" t="s">
        <v>267</v>
      </c>
      <c r="D846" s="1310">
        <v>1</v>
      </c>
      <c r="E846" s="1469"/>
      <c r="F846" s="1468">
        <f>D846*E846</f>
        <v>0</v>
      </c>
    </row>
    <row r="847" spans="1:6" s="1315" customFormat="1">
      <c r="A847" s="1311"/>
      <c r="B847" s="1312"/>
      <c r="C847" s="1313"/>
      <c r="D847" s="1314"/>
      <c r="E847" s="1221"/>
      <c r="F847" s="1221"/>
    </row>
    <row r="848" spans="1:6" s="324" customFormat="1">
      <c r="A848" s="321"/>
      <c r="B848" s="140"/>
      <c r="C848" s="1060" t="s">
        <v>267</v>
      </c>
      <c r="D848" s="1316">
        <v>1</v>
      </c>
      <c r="E848" s="1469">
        <f>SUM(F821:F846)</f>
        <v>0</v>
      </c>
      <c r="F848" s="1215"/>
    </row>
    <row r="849" spans="1:6" s="266" customFormat="1">
      <c r="A849" s="281"/>
      <c r="B849" s="318"/>
      <c r="C849" s="283"/>
      <c r="D849" s="283"/>
      <c r="E849" s="283"/>
      <c r="F849" s="284"/>
    </row>
    <row r="850" spans="1:6" s="273" customFormat="1">
      <c r="A850" s="277" t="s">
        <v>211</v>
      </c>
      <c r="B850" s="317" t="s">
        <v>680</v>
      </c>
      <c r="C850" s="279"/>
      <c r="D850" s="279"/>
      <c r="E850" s="279"/>
      <c r="F850" s="303">
        <f>F555+E805+E818+E848</f>
        <v>0</v>
      </c>
    </row>
    <row r="851" spans="1:6" s="266" customFormat="1">
      <c r="A851" s="281"/>
      <c r="B851" s="318"/>
      <c r="C851" s="283"/>
      <c r="D851" s="283"/>
      <c r="E851" s="283"/>
      <c r="F851" s="316"/>
    </row>
    <row r="852" spans="1:6" s="273" customFormat="1">
      <c r="A852" s="267" t="s">
        <v>212</v>
      </c>
      <c r="B852" s="268" t="s">
        <v>681</v>
      </c>
      <c r="C852" s="269"/>
      <c r="D852" s="270"/>
      <c r="E852" s="271"/>
      <c r="F852" s="272"/>
    </row>
    <row r="853" spans="1:6" s="266" customFormat="1">
      <c r="A853" s="281"/>
      <c r="B853" s="318"/>
      <c r="C853" s="283"/>
      <c r="D853" s="283"/>
      <c r="E853" s="283"/>
      <c r="F853" s="316"/>
    </row>
    <row r="854" spans="1:6" s="233" customFormat="1" ht="198">
      <c r="A854" s="150" t="s">
        <v>172</v>
      </c>
      <c r="B854" s="151" t="s">
        <v>2092</v>
      </c>
      <c r="C854" s="152" t="s">
        <v>215</v>
      </c>
      <c r="D854" s="152">
        <v>27</v>
      </c>
      <c r="E854" s="1317"/>
      <c r="F854" s="1317">
        <f>E854*D854</f>
        <v>0</v>
      </c>
    </row>
    <row r="855" spans="1:6" s="598" customFormat="1">
      <c r="A855" s="153"/>
      <c r="B855" s="1318"/>
      <c r="C855" s="154"/>
      <c r="D855" s="154"/>
      <c r="E855" s="1319"/>
      <c r="F855" s="1319"/>
    </row>
    <row r="856" spans="1:6" s="233" customFormat="1" ht="158.4">
      <c r="A856" s="150" t="s">
        <v>202</v>
      </c>
      <c r="B856" s="155" t="s">
        <v>2093</v>
      </c>
      <c r="C856" s="152" t="s">
        <v>215</v>
      </c>
      <c r="D856" s="152">
        <v>27</v>
      </c>
      <c r="E856" s="1317"/>
      <c r="F856" s="1317">
        <f>E856*D856</f>
        <v>0</v>
      </c>
    </row>
    <row r="857" spans="1:6" s="598" customFormat="1">
      <c r="A857" s="153"/>
      <c r="B857" s="1320"/>
      <c r="C857" s="154"/>
      <c r="D857" s="154"/>
      <c r="E857" s="1319"/>
      <c r="F857" s="1319"/>
    </row>
    <row r="858" spans="1:6" s="233" customFormat="1" ht="147.6">
      <c r="A858" s="150" t="s">
        <v>203</v>
      </c>
      <c r="B858" s="155" t="s">
        <v>2094</v>
      </c>
      <c r="C858" s="152" t="s">
        <v>215</v>
      </c>
      <c r="D858" s="152">
        <v>14</v>
      </c>
      <c r="E858" s="1317"/>
      <c r="F858" s="1317">
        <f>E858*D858</f>
        <v>0</v>
      </c>
    </row>
    <row r="859" spans="1:6" s="598" customFormat="1">
      <c r="A859" s="153"/>
      <c r="B859" s="1320"/>
      <c r="C859" s="154"/>
      <c r="D859" s="154"/>
      <c r="E859" s="1319"/>
      <c r="F859" s="1319"/>
    </row>
    <row r="860" spans="1:6" s="233" customFormat="1" ht="277.2">
      <c r="A860" s="150" t="s">
        <v>205</v>
      </c>
      <c r="B860" s="155" t="s">
        <v>2095</v>
      </c>
      <c r="C860" s="152" t="s">
        <v>215</v>
      </c>
      <c r="D860" s="152">
        <v>3</v>
      </c>
      <c r="E860" s="1317"/>
      <c r="F860" s="1317">
        <f>E860*D860</f>
        <v>0</v>
      </c>
    </row>
    <row r="861" spans="1:6" s="598" customFormat="1">
      <c r="A861" s="153"/>
      <c r="B861" s="1318"/>
      <c r="C861" s="154"/>
      <c r="D861" s="154"/>
      <c r="E861" s="1319"/>
      <c r="F861" s="1319"/>
    </row>
    <row r="862" spans="1:6" s="233" customFormat="1" ht="184.8">
      <c r="A862" s="150" t="s">
        <v>206</v>
      </c>
      <c r="B862" s="151" t="s">
        <v>2096</v>
      </c>
      <c r="C862" s="152" t="s">
        <v>215</v>
      </c>
      <c r="D862" s="152">
        <v>1</v>
      </c>
      <c r="E862" s="1317"/>
      <c r="F862" s="1317">
        <f>E862*D862</f>
        <v>0</v>
      </c>
    </row>
    <row r="863" spans="1:6" s="233" customFormat="1">
      <c r="A863" s="150"/>
      <c r="B863" s="151"/>
      <c r="C863" s="152"/>
      <c r="D863" s="152"/>
      <c r="E863" s="1317"/>
      <c r="F863" s="1317"/>
    </row>
    <row r="864" spans="1:6" s="233" customFormat="1" ht="264">
      <c r="A864" s="150" t="s">
        <v>207</v>
      </c>
      <c r="B864" s="151" t="s">
        <v>2448</v>
      </c>
      <c r="C864" s="152" t="s">
        <v>215</v>
      </c>
      <c r="D864" s="152">
        <v>2</v>
      </c>
      <c r="E864" s="1317"/>
      <c r="F864" s="1317">
        <f>E864*D864</f>
        <v>0</v>
      </c>
    </row>
    <row r="865" spans="1:7" s="233" customFormat="1">
      <c r="A865" s="150"/>
      <c r="B865" s="151"/>
      <c r="C865" s="152"/>
      <c r="D865" s="152"/>
      <c r="E865" s="1317"/>
      <c r="F865" s="1317"/>
    </row>
    <row r="866" spans="1:7" s="233" customFormat="1" ht="132">
      <c r="A866" s="150" t="s">
        <v>208</v>
      </c>
      <c r="B866" s="151" t="s">
        <v>2447</v>
      </c>
      <c r="C866" s="152" t="s">
        <v>215</v>
      </c>
      <c r="D866" s="152">
        <v>13</v>
      </c>
      <c r="E866" s="1317"/>
      <c r="F866" s="1317">
        <f>E866*D866</f>
        <v>0</v>
      </c>
    </row>
    <row r="867" spans="1:7" s="233" customFormat="1">
      <c r="A867" s="150"/>
      <c r="B867" s="151"/>
      <c r="C867" s="152"/>
      <c r="D867" s="152"/>
      <c r="E867" s="1317"/>
      <c r="F867" s="1317"/>
    </row>
    <row r="868" spans="1:7" s="233" customFormat="1" ht="250.8">
      <c r="A868" s="150" t="s">
        <v>209</v>
      </c>
      <c r="B868" s="151" t="s">
        <v>2478</v>
      </c>
      <c r="C868" s="152" t="s">
        <v>215</v>
      </c>
      <c r="D868" s="152">
        <v>1</v>
      </c>
      <c r="E868" s="1317"/>
      <c r="F868" s="1317">
        <f>E868*D868</f>
        <v>0</v>
      </c>
    </row>
    <row r="869" spans="1:7" s="233" customFormat="1">
      <c r="A869" s="150"/>
      <c r="B869" s="151"/>
      <c r="C869" s="152"/>
      <c r="D869" s="152"/>
      <c r="E869" s="1317"/>
      <c r="F869" s="1317"/>
    </row>
    <row r="870" spans="1:7" s="233" customFormat="1" ht="224.4">
      <c r="A870" s="150" t="s">
        <v>210</v>
      </c>
      <c r="B870" s="151" t="s">
        <v>2479</v>
      </c>
      <c r="C870" s="152" t="s">
        <v>215</v>
      </c>
      <c r="D870" s="152">
        <v>5</v>
      </c>
      <c r="E870" s="1317"/>
      <c r="F870" s="1317">
        <f>E870*D870</f>
        <v>0</v>
      </c>
    </row>
    <row r="871" spans="1:7" s="598" customFormat="1">
      <c r="A871" s="153"/>
      <c r="B871" s="1320"/>
      <c r="C871" s="154"/>
      <c r="D871" s="154"/>
      <c r="E871" s="1319"/>
      <c r="F871" s="1319"/>
    </row>
    <row r="872" spans="1:7" s="233" customFormat="1" ht="26.4">
      <c r="A872" s="150" t="s">
        <v>211</v>
      </c>
      <c r="B872" s="1321" t="s">
        <v>2097</v>
      </c>
      <c r="C872" s="152" t="s">
        <v>215</v>
      </c>
      <c r="D872" s="152">
        <v>5</v>
      </c>
      <c r="E872" s="1317"/>
      <c r="F872" s="1317">
        <f>E872*D872</f>
        <v>0</v>
      </c>
    </row>
    <row r="873" spans="1:7" s="598" customFormat="1">
      <c r="A873" s="153"/>
      <c r="B873" s="1320"/>
      <c r="C873" s="154"/>
      <c r="D873" s="154"/>
      <c r="E873" s="1319"/>
      <c r="F873" s="1319"/>
    </row>
    <row r="874" spans="1:7" s="233" customFormat="1" ht="26.4">
      <c r="A874" s="150" t="s">
        <v>212</v>
      </c>
      <c r="B874" s="155" t="s">
        <v>2098</v>
      </c>
      <c r="C874" s="152" t="s">
        <v>215</v>
      </c>
      <c r="D874" s="152">
        <v>27</v>
      </c>
      <c r="E874" s="1317"/>
      <c r="F874" s="1317">
        <f>E874*D874</f>
        <v>0</v>
      </c>
    </row>
    <row r="875" spans="1:7" s="598" customFormat="1">
      <c r="A875" s="1318"/>
      <c r="B875" s="1318"/>
      <c r="C875" s="154"/>
      <c r="D875" s="154"/>
      <c r="E875" s="1319"/>
      <c r="F875" s="1319"/>
      <c r="G875" s="1322"/>
    </row>
    <row r="876" spans="1:7" s="233" customFormat="1" ht="26.4">
      <c r="A876" s="150" t="s">
        <v>213</v>
      </c>
      <c r="B876" s="155" t="s">
        <v>233</v>
      </c>
      <c r="C876" s="152" t="s">
        <v>215</v>
      </c>
      <c r="D876" s="152">
        <v>27</v>
      </c>
      <c r="E876" s="1317"/>
      <c r="F876" s="1317">
        <f>E876*D876</f>
        <v>0</v>
      </c>
    </row>
    <row r="877" spans="1:7" s="598" customFormat="1">
      <c r="A877" s="156"/>
      <c r="B877" s="1318"/>
      <c r="C877" s="154"/>
      <c r="D877" s="154"/>
      <c r="E877" s="1319"/>
      <c r="F877" s="1319"/>
      <c r="G877" s="1322"/>
    </row>
    <row r="878" spans="1:7" s="233" customFormat="1" ht="26.4">
      <c r="A878" s="150" t="s">
        <v>425</v>
      </c>
      <c r="B878" s="155" t="s">
        <v>2099</v>
      </c>
      <c r="C878" s="152" t="s">
        <v>215</v>
      </c>
      <c r="D878" s="152">
        <v>1</v>
      </c>
      <c r="E878" s="1317"/>
      <c r="F878" s="1317">
        <f>E878*D878</f>
        <v>0</v>
      </c>
    </row>
    <row r="879" spans="1:7" s="598" customFormat="1">
      <c r="A879" s="156"/>
      <c r="B879" s="1318"/>
      <c r="C879" s="154"/>
      <c r="D879" s="154"/>
      <c r="E879" s="1319"/>
      <c r="F879" s="1319"/>
      <c r="G879" s="1322"/>
    </row>
    <row r="880" spans="1:7" s="233" customFormat="1" ht="26.4">
      <c r="A880" s="150" t="s">
        <v>426</v>
      </c>
      <c r="B880" s="155" t="s">
        <v>2100</v>
      </c>
      <c r="C880" s="152" t="s">
        <v>215</v>
      </c>
      <c r="D880" s="152">
        <v>3</v>
      </c>
      <c r="E880" s="1317"/>
      <c r="F880" s="1317">
        <f>E880*D880</f>
        <v>0</v>
      </c>
    </row>
    <row r="881" spans="1:7" s="598" customFormat="1">
      <c r="A881" s="156"/>
      <c r="B881" s="156"/>
      <c r="C881" s="154"/>
      <c r="D881" s="154"/>
      <c r="E881" s="1319"/>
      <c r="F881" s="1319"/>
      <c r="G881" s="1322"/>
    </row>
    <row r="882" spans="1:7" s="233" customFormat="1">
      <c r="A882" s="150" t="s">
        <v>427</v>
      </c>
      <c r="B882" s="155" t="s">
        <v>2101</v>
      </c>
      <c r="C882" s="152" t="s">
        <v>215</v>
      </c>
      <c r="D882" s="152">
        <v>14</v>
      </c>
      <c r="E882" s="1317"/>
      <c r="F882" s="1317">
        <f>E882*D882</f>
        <v>0</v>
      </c>
    </row>
    <row r="883" spans="1:7" s="233" customFormat="1">
      <c r="A883" s="150"/>
      <c r="B883" s="155"/>
      <c r="C883" s="152"/>
      <c r="D883" s="152"/>
      <c r="E883" s="1317"/>
      <c r="F883" s="1317"/>
    </row>
    <row r="884" spans="1:7" s="233" customFormat="1" ht="26.4">
      <c r="A884" s="150" t="s">
        <v>428</v>
      </c>
      <c r="B884" s="151" t="s">
        <v>2102</v>
      </c>
      <c r="C884" s="152" t="s">
        <v>215</v>
      </c>
      <c r="D884" s="152">
        <v>2</v>
      </c>
      <c r="E884" s="1317"/>
      <c r="F884" s="1317">
        <f>E884*D884</f>
        <v>0</v>
      </c>
    </row>
    <row r="885" spans="1:7" s="233" customFormat="1">
      <c r="A885" s="150"/>
      <c r="B885" s="151"/>
      <c r="C885" s="152"/>
      <c r="D885" s="152"/>
      <c r="E885" s="1317"/>
      <c r="F885" s="1317"/>
    </row>
    <row r="886" spans="1:7" s="233" customFormat="1" ht="26.4">
      <c r="A886" s="150" t="s">
        <v>569</v>
      </c>
      <c r="B886" s="151" t="s">
        <v>2103</v>
      </c>
      <c r="C886" s="152" t="s">
        <v>215</v>
      </c>
      <c r="D886" s="152">
        <v>13</v>
      </c>
      <c r="E886" s="1317"/>
      <c r="F886" s="1317">
        <f>E886*D886</f>
        <v>0</v>
      </c>
    </row>
    <row r="887" spans="1:7" s="598" customFormat="1">
      <c r="A887" s="156"/>
      <c r="B887" s="156"/>
      <c r="C887" s="154"/>
      <c r="D887" s="154"/>
      <c r="E887" s="1319"/>
      <c r="F887" s="1319"/>
      <c r="G887" s="1322"/>
    </row>
    <row r="888" spans="1:7" s="233" customFormat="1" ht="26.4">
      <c r="A888" s="150" t="s">
        <v>570</v>
      </c>
      <c r="B888" s="151" t="s">
        <v>2104</v>
      </c>
      <c r="C888" s="152" t="s">
        <v>215</v>
      </c>
      <c r="D888" s="152">
        <v>1</v>
      </c>
      <c r="E888" s="1317"/>
      <c r="F888" s="1317">
        <f>E888*D888</f>
        <v>0</v>
      </c>
    </row>
    <row r="889" spans="1:7" s="233" customFormat="1">
      <c r="A889" s="150"/>
      <c r="B889" s="151"/>
      <c r="C889" s="152"/>
      <c r="D889" s="152"/>
      <c r="E889" s="1317"/>
      <c r="F889" s="1317"/>
    </row>
    <row r="890" spans="1:7" s="233" customFormat="1" ht="39.6">
      <c r="A890" s="150" t="s">
        <v>571</v>
      </c>
      <c r="B890" s="155" t="s">
        <v>2105</v>
      </c>
      <c r="C890" s="152" t="s">
        <v>215</v>
      </c>
      <c r="D890" s="152">
        <v>34</v>
      </c>
      <c r="E890" s="1317"/>
      <c r="F890" s="1317">
        <f>E890*D890</f>
        <v>0</v>
      </c>
    </row>
    <row r="891" spans="1:7" s="598" customFormat="1">
      <c r="A891" s="1318"/>
      <c r="B891" s="156"/>
      <c r="C891" s="154"/>
      <c r="D891" s="154"/>
      <c r="E891" s="1319"/>
      <c r="F891" s="1319"/>
      <c r="G891" s="1322"/>
    </row>
    <row r="892" spans="1:7" s="233" customFormat="1" ht="39.6">
      <c r="A892" s="150" t="s">
        <v>573</v>
      </c>
      <c r="B892" s="155" t="s">
        <v>2106</v>
      </c>
      <c r="C892" s="152" t="s">
        <v>201</v>
      </c>
      <c r="D892" s="152">
        <v>1</v>
      </c>
      <c r="E892" s="1317"/>
      <c r="F892" s="1317">
        <f>E892*D892</f>
        <v>0</v>
      </c>
    </row>
    <row r="893" spans="1:7" s="598" customFormat="1">
      <c r="A893" s="156"/>
      <c r="B893" s="156"/>
      <c r="C893" s="154"/>
      <c r="D893" s="154"/>
      <c r="E893" s="1319"/>
      <c r="F893" s="1319"/>
      <c r="G893" s="1322"/>
    </row>
    <row r="894" spans="1:7" s="233" customFormat="1" ht="39.6">
      <c r="A894" s="150" t="s">
        <v>574</v>
      </c>
      <c r="B894" s="155" t="s">
        <v>682</v>
      </c>
      <c r="C894" s="152" t="s">
        <v>215</v>
      </c>
      <c r="D894" s="152">
        <v>32</v>
      </c>
      <c r="E894" s="1317"/>
      <c r="F894" s="1317">
        <f>E894*D894</f>
        <v>0</v>
      </c>
    </row>
    <row r="895" spans="1:7" s="233" customFormat="1">
      <c r="A895" s="150"/>
      <c r="B895" s="155"/>
      <c r="C895" s="152"/>
      <c r="D895" s="152"/>
      <c r="E895" s="1317"/>
      <c r="F895" s="1317"/>
    </row>
    <row r="896" spans="1:7" s="233" customFormat="1" ht="39.6">
      <c r="A896" s="150" t="s">
        <v>575</v>
      </c>
      <c r="B896" s="155" t="s">
        <v>2446</v>
      </c>
      <c r="C896" s="152" t="s">
        <v>226</v>
      </c>
      <c r="D896" s="152">
        <v>324</v>
      </c>
      <c r="E896" s="1317"/>
      <c r="F896" s="1317">
        <f>E896*D896</f>
        <v>0</v>
      </c>
    </row>
    <row r="897" spans="1:7" s="598" customFormat="1">
      <c r="A897" s="156"/>
      <c r="B897" s="1318"/>
      <c r="C897" s="154"/>
      <c r="D897" s="154"/>
      <c r="E897" s="1319"/>
      <c r="F897" s="1319"/>
      <c r="G897" s="1322"/>
    </row>
    <row r="898" spans="1:7" s="233" customFormat="1" ht="92.4">
      <c r="A898" s="150" t="s">
        <v>576</v>
      </c>
      <c r="B898" s="155" t="s">
        <v>683</v>
      </c>
      <c r="C898" s="152" t="s">
        <v>226</v>
      </c>
      <c r="D898" s="152">
        <v>426</v>
      </c>
      <c r="E898" s="1317"/>
      <c r="F898" s="1317">
        <f>E898*D898</f>
        <v>0</v>
      </c>
    </row>
    <row r="899" spans="1:7" s="598" customFormat="1">
      <c r="A899" s="1318"/>
      <c r="B899" s="156"/>
      <c r="C899" s="154"/>
      <c r="D899" s="154"/>
      <c r="E899" s="1319"/>
      <c r="F899" s="1319"/>
      <c r="G899" s="1322"/>
    </row>
    <row r="900" spans="1:7" s="233" customFormat="1" ht="52.8">
      <c r="A900" s="150" t="s">
        <v>1632</v>
      </c>
      <c r="B900" s="1323" t="s">
        <v>2107</v>
      </c>
      <c r="C900" s="1324" t="s">
        <v>226</v>
      </c>
      <c r="D900" s="1324">
        <v>200</v>
      </c>
      <c r="E900" s="1325"/>
      <c r="F900" s="1317">
        <f>E900*D900</f>
        <v>0</v>
      </c>
      <c r="G900" s="1326"/>
    </row>
    <row r="901" spans="1:7" s="598" customFormat="1">
      <c r="A901" s="153"/>
      <c r="B901" s="1327"/>
      <c r="C901" s="1328"/>
      <c r="D901" s="1328"/>
      <c r="E901" s="1329"/>
      <c r="F901" s="1330"/>
      <c r="G901" s="1322"/>
    </row>
    <row r="902" spans="1:7" s="233" customFormat="1" ht="26.4">
      <c r="A902" s="150" t="s">
        <v>578</v>
      </c>
      <c r="B902" s="155" t="s">
        <v>2108</v>
      </c>
      <c r="C902" s="152" t="s">
        <v>215</v>
      </c>
      <c r="D902" s="152">
        <v>2</v>
      </c>
      <c r="E902" s="1317"/>
      <c r="F902" s="1317">
        <f>E902*D902</f>
        <v>0</v>
      </c>
    </row>
    <row r="903" spans="1:7" s="233" customFormat="1">
      <c r="A903" s="150"/>
      <c r="B903" s="155"/>
      <c r="C903" s="152"/>
      <c r="D903" s="152"/>
      <c r="E903" s="1317"/>
      <c r="F903" s="1317"/>
    </row>
    <row r="904" spans="1:7" s="233" customFormat="1" ht="39.6">
      <c r="A904" s="150" t="s">
        <v>1634</v>
      </c>
      <c r="B904" s="155" t="s">
        <v>2445</v>
      </c>
      <c r="C904" s="152" t="s">
        <v>215</v>
      </c>
      <c r="D904" s="152">
        <v>14</v>
      </c>
      <c r="E904" s="1317"/>
      <c r="F904" s="1468">
        <f>D904*E904</f>
        <v>0</v>
      </c>
    </row>
    <row r="905" spans="1:7" s="598" customFormat="1">
      <c r="A905" s="1318"/>
      <c r="B905" s="1318"/>
      <c r="C905" s="154"/>
      <c r="D905" s="154"/>
      <c r="E905" s="1319"/>
      <c r="F905" s="1319"/>
      <c r="G905" s="1322"/>
    </row>
    <row r="906" spans="1:7" s="233" customFormat="1" ht="52.8">
      <c r="A906" s="150" t="s">
        <v>1635</v>
      </c>
      <c r="B906" s="155" t="s">
        <v>2109</v>
      </c>
      <c r="C906" s="152" t="s">
        <v>201</v>
      </c>
      <c r="D906" s="152">
        <v>1</v>
      </c>
      <c r="E906" s="1317"/>
      <c r="F906" s="1317">
        <f>E906*D906</f>
        <v>0</v>
      </c>
    </row>
    <row r="907" spans="1:7" s="598" customFormat="1">
      <c r="A907" s="153"/>
      <c r="B907" s="156"/>
      <c r="C907" s="154"/>
      <c r="D907" s="154"/>
      <c r="E907" s="1330"/>
      <c r="F907" s="1330"/>
    </row>
    <row r="908" spans="1:7" s="273" customFormat="1">
      <c r="A908" s="277" t="s">
        <v>212</v>
      </c>
      <c r="B908" s="326" t="s">
        <v>684</v>
      </c>
      <c r="C908" s="279"/>
      <c r="D908" s="279"/>
      <c r="E908" s="279"/>
      <c r="F908" s="303">
        <f>SUM(F854:F906)</f>
        <v>0</v>
      </c>
    </row>
    <row r="909" spans="1:7" s="266" customFormat="1">
      <c r="A909" s="281"/>
      <c r="B909" s="318"/>
      <c r="C909" s="283"/>
      <c r="D909" s="283"/>
      <c r="E909" s="283"/>
      <c r="F909" s="284"/>
    </row>
    <row r="910" spans="1:7" s="273" customFormat="1">
      <c r="A910" s="267" t="s">
        <v>213</v>
      </c>
      <c r="B910" s="268" t="s">
        <v>685</v>
      </c>
      <c r="C910" s="269"/>
      <c r="D910" s="270"/>
      <c r="E910" s="271"/>
      <c r="F910" s="272"/>
    </row>
    <row r="911" spans="1:7" s="273" customFormat="1">
      <c r="A911" s="327"/>
      <c r="B911" s="294"/>
      <c r="C911" s="1151"/>
      <c r="D911" s="1151"/>
      <c r="E911" s="1152"/>
      <c r="F911" s="296"/>
    </row>
    <row r="912" spans="1:7" s="1087" customFormat="1" ht="66">
      <c r="A912" s="1060" t="s">
        <v>172</v>
      </c>
      <c r="B912" s="1081" t="s">
        <v>686</v>
      </c>
      <c r="C912" s="535" t="s">
        <v>201</v>
      </c>
      <c r="D912" s="555">
        <v>1</v>
      </c>
      <c r="E912" s="1469"/>
      <c r="F912" s="1468">
        <f>D912*E912</f>
        <v>0</v>
      </c>
    </row>
    <row r="913" spans="1:6" s="1087" customFormat="1">
      <c r="A913" s="1182"/>
      <c r="C913" s="575"/>
      <c r="E913" s="532"/>
      <c r="F913" s="532"/>
    </row>
    <row r="914" spans="1:6" s="1087" customFormat="1" ht="26.4">
      <c r="A914" s="1060" t="s">
        <v>202</v>
      </c>
      <c r="B914" s="1081" t="s">
        <v>687</v>
      </c>
      <c r="C914" s="535" t="s">
        <v>201</v>
      </c>
      <c r="D914" s="555">
        <v>1</v>
      </c>
      <c r="E914" s="1469"/>
      <c r="F914" s="1468">
        <f>D914*E914</f>
        <v>0</v>
      </c>
    </row>
    <row r="915" spans="1:6" s="273" customFormat="1">
      <c r="A915" s="327"/>
      <c r="B915" s="294"/>
      <c r="C915" s="1151"/>
      <c r="D915" s="1151"/>
      <c r="E915" s="1152"/>
      <c r="F915" s="296"/>
    </row>
    <row r="916" spans="1:6" s="1087" customFormat="1" ht="79.2">
      <c r="A916" s="1060" t="s">
        <v>203</v>
      </c>
      <c r="B916" s="240" t="s">
        <v>688</v>
      </c>
      <c r="C916" s="535" t="s">
        <v>201</v>
      </c>
      <c r="D916" s="555">
        <v>1</v>
      </c>
      <c r="E916" s="1469"/>
      <c r="F916" s="1468">
        <f>D916*E916</f>
        <v>0</v>
      </c>
    </row>
    <row r="917" spans="1:6" s="1087" customFormat="1">
      <c r="A917" s="1182"/>
      <c r="C917" s="575"/>
      <c r="E917" s="532"/>
      <c r="F917" s="532"/>
    </row>
    <row r="918" spans="1:6" s="1087" customFormat="1" ht="66">
      <c r="A918" s="1060" t="s">
        <v>205</v>
      </c>
      <c r="B918" s="1081" t="s">
        <v>689</v>
      </c>
      <c r="C918" s="535"/>
      <c r="E918" s="532"/>
      <c r="F918" s="532"/>
    </row>
    <row r="919" spans="1:6" s="1087" customFormat="1">
      <c r="A919" s="1209" t="s">
        <v>157</v>
      </c>
      <c r="B919" s="1081" t="s">
        <v>690</v>
      </c>
      <c r="C919" s="535"/>
      <c r="E919" s="532"/>
      <c r="F919" s="532"/>
    </row>
    <row r="920" spans="1:6" s="1087" customFormat="1">
      <c r="A920" s="1209" t="s">
        <v>157</v>
      </c>
      <c r="B920" s="1081" t="s">
        <v>691</v>
      </c>
      <c r="C920" s="535"/>
      <c r="E920" s="532"/>
      <c r="F920" s="532"/>
    </row>
    <row r="921" spans="1:6" s="1087" customFormat="1">
      <c r="A921" s="1209" t="s">
        <v>157</v>
      </c>
      <c r="B921" s="1081" t="s">
        <v>692</v>
      </c>
      <c r="C921" s="535"/>
      <c r="E921" s="532"/>
      <c r="F921" s="532"/>
    </row>
    <row r="922" spans="1:6" s="1087" customFormat="1">
      <c r="A922" s="1209" t="s">
        <v>157</v>
      </c>
      <c r="B922" s="1081" t="s">
        <v>693</v>
      </c>
      <c r="C922" s="535"/>
      <c r="E922" s="532"/>
      <c r="F922" s="532"/>
    </row>
    <row r="923" spans="1:6" s="1087" customFormat="1">
      <c r="A923" s="1209" t="s">
        <v>157</v>
      </c>
      <c r="B923" s="1081" t="s">
        <v>694</v>
      </c>
      <c r="C923" s="535"/>
      <c r="E923" s="532"/>
      <c r="F923" s="532"/>
    </row>
    <row r="924" spans="1:6" s="1087" customFormat="1" ht="39.6">
      <c r="A924" s="1209" t="s">
        <v>157</v>
      </c>
      <c r="B924" s="1081" t="s">
        <v>695</v>
      </c>
      <c r="C924" s="575"/>
      <c r="E924" s="1331"/>
      <c r="F924" s="1331"/>
    </row>
    <row r="925" spans="1:6" s="1087" customFormat="1">
      <c r="A925" s="1182"/>
      <c r="B925" s="1332" t="s">
        <v>696</v>
      </c>
      <c r="C925" s="1333" t="s">
        <v>201</v>
      </c>
      <c r="D925" s="1334">
        <v>1</v>
      </c>
      <c r="E925" s="1469"/>
      <c r="F925" s="1468">
        <f>D925*E925</f>
        <v>0</v>
      </c>
    </row>
    <row r="926" spans="1:6" s="273" customFormat="1">
      <c r="A926" s="295"/>
      <c r="B926" s="294"/>
      <c r="C926" s="1151"/>
      <c r="D926" s="1151"/>
      <c r="E926" s="1152"/>
      <c r="F926" s="296"/>
    </row>
    <row r="927" spans="1:6" s="273" customFormat="1">
      <c r="A927" s="277" t="s">
        <v>213</v>
      </c>
      <c r="B927" s="326" t="s">
        <v>697</v>
      </c>
      <c r="C927" s="279"/>
      <c r="D927" s="279"/>
      <c r="E927" s="279"/>
      <c r="F927" s="303">
        <f>SUM(F912:F925)</f>
        <v>0</v>
      </c>
    </row>
    <row r="928" spans="1:6" s="266" customFormat="1">
      <c r="A928" s="281"/>
      <c r="B928" s="318"/>
      <c r="C928" s="283"/>
      <c r="D928" s="283"/>
      <c r="E928" s="283"/>
      <c r="F928" s="284"/>
    </row>
    <row r="929" spans="1:6" s="273" customFormat="1" ht="21">
      <c r="B929" s="328"/>
      <c r="C929" s="329" t="s">
        <v>223</v>
      </c>
    </row>
    <row r="930" spans="1:6" s="273" customFormat="1" ht="21">
      <c r="B930" s="328"/>
      <c r="C930" s="329"/>
    </row>
    <row r="931" spans="1:6" s="331" customFormat="1">
      <c r="A931" s="297" t="s">
        <v>172</v>
      </c>
      <c r="B931" s="1539" t="s">
        <v>698</v>
      </c>
      <c r="C931" s="1539"/>
      <c r="D931" s="1539"/>
      <c r="E931" s="330"/>
      <c r="F931" s="157">
        <f>F116</f>
        <v>0</v>
      </c>
    </row>
    <row r="932" spans="1:6" s="331" customFormat="1">
      <c r="A932" s="297" t="s">
        <v>202</v>
      </c>
      <c r="B932" s="1539" t="s">
        <v>486</v>
      </c>
      <c r="C932" s="1539"/>
      <c r="D932" s="1539"/>
      <c r="E932" s="330"/>
      <c r="F932" s="157">
        <f>F348</f>
        <v>0</v>
      </c>
    </row>
    <row r="933" spans="1:6" s="331" customFormat="1">
      <c r="A933" s="297" t="s">
        <v>203</v>
      </c>
      <c r="B933" s="1539" t="s">
        <v>528</v>
      </c>
      <c r="C933" s="1539"/>
      <c r="D933" s="1539"/>
      <c r="E933" s="330"/>
      <c r="F933" s="157">
        <f>F374</f>
        <v>0</v>
      </c>
    </row>
    <row r="934" spans="1:6" s="331" customFormat="1">
      <c r="A934" s="297" t="s">
        <v>205</v>
      </c>
      <c r="B934" s="1539" t="s">
        <v>699</v>
      </c>
      <c r="C934" s="1539"/>
      <c r="D934" s="1539"/>
      <c r="E934" s="330"/>
      <c r="F934" s="332">
        <f>F409</f>
        <v>0</v>
      </c>
    </row>
    <row r="935" spans="1:6" s="331" customFormat="1">
      <c r="A935" s="297" t="s">
        <v>206</v>
      </c>
      <c r="B935" s="1539" t="s">
        <v>700</v>
      </c>
      <c r="C935" s="1539"/>
      <c r="D935" s="1539"/>
      <c r="E935" s="330"/>
      <c r="F935" s="332">
        <f>F424</f>
        <v>0</v>
      </c>
    </row>
    <row r="936" spans="1:6" s="331" customFormat="1">
      <c r="A936" s="297" t="s">
        <v>207</v>
      </c>
      <c r="B936" s="1539" t="s">
        <v>564</v>
      </c>
      <c r="C936" s="1539"/>
      <c r="D936" s="1539"/>
      <c r="E936" s="330"/>
      <c r="F936" s="332">
        <f>F440</f>
        <v>0</v>
      </c>
    </row>
    <row r="937" spans="1:6" s="331" customFormat="1">
      <c r="A937" s="297" t="s">
        <v>208</v>
      </c>
      <c r="B937" s="1539" t="s">
        <v>2110</v>
      </c>
      <c r="C937" s="1539"/>
      <c r="D937" s="1539"/>
      <c r="E937" s="330"/>
      <c r="F937" s="332">
        <f>F495</f>
        <v>0</v>
      </c>
    </row>
    <row r="938" spans="1:6" s="331" customFormat="1">
      <c r="A938" s="297" t="s">
        <v>209</v>
      </c>
      <c r="B938" s="1539" t="s">
        <v>701</v>
      </c>
      <c r="C938" s="1539"/>
      <c r="D938" s="1539"/>
      <c r="E938" s="330"/>
      <c r="F938" s="332">
        <f>F541</f>
        <v>0</v>
      </c>
    </row>
    <row r="939" spans="1:6" s="331" customFormat="1">
      <c r="A939" s="297" t="s">
        <v>210</v>
      </c>
      <c r="B939" s="1539" t="s">
        <v>417</v>
      </c>
      <c r="C939" s="1539"/>
      <c r="D939" s="1539"/>
      <c r="E939" s="330"/>
      <c r="F939" s="332">
        <f>F549</f>
        <v>0</v>
      </c>
    </row>
    <row r="940" spans="1:6" s="331" customFormat="1">
      <c r="A940" s="297" t="s">
        <v>211</v>
      </c>
      <c r="B940" s="1539" t="s">
        <v>605</v>
      </c>
      <c r="C940" s="1539"/>
      <c r="D940" s="1539"/>
      <c r="E940" s="330"/>
      <c r="F940" s="332">
        <f>F850</f>
        <v>0</v>
      </c>
    </row>
    <row r="941" spans="1:6" s="331" customFormat="1">
      <c r="A941" s="297" t="s">
        <v>212</v>
      </c>
      <c r="B941" s="1539" t="s">
        <v>681</v>
      </c>
      <c r="C941" s="1539"/>
      <c r="D941" s="1539"/>
      <c r="E941" s="330"/>
      <c r="F941" s="332">
        <f>F908</f>
        <v>0</v>
      </c>
    </row>
    <row r="942" spans="1:6" s="331" customFormat="1">
      <c r="A942" s="297" t="s">
        <v>213</v>
      </c>
      <c r="B942" s="1539" t="s">
        <v>685</v>
      </c>
      <c r="C942" s="1539"/>
      <c r="D942" s="1539"/>
      <c r="E942" s="330"/>
      <c r="F942" s="332">
        <f>F927</f>
        <v>0</v>
      </c>
    </row>
    <row r="943" spans="1:6" s="273" customFormat="1">
      <c r="B943" s="328"/>
    </row>
    <row r="944" spans="1:6" s="273" customFormat="1">
      <c r="A944" s="338"/>
      <c r="B944" s="339"/>
      <c r="C944" s="338"/>
      <c r="D944" s="338"/>
      <c r="E944" s="338"/>
      <c r="F944" s="338"/>
    </row>
    <row r="945" spans="1:6" s="273" customFormat="1" ht="13.8">
      <c r="B945" s="328"/>
      <c r="E945" s="333" t="s">
        <v>25</v>
      </c>
      <c r="F945" s="332">
        <f>SUM(F931:F942)</f>
        <v>0</v>
      </c>
    </row>
    <row r="946" spans="1:6" s="273" customFormat="1">
      <c r="B946" s="328"/>
      <c r="E946" s="334"/>
    </row>
    <row r="947" spans="1:6" s="273" customFormat="1" ht="22.8">
      <c r="B947" s="335"/>
      <c r="C947" s="336">
        <v>0.25</v>
      </c>
      <c r="D947" s="336"/>
      <c r="E947" s="337" t="s">
        <v>419</v>
      </c>
      <c r="F947" s="332">
        <f>F945*0.25</f>
        <v>0</v>
      </c>
    </row>
    <row r="948" spans="1:6" s="273" customFormat="1">
      <c r="A948" s="338"/>
      <c r="B948" s="339"/>
      <c r="C948" s="338"/>
      <c r="D948" s="338"/>
      <c r="E948" s="338"/>
      <c r="F948" s="338"/>
    </row>
    <row r="949" spans="1:6" s="273" customFormat="1" ht="13.8">
      <c r="B949" s="328"/>
      <c r="C949" s="298"/>
      <c r="D949" s="298"/>
      <c r="E949" s="340" t="s">
        <v>27</v>
      </c>
      <c r="F949" s="341">
        <f>F945+F947</f>
        <v>0</v>
      </c>
    </row>
    <row r="950" spans="1:6">
      <c r="A950" s="677"/>
      <c r="B950" s="678"/>
      <c r="C950" s="1335"/>
      <c r="D950" s="1149"/>
      <c r="E950" s="1107"/>
      <c r="F950" s="1107"/>
    </row>
    <row r="951" spans="1:6">
      <c r="C951" s="1057"/>
    </row>
    <row r="952" spans="1:6">
      <c r="C952" s="1057"/>
    </row>
  </sheetData>
  <sheetProtection algorithmName="SHA-512" hashValue="p+8qhGgphuwrrYwZBIoufFIydfl3LGBY/SOniZR8/SonqZMmTRz3zz0aj0t6pm581wVONh7oZFz1YcvRuz7uKg==" saltValue="n3aM0e1On68hte5caQTpAQ==" spinCount="100000" sheet="1" objects="1" scenarios="1"/>
  <mergeCells count="14">
    <mergeCell ref="B935:D935"/>
    <mergeCell ref="B941:D941"/>
    <mergeCell ref="B942:D942"/>
    <mergeCell ref="B940:D940"/>
    <mergeCell ref="B936:D936"/>
    <mergeCell ref="B937:D937"/>
    <mergeCell ref="B938:D938"/>
    <mergeCell ref="B939:D939"/>
    <mergeCell ref="A344:E344"/>
    <mergeCell ref="A141:E141"/>
    <mergeCell ref="B934:D934"/>
    <mergeCell ref="B931:D931"/>
    <mergeCell ref="B932:D932"/>
    <mergeCell ref="B933:D933"/>
  </mergeCells>
  <printOptions horizontalCentered="1"/>
  <pageMargins left="0.78740157480314998" right="0.393700787" top="0.393700787" bottom="0.7" header="0" footer="0.25"/>
  <pageSetup paperSize="9" scale="99" orientation="portrait" cellComments="atEnd" r:id="rId1"/>
  <headerFooter>
    <oddFooter>&amp;L&amp;9&amp;A&amp;C&amp;9REKONSTRUKCIJA TERMALNOG REKREACIJSKOG 
CENTRA TERME TUHELJ - BAZEN&amp;R&amp;"Arial,Podebljano"&amp;9&amp;P/&amp;N</oddFooter>
  </headerFooter>
  <rowBreaks count="2" manualBreakCount="2">
    <brk id="632" max="5" man="1"/>
    <brk id="667"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pageSetUpPr fitToPage="1"/>
  </sheetPr>
  <dimension ref="A1:W996"/>
  <sheetViews>
    <sheetView view="pageBreakPreview" zoomScaleNormal="100" zoomScaleSheetLayoutView="100" workbookViewId="0"/>
  </sheetViews>
  <sheetFormatPr defaultColWidth="14.44140625" defaultRowHeight="15" customHeight="1"/>
  <cols>
    <col min="1" max="1" width="18.5546875" style="102" customWidth="1"/>
    <col min="2" max="2" width="15.77734375" style="102" customWidth="1"/>
    <col min="3" max="3" width="49" style="102" customWidth="1"/>
    <col min="4" max="23" width="8.88671875" style="102" customWidth="1"/>
    <col min="24" max="16384" width="14.44140625" style="102"/>
  </cols>
  <sheetData>
    <row r="1" spans="1:3" ht="15" customHeight="1">
      <c r="A1" s="220"/>
      <c r="B1" s="220"/>
    </row>
    <row r="2" spans="1:3" ht="48.75" customHeight="1">
      <c r="B2" s="103" t="s">
        <v>0</v>
      </c>
      <c r="C2" s="103" t="s">
        <v>1392</v>
      </c>
    </row>
    <row r="3" spans="1:3" ht="7.5" customHeight="1">
      <c r="B3" s="221"/>
    </row>
    <row r="4" spans="1:3" ht="37.5" customHeight="1">
      <c r="B4" s="103" t="s">
        <v>1</v>
      </c>
      <c r="C4" s="103" t="s">
        <v>1393</v>
      </c>
    </row>
    <row r="5" spans="1:3" ht="7.5" customHeight="1"/>
    <row r="6" spans="1:3" ht="24" customHeight="1">
      <c r="A6" s="220"/>
      <c r="B6" s="222" t="s">
        <v>149</v>
      </c>
      <c r="C6" s="103" t="s">
        <v>1612</v>
      </c>
    </row>
    <row r="7" spans="1:3" ht="7.5" customHeight="1">
      <c r="B7" s="220"/>
    </row>
    <row r="8" spans="1:3" ht="7.5" customHeight="1">
      <c r="B8" s="220"/>
    </row>
    <row r="9" spans="1:3" ht="15" customHeight="1">
      <c r="B9" s="222" t="s">
        <v>4</v>
      </c>
      <c r="C9" s="223" t="s">
        <v>1573</v>
      </c>
    </row>
    <row r="10" spans="1:3" ht="15" customHeight="1">
      <c r="B10" s="222" t="s">
        <v>1610</v>
      </c>
      <c r="C10" s="223" t="s">
        <v>1613</v>
      </c>
    </row>
    <row r="11" spans="1:3" ht="15" customHeight="1">
      <c r="A11" s="220"/>
      <c r="B11" s="221"/>
    </row>
    <row r="12" spans="1:3" ht="15" customHeight="1">
      <c r="B12" s="220"/>
    </row>
    <row r="14" spans="1:3" ht="15" customHeight="1">
      <c r="A14" s="220"/>
      <c r="B14" s="221"/>
    </row>
    <row r="15" spans="1:3" ht="15" customHeight="1">
      <c r="A15" s="220"/>
      <c r="B15" s="221"/>
    </row>
    <row r="16" spans="1:3" ht="15" customHeight="1">
      <c r="A16" s="220"/>
      <c r="B16" s="221"/>
    </row>
    <row r="19" spans="1:23" ht="15" customHeight="1">
      <c r="A19" s="220"/>
      <c r="B19" s="224"/>
    </row>
    <row r="20" spans="1:23" ht="15" customHeight="1">
      <c r="A20" s="220"/>
      <c r="B20" s="224"/>
    </row>
    <row r="22" spans="1:23" ht="15.75" customHeight="1"/>
    <row r="23" spans="1:23" ht="15" customHeight="1">
      <c r="A23" s="220"/>
      <c r="B23" s="221"/>
    </row>
    <row r="24" spans="1:23" ht="15" customHeight="1">
      <c r="A24" s="220"/>
      <c r="B24" s="221"/>
    </row>
    <row r="25" spans="1:23" ht="25.5" customHeight="1">
      <c r="B25" s="225" t="s">
        <v>20</v>
      </c>
    </row>
    <row r="26" spans="1:23" ht="25.5" customHeight="1">
      <c r="A26" s="226"/>
      <c r="B26" s="1528" t="s">
        <v>1402</v>
      </c>
      <c r="C26" s="1529"/>
      <c r="D26" s="227"/>
      <c r="E26" s="227"/>
      <c r="F26" s="227"/>
      <c r="G26" s="227"/>
      <c r="H26" s="227"/>
      <c r="I26" s="227"/>
      <c r="J26" s="227"/>
      <c r="K26" s="227"/>
      <c r="L26" s="227"/>
      <c r="M26" s="227"/>
      <c r="N26" s="227"/>
      <c r="O26" s="227"/>
      <c r="P26" s="227"/>
      <c r="Q26" s="227"/>
      <c r="R26" s="227"/>
      <c r="S26" s="227"/>
      <c r="T26" s="227"/>
      <c r="U26" s="227"/>
      <c r="V26" s="227"/>
      <c r="W26" s="227"/>
    </row>
    <row r="27" spans="1:23" ht="15" customHeight="1">
      <c r="A27" s="228"/>
      <c r="B27" s="224"/>
    </row>
    <row r="28" spans="1:23" ht="15" customHeight="1">
      <c r="A28" s="228"/>
      <c r="B28" s="220"/>
    </row>
    <row r="29" spans="1:23" ht="15" customHeight="1">
      <c r="A29" s="228"/>
      <c r="B29" s="220"/>
    </row>
    <row r="30" spans="1:23" ht="15" customHeight="1">
      <c r="A30" s="229"/>
      <c r="B30" s="221"/>
    </row>
    <row r="31" spans="1:23" ht="15" customHeight="1">
      <c r="A31" s="228"/>
      <c r="B31" s="220"/>
    </row>
    <row r="32" spans="1:23" ht="15" customHeight="1">
      <c r="A32" s="228"/>
      <c r="B32" s="220"/>
    </row>
    <row r="33" spans="1:23" ht="15" customHeight="1">
      <c r="A33" s="228"/>
      <c r="B33" s="220"/>
    </row>
    <row r="34" spans="1:23" ht="15" customHeight="1">
      <c r="A34" s="228"/>
      <c r="B34" s="220"/>
      <c r="C34" s="220"/>
      <c r="D34" s="220"/>
      <c r="E34" s="220"/>
      <c r="F34" s="220"/>
      <c r="G34" s="220"/>
      <c r="H34" s="220"/>
      <c r="I34" s="220"/>
      <c r="J34" s="220"/>
      <c r="K34" s="220"/>
      <c r="L34" s="220"/>
      <c r="M34" s="220"/>
      <c r="N34" s="220"/>
      <c r="O34" s="220"/>
      <c r="P34" s="220"/>
      <c r="Q34" s="220"/>
      <c r="R34" s="220"/>
      <c r="S34" s="220"/>
      <c r="T34" s="220"/>
      <c r="U34" s="220"/>
      <c r="V34" s="220"/>
      <c r="W34" s="220"/>
    </row>
    <row r="35" spans="1:23" ht="15" customHeight="1">
      <c r="A35" s="228"/>
      <c r="B35" s="220"/>
      <c r="C35" s="220"/>
      <c r="D35" s="220"/>
      <c r="E35" s="220"/>
      <c r="F35" s="220"/>
      <c r="G35" s="220"/>
      <c r="H35" s="220"/>
      <c r="I35" s="220"/>
      <c r="J35" s="220"/>
      <c r="K35" s="220"/>
      <c r="L35" s="220"/>
      <c r="M35" s="220"/>
      <c r="N35" s="220"/>
      <c r="O35" s="220"/>
      <c r="P35" s="220"/>
      <c r="Q35" s="220"/>
      <c r="R35" s="220"/>
      <c r="S35" s="220"/>
      <c r="T35" s="220"/>
      <c r="U35" s="220"/>
      <c r="V35" s="220"/>
      <c r="W35" s="220"/>
    </row>
    <row r="36" spans="1:23" ht="15" customHeight="1">
      <c r="A36" s="228"/>
      <c r="B36" s="220"/>
      <c r="C36" s="220"/>
      <c r="D36" s="220"/>
      <c r="E36" s="220"/>
      <c r="F36" s="220"/>
      <c r="G36" s="220"/>
      <c r="H36" s="220"/>
      <c r="I36" s="220"/>
      <c r="J36" s="220"/>
      <c r="K36" s="220"/>
      <c r="L36" s="220"/>
      <c r="M36" s="220"/>
      <c r="N36" s="220"/>
      <c r="O36" s="220"/>
      <c r="P36" s="220"/>
      <c r="Q36" s="220"/>
      <c r="R36" s="220"/>
      <c r="S36" s="220"/>
      <c r="T36" s="220"/>
      <c r="U36" s="220"/>
      <c r="V36" s="220"/>
      <c r="W36" s="220"/>
    </row>
    <row r="37" spans="1:23" ht="15" customHeight="1">
      <c r="A37" s="228"/>
      <c r="B37" s="220"/>
      <c r="C37" s="220"/>
      <c r="D37" s="220"/>
      <c r="E37" s="220"/>
      <c r="F37" s="220"/>
      <c r="G37" s="220"/>
      <c r="H37" s="220"/>
      <c r="I37" s="220"/>
      <c r="J37" s="220"/>
      <c r="K37" s="220"/>
      <c r="L37" s="220"/>
      <c r="M37" s="220"/>
      <c r="N37" s="220"/>
      <c r="O37" s="220"/>
      <c r="P37" s="220"/>
      <c r="Q37" s="220"/>
      <c r="R37" s="220"/>
      <c r="S37" s="220"/>
      <c r="T37" s="220"/>
      <c r="U37" s="220"/>
      <c r="V37" s="220"/>
      <c r="W37" s="220"/>
    </row>
    <row r="38" spans="1:23" ht="15" customHeight="1">
      <c r="A38" s="228"/>
      <c r="B38" s="220"/>
    </row>
    <row r="39" spans="1:23" ht="0.75" customHeight="1">
      <c r="A39" s="228"/>
      <c r="B39" s="220"/>
    </row>
    <row r="40" spans="1:23" ht="10.5" customHeight="1">
      <c r="A40" s="228"/>
      <c r="B40" s="221"/>
    </row>
    <row r="41" spans="1:23" ht="19.5" customHeight="1">
      <c r="A41" s="221"/>
      <c r="B41" s="103" t="s">
        <v>151</v>
      </c>
      <c r="C41" s="103" t="s">
        <v>1382</v>
      </c>
      <c r="D41" s="221"/>
      <c r="E41" s="221"/>
      <c r="F41" s="221"/>
      <c r="G41" s="221"/>
      <c r="H41" s="221"/>
      <c r="I41" s="221"/>
      <c r="J41" s="221"/>
      <c r="K41" s="221"/>
      <c r="L41" s="221"/>
      <c r="M41" s="221"/>
      <c r="N41" s="221"/>
      <c r="O41" s="221"/>
      <c r="P41" s="221"/>
      <c r="Q41" s="221"/>
      <c r="R41" s="221"/>
      <c r="S41" s="221"/>
      <c r="T41" s="221"/>
      <c r="U41" s="221"/>
      <c r="V41" s="221"/>
      <c r="W41" s="221"/>
    </row>
    <row r="42" spans="1:23" ht="17.25" customHeight="1">
      <c r="A42" s="221"/>
      <c r="B42" s="221"/>
      <c r="C42" s="220" t="s">
        <v>234</v>
      </c>
      <c r="D42" s="221"/>
      <c r="E42" s="221"/>
      <c r="F42" s="221"/>
      <c r="G42" s="221"/>
      <c r="H42" s="221"/>
      <c r="I42" s="221"/>
      <c r="J42" s="221"/>
      <c r="K42" s="221"/>
      <c r="L42" s="221"/>
      <c r="M42" s="221"/>
      <c r="N42" s="221"/>
      <c r="O42" s="221"/>
      <c r="P42" s="221"/>
      <c r="Q42" s="221"/>
      <c r="R42" s="221"/>
      <c r="S42" s="221"/>
      <c r="T42" s="221"/>
      <c r="U42" s="221"/>
      <c r="V42" s="221"/>
      <c r="W42" s="221"/>
    </row>
    <row r="43" spans="1:23" ht="15" customHeight="1">
      <c r="B43" s="220"/>
    </row>
    <row r="44" spans="1:23" ht="15.75" customHeight="1"/>
    <row r="45" spans="1:23" ht="15.75" customHeight="1"/>
    <row r="46" spans="1:23" ht="15.75" customHeight="1"/>
    <row r="47" spans="1:23" ht="15.75" customHeight="1"/>
    <row r="48" spans="1:2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sheetProtection algorithmName="SHA-512" hashValue="1uiXN6NwSlw5QXe2lgjdr2vGKQv5S73XajcFRQE0qSo9YaPe+EP5Ca5ORU15L8Y50+yU7fZ1ojW69I9Hj/vYHA==" saltValue="1eZzW2UH4sd0w+tTOm7HrA==" spinCount="100000" sheet="1" objects="1" scenarios="1"/>
  <mergeCells count="1">
    <mergeCell ref="B26:C26"/>
  </mergeCells>
  <printOptions horizontalCentered="1"/>
  <pageMargins left="1.299212598425197" right="0.55118110236220474" top="0.35433070866141736" bottom="0.39370078740157483" header="0" footer="0"/>
  <pageSetup paperSize="9" fitToHeight="0" orientation="portrait" r:id="rId1"/>
  <headerFooter>
    <oddFooter>&amp;L&amp;9&amp;A&amp;C&amp;9DIO 1 - BAZENSKA DVORANA - GRAĐENJE&amp;R&amp;"Arial,Bold"&amp;9&amp;P/&amp;N</oddFooter>
  </headerFooter>
  <colBreaks count="1" manualBreakCount="1">
    <brk id="3" max="5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Z248"/>
  <sheetViews>
    <sheetView view="pageBreakPreview" zoomScaleNormal="100" zoomScaleSheetLayoutView="100" workbookViewId="0"/>
  </sheetViews>
  <sheetFormatPr defaultColWidth="14.44140625" defaultRowHeight="13.2"/>
  <cols>
    <col min="1" max="1" width="5.77734375" style="348" customWidth="1"/>
    <col min="2" max="2" width="40.77734375" style="348" customWidth="1"/>
    <col min="3" max="3" width="5.77734375" style="348" customWidth="1"/>
    <col min="4" max="4" width="9.77734375" style="348" customWidth="1"/>
    <col min="5" max="5" width="11.77734375" style="348" customWidth="1"/>
    <col min="6" max="6" width="17.44140625" style="348" customWidth="1"/>
    <col min="7" max="7" width="8.88671875" style="348" customWidth="1"/>
    <col min="8" max="8" width="8.88671875" style="348" hidden="1" customWidth="1"/>
    <col min="9" max="26" width="8.88671875" style="348" customWidth="1"/>
    <col min="27" max="16384" width="14.44140625" style="348"/>
  </cols>
  <sheetData>
    <row r="1" spans="1:26" ht="13.8">
      <c r="A1" s="342">
        <v>3</v>
      </c>
      <c r="B1" s="343" t="s">
        <v>702</v>
      </c>
      <c r="C1" s="344"/>
      <c r="D1" s="345"/>
      <c r="E1" s="345"/>
      <c r="F1" s="346"/>
      <c r="G1" s="347"/>
      <c r="H1" s="347"/>
      <c r="I1" s="347"/>
      <c r="J1" s="347"/>
      <c r="K1" s="347"/>
      <c r="L1" s="347"/>
      <c r="M1" s="347"/>
      <c r="N1" s="347"/>
      <c r="O1" s="347"/>
      <c r="P1" s="347"/>
      <c r="Q1" s="347"/>
      <c r="R1" s="347"/>
      <c r="S1" s="347"/>
      <c r="T1" s="347"/>
      <c r="U1" s="347"/>
      <c r="V1" s="347"/>
      <c r="W1" s="347"/>
      <c r="X1" s="347"/>
      <c r="Y1" s="347"/>
      <c r="Z1" s="347"/>
    </row>
    <row r="2" spans="1:26">
      <c r="A2" s="349"/>
      <c r="B2" s="349"/>
      <c r="C2" s="349"/>
      <c r="D2" s="349"/>
      <c r="E2" s="349"/>
      <c r="F2" s="349"/>
      <c r="G2" s="349"/>
      <c r="H2" s="349"/>
      <c r="I2" s="349"/>
      <c r="J2" s="349"/>
      <c r="K2" s="349"/>
      <c r="L2" s="349"/>
      <c r="M2" s="349"/>
      <c r="N2" s="349"/>
      <c r="O2" s="349"/>
      <c r="P2" s="349"/>
      <c r="Q2" s="349"/>
      <c r="R2" s="349"/>
      <c r="S2" s="349"/>
      <c r="T2" s="349"/>
      <c r="U2" s="349"/>
      <c r="V2" s="349"/>
      <c r="W2" s="349"/>
      <c r="X2" s="349"/>
      <c r="Y2" s="349"/>
      <c r="Z2" s="349"/>
    </row>
    <row r="3" spans="1:26">
      <c r="A3" s="350"/>
      <c r="B3" s="351" t="s">
        <v>227</v>
      </c>
      <c r="C3" s="352"/>
      <c r="D3" s="353"/>
      <c r="E3" s="353"/>
      <c r="F3" s="354"/>
    </row>
    <row r="4" spans="1:26">
      <c r="A4" s="355"/>
      <c r="B4" s="356"/>
      <c r="C4" s="357"/>
      <c r="D4" s="358"/>
      <c r="E4" s="358"/>
      <c r="F4" s="359"/>
    </row>
    <row r="5" spans="1:26" ht="66">
      <c r="A5" s="347"/>
      <c r="B5" s="1542" t="s">
        <v>299</v>
      </c>
      <c r="C5" s="1543"/>
      <c r="D5" s="1543"/>
      <c r="E5" s="1543"/>
      <c r="F5" s="1543"/>
      <c r="H5" s="360" t="s">
        <v>235</v>
      </c>
    </row>
    <row r="6" spans="1:26" ht="66">
      <c r="A6" s="347"/>
      <c r="B6" s="1542" t="s">
        <v>298</v>
      </c>
      <c r="C6" s="1543"/>
      <c r="D6" s="1543"/>
      <c r="E6" s="1543"/>
      <c r="F6" s="1543"/>
      <c r="H6" s="360" t="s">
        <v>235</v>
      </c>
    </row>
    <row r="7" spans="1:26" ht="52.8">
      <c r="A7" s="347"/>
      <c r="B7" s="1540" t="s">
        <v>297</v>
      </c>
      <c r="C7" s="1541"/>
      <c r="D7" s="1541"/>
      <c r="E7" s="1541"/>
      <c r="F7" s="1541"/>
      <c r="H7" s="360" t="s">
        <v>236</v>
      </c>
    </row>
    <row r="8" spans="1:26" ht="52.8">
      <c r="A8" s="347"/>
      <c r="B8" s="1540" t="s">
        <v>237</v>
      </c>
      <c r="C8" s="1541"/>
      <c r="D8" s="1541"/>
      <c r="E8" s="1541"/>
      <c r="F8" s="1541"/>
      <c r="H8" s="360" t="s">
        <v>236</v>
      </c>
    </row>
    <row r="9" spans="1:26" ht="52.8">
      <c r="A9" s="347"/>
      <c r="B9" s="1540" t="s">
        <v>238</v>
      </c>
      <c r="C9" s="1541"/>
      <c r="D9" s="1541"/>
      <c r="E9" s="1541"/>
      <c r="F9" s="1541"/>
      <c r="H9" s="360" t="s">
        <v>236</v>
      </c>
    </row>
    <row r="10" spans="1:26">
      <c r="A10" s="347"/>
      <c r="B10" s="361"/>
      <c r="C10" s="362"/>
      <c r="D10" s="363"/>
      <c r="E10" s="362"/>
      <c r="F10" s="362"/>
      <c r="H10" s="364"/>
    </row>
    <row r="11" spans="1:26" ht="40.5" customHeight="1">
      <c r="A11" s="347"/>
      <c r="B11" s="1540" t="s">
        <v>703</v>
      </c>
      <c r="C11" s="1541"/>
      <c r="D11" s="1541"/>
      <c r="E11" s="1541"/>
      <c r="F11" s="1541"/>
      <c r="H11" s="360" t="s">
        <v>240</v>
      </c>
    </row>
    <row r="12" spans="1:26" ht="26.4">
      <c r="A12" s="347"/>
      <c r="B12" s="1540" t="s">
        <v>241</v>
      </c>
      <c r="C12" s="1541"/>
      <c r="D12" s="1541"/>
      <c r="E12" s="1541"/>
      <c r="F12" s="1541"/>
      <c r="H12" s="360" t="s">
        <v>240</v>
      </c>
    </row>
    <row r="13" spans="1:26" ht="39.6">
      <c r="A13" s="347"/>
      <c r="B13" s="1540" t="s">
        <v>242</v>
      </c>
      <c r="C13" s="1541"/>
      <c r="D13" s="1541"/>
      <c r="E13" s="1541"/>
      <c r="F13" s="1541"/>
      <c r="H13" s="360" t="s">
        <v>239</v>
      </c>
    </row>
    <row r="14" spans="1:26" ht="52.8">
      <c r="A14" s="347"/>
      <c r="B14" s="1540" t="s">
        <v>243</v>
      </c>
      <c r="C14" s="1541"/>
      <c r="D14" s="1541"/>
      <c r="E14" s="1541"/>
      <c r="F14" s="1541"/>
      <c r="H14" s="360" t="s">
        <v>236</v>
      </c>
    </row>
    <row r="15" spans="1:26">
      <c r="A15" s="347"/>
      <c r="B15" s="361"/>
      <c r="C15" s="362"/>
      <c r="D15" s="361"/>
      <c r="E15" s="362"/>
      <c r="F15" s="362"/>
      <c r="H15" s="360"/>
    </row>
    <row r="16" spans="1:26" ht="122.25" customHeight="1">
      <c r="A16" s="347"/>
      <c r="B16" s="1540" t="s">
        <v>1331</v>
      </c>
      <c r="C16" s="1540"/>
      <c r="D16" s="1540"/>
      <c r="E16" s="1540"/>
      <c r="F16" s="1540"/>
      <c r="H16" s="360"/>
    </row>
    <row r="17" spans="1:8" ht="39.6">
      <c r="A17" s="347"/>
      <c r="B17" s="1540" t="s">
        <v>244</v>
      </c>
      <c r="C17" s="1541"/>
      <c r="D17" s="1541"/>
      <c r="E17" s="1541"/>
      <c r="F17" s="1541"/>
      <c r="H17" s="360" t="s">
        <v>239</v>
      </c>
    </row>
    <row r="18" spans="1:8" ht="26.4">
      <c r="A18" s="347"/>
      <c r="B18" s="1540" t="s">
        <v>245</v>
      </c>
      <c r="C18" s="1541"/>
      <c r="D18" s="1541"/>
      <c r="E18" s="1541"/>
      <c r="F18" s="1541"/>
      <c r="H18" s="360" t="s">
        <v>240</v>
      </c>
    </row>
    <row r="19" spans="1:8" ht="52.8">
      <c r="A19" s="347"/>
      <c r="B19" s="1540" t="s">
        <v>246</v>
      </c>
      <c r="C19" s="1541"/>
      <c r="D19" s="1541"/>
      <c r="E19" s="1541"/>
      <c r="F19" s="1541"/>
      <c r="H19" s="360" t="s">
        <v>236</v>
      </c>
    </row>
    <row r="20" spans="1:8">
      <c r="A20" s="347"/>
      <c r="B20" s="361"/>
      <c r="C20" s="362"/>
      <c r="D20" s="363"/>
      <c r="E20" s="362"/>
      <c r="F20" s="362"/>
      <c r="H20" s="364"/>
    </row>
    <row r="21" spans="1:8" ht="39.6">
      <c r="A21" s="347"/>
      <c r="B21" s="1540" t="s">
        <v>247</v>
      </c>
      <c r="C21" s="1541"/>
      <c r="D21" s="1541"/>
      <c r="E21" s="1541"/>
      <c r="F21" s="1541"/>
      <c r="H21" s="360" t="s">
        <v>239</v>
      </c>
    </row>
    <row r="22" spans="1:8" ht="52.8">
      <c r="A22" s="347"/>
      <c r="B22" s="1540" t="s">
        <v>248</v>
      </c>
      <c r="C22" s="1541"/>
      <c r="D22" s="1541"/>
      <c r="E22" s="1541"/>
      <c r="F22" s="1541"/>
      <c r="H22" s="360" t="s">
        <v>236</v>
      </c>
    </row>
    <row r="23" spans="1:8" ht="52.8">
      <c r="A23" s="347"/>
      <c r="B23" s="1540" t="s">
        <v>249</v>
      </c>
      <c r="C23" s="1541"/>
      <c r="D23" s="1541"/>
      <c r="E23" s="1541"/>
      <c r="F23" s="1541"/>
      <c r="H23" s="360" t="s">
        <v>236</v>
      </c>
    </row>
    <row r="24" spans="1:8">
      <c r="A24" s="347"/>
      <c r="B24" s="361"/>
      <c r="C24" s="362"/>
      <c r="D24" s="363"/>
      <c r="E24" s="362"/>
      <c r="F24" s="362"/>
      <c r="H24" s="364"/>
    </row>
    <row r="25" spans="1:8" ht="165.75" customHeight="1">
      <c r="A25" s="365"/>
      <c r="B25" s="1544" t="s">
        <v>287</v>
      </c>
      <c r="C25" s="1543"/>
      <c r="D25" s="1543"/>
      <c r="E25" s="1543"/>
      <c r="F25" s="1543"/>
      <c r="H25" s="360"/>
    </row>
    <row r="26" spans="1:8">
      <c r="A26" s="347"/>
      <c r="B26" s="361"/>
      <c r="C26" s="361"/>
      <c r="D26" s="361"/>
      <c r="E26" s="361"/>
      <c r="F26" s="361"/>
      <c r="H26" s="360"/>
    </row>
    <row r="27" spans="1:8" ht="66">
      <c r="A27" s="347"/>
      <c r="B27" s="1540" t="s">
        <v>296</v>
      </c>
      <c r="C27" s="1541"/>
      <c r="D27" s="1541"/>
      <c r="E27" s="1541"/>
      <c r="F27" s="1541"/>
      <c r="H27" s="360" t="s">
        <v>235</v>
      </c>
    </row>
    <row r="28" spans="1:8" ht="26.4">
      <c r="A28" s="347"/>
      <c r="B28" s="1540" t="s">
        <v>292</v>
      </c>
      <c r="C28" s="1541"/>
      <c r="D28" s="1541"/>
      <c r="E28" s="1541"/>
      <c r="F28" s="1541"/>
      <c r="H28" s="360" t="s">
        <v>240</v>
      </c>
    </row>
    <row r="29" spans="1:8" ht="39.6">
      <c r="A29" s="347"/>
      <c r="B29" s="1540" t="s">
        <v>250</v>
      </c>
      <c r="C29" s="1541"/>
      <c r="D29" s="1541"/>
      <c r="E29" s="1541"/>
      <c r="F29" s="1541"/>
      <c r="H29" s="360" t="s">
        <v>239</v>
      </c>
    </row>
    <row r="30" spans="1:8" ht="39.6">
      <c r="A30" s="347"/>
      <c r="B30" s="1540" t="s">
        <v>251</v>
      </c>
      <c r="C30" s="1541"/>
      <c r="D30" s="1541"/>
      <c r="E30" s="1541"/>
      <c r="F30" s="1541"/>
      <c r="H30" s="360" t="s">
        <v>239</v>
      </c>
    </row>
    <row r="31" spans="1:8" ht="26.4">
      <c r="A31" s="347"/>
      <c r="B31" s="1540" t="s">
        <v>252</v>
      </c>
      <c r="C31" s="1541"/>
      <c r="D31" s="1541"/>
      <c r="E31" s="1541"/>
      <c r="F31" s="1541"/>
      <c r="H31" s="360" t="s">
        <v>240</v>
      </c>
    </row>
    <row r="32" spans="1:8" ht="53.25" customHeight="1">
      <c r="A32" s="347"/>
      <c r="B32" s="1540" t="s">
        <v>253</v>
      </c>
      <c r="C32" s="1541"/>
      <c r="D32" s="1541"/>
      <c r="E32" s="1541"/>
      <c r="F32" s="1541"/>
      <c r="H32" s="360" t="s">
        <v>239</v>
      </c>
    </row>
    <row r="33" spans="1:8" ht="39.6">
      <c r="A33" s="347"/>
      <c r="B33" s="1540" t="s">
        <v>254</v>
      </c>
      <c r="C33" s="1541"/>
      <c r="D33" s="1541"/>
      <c r="E33" s="1541"/>
      <c r="F33" s="1541"/>
      <c r="H33" s="360" t="s">
        <v>239</v>
      </c>
    </row>
    <row r="34" spans="1:8" ht="26.4">
      <c r="A34" s="347"/>
      <c r="B34" s="1540" t="s">
        <v>255</v>
      </c>
      <c r="C34" s="1541"/>
      <c r="D34" s="1541"/>
      <c r="E34" s="1541"/>
      <c r="F34" s="1541"/>
      <c r="H34" s="360" t="s">
        <v>240</v>
      </c>
    </row>
    <row r="35" spans="1:8" ht="39.6">
      <c r="A35" s="347"/>
      <c r="B35" s="1540" t="s">
        <v>256</v>
      </c>
      <c r="C35" s="1541"/>
      <c r="D35" s="1541"/>
      <c r="E35" s="1541"/>
      <c r="F35" s="1541"/>
      <c r="H35" s="360" t="s">
        <v>239</v>
      </c>
    </row>
    <row r="36" spans="1:8" ht="39.6">
      <c r="A36" s="347"/>
      <c r="B36" s="1540" t="s">
        <v>257</v>
      </c>
      <c r="C36" s="1541"/>
      <c r="D36" s="1541"/>
      <c r="E36" s="1541"/>
      <c r="F36" s="1541"/>
      <c r="H36" s="360" t="s">
        <v>239</v>
      </c>
    </row>
    <row r="37" spans="1:8" ht="52.8">
      <c r="A37" s="347"/>
      <c r="B37" s="1540" t="s">
        <v>258</v>
      </c>
      <c r="C37" s="1541"/>
      <c r="D37" s="1541"/>
      <c r="E37" s="1541"/>
      <c r="F37" s="1541"/>
      <c r="H37" s="360" t="s">
        <v>236</v>
      </c>
    </row>
    <row r="38" spans="1:8" ht="26.4">
      <c r="A38" s="347"/>
      <c r="B38" s="1540" t="s">
        <v>259</v>
      </c>
      <c r="C38" s="1541"/>
      <c r="D38" s="1541"/>
      <c r="E38" s="1541"/>
      <c r="F38" s="1541"/>
      <c r="H38" s="360" t="s">
        <v>240</v>
      </c>
    </row>
    <row r="39" spans="1:8" ht="26.4">
      <c r="A39" s="347"/>
      <c r="B39" s="1540" t="s">
        <v>260</v>
      </c>
      <c r="C39" s="1541"/>
      <c r="D39" s="1541"/>
      <c r="E39" s="1541"/>
      <c r="F39" s="1541"/>
      <c r="H39" s="360" t="s">
        <v>240</v>
      </c>
    </row>
    <row r="40" spans="1:8" ht="51" customHeight="1">
      <c r="A40" s="347"/>
      <c r="B40" s="1540" t="s">
        <v>261</v>
      </c>
      <c r="C40" s="1541"/>
      <c r="D40" s="1541"/>
      <c r="E40" s="1541"/>
      <c r="F40" s="1541"/>
      <c r="H40" s="360" t="s">
        <v>239</v>
      </c>
    </row>
    <row r="41" spans="1:8" ht="26.4">
      <c r="A41" s="347"/>
      <c r="B41" s="1540" t="s">
        <v>262</v>
      </c>
      <c r="C41" s="1541"/>
      <c r="D41" s="1541"/>
      <c r="E41" s="1541"/>
      <c r="F41" s="1541"/>
      <c r="H41" s="360" t="s">
        <v>240</v>
      </c>
    </row>
    <row r="42" spans="1:8" ht="26.4">
      <c r="A42" s="347"/>
      <c r="B42" s="1540" t="s">
        <v>263</v>
      </c>
      <c r="C42" s="1541"/>
      <c r="D42" s="1541"/>
      <c r="E42" s="1541"/>
      <c r="F42" s="1541"/>
      <c r="H42" s="360" t="s">
        <v>240</v>
      </c>
    </row>
    <row r="43" spans="1:8">
      <c r="A43" s="347"/>
      <c r="B43" s="361"/>
      <c r="C43" s="362"/>
      <c r="D43" s="363"/>
      <c r="E43" s="362"/>
      <c r="F43" s="362"/>
      <c r="H43" s="364"/>
    </row>
    <row r="44" spans="1:8" ht="39.6">
      <c r="A44" s="347"/>
      <c r="B44" s="1540" t="s">
        <v>264</v>
      </c>
      <c r="C44" s="1541"/>
      <c r="D44" s="1541"/>
      <c r="E44" s="1541"/>
      <c r="F44" s="1541"/>
      <c r="H44" s="360" t="s">
        <v>239</v>
      </c>
    </row>
    <row r="45" spans="1:8" ht="52.8">
      <c r="A45" s="347"/>
      <c r="B45" s="1540" t="s">
        <v>265</v>
      </c>
      <c r="C45" s="1541"/>
      <c r="D45" s="1541"/>
      <c r="E45" s="1541"/>
      <c r="F45" s="1541"/>
      <c r="H45" s="360" t="s">
        <v>236</v>
      </c>
    </row>
    <row r="46" spans="1:8" ht="39.6">
      <c r="A46" s="347"/>
      <c r="B46" s="1542" t="s">
        <v>295</v>
      </c>
      <c r="C46" s="1543"/>
      <c r="D46" s="1543"/>
      <c r="E46" s="1543"/>
      <c r="F46" s="1543"/>
      <c r="H46" s="360" t="s">
        <v>239</v>
      </c>
    </row>
    <row r="47" spans="1:8">
      <c r="A47" s="347"/>
      <c r="B47" s="361"/>
      <c r="C47" s="362"/>
      <c r="D47" s="363"/>
      <c r="E47" s="362"/>
      <c r="F47" s="362"/>
      <c r="H47" s="364"/>
    </row>
    <row r="48" spans="1:8" ht="39.6">
      <c r="A48" s="347"/>
      <c r="B48" s="1540" t="s">
        <v>266</v>
      </c>
      <c r="C48" s="1541"/>
      <c r="D48" s="1541"/>
      <c r="E48" s="1541"/>
      <c r="F48" s="1541"/>
      <c r="H48" s="360" t="s">
        <v>239</v>
      </c>
    </row>
    <row r="49" spans="3:3">
      <c r="C49" s="366"/>
    </row>
    <row r="50" spans="3:3">
      <c r="C50" s="366"/>
    </row>
    <row r="51" spans="3:3">
      <c r="C51" s="366"/>
    </row>
    <row r="52" spans="3:3">
      <c r="C52" s="366"/>
    </row>
    <row r="53" spans="3:3">
      <c r="C53" s="366"/>
    </row>
    <row r="54" spans="3:3">
      <c r="C54" s="366"/>
    </row>
    <row r="55" spans="3:3">
      <c r="C55" s="366"/>
    </row>
    <row r="56" spans="3:3">
      <c r="C56" s="366"/>
    </row>
    <row r="57" spans="3:3">
      <c r="C57" s="366"/>
    </row>
    <row r="58" spans="3:3">
      <c r="C58" s="366"/>
    </row>
    <row r="59" spans="3:3">
      <c r="C59" s="366"/>
    </row>
    <row r="60" spans="3:3">
      <c r="C60" s="366"/>
    </row>
    <row r="61" spans="3:3">
      <c r="C61" s="366"/>
    </row>
    <row r="62" spans="3:3">
      <c r="C62" s="366"/>
    </row>
    <row r="63" spans="3:3">
      <c r="C63" s="366"/>
    </row>
    <row r="64" spans="3:3">
      <c r="C64" s="366"/>
    </row>
    <row r="65" spans="3:3">
      <c r="C65" s="366"/>
    </row>
    <row r="66" spans="3:3">
      <c r="C66" s="366"/>
    </row>
    <row r="67" spans="3:3">
      <c r="C67" s="366"/>
    </row>
    <row r="68" spans="3:3">
      <c r="C68" s="366"/>
    </row>
    <row r="69" spans="3:3">
      <c r="C69" s="366"/>
    </row>
    <row r="70" spans="3:3">
      <c r="C70" s="366"/>
    </row>
    <row r="71" spans="3:3">
      <c r="C71" s="366"/>
    </row>
    <row r="72" spans="3:3">
      <c r="C72" s="366"/>
    </row>
    <row r="73" spans="3:3">
      <c r="C73" s="366"/>
    </row>
    <row r="74" spans="3:3">
      <c r="C74" s="366"/>
    </row>
    <row r="75" spans="3:3">
      <c r="C75" s="366"/>
    </row>
    <row r="76" spans="3:3">
      <c r="C76" s="366"/>
    </row>
    <row r="77" spans="3:3">
      <c r="C77" s="366"/>
    </row>
    <row r="78" spans="3:3">
      <c r="C78" s="366"/>
    </row>
    <row r="79" spans="3:3">
      <c r="C79" s="366"/>
    </row>
    <row r="80" spans="3:3">
      <c r="C80" s="366"/>
    </row>
    <row r="81" spans="3:3">
      <c r="C81" s="366"/>
    </row>
    <row r="82" spans="3:3">
      <c r="C82" s="366"/>
    </row>
    <row r="83" spans="3:3">
      <c r="C83" s="366"/>
    </row>
    <row r="84" spans="3:3">
      <c r="C84" s="366"/>
    </row>
    <row r="85" spans="3:3">
      <c r="C85" s="366"/>
    </row>
    <row r="86" spans="3:3">
      <c r="C86" s="366"/>
    </row>
    <row r="87" spans="3:3">
      <c r="C87" s="366"/>
    </row>
    <row r="88" spans="3:3">
      <c r="C88" s="366"/>
    </row>
    <row r="89" spans="3:3">
      <c r="C89" s="366"/>
    </row>
    <row r="90" spans="3:3">
      <c r="C90" s="366"/>
    </row>
    <row r="91" spans="3:3">
      <c r="C91" s="366"/>
    </row>
    <row r="92" spans="3:3">
      <c r="C92" s="366"/>
    </row>
    <row r="93" spans="3:3">
      <c r="C93" s="366"/>
    </row>
    <row r="94" spans="3:3">
      <c r="C94" s="366"/>
    </row>
    <row r="95" spans="3:3">
      <c r="C95" s="366"/>
    </row>
    <row r="96" spans="3:3">
      <c r="C96" s="366"/>
    </row>
    <row r="97" spans="3:3">
      <c r="C97" s="366"/>
    </row>
    <row r="98" spans="3:3">
      <c r="C98" s="366"/>
    </row>
    <row r="99" spans="3:3">
      <c r="C99" s="366"/>
    </row>
    <row r="100" spans="3:3">
      <c r="C100" s="366"/>
    </row>
    <row r="101" spans="3:3">
      <c r="C101" s="366"/>
    </row>
    <row r="102" spans="3:3">
      <c r="C102" s="366"/>
    </row>
    <row r="103" spans="3:3">
      <c r="C103" s="366"/>
    </row>
    <row r="104" spans="3:3">
      <c r="C104" s="366"/>
    </row>
    <row r="105" spans="3:3">
      <c r="C105" s="366"/>
    </row>
    <row r="106" spans="3:3">
      <c r="C106" s="366"/>
    </row>
    <row r="107" spans="3:3">
      <c r="C107" s="366"/>
    </row>
    <row r="108" spans="3:3">
      <c r="C108" s="366"/>
    </row>
    <row r="109" spans="3:3">
      <c r="C109" s="366"/>
    </row>
    <row r="110" spans="3:3">
      <c r="C110" s="366"/>
    </row>
    <row r="111" spans="3:3">
      <c r="C111" s="366"/>
    </row>
    <row r="112" spans="3:3">
      <c r="C112" s="366"/>
    </row>
    <row r="113" spans="3:3">
      <c r="C113" s="366"/>
    </row>
    <row r="114" spans="3:3">
      <c r="C114" s="366"/>
    </row>
    <row r="115" spans="3:3">
      <c r="C115" s="366"/>
    </row>
    <row r="116" spans="3:3">
      <c r="C116" s="366"/>
    </row>
    <row r="117" spans="3:3">
      <c r="C117" s="366"/>
    </row>
    <row r="118" spans="3:3">
      <c r="C118" s="366"/>
    </row>
    <row r="119" spans="3:3">
      <c r="C119" s="366"/>
    </row>
    <row r="120" spans="3:3">
      <c r="C120" s="366"/>
    </row>
    <row r="121" spans="3:3">
      <c r="C121" s="366"/>
    </row>
    <row r="122" spans="3:3">
      <c r="C122" s="366"/>
    </row>
    <row r="123" spans="3:3">
      <c r="C123" s="366"/>
    </row>
    <row r="124" spans="3:3">
      <c r="C124" s="366"/>
    </row>
    <row r="125" spans="3:3">
      <c r="C125" s="366"/>
    </row>
    <row r="126" spans="3:3">
      <c r="C126" s="366"/>
    </row>
    <row r="127" spans="3:3">
      <c r="C127" s="366"/>
    </row>
    <row r="128" spans="3:3">
      <c r="C128" s="366"/>
    </row>
    <row r="129" spans="3:3">
      <c r="C129" s="366"/>
    </row>
    <row r="130" spans="3:3">
      <c r="C130" s="366"/>
    </row>
    <row r="131" spans="3:3">
      <c r="C131" s="366"/>
    </row>
    <row r="132" spans="3:3">
      <c r="C132" s="366"/>
    </row>
    <row r="133" spans="3:3">
      <c r="C133" s="366"/>
    </row>
    <row r="134" spans="3:3">
      <c r="C134" s="366"/>
    </row>
    <row r="135" spans="3:3">
      <c r="C135" s="366"/>
    </row>
    <row r="136" spans="3:3">
      <c r="C136" s="366"/>
    </row>
    <row r="137" spans="3:3">
      <c r="C137" s="366"/>
    </row>
    <row r="138" spans="3:3">
      <c r="C138" s="366"/>
    </row>
    <row r="139" spans="3:3">
      <c r="C139" s="366"/>
    </row>
    <row r="140" spans="3:3">
      <c r="C140" s="366"/>
    </row>
    <row r="141" spans="3:3">
      <c r="C141" s="366"/>
    </row>
    <row r="142" spans="3:3">
      <c r="C142" s="366"/>
    </row>
    <row r="143" spans="3:3">
      <c r="C143" s="366"/>
    </row>
    <row r="144" spans="3:3">
      <c r="C144" s="366"/>
    </row>
    <row r="145" spans="3:3">
      <c r="C145" s="366"/>
    </row>
    <row r="146" spans="3:3">
      <c r="C146" s="366"/>
    </row>
    <row r="147" spans="3:3">
      <c r="C147" s="366"/>
    </row>
    <row r="148" spans="3:3">
      <c r="C148" s="366"/>
    </row>
    <row r="149" spans="3:3">
      <c r="C149" s="366"/>
    </row>
    <row r="150" spans="3:3">
      <c r="C150" s="366"/>
    </row>
    <row r="151" spans="3:3">
      <c r="C151" s="366"/>
    </row>
    <row r="152" spans="3:3">
      <c r="C152" s="366"/>
    </row>
    <row r="153" spans="3:3">
      <c r="C153" s="366"/>
    </row>
    <row r="154" spans="3:3">
      <c r="C154" s="366"/>
    </row>
    <row r="155" spans="3:3">
      <c r="C155" s="366"/>
    </row>
    <row r="156" spans="3:3">
      <c r="C156" s="366"/>
    </row>
    <row r="157" spans="3:3">
      <c r="C157" s="366"/>
    </row>
    <row r="158" spans="3:3">
      <c r="C158" s="366"/>
    </row>
    <row r="159" spans="3:3">
      <c r="C159" s="366"/>
    </row>
    <row r="160" spans="3:3">
      <c r="C160" s="366"/>
    </row>
    <row r="161" spans="3:3">
      <c r="C161" s="366"/>
    </row>
    <row r="162" spans="3:3">
      <c r="C162" s="366"/>
    </row>
    <row r="163" spans="3:3">
      <c r="C163" s="366"/>
    </row>
    <row r="164" spans="3:3">
      <c r="C164" s="366"/>
    </row>
    <row r="165" spans="3:3">
      <c r="C165" s="366"/>
    </row>
    <row r="166" spans="3:3">
      <c r="C166" s="366"/>
    </row>
    <row r="167" spans="3:3">
      <c r="C167" s="366"/>
    </row>
    <row r="168" spans="3:3">
      <c r="C168" s="366"/>
    </row>
    <row r="169" spans="3:3">
      <c r="C169" s="366"/>
    </row>
    <row r="170" spans="3:3">
      <c r="C170" s="366"/>
    </row>
    <row r="171" spans="3:3">
      <c r="C171" s="366"/>
    </row>
    <row r="172" spans="3:3">
      <c r="C172" s="366"/>
    </row>
    <row r="173" spans="3:3">
      <c r="C173" s="366"/>
    </row>
    <row r="174" spans="3:3">
      <c r="C174" s="366"/>
    </row>
    <row r="175" spans="3:3">
      <c r="C175" s="366"/>
    </row>
    <row r="176" spans="3:3">
      <c r="C176" s="366"/>
    </row>
    <row r="177" spans="3:3">
      <c r="C177" s="366"/>
    </row>
    <row r="178" spans="3:3">
      <c r="C178" s="366"/>
    </row>
    <row r="179" spans="3:3">
      <c r="C179" s="366"/>
    </row>
    <row r="180" spans="3:3">
      <c r="C180" s="366"/>
    </row>
    <row r="181" spans="3:3">
      <c r="C181" s="366"/>
    </row>
    <row r="182" spans="3:3">
      <c r="C182" s="366"/>
    </row>
    <row r="183" spans="3:3">
      <c r="C183" s="366"/>
    </row>
    <row r="184" spans="3:3">
      <c r="C184" s="366"/>
    </row>
    <row r="185" spans="3:3">
      <c r="C185" s="366"/>
    </row>
    <row r="186" spans="3:3">
      <c r="C186" s="366"/>
    </row>
    <row r="187" spans="3:3">
      <c r="C187" s="366"/>
    </row>
    <row r="188" spans="3:3">
      <c r="C188" s="366"/>
    </row>
    <row r="189" spans="3:3">
      <c r="C189" s="366"/>
    </row>
    <row r="190" spans="3:3">
      <c r="C190" s="366"/>
    </row>
    <row r="191" spans="3:3">
      <c r="C191" s="366"/>
    </row>
    <row r="192" spans="3:3">
      <c r="C192" s="366"/>
    </row>
    <row r="193" spans="3:3">
      <c r="C193" s="366"/>
    </row>
    <row r="194" spans="3:3">
      <c r="C194" s="366"/>
    </row>
    <row r="195" spans="3:3">
      <c r="C195" s="366"/>
    </row>
    <row r="196" spans="3:3">
      <c r="C196" s="366"/>
    </row>
    <row r="197" spans="3:3">
      <c r="C197" s="366"/>
    </row>
    <row r="198" spans="3:3">
      <c r="C198" s="366"/>
    </row>
    <row r="199" spans="3:3">
      <c r="C199" s="366"/>
    </row>
    <row r="200" spans="3:3">
      <c r="C200" s="366"/>
    </row>
    <row r="201" spans="3:3">
      <c r="C201" s="366"/>
    </row>
    <row r="202" spans="3:3">
      <c r="C202" s="366"/>
    </row>
    <row r="203" spans="3:3">
      <c r="C203" s="366"/>
    </row>
    <row r="204" spans="3:3">
      <c r="C204" s="366"/>
    </row>
    <row r="205" spans="3:3">
      <c r="C205" s="366"/>
    </row>
    <row r="206" spans="3:3">
      <c r="C206" s="366"/>
    </row>
    <row r="207" spans="3:3">
      <c r="C207" s="366"/>
    </row>
    <row r="208" spans="3:3">
      <c r="C208" s="366"/>
    </row>
    <row r="209" spans="3:3">
      <c r="C209" s="366"/>
    </row>
    <row r="210" spans="3:3">
      <c r="C210" s="366"/>
    </row>
    <row r="211" spans="3:3">
      <c r="C211" s="366"/>
    </row>
    <row r="212" spans="3:3">
      <c r="C212" s="366"/>
    </row>
    <row r="213" spans="3:3">
      <c r="C213" s="366"/>
    </row>
    <row r="214" spans="3:3">
      <c r="C214" s="366"/>
    </row>
    <row r="215" spans="3:3">
      <c r="C215" s="366"/>
    </row>
    <row r="216" spans="3:3">
      <c r="C216" s="366"/>
    </row>
    <row r="217" spans="3:3">
      <c r="C217" s="366"/>
    </row>
    <row r="218" spans="3:3">
      <c r="C218" s="366"/>
    </row>
    <row r="219" spans="3:3">
      <c r="C219" s="366"/>
    </row>
    <row r="220" spans="3:3">
      <c r="C220" s="366"/>
    </row>
    <row r="221" spans="3:3">
      <c r="C221" s="366"/>
    </row>
    <row r="222" spans="3:3">
      <c r="C222" s="366"/>
    </row>
    <row r="223" spans="3:3">
      <c r="C223" s="366"/>
    </row>
    <row r="224" spans="3:3">
      <c r="C224" s="366"/>
    </row>
    <row r="225" spans="3:3">
      <c r="C225" s="366"/>
    </row>
    <row r="226" spans="3:3">
      <c r="C226" s="366"/>
    </row>
    <row r="227" spans="3:3">
      <c r="C227" s="366"/>
    </row>
    <row r="228" spans="3:3">
      <c r="C228" s="366"/>
    </row>
    <row r="229" spans="3:3">
      <c r="C229" s="366"/>
    </row>
    <row r="230" spans="3:3">
      <c r="C230" s="366"/>
    </row>
    <row r="231" spans="3:3">
      <c r="C231" s="366"/>
    </row>
    <row r="232" spans="3:3">
      <c r="C232" s="366"/>
    </row>
    <row r="233" spans="3:3">
      <c r="C233" s="366"/>
    </row>
    <row r="234" spans="3:3">
      <c r="C234" s="366"/>
    </row>
    <row r="235" spans="3:3">
      <c r="C235" s="366"/>
    </row>
    <row r="236" spans="3:3">
      <c r="C236" s="366"/>
    </row>
    <row r="237" spans="3:3">
      <c r="C237" s="366"/>
    </row>
    <row r="238" spans="3:3">
      <c r="C238" s="366"/>
    </row>
    <row r="239" spans="3:3">
      <c r="C239" s="366"/>
    </row>
    <row r="240" spans="3:3">
      <c r="C240" s="366"/>
    </row>
    <row r="241" spans="3:3">
      <c r="C241" s="366"/>
    </row>
    <row r="242" spans="3:3">
      <c r="C242" s="366"/>
    </row>
    <row r="243" spans="3:3">
      <c r="C243" s="366"/>
    </row>
    <row r="244" spans="3:3">
      <c r="C244" s="366"/>
    </row>
    <row r="245" spans="3:3">
      <c r="C245" s="366"/>
    </row>
    <row r="246" spans="3:3">
      <c r="C246" s="366"/>
    </row>
    <row r="247" spans="3:3">
      <c r="C247" s="366"/>
    </row>
    <row r="248" spans="3:3">
      <c r="C248" s="366"/>
    </row>
  </sheetData>
  <sheetProtection algorithmName="SHA-512" hashValue="qhysZMT8O7p21bpLoXfNHvggOi8vdIowzDUXBc7ZDuTawT1D3jm07v4gFPwwVRRE+BR9ciUr4Bk/HKgMVSxUdw==" saltValue="nrZvmY1As7POfUITsZUKGg==" spinCount="100000" sheet="1" objects="1" scenarios="1"/>
  <mergeCells count="37">
    <mergeCell ref="B48:F48"/>
    <mergeCell ref="B40:F40"/>
    <mergeCell ref="B41:F41"/>
    <mergeCell ref="B42:F42"/>
    <mergeCell ref="B44:F44"/>
    <mergeCell ref="B45:F45"/>
    <mergeCell ref="B46:F46"/>
    <mergeCell ref="B39:F39"/>
    <mergeCell ref="B28:F28"/>
    <mergeCell ref="B29:F29"/>
    <mergeCell ref="B30:F30"/>
    <mergeCell ref="B31:F31"/>
    <mergeCell ref="B32:F32"/>
    <mergeCell ref="B33:F33"/>
    <mergeCell ref="B34:F34"/>
    <mergeCell ref="B35:F35"/>
    <mergeCell ref="B36:F36"/>
    <mergeCell ref="B37:F37"/>
    <mergeCell ref="B38:F38"/>
    <mergeCell ref="B27:F27"/>
    <mergeCell ref="B12:F12"/>
    <mergeCell ref="B13:F13"/>
    <mergeCell ref="B14:F14"/>
    <mergeCell ref="B16:F16"/>
    <mergeCell ref="B17:F17"/>
    <mergeCell ref="B18:F18"/>
    <mergeCell ref="B19:F19"/>
    <mergeCell ref="B21:F21"/>
    <mergeCell ref="B22:F22"/>
    <mergeCell ref="B23:F23"/>
    <mergeCell ref="B25:F25"/>
    <mergeCell ref="B11:F11"/>
    <mergeCell ref="B5:F5"/>
    <mergeCell ref="B6:F6"/>
    <mergeCell ref="B7:F7"/>
    <mergeCell ref="B8:F8"/>
    <mergeCell ref="B9:F9"/>
  </mergeCells>
  <printOptions horizontalCentered="1"/>
  <pageMargins left="1.299212598425197" right="0.55118110236220474" top="0.35433070866141736" bottom="0.39370078740157483" header="0" footer="0"/>
  <pageSetup paperSize="9" scale="90" orientation="portrait" r:id="rId1"/>
  <headerFooter>
    <oddFooter>&amp;L&amp;9&amp;A&amp;C&amp;9DIO 1 - BAZENSKA DVORANA - GRAĐENJE&amp;R&amp;"Arial,Bold"&amp;9&amp;P/&amp;N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O251"/>
  <sheetViews>
    <sheetView showZeros="0" view="pageBreakPreview" zoomScaleNormal="100" zoomScaleSheetLayoutView="100" workbookViewId="0">
      <selection activeCell="A3" sqref="A3"/>
    </sheetView>
  </sheetViews>
  <sheetFormatPr defaultColWidth="14.44140625" defaultRowHeight="13.2"/>
  <cols>
    <col min="1" max="1" width="4.21875" style="231" customWidth="1"/>
    <col min="2" max="2" width="40.77734375" style="231" customWidth="1"/>
    <col min="3" max="3" width="7.77734375" style="231" customWidth="1"/>
    <col min="4" max="4" width="9.77734375" style="231" customWidth="1"/>
    <col min="5" max="5" width="12.77734375" style="231" customWidth="1"/>
    <col min="6" max="6" width="15.21875" style="707" customWidth="1"/>
    <col min="7" max="7" width="2.77734375" style="231" customWidth="1"/>
    <col min="8" max="16384" width="14.44140625" style="231"/>
  </cols>
  <sheetData>
    <row r="1" spans="1:6">
      <c r="A1" s="235" t="s">
        <v>165</v>
      </c>
      <c r="B1" s="236" t="s">
        <v>166</v>
      </c>
      <c r="C1" s="236" t="s">
        <v>167</v>
      </c>
      <c r="D1" s="236" t="s">
        <v>168</v>
      </c>
      <c r="E1" s="236" t="s">
        <v>169</v>
      </c>
      <c r="F1" s="236" t="s">
        <v>170</v>
      </c>
    </row>
    <row r="2" spans="1:6">
      <c r="A2" s="237">
        <v>1</v>
      </c>
      <c r="B2" s="238">
        <v>2</v>
      </c>
      <c r="C2" s="238">
        <v>3</v>
      </c>
      <c r="D2" s="238">
        <v>4</v>
      </c>
      <c r="E2" s="238">
        <v>5</v>
      </c>
      <c r="F2" s="238" t="s">
        <v>171</v>
      </c>
    </row>
    <row r="3" spans="1:6">
      <c r="A3" s="232"/>
      <c r="B3" s="232"/>
      <c r="C3" s="232"/>
      <c r="D3" s="232"/>
      <c r="E3" s="232"/>
      <c r="F3" s="505"/>
    </row>
    <row r="4" spans="1:6" ht="13.8">
      <c r="A4" s="506" t="s">
        <v>2444</v>
      </c>
      <c r="B4" s="507" t="s">
        <v>1308</v>
      </c>
      <c r="C4" s="508"/>
      <c r="D4" s="509"/>
      <c r="E4" s="510"/>
      <c r="F4" s="511"/>
    </row>
    <row r="5" spans="1:6">
      <c r="A5" s="232"/>
      <c r="B5" s="232"/>
      <c r="C5" s="232"/>
      <c r="D5" s="232"/>
      <c r="E5" s="232"/>
      <c r="F5" s="505"/>
    </row>
    <row r="6" spans="1:6">
      <c r="A6" s="232"/>
      <c r="B6" s="492" t="s">
        <v>2490</v>
      </c>
      <c r="C6" s="232"/>
      <c r="D6" s="232"/>
      <c r="E6" s="232"/>
      <c r="F6" s="505"/>
    </row>
    <row r="7" spans="1:6" ht="92.4">
      <c r="A7" s="232"/>
      <c r="B7" s="492" t="s">
        <v>2493</v>
      </c>
      <c r="C7" s="232"/>
      <c r="D7" s="232"/>
      <c r="E7" s="232"/>
      <c r="F7" s="505"/>
    </row>
    <row r="8" spans="1:6">
      <c r="A8" s="232"/>
      <c r="B8" s="232"/>
      <c r="C8" s="232"/>
      <c r="D8" s="232"/>
      <c r="E8" s="232"/>
      <c r="F8" s="505"/>
    </row>
    <row r="9" spans="1:6" s="233" customFormat="1">
      <c r="A9" s="512" t="s">
        <v>1579</v>
      </c>
      <c r="B9" s="513" t="s">
        <v>184</v>
      </c>
      <c r="C9" s="514"/>
      <c r="D9" s="515"/>
      <c r="E9" s="516"/>
      <c r="F9" s="516"/>
    </row>
    <row r="10" spans="1:6" s="233" customFormat="1">
      <c r="A10" s="517"/>
      <c r="B10" s="518"/>
      <c r="C10" s="519"/>
      <c r="D10" s="520"/>
      <c r="E10" s="521"/>
      <c r="F10" s="521"/>
    </row>
    <row r="11" spans="1:6" s="526" customFormat="1">
      <c r="A11" s="522" t="s">
        <v>1580</v>
      </c>
      <c r="B11" s="523" t="s">
        <v>367</v>
      </c>
      <c r="C11" s="523"/>
      <c r="D11" s="524"/>
      <c r="E11" s="525"/>
      <c r="F11" s="525"/>
    </row>
    <row r="12" spans="1:6" s="233" customFormat="1">
      <c r="A12" s="517"/>
      <c r="B12" s="527"/>
      <c r="D12" s="528"/>
      <c r="E12" s="529"/>
      <c r="F12" s="529"/>
    </row>
    <row r="13" spans="1:6" s="532" customFormat="1" ht="145.19999999999999">
      <c r="A13" s="530">
        <f>IF(B28&gt;0,MAX(A$12:A12)+1,"")</f>
        <v>1</v>
      </c>
      <c r="B13" s="178" t="s">
        <v>1309</v>
      </c>
      <c r="C13" s="179" t="s">
        <v>215</v>
      </c>
      <c r="D13" s="180">
        <v>36</v>
      </c>
      <c r="E13" s="1495"/>
      <c r="F13" s="531">
        <f t="shared" ref="F13:F26" si="0">E13*D13</f>
        <v>0</v>
      </c>
    </row>
    <row r="14" spans="1:6" s="233" customFormat="1">
      <c r="A14" s="530" t="str">
        <f>IF(B31&gt;0,MAX(A$12:A13)+1,"")</f>
        <v/>
      </c>
      <c r="B14" s="533"/>
      <c r="C14" s="519"/>
      <c r="D14" s="528"/>
      <c r="E14" s="1496"/>
      <c r="F14" s="531">
        <f t="shared" si="0"/>
        <v>0</v>
      </c>
    </row>
    <row r="15" spans="1:6" s="532" customFormat="1" ht="132">
      <c r="A15" s="530">
        <f>IF(B32&gt;0,MAX(A$12:A14)+1,"")</f>
        <v>2</v>
      </c>
      <c r="B15" s="178" t="s">
        <v>1933</v>
      </c>
      <c r="C15" s="179" t="s">
        <v>215</v>
      </c>
      <c r="D15" s="180">
        <v>81</v>
      </c>
      <c r="E15" s="1495"/>
      <c r="F15" s="531">
        <f t="shared" si="0"/>
        <v>0</v>
      </c>
    </row>
    <row r="16" spans="1:6" s="233" customFormat="1">
      <c r="A16" s="530" t="str">
        <f>IF(B33&gt;0,MAX(A$12:A15)+1,"")</f>
        <v/>
      </c>
      <c r="B16" s="533"/>
      <c r="C16" s="519"/>
      <c r="D16" s="528"/>
      <c r="E16" s="1496"/>
      <c r="F16" s="531">
        <f t="shared" si="0"/>
        <v>0</v>
      </c>
    </row>
    <row r="17" spans="1:15" s="233" customFormat="1" ht="134.4">
      <c r="A17" s="530">
        <f>IF(B34&gt;0,MAX(A$12:A16)+1,"")</f>
        <v>3</v>
      </c>
      <c r="B17" s="181" t="s">
        <v>2443</v>
      </c>
      <c r="C17" s="182"/>
      <c r="D17" s="183"/>
      <c r="E17" s="1497"/>
      <c r="F17" s="531">
        <f t="shared" si="0"/>
        <v>0</v>
      </c>
    </row>
    <row r="18" spans="1:15" s="233" customFormat="1">
      <c r="A18" s="530" t="str">
        <f>IF(B35&gt;0,MAX(A$12:A17)+1,"")</f>
        <v/>
      </c>
      <c r="B18" s="533" t="s">
        <v>1581</v>
      </c>
      <c r="C18" s="182" t="s">
        <v>226</v>
      </c>
      <c r="D18" s="520">
        <v>15</v>
      </c>
      <c r="E18" s="1498"/>
      <c r="F18" s="531">
        <f t="shared" si="0"/>
        <v>0</v>
      </c>
    </row>
    <row r="19" spans="1:15" s="233" customFormat="1" ht="15.6">
      <c r="A19" s="530"/>
      <c r="B19" s="533" t="s">
        <v>1582</v>
      </c>
      <c r="C19" s="182" t="s">
        <v>1583</v>
      </c>
      <c r="D19" s="520">
        <v>15</v>
      </c>
      <c r="E19" s="1498"/>
      <c r="F19" s="531">
        <f t="shared" si="0"/>
        <v>0</v>
      </c>
    </row>
    <row r="20" spans="1:15" s="532" customFormat="1">
      <c r="A20" s="530" t="str">
        <f>IF(B37&gt;0,MAX(A$12:A19)+1,"")</f>
        <v/>
      </c>
      <c r="B20" s="534"/>
      <c r="D20" s="535"/>
      <c r="E20" s="1498"/>
      <c r="F20" s="531">
        <f t="shared" si="0"/>
        <v>0</v>
      </c>
      <c r="H20" s="536"/>
      <c r="I20" s="532">
        <f t="shared" ref="I20:K26" si="1">$H20+($H20*I$1)</f>
        <v>0</v>
      </c>
      <c r="J20" s="532">
        <f t="shared" si="1"/>
        <v>0</v>
      </c>
      <c r="K20" s="532">
        <f t="shared" si="1"/>
        <v>0</v>
      </c>
    </row>
    <row r="21" spans="1:15" s="532" customFormat="1" ht="132">
      <c r="A21" s="530">
        <f>IF(B38&gt;0,MAX(A$12:A20)+1,"")</f>
        <v>4</v>
      </c>
      <c r="B21" s="537" t="s">
        <v>1584</v>
      </c>
      <c r="C21" s="535" t="s">
        <v>226</v>
      </c>
      <c r="D21" s="538">
        <v>10</v>
      </c>
      <c r="E21" s="1498"/>
      <c r="F21" s="531">
        <f t="shared" si="0"/>
        <v>0</v>
      </c>
      <c r="I21" s="532">
        <f t="shared" si="1"/>
        <v>0</v>
      </c>
      <c r="J21" s="532">
        <f t="shared" si="1"/>
        <v>0</v>
      </c>
      <c r="K21" s="532">
        <f t="shared" si="1"/>
        <v>0</v>
      </c>
    </row>
    <row r="22" spans="1:15" s="540" customFormat="1">
      <c r="A22" s="530" t="str">
        <f>IF(B39&gt;0,MAX(A$12:A21)+1,"")</f>
        <v/>
      </c>
      <c r="B22" s="184"/>
      <c r="C22" s="179"/>
      <c r="D22" s="539"/>
      <c r="E22" s="1499"/>
      <c r="F22" s="531">
        <f t="shared" si="0"/>
        <v>0</v>
      </c>
      <c r="H22" s="541"/>
      <c r="I22" s="532">
        <f t="shared" si="1"/>
        <v>0</v>
      </c>
      <c r="J22" s="532">
        <f t="shared" si="1"/>
        <v>0</v>
      </c>
      <c r="K22" s="532">
        <f t="shared" si="1"/>
        <v>0</v>
      </c>
    </row>
    <row r="23" spans="1:15" s="540" customFormat="1" ht="66">
      <c r="A23" s="530">
        <f>IF(B40&gt;0,MAX(A$12:A22)+1,"")</f>
        <v>5</v>
      </c>
      <c r="B23" s="178" t="s">
        <v>1585</v>
      </c>
      <c r="C23" s="179"/>
      <c r="D23" s="180"/>
      <c r="E23" s="1499"/>
      <c r="F23" s="531">
        <f t="shared" si="0"/>
        <v>0</v>
      </c>
      <c r="H23" s="542"/>
      <c r="I23" s="532">
        <f t="shared" si="1"/>
        <v>0</v>
      </c>
      <c r="J23" s="532">
        <f t="shared" si="1"/>
        <v>0</v>
      </c>
      <c r="K23" s="532">
        <f t="shared" si="1"/>
        <v>0</v>
      </c>
    </row>
    <row r="24" spans="1:15" s="540" customFormat="1">
      <c r="A24" s="517"/>
      <c r="B24" s="178" t="s">
        <v>2442</v>
      </c>
      <c r="C24" s="179" t="s">
        <v>215</v>
      </c>
      <c r="D24" s="180">
        <v>2</v>
      </c>
      <c r="E24" s="1499"/>
      <c r="F24" s="531">
        <f t="shared" si="0"/>
        <v>0</v>
      </c>
      <c r="H24" s="542"/>
      <c r="I24" s="532">
        <f t="shared" si="1"/>
        <v>0</v>
      </c>
      <c r="J24" s="532">
        <f t="shared" si="1"/>
        <v>0</v>
      </c>
      <c r="K24" s="532">
        <f t="shared" si="1"/>
        <v>0</v>
      </c>
      <c r="O24" s="543"/>
    </row>
    <row r="25" spans="1:15" s="540" customFormat="1">
      <c r="A25" s="517"/>
      <c r="B25" s="178" t="s">
        <v>2441</v>
      </c>
      <c r="C25" s="179" t="s">
        <v>215</v>
      </c>
      <c r="D25" s="180">
        <v>2</v>
      </c>
      <c r="E25" s="1499"/>
      <c r="F25" s="531">
        <f t="shared" si="0"/>
        <v>0</v>
      </c>
      <c r="H25" s="542"/>
      <c r="I25" s="532">
        <f t="shared" si="1"/>
        <v>0</v>
      </c>
      <c r="J25" s="532">
        <f t="shared" si="1"/>
        <v>0</v>
      </c>
      <c r="K25" s="532">
        <f t="shared" si="1"/>
        <v>0</v>
      </c>
      <c r="O25" s="543"/>
    </row>
    <row r="26" spans="1:15" s="540" customFormat="1">
      <c r="A26" s="517"/>
      <c r="B26" s="178" t="s">
        <v>1586</v>
      </c>
      <c r="C26" s="179" t="s">
        <v>215</v>
      </c>
      <c r="D26" s="180">
        <v>2</v>
      </c>
      <c r="E26" s="1499"/>
      <c r="F26" s="531">
        <f t="shared" si="0"/>
        <v>0</v>
      </c>
      <c r="H26" s="542"/>
      <c r="I26" s="532">
        <f t="shared" si="1"/>
        <v>0</v>
      </c>
      <c r="J26" s="532">
        <f t="shared" si="1"/>
        <v>0</v>
      </c>
      <c r="K26" s="532">
        <f t="shared" si="1"/>
        <v>0</v>
      </c>
      <c r="O26" s="543"/>
    </row>
    <row r="27" spans="1:15" s="233" customFormat="1">
      <c r="A27" s="517" t="str">
        <f>IF(B27&gt;0,MAX(A$12:A26)+1,"")</f>
        <v/>
      </c>
      <c r="B27" s="181"/>
      <c r="C27" s="182"/>
      <c r="D27" s="183"/>
      <c r="E27" s="1500"/>
      <c r="F27" s="521"/>
    </row>
    <row r="28" spans="1:15" s="233" customFormat="1" ht="198">
      <c r="A28" s="517">
        <f>IF(B28&gt;0,MAX(A$12:A27)+1,"")</f>
        <v>6</v>
      </c>
      <c r="B28" s="181" t="s">
        <v>2440</v>
      </c>
      <c r="C28" s="182" t="s">
        <v>215</v>
      </c>
      <c r="D28" s="183">
        <v>1</v>
      </c>
      <c r="E28" s="1500"/>
      <c r="F28" s="521">
        <f>E28*D28</f>
        <v>0</v>
      </c>
    </row>
    <row r="29" spans="1:15" s="233" customFormat="1">
      <c r="A29" s="517" t="str">
        <f>IF(B29&gt;0,MAX(A$12:A28)+1,"")</f>
        <v/>
      </c>
      <c r="B29" s="181"/>
      <c r="C29" s="182"/>
      <c r="D29" s="183"/>
      <c r="E29" s="1500"/>
      <c r="F29" s="521"/>
    </row>
    <row r="30" spans="1:15" s="233" customFormat="1" ht="132">
      <c r="A30" s="517">
        <f>IF(B30&gt;0,MAX(A$12:A29)+1,"")</f>
        <v>7</v>
      </c>
      <c r="B30" s="181" t="s">
        <v>2439</v>
      </c>
      <c r="C30" s="182" t="s">
        <v>226</v>
      </c>
      <c r="D30" s="183">
        <v>60</v>
      </c>
      <c r="E30" s="1500"/>
      <c r="F30" s="521">
        <f>E30*D30</f>
        <v>0</v>
      </c>
    </row>
    <row r="31" spans="1:15" s="546" customFormat="1">
      <c r="A31" s="517" t="str">
        <f>IF(B31&gt;0,MAX(A$12:A26)+1,"")</f>
        <v/>
      </c>
      <c r="B31" s="544"/>
      <c r="C31" s="545"/>
      <c r="D31" s="520"/>
      <c r="E31" s="529"/>
      <c r="F31" s="529"/>
    </row>
    <row r="32" spans="1:15" s="526" customFormat="1">
      <c r="A32" s="547" t="str">
        <f>A11</f>
        <v>5.1.1.</v>
      </c>
      <c r="B32" s="548" t="str">
        <f>LEFT(B11,100)&amp;" UKUPNO:"</f>
        <v>RUŠENJA I DEMONTAŽE UKUPNO:</v>
      </c>
      <c r="C32" s="549"/>
      <c r="D32" s="550"/>
      <c r="E32" s="551"/>
      <c r="F32" s="551">
        <f>SUM(F12:F31)</f>
        <v>0</v>
      </c>
    </row>
    <row r="33" spans="1:6" s="233" customFormat="1">
      <c r="A33" s="517"/>
      <c r="B33" s="518"/>
      <c r="C33" s="519"/>
      <c r="D33" s="520"/>
      <c r="E33" s="521"/>
      <c r="F33" s="521"/>
    </row>
    <row r="34" spans="1:6" s="526" customFormat="1">
      <c r="A34" s="522" t="s">
        <v>1587</v>
      </c>
      <c r="B34" s="523" t="s">
        <v>154</v>
      </c>
      <c r="C34" s="523"/>
      <c r="D34" s="524"/>
      <c r="E34" s="525"/>
      <c r="F34" s="525"/>
    </row>
    <row r="35" spans="1:6" s="233" customFormat="1">
      <c r="A35" s="517"/>
      <c r="B35" s="527"/>
      <c r="D35" s="528"/>
      <c r="E35" s="529"/>
      <c r="F35" s="529"/>
    </row>
    <row r="36" spans="1:6" s="233" customFormat="1" ht="224.4">
      <c r="A36" s="517">
        <f>IF(B36&gt;0,MAX(A35:A$35)+1,"")</f>
        <v>1</v>
      </c>
      <c r="B36" s="181" t="s">
        <v>2438</v>
      </c>
      <c r="C36" s="182" t="s">
        <v>268</v>
      </c>
      <c r="D36" s="183">
        <v>60</v>
      </c>
      <c r="E36" s="1500"/>
      <c r="F36" s="521">
        <f>E36*D36</f>
        <v>0</v>
      </c>
    </row>
    <row r="37" spans="1:6" s="233" customFormat="1">
      <c r="A37" s="517" t="str">
        <f>IF(B37&gt;0,MAX(A$36:A36)+1,"")</f>
        <v/>
      </c>
      <c r="B37" s="518"/>
      <c r="C37" s="519"/>
      <c r="D37" s="520"/>
      <c r="E37" s="1501"/>
      <c r="F37" s="521"/>
    </row>
    <row r="38" spans="1:6" s="233" customFormat="1" ht="66">
      <c r="A38" s="517">
        <f>IF(B38&gt;0,MAX(A$36:A37)+1,"")</f>
        <v>2</v>
      </c>
      <c r="B38" s="533" t="s">
        <v>1310</v>
      </c>
      <c r="C38" s="182" t="s">
        <v>268</v>
      </c>
      <c r="D38" s="183">
        <v>25</v>
      </c>
      <c r="E38" s="1500"/>
      <c r="F38" s="521">
        <f>E38*D38</f>
        <v>0</v>
      </c>
    </row>
    <row r="39" spans="1:6" s="233" customFormat="1">
      <c r="A39" s="517" t="str">
        <f>IF(B39&gt;0,MAX(A$36:A38)+1,"")</f>
        <v/>
      </c>
      <c r="B39" s="518"/>
      <c r="C39" s="519"/>
      <c r="D39" s="520"/>
      <c r="E39" s="1501"/>
      <c r="F39" s="521"/>
    </row>
    <row r="40" spans="1:6" s="233" customFormat="1" ht="132">
      <c r="A40" s="517">
        <f>IF(B40&gt;0,MAX(A$36:A39)+1,"")</f>
        <v>3</v>
      </c>
      <c r="B40" s="533" t="s">
        <v>2437</v>
      </c>
      <c r="C40" s="182" t="s">
        <v>268</v>
      </c>
      <c r="D40" s="183">
        <v>35</v>
      </c>
      <c r="E40" s="1500"/>
      <c r="F40" s="521">
        <f>E40*D40</f>
        <v>0</v>
      </c>
    </row>
    <row r="41" spans="1:6" s="233" customFormat="1">
      <c r="A41" s="517" t="str">
        <f>IF(B41&gt;0,MAX(A$36:A40)+1,"")</f>
        <v/>
      </c>
      <c r="B41" s="533"/>
      <c r="C41" s="519"/>
      <c r="D41" s="520"/>
      <c r="E41" s="1501"/>
      <c r="F41" s="521"/>
    </row>
    <row r="42" spans="1:6" s="233" customFormat="1" ht="108">
      <c r="A42" s="517">
        <f>IF(B42&gt;0,MAX(A$36:A41)+1,"")</f>
        <v>4</v>
      </c>
      <c r="B42" s="533" t="s">
        <v>1311</v>
      </c>
      <c r="C42" s="182" t="s">
        <v>268</v>
      </c>
      <c r="D42" s="520">
        <v>60</v>
      </c>
      <c r="E42" s="1501"/>
      <c r="F42" s="521">
        <f>E42*D42</f>
        <v>0</v>
      </c>
    </row>
    <row r="43" spans="1:6" s="546" customFormat="1">
      <c r="A43" s="517" t="str">
        <f>IF(B43&gt;0,MAX(A$36:A42)+1,"")</f>
        <v/>
      </c>
      <c r="B43" s="544"/>
      <c r="C43" s="545"/>
      <c r="D43" s="520"/>
      <c r="E43" s="529"/>
      <c r="F43" s="529"/>
    </row>
    <row r="44" spans="1:6" s="526" customFormat="1">
      <c r="A44" s="547" t="str">
        <f>A34</f>
        <v>5.1.2.</v>
      </c>
      <c r="B44" s="548" t="str">
        <f>LEFT(B34,100)&amp;" UKUPNO:"</f>
        <v>ZEMLJANI RADOVI UKUPNO:</v>
      </c>
      <c r="C44" s="549"/>
      <c r="D44" s="550"/>
      <c r="E44" s="551"/>
      <c r="F44" s="551">
        <f>SUM(F35:F43)</f>
        <v>0</v>
      </c>
    </row>
    <row r="45" spans="1:6" s="233" customFormat="1">
      <c r="A45" s="517"/>
      <c r="B45" s="518"/>
      <c r="C45" s="519"/>
      <c r="D45" s="520"/>
      <c r="E45" s="521"/>
      <c r="F45" s="521"/>
    </row>
    <row r="46" spans="1:6" s="526" customFormat="1">
      <c r="A46" s="522" t="s">
        <v>1588</v>
      </c>
      <c r="B46" s="523" t="s">
        <v>1312</v>
      </c>
      <c r="C46" s="523"/>
      <c r="D46" s="524"/>
      <c r="E46" s="525"/>
      <c r="F46" s="525"/>
    </row>
    <row r="47" spans="1:6" s="233" customFormat="1">
      <c r="A47" s="517"/>
      <c r="B47" s="527"/>
      <c r="D47" s="528"/>
      <c r="E47" s="529"/>
      <c r="F47" s="529"/>
    </row>
    <row r="48" spans="1:6" s="532" customFormat="1" ht="145.19999999999999">
      <c r="A48" s="530">
        <f>IF(B48&gt;0,MAX(A47:A$47)+1,"")</f>
        <v>1</v>
      </c>
      <c r="B48" s="178" t="s">
        <v>1313</v>
      </c>
      <c r="C48" s="535"/>
      <c r="D48" s="552"/>
      <c r="E48" s="1502"/>
      <c r="F48" s="531"/>
    </row>
    <row r="49" spans="1:6" s="532" customFormat="1" ht="15.6">
      <c r="A49" s="530"/>
      <c r="B49" s="184" t="s">
        <v>269</v>
      </c>
      <c r="C49" s="179" t="s">
        <v>1314</v>
      </c>
      <c r="D49" s="185">
        <v>0.2</v>
      </c>
      <c r="E49" s="1502"/>
      <c r="F49" s="531"/>
    </row>
    <row r="50" spans="1:6" s="532" customFormat="1" ht="15.6">
      <c r="A50" s="530"/>
      <c r="B50" s="184" t="s">
        <v>270</v>
      </c>
      <c r="C50" s="179" t="s">
        <v>418</v>
      </c>
      <c r="D50" s="185">
        <v>20</v>
      </c>
      <c r="E50" s="1502"/>
      <c r="F50" s="531"/>
    </row>
    <row r="51" spans="1:6" s="532" customFormat="1" ht="15.6">
      <c r="A51" s="530"/>
      <c r="B51" s="184" t="s">
        <v>1315</v>
      </c>
      <c r="C51" s="179" t="s">
        <v>1314</v>
      </c>
      <c r="D51" s="185">
        <v>3</v>
      </c>
      <c r="E51" s="1502"/>
      <c r="F51" s="531"/>
    </row>
    <row r="52" spans="1:6" s="532" customFormat="1">
      <c r="A52" s="530"/>
      <c r="B52" s="184" t="s">
        <v>1316</v>
      </c>
      <c r="C52" s="179" t="s">
        <v>216</v>
      </c>
      <c r="D52" s="185">
        <v>150</v>
      </c>
      <c r="E52" s="1502"/>
      <c r="F52" s="531"/>
    </row>
    <row r="53" spans="1:6" s="532" customFormat="1">
      <c r="A53" s="530"/>
      <c r="B53" s="184" t="s">
        <v>1317</v>
      </c>
      <c r="C53" s="179" t="s">
        <v>215</v>
      </c>
      <c r="D53" s="186">
        <v>3</v>
      </c>
      <c r="E53" s="1502"/>
      <c r="F53" s="531"/>
    </row>
    <row r="54" spans="1:6" s="532" customFormat="1">
      <c r="A54" s="530"/>
      <c r="B54" s="184" t="s">
        <v>271</v>
      </c>
      <c r="C54" s="179" t="s">
        <v>215</v>
      </c>
      <c r="D54" s="186">
        <v>6</v>
      </c>
      <c r="E54" s="1502"/>
      <c r="F54" s="531"/>
    </row>
    <row r="55" spans="1:6" s="532" customFormat="1">
      <c r="A55" s="530"/>
      <c r="B55" s="187" t="s">
        <v>1318</v>
      </c>
      <c r="C55" s="188" t="s">
        <v>215</v>
      </c>
      <c r="D55" s="189">
        <v>1</v>
      </c>
      <c r="E55" s="1503"/>
      <c r="F55" s="553"/>
    </row>
    <row r="56" spans="1:6" s="532" customFormat="1">
      <c r="A56" s="530"/>
      <c r="B56" s="554"/>
      <c r="C56" s="535" t="s">
        <v>267</v>
      </c>
      <c r="D56" s="552">
        <v>1</v>
      </c>
      <c r="E56" s="1502"/>
      <c r="F56" s="531">
        <f>E56*D56</f>
        <v>0</v>
      </c>
    </row>
    <row r="57" spans="1:6" s="532" customFormat="1">
      <c r="A57" s="530"/>
      <c r="B57" s="554"/>
      <c r="C57" s="535"/>
      <c r="D57" s="552"/>
      <c r="E57" s="1502"/>
      <c r="F57" s="531"/>
    </row>
    <row r="58" spans="1:6" s="233" customFormat="1" ht="92.4">
      <c r="A58" s="530">
        <f>IF(B58&gt;0,MAX(A$47:A57)+1,"")</f>
        <v>2</v>
      </c>
      <c r="B58" s="181" t="s">
        <v>2436</v>
      </c>
      <c r="C58" s="182"/>
      <c r="D58" s="183"/>
      <c r="E58" s="1497"/>
      <c r="F58" s="531">
        <f>E58*D58</f>
        <v>0</v>
      </c>
    </row>
    <row r="59" spans="1:6" s="233" customFormat="1" ht="15.6">
      <c r="A59" s="530"/>
      <c r="B59" s="533"/>
      <c r="C59" s="182" t="s">
        <v>1583</v>
      </c>
      <c r="D59" s="520">
        <v>15</v>
      </c>
      <c r="E59" s="1498"/>
      <c r="F59" s="531">
        <f>E59*D59</f>
        <v>0</v>
      </c>
    </row>
    <row r="60" spans="1:6" s="532" customFormat="1">
      <c r="A60" s="530" t="str">
        <f>IF(B60&gt;0,MAX(A$48:A56)+1,"")</f>
        <v/>
      </c>
      <c r="B60" s="534"/>
      <c r="D60" s="555"/>
      <c r="E60" s="556"/>
      <c r="F60" s="556"/>
    </row>
    <row r="61" spans="1:6" s="562" customFormat="1">
      <c r="A61" s="557" t="str">
        <f>A46</f>
        <v>5.1.3.</v>
      </c>
      <c r="B61" s="558" t="str">
        <f>LEFT(B46,100)&amp;" UKUPNO:"</f>
        <v>BETONSKI I ARMIRANOBETONSKI RADOVI UKUPNO:</v>
      </c>
      <c r="C61" s="559"/>
      <c r="D61" s="560"/>
      <c r="E61" s="561"/>
      <c r="F61" s="561">
        <f>SUM(F47:F60)</f>
        <v>0</v>
      </c>
    </row>
    <row r="62" spans="1:6" s="532" customFormat="1">
      <c r="A62" s="530"/>
      <c r="B62" s="563"/>
      <c r="C62" s="535"/>
      <c r="D62" s="552"/>
      <c r="E62" s="531"/>
      <c r="F62" s="531"/>
    </row>
    <row r="63" spans="1:6" s="562" customFormat="1">
      <c r="A63" s="564" t="str">
        <f>A9</f>
        <v>5.1.</v>
      </c>
      <c r="B63" s="565" t="str">
        <f>LEFT(B9,100)&amp;" UKUPNO:"</f>
        <v>GRAĐEVINSKI RADOVI UKUPNO:</v>
      </c>
      <c r="C63" s="566"/>
      <c r="D63" s="567"/>
      <c r="E63" s="568"/>
      <c r="F63" s="568">
        <f>SUM(F61,F44,F32)</f>
        <v>0</v>
      </c>
    </row>
    <row r="64" spans="1:6" s="532" customFormat="1">
      <c r="A64" s="530"/>
      <c r="B64" s="563"/>
      <c r="C64" s="569"/>
      <c r="D64" s="552"/>
      <c r="E64" s="531"/>
      <c r="F64" s="531"/>
    </row>
    <row r="65" spans="1:6" s="532" customFormat="1">
      <c r="A65" s="530"/>
      <c r="B65" s="563"/>
      <c r="C65" s="569"/>
      <c r="D65" s="552"/>
      <c r="E65" s="531"/>
      <c r="F65" s="531"/>
    </row>
    <row r="66" spans="1:6" s="532" customFormat="1">
      <c r="A66" s="570" t="s">
        <v>1589</v>
      </c>
      <c r="B66" s="571" t="s">
        <v>273</v>
      </c>
      <c r="C66" s="572"/>
      <c r="D66" s="573"/>
      <c r="E66" s="574"/>
      <c r="F66" s="574"/>
    </row>
    <row r="67" spans="1:6" s="532" customFormat="1">
      <c r="A67" s="575"/>
      <c r="B67" s="563"/>
      <c r="C67" s="535"/>
      <c r="D67" s="538"/>
      <c r="E67" s="531"/>
      <c r="F67" s="531"/>
    </row>
    <row r="68" spans="1:6" s="562" customFormat="1">
      <c r="A68" s="576" t="s">
        <v>1590</v>
      </c>
      <c r="B68" s="577" t="s">
        <v>1319</v>
      </c>
      <c r="C68" s="578"/>
      <c r="D68" s="579"/>
      <c r="E68" s="580"/>
      <c r="F68" s="580"/>
    </row>
    <row r="69" spans="1:6" s="532" customFormat="1">
      <c r="A69" s="581"/>
      <c r="B69" s="534"/>
      <c r="D69" s="535"/>
      <c r="E69" s="556"/>
      <c r="F69" s="556"/>
    </row>
    <row r="70" spans="1:6" s="532" customFormat="1" ht="224.4">
      <c r="A70" s="530">
        <f>IF(B70&gt;0,MAX(A$69:A69)+1,"")</f>
        <v>1</v>
      </c>
      <c r="B70" s="554" t="s">
        <v>2482</v>
      </c>
      <c r="C70" s="535"/>
      <c r="D70" s="582"/>
      <c r="E70" s="1504"/>
      <c r="F70" s="556"/>
    </row>
    <row r="71" spans="1:6" s="532" customFormat="1">
      <c r="A71" s="530" t="str">
        <f>IF(B71&gt;0,MAX(A$12:A70)+1,"")</f>
        <v/>
      </c>
      <c r="B71" s="583"/>
      <c r="C71" s="535"/>
      <c r="D71" s="582"/>
      <c r="E71" s="1504"/>
      <c r="F71" s="556"/>
    </row>
    <row r="72" spans="1:6" s="532" customFormat="1">
      <c r="A72" s="530"/>
      <c r="B72" s="563" t="s">
        <v>1320</v>
      </c>
      <c r="C72" s="535" t="s">
        <v>226</v>
      </c>
      <c r="D72" s="582">
        <v>3</v>
      </c>
      <c r="E72" s="1504"/>
      <c r="F72" s="556">
        <f>E72*D72</f>
        <v>0</v>
      </c>
    </row>
    <row r="73" spans="1:6" s="532" customFormat="1">
      <c r="A73" s="530"/>
      <c r="B73" s="563" t="s">
        <v>1321</v>
      </c>
      <c r="C73" s="535" t="s">
        <v>226</v>
      </c>
      <c r="D73" s="582">
        <v>25</v>
      </c>
      <c r="E73" s="1504"/>
      <c r="F73" s="556">
        <f>E73*D73</f>
        <v>0</v>
      </c>
    </row>
    <row r="74" spans="1:6" s="532" customFormat="1">
      <c r="A74" s="530"/>
      <c r="B74" s="563" t="s">
        <v>1322</v>
      </c>
      <c r="C74" s="535" t="s">
        <v>226</v>
      </c>
      <c r="D74" s="582">
        <v>30</v>
      </c>
      <c r="E74" s="1504"/>
      <c r="F74" s="556">
        <f>E74*D74</f>
        <v>0</v>
      </c>
    </row>
    <row r="75" spans="1:6" s="532" customFormat="1">
      <c r="A75" s="530" t="str">
        <f>IF(B75&gt;0,MAX(A$12:A74)+1,"")</f>
        <v/>
      </c>
      <c r="B75" s="178"/>
      <c r="C75" s="179"/>
      <c r="D75" s="180"/>
      <c r="E75" s="1495"/>
      <c r="F75" s="531"/>
    </row>
    <row r="76" spans="1:6" s="233" customFormat="1">
      <c r="A76" s="517" t="str">
        <f>IF(B76&gt;0,MAX(A$12:A75)+1,"")</f>
        <v/>
      </c>
      <c r="B76" s="518"/>
      <c r="C76" s="519"/>
      <c r="D76" s="584"/>
      <c r="E76" s="585"/>
      <c r="F76" s="585"/>
    </row>
    <row r="77" spans="1:6" s="562" customFormat="1">
      <c r="A77" s="586" t="str">
        <f>A68</f>
        <v>5.2.1.</v>
      </c>
      <c r="B77" s="587" t="str">
        <f>LEFT(B68,100)&amp;" UKUPNO:"</f>
        <v>TEMELJNA I VANJSKA ODVODNJA UKUPNO:</v>
      </c>
      <c r="C77" s="588"/>
      <c r="D77" s="589"/>
      <c r="E77" s="590"/>
      <c r="F77" s="590">
        <f>SUM(F69:F76)</f>
        <v>0</v>
      </c>
    </row>
    <row r="78" spans="1:6" s="532" customFormat="1">
      <c r="A78" s="575"/>
      <c r="B78" s="563"/>
      <c r="C78" s="569"/>
      <c r="D78" s="582"/>
      <c r="E78" s="556"/>
      <c r="F78" s="556"/>
    </row>
    <row r="79" spans="1:6" s="562" customFormat="1">
      <c r="A79" s="591" t="s">
        <v>1591</v>
      </c>
      <c r="B79" s="1547" t="s">
        <v>1323</v>
      </c>
      <c r="C79" s="1548"/>
      <c r="D79" s="1548"/>
      <c r="E79" s="580"/>
      <c r="F79" s="580"/>
    </row>
    <row r="80" spans="1:6" s="532" customFormat="1">
      <c r="A80" s="581"/>
      <c r="B80" s="534"/>
      <c r="C80" s="592"/>
      <c r="D80" s="582"/>
      <c r="E80" s="556"/>
      <c r="F80" s="556"/>
    </row>
    <row r="81" spans="1:7" s="532" customFormat="1">
      <c r="A81" s="581"/>
      <c r="B81" s="534" t="s">
        <v>1592</v>
      </c>
      <c r="C81" s="592"/>
      <c r="D81" s="582"/>
      <c r="E81" s="556"/>
      <c r="F81" s="556"/>
    </row>
    <row r="82" spans="1:7" s="532" customFormat="1" ht="145.19999999999999">
      <c r="A82" s="530">
        <f>IF(B82&gt;0,MAX(A$80:A80)+1,"")</f>
        <v>1</v>
      </c>
      <c r="B82" s="554" t="s">
        <v>2483</v>
      </c>
      <c r="C82" s="535"/>
      <c r="D82" s="582"/>
      <c r="E82" s="1504"/>
      <c r="F82" s="556"/>
    </row>
    <row r="83" spans="1:7" s="532" customFormat="1">
      <c r="A83" s="530" t="str">
        <f>IF(B83&gt;0,MAX(A$80:A82)+1,"")</f>
        <v/>
      </c>
      <c r="B83" s="583"/>
      <c r="C83" s="535"/>
      <c r="D83" s="582"/>
      <c r="E83" s="1504"/>
      <c r="F83" s="556"/>
    </row>
    <row r="84" spans="1:7" s="532" customFormat="1">
      <c r="A84" s="530"/>
      <c r="B84" s="593" t="s">
        <v>1324</v>
      </c>
      <c r="C84" s="535" t="s">
        <v>226</v>
      </c>
      <c r="D84" s="582">
        <v>24</v>
      </c>
      <c r="E84" s="1502"/>
      <c r="F84" s="531">
        <f>E84*D84</f>
        <v>0</v>
      </c>
    </row>
    <row r="85" spans="1:7" s="532" customFormat="1">
      <c r="A85" s="530"/>
      <c r="B85" s="593" t="s">
        <v>1320</v>
      </c>
      <c r="C85" s="535" t="s">
        <v>226</v>
      </c>
      <c r="D85" s="582">
        <v>84</v>
      </c>
      <c r="E85" s="1502"/>
      <c r="F85" s="531">
        <f>E85*D85</f>
        <v>0</v>
      </c>
    </row>
    <row r="86" spans="1:7" s="532" customFormat="1">
      <c r="A86" s="530"/>
      <c r="B86" s="593" t="s">
        <v>1321</v>
      </c>
      <c r="C86" s="535" t="s">
        <v>226</v>
      </c>
      <c r="D86" s="582">
        <v>24</v>
      </c>
      <c r="E86" s="1502"/>
      <c r="F86" s="531">
        <f>E86*D86</f>
        <v>0</v>
      </c>
    </row>
    <row r="87" spans="1:7" s="532" customFormat="1">
      <c r="A87" s="530" t="str">
        <f>IF(B87&gt;0,MAX(A$80:A86)+1,"")</f>
        <v/>
      </c>
      <c r="B87" s="594"/>
      <c r="C87" s="535"/>
      <c r="D87" s="582"/>
      <c r="E87" s="1502"/>
      <c r="F87" s="531"/>
    </row>
    <row r="88" spans="1:7" s="532" customFormat="1" ht="105.6">
      <c r="A88" s="530">
        <f>IF(B88&gt;0,MAX(A$80:A87)+1,"")</f>
        <v>2</v>
      </c>
      <c r="B88" s="240" t="s">
        <v>1325</v>
      </c>
      <c r="C88" s="179" t="s">
        <v>418</v>
      </c>
      <c r="D88" s="582">
        <v>67</v>
      </c>
      <c r="E88" s="1502"/>
      <c r="F88" s="531">
        <f>E88*D88</f>
        <v>0</v>
      </c>
    </row>
    <row r="89" spans="1:7" s="532" customFormat="1">
      <c r="A89" s="530" t="str">
        <f>IF(B89&gt;0,MAX(A$80:A88)+1,"")</f>
        <v/>
      </c>
      <c r="B89" s="554"/>
      <c r="C89" s="535"/>
      <c r="D89" s="582"/>
      <c r="E89" s="1504"/>
      <c r="F89" s="556"/>
    </row>
    <row r="90" spans="1:7" s="532" customFormat="1" ht="118.8">
      <c r="A90" s="530">
        <f>IF(B90&gt;0,MAX(A$80:A89)+1,"")</f>
        <v>3</v>
      </c>
      <c r="B90" s="554" t="s">
        <v>1326</v>
      </c>
      <c r="C90" s="535"/>
      <c r="D90" s="582"/>
      <c r="E90" s="1504"/>
      <c r="F90" s="556"/>
    </row>
    <row r="91" spans="1:7" s="532" customFormat="1">
      <c r="A91" s="530" t="str">
        <f>IF(B91&gt;0,MAX(A$80:A90)+1,"")</f>
        <v/>
      </c>
      <c r="B91" s="583"/>
      <c r="C91" s="535" t="s">
        <v>215</v>
      </c>
      <c r="D91" s="582">
        <v>8</v>
      </c>
      <c r="E91" s="1504"/>
      <c r="F91" s="556">
        <f>E91*D91</f>
        <v>0</v>
      </c>
    </row>
    <row r="92" spans="1:7" s="596" customFormat="1">
      <c r="A92" s="530" t="str">
        <f>IF(B92&gt;0,MAX(A$80:A91)+1,"")</f>
        <v/>
      </c>
      <c r="B92" s="554"/>
      <c r="C92" s="535"/>
      <c r="D92" s="582"/>
      <c r="E92" s="556"/>
      <c r="F92" s="556"/>
      <c r="G92" s="595"/>
    </row>
    <row r="93" spans="1:7" s="532" customFormat="1">
      <c r="A93" s="581"/>
      <c r="B93" s="534" t="s">
        <v>1593</v>
      </c>
      <c r="C93" s="592"/>
      <c r="D93" s="582"/>
      <c r="E93" s="556"/>
      <c r="F93" s="556"/>
    </row>
    <row r="94" spans="1:7" s="598" customFormat="1" ht="90" customHeight="1">
      <c r="A94" s="597"/>
      <c r="B94" s="1550" t="s">
        <v>1594</v>
      </c>
      <c r="C94" s="1550"/>
      <c r="D94" s="1550"/>
      <c r="E94" s="1550"/>
      <c r="F94" s="1550"/>
    </row>
    <row r="95" spans="1:7" s="598" customFormat="1" ht="50.1" customHeight="1">
      <c r="A95" s="597"/>
      <c r="B95" s="1550" t="s">
        <v>1595</v>
      </c>
      <c r="C95" s="1550"/>
      <c r="D95" s="1550"/>
      <c r="E95" s="1550"/>
      <c r="F95" s="1550"/>
    </row>
    <row r="96" spans="1:7" s="598" customFormat="1" ht="50.1" customHeight="1">
      <c r="A96" s="597"/>
      <c r="B96" s="1550" t="s">
        <v>1596</v>
      </c>
      <c r="C96" s="1550"/>
      <c r="D96" s="1550"/>
      <c r="E96" s="1550"/>
      <c r="F96" s="1550"/>
    </row>
    <row r="97" spans="1:7" s="600" customFormat="1" ht="24.9" customHeight="1">
      <c r="A97" s="599"/>
      <c r="B97" s="1550" t="s">
        <v>1597</v>
      </c>
      <c r="C97" s="1550"/>
      <c r="D97" s="1550"/>
      <c r="E97" s="1550"/>
      <c r="F97" s="1550"/>
    </row>
    <row r="98" spans="1:7" s="532" customFormat="1">
      <c r="A98" s="530"/>
      <c r="B98" s="554"/>
      <c r="C98" s="535"/>
      <c r="D98" s="582"/>
      <c r="E98" s="556"/>
      <c r="F98" s="556"/>
    </row>
    <row r="99" spans="1:7" s="532" customFormat="1" ht="224.4">
      <c r="A99" s="530">
        <f>IF(B99&gt;0,MAX(A$80:A92)+1,"")</f>
        <v>4</v>
      </c>
      <c r="B99" s="554" t="s">
        <v>1598</v>
      </c>
      <c r="C99" s="535"/>
      <c r="D99" s="582"/>
      <c r="E99" s="1504"/>
      <c r="F99" s="556"/>
    </row>
    <row r="100" spans="1:7" s="532" customFormat="1" ht="52.8">
      <c r="A100" s="530"/>
      <c r="B100" s="554" t="s">
        <v>1599</v>
      </c>
      <c r="C100" s="535" t="s">
        <v>215</v>
      </c>
      <c r="D100" s="582">
        <v>10</v>
      </c>
      <c r="E100" s="1502"/>
      <c r="F100" s="531">
        <f t="shared" ref="F100:F107" si="2">E100*D100</f>
        <v>0</v>
      </c>
    </row>
    <row r="101" spans="1:7" s="532" customFormat="1">
      <c r="A101" s="530"/>
      <c r="B101" s="554" t="s">
        <v>1600</v>
      </c>
      <c r="C101" s="535" t="s">
        <v>215</v>
      </c>
      <c r="D101" s="582">
        <v>10</v>
      </c>
      <c r="E101" s="1502"/>
      <c r="F101" s="531">
        <f t="shared" si="2"/>
        <v>0</v>
      </c>
    </row>
    <row r="102" spans="1:7" s="532" customFormat="1">
      <c r="A102" s="530"/>
      <c r="B102" s="554" t="s">
        <v>1601</v>
      </c>
      <c r="C102" s="535" t="s">
        <v>215</v>
      </c>
      <c r="D102" s="582">
        <v>10</v>
      </c>
      <c r="E102" s="1502"/>
      <c r="F102" s="531">
        <f t="shared" si="2"/>
        <v>0</v>
      </c>
    </row>
    <row r="103" spans="1:7" s="532" customFormat="1" ht="66">
      <c r="A103" s="530"/>
      <c r="B103" s="554" t="s">
        <v>2484</v>
      </c>
      <c r="C103" s="535" t="s">
        <v>226</v>
      </c>
      <c r="D103" s="582">
        <v>145</v>
      </c>
      <c r="E103" s="1502"/>
      <c r="F103" s="531">
        <f t="shared" si="2"/>
        <v>0</v>
      </c>
    </row>
    <row r="104" spans="1:7" s="532" customFormat="1" ht="79.2">
      <c r="A104" s="530"/>
      <c r="B104" s="601" t="s">
        <v>1602</v>
      </c>
      <c r="C104" s="535" t="s">
        <v>226</v>
      </c>
      <c r="D104" s="582">
        <v>37</v>
      </c>
      <c r="E104" s="1502"/>
      <c r="F104" s="531">
        <f t="shared" si="2"/>
        <v>0</v>
      </c>
    </row>
    <row r="105" spans="1:7" s="532" customFormat="1" ht="66">
      <c r="A105" s="530"/>
      <c r="B105" s="601" t="s">
        <v>1603</v>
      </c>
      <c r="C105" s="535" t="s">
        <v>226</v>
      </c>
      <c r="D105" s="582">
        <v>108</v>
      </c>
      <c r="E105" s="1502"/>
      <c r="F105" s="531">
        <f t="shared" si="2"/>
        <v>0</v>
      </c>
    </row>
    <row r="106" spans="1:7" s="532" customFormat="1" ht="39.6">
      <c r="A106" s="530"/>
      <c r="B106" s="583" t="s">
        <v>1604</v>
      </c>
      <c r="C106" s="602" t="s">
        <v>215</v>
      </c>
      <c r="D106" s="603">
        <v>1</v>
      </c>
      <c r="E106" s="1503"/>
      <c r="F106" s="553">
        <f t="shared" si="2"/>
        <v>0</v>
      </c>
    </row>
    <row r="107" spans="1:7" s="532" customFormat="1" ht="26.4">
      <c r="A107" s="530"/>
      <c r="B107" s="1467" t="s">
        <v>2435</v>
      </c>
      <c r="C107" s="535" t="s">
        <v>267</v>
      </c>
      <c r="D107" s="582">
        <v>1</v>
      </c>
      <c r="E107" s="1502"/>
      <c r="F107" s="531">
        <f t="shared" si="2"/>
        <v>0</v>
      </c>
    </row>
    <row r="108" spans="1:7" s="532" customFormat="1">
      <c r="A108" s="530" t="str">
        <f>IF(B108&gt;0,MAX(A$80:A107)+1,"")</f>
        <v/>
      </c>
      <c r="B108" s="594"/>
      <c r="C108" s="535"/>
      <c r="D108" s="582"/>
      <c r="E108" s="1502"/>
      <c r="F108" s="531"/>
    </row>
    <row r="109" spans="1:7" s="532" customFormat="1" ht="39.6">
      <c r="A109" s="530">
        <f>IF(B109&gt;0,MAX(A$80:A108)+1,"")</f>
        <v>5</v>
      </c>
      <c r="B109" s="604" t="s">
        <v>1605</v>
      </c>
      <c r="C109" s="179" t="s">
        <v>215</v>
      </c>
      <c r="D109" s="582">
        <v>76</v>
      </c>
      <c r="E109" s="1502"/>
      <c r="F109" s="531">
        <f>E109*D109</f>
        <v>0</v>
      </c>
    </row>
    <row r="110" spans="1:7" s="532" customFormat="1">
      <c r="A110" s="530" t="str">
        <f>IF(B110&gt;0,MAX(A$80:A109)+1,"")</f>
        <v/>
      </c>
      <c r="B110" s="554"/>
      <c r="C110" s="535"/>
      <c r="D110" s="582"/>
      <c r="E110" s="1504"/>
      <c r="F110" s="556"/>
    </row>
    <row r="111" spans="1:7" s="532" customFormat="1" ht="92.4">
      <c r="A111" s="530">
        <f>IF(B111&gt;0,MAX(A$80:A110)+1,"")</f>
        <v>6</v>
      </c>
      <c r="B111" s="554" t="s">
        <v>2485</v>
      </c>
      <c r="C111" s="535" t="s">
        <v>418</v>
      </c>
      <c r="D111" s="582">
        <v>185</v>
      </c>
      <c r="E111" s="1504"/>
      <c r="F111" s="556">
        <f>E111*D111</f>
        <v>0</v>
      </c>
    </row>
    <row r="112" spans="1:7" s="596" customFormat="1">
      <c r="A112" s="530" t="str">
        <f>IF(B112&gt;0,MAX(A$80:A111)+1,"")</f>
        <v/>
      </c>
      <c r="B112" s="554"/>
      <c r="C112" s="535"/>
      <c r="D112" s="582"/>
      <c r="E112" s="1504"/>
      <c r="F112" s="556"/>
      <c r="G112" s="595"/>
    </row>
    <row r="113" spans="1:7" s="532" customFormat="1" ht="118.8">
      <c r="A113" s="530">
        <f>IF(B113&gt;0,MAX(A$80:A112)+1,"")</f>
        <v>7</v>
      </c>
      <c r="B113" s="554" t="s">
        <v>1327</v>
      </c>
      <c r="C113" s="535"/>
      <c r="D113" s="582"/>
      <c r="E113" s="1504"/>
      <c r="F113" s="556"/>
    </row>
    <row r="114" spans="1:7" s="532" customFormat="1">
      <c r="A114" s="530" t="str">
        <f>IF(B114&gt;0,MAX(A$80:A113)+1,"")</f>
        <v/>
      </c>
      <c r="B114" s="583"/>
      <c r="C114" s="535" t="s">
        <v>215</v>
      </c>
      <c r="D114" s="582">
        <v>1</v>
      </c>
      <c r="E114" s="1504"/>
      <c r="F114" s="556">
        <f>E114*D114</f>
        <v>0</v>
      </c>
    </row>
    <row r="115" spans="1:7" s="596" customFormat="1">
      <c r="A115" s="530" t="str">
        <f>IF(B115&gt;0,MAX(A$80:A215)+1,"")</f>
        <v/>
      </c>
      <c r="B115" s="605"/>
      <c r="C115" s="535"/>
      <c r="D115" s="582"/>
      <c r="E115" s="1502"/>
      <c r="F115" s="531"/>
      <c r="G115" s="595"/>
    </row>
    <row r="116" spans="1:7" s="610" customFormat="1">
      <c r="A116" s="530"/>
      <c r="B116" s="606" t="s">
        <v>272</v>
      </c>
      <c r="C116" s="607"/>
      <c r="D116" s="608"/>
      <c r="E116" s="1505"/>
      <c r="F116" s="609"/>
    </row>
    <row r="117" spans="1:7" s="532" customFormat="1" ht="79.2">
      <c r="A117" s="530">
        <f>IF(B117&gt;0,MAX(A$80:A116)+1,"")</f>
        <v>8</v>
      </c>
      <c r="B117" s="240" t="s">
        <v>1328</v>
      </c>
      <c r="C117" s="611" t="s">
        <v>267</v>
      </c>
      <c r="D117" s="582">
        <v>1</v>
      </c>
      <c r="E117" s="1504"/>
      <c r="F117" s="556">
        <f>E117*D117</f>
        <v>0</v>
      </c>
    </row>
    <row r="118" spans="1:7" s="613" customFormat="1">
      <c r="A118" s="530" t="str">
        <f>IF(B118&gt;0,MAX(A$80:A117)+1,"")</f>
        <v/>
      </c>
      <c r="B118" s="554"/>
      <c r="C118" s="611"/>
      <c r="D118" s="582"/>
      <c r="E118" s="612"/>
      <c r="F118" s="612"/>
    </row>
    <row r="119" spans="1:7" s="562" customFormat="1">
      <c r="A119" s="614" t="str">
        <f>A79</f>
        <v>5.2.2.</v>
      </c>
      <c r="B119" s="615" t="str">
        <f>LEFT(B79,100)&amp; " UKUPNO:"</f>
        <v>ODVODNJA GRAĐEVINE UKUPNO:</v>
      </c>
      <c r="C119" s="588"/>
      <c r="D119" s="588"/>
      <c r="E119" s="590"/>
      <c r="F119" s="590">
        <f>SUM(F80:F118)</f>
        <v>0</v>
      </c>
    </row>
    <row r="120" spans="1:7" s="532" customFormat="1">
      <c r="A120" s="616"/>
      <c r="B120" s="617"/>
      <c r="C120" s="618"/>
      <c r="D120" s="619"/>
      <c r="E120" s="620"/>
      <c r="F120" s="620"/>
    </row>
    <row r="121" spans="1:7" s="562" customFormat="1">
      <c r="A121" s="621" t="str">
        <f>A66</f>
        <v>5.2.</v>
      </c>
      <c r="B121" s="571" t="str">
        <f>LEFT(B66,100)&amp; " UKUPNO:"</f>
        <v>INSTALACIJE ODVODNJE UKUPNO:</v>
      </c>
      <c r="C121" s="566"/>
      <c r="D121" s="566"/>
      <c r="E121" s="622"/>
      <c r="F121" s="622">
        <f>SUM(F77,F119)</f>
        <v>0</v>
      </c>
    </row>
    <row r="122" spans="1:7" s="532" customFormat="1">
      <c r="A122" s="581"/>
      <c r="B122" s="624"/>
      <c r="C122" s="535"/>
      <c r="D122" s="538"/>
      <c r="E122" s="1010"/>
      <c r="F122" s="531"/>
    </row>
    <row r="123" spans="1:7" s="532" customFormat="1">
      <c r="C123" s="535"/>
      <c r="F123" s="531"/>
    </row>
    <row r="124" spans="1:7" s="532" customFormat="1" ht="12.75" customHeight="1">
      <c r="A124" s="1011" t="s">
        <v>1606</v>
      </c>
      <c r="B124" s="1012" t="s">
        <v>1934</v>
      </c>
      <c r="C124" s="1013"/>
      <c r="D124" s="1014"/>
      <c r="E124" s="1015"/>
      <c r="F124" s="1016"/>
    </row>
    <row r="125" spans="1:7" s="532" customFormat="1">
      <c r="A125" s="530"/>
      <c r="B125" s="554"/>
      <c r="C125" s="535"/>
      <c r="D125" s="1017"/>
      <c r="E125" s="1010"/>
      <c r="F125" s="531"/>
    </row>
    <row r="126" spans="1:7" s="1021" customFormat="1">
      <c r="A126" s="530"/>
      <c r="B126" s="1018" t="s">
        <v>1935</v>
      </c>
      <c r="C126" s="1019"/>
      <c r="D126" s="1020"/>
      <c r="E126" s="1506"/>
      <c r="F126" s="521">
        <f t="shared" ref="F126:F134" si="3">E126*D126</f>
        <v>0</v>
      </c>
    </row>
    <row r="127" spans="1:7" s="540" customFormat="1" ht="158.4">
      <c r="A127" s="530">
        <f>IF(B127&gt;0,MAX(A$125:A126)+1,"")</f>
        <v>1</v>
      </c>
      <c r="B127" s="178" t="s">
        <v>2486</v>
      </c>
      <c r="C127" s="179"/>
      <c r="D127" s="539"/>
      <c r="E127" s="1507"/>
      <c r="F127" s="531">
        <f t="shared" si="3"/>
        <v>0</v>
      </c>
    </row>
    <row r="128" spans="1:7" s="540" customFormat="1">
      <c r="A128" s="530"/>
      <c r="B128" s="184" t="s">
        <v>1936</v>
      </c>
      <c r="C128" s="179" t="s">
        <v>226</v>
      </c>
      <c r="D128" s="180">
        <v>6</v>
      </c>
      <c r="E128" s="1495"/>
      <c r="F128" s="531">
        <f t="shared" si="3"/>
        <v>0</v>
      </c>
    </row>
    <row r="129" spans="1:6" s="540" customFormat="1">
      <c r="A129" s="530" t="str">
        <f>IF(B129&gt;0,MAX(A$125:A128)+1,"")</f>
        <v/>
      </c>
      <c r="B129" s="178"/>
      <c r="C129" s="179"/>
      <c r="D129" s="180"/>
      <c r="E129" s="1495"/>
      <c r="F129" s="531">
        <f t="shared" si="3"/>
        <v>0</v>
      </c>
    </row>
    <row r="130" spans="1:6" s="540" customFormat="1" ht="184.8">
      <c r="A130" s="530">
        <f>IF(B130&gt;0,MAX(A$125:A129)+1,"")</f>
        <v>2</v>
      </c>
      <c r="B130" s="178" t="s">
        <v>2487</v>
      </c>
      <c r="C130" s="179"/>
      <c r="D130" s="539"/>
      <c r="E130" s="1507"/>
      <c r="F130" s="531">
        <f t="shared" si="3"/>
        <v>0</v>
      </c>
    </row>
    <row r="131" spans="1:6" s="540" customFormat="1">
      <c r="A131" s="530" t="str">
        <f>IF(B131&gt;0,MAX(A$125:A130)+1,"")</f>
        <v/>
      </c>
      <c r="B131" s="187"/>
      <c r="C131" s="179"/>
      <c r="D131" s="180">
        <f>D127</f>
        <v>0</v>
      </c>
      <c r="E131" s="1495"/>
      <c r="F131" s="531">
        <f t="shared" si="3"/>
        <v>0</v>
      </c>
    </row>
    <row r="132" spans="1:6" s="540" customFormat="1">
      <c r="A132" s="530"/>
      <c r="B132" s="184" t="s">
        <v>1937</v>
      </c>
      <c r="C132" s="179" t="s">
        <v>226</v>
      </c>
      <c r="D132" s="180">
        <v>6</v>
      </c>
      <c r="E132" s="1495"/>
      <c r="F132" s="531">
        <f t="shared" si="3"/>
        <v>0</v>
      </c>
    </row>
    <row r="133" spans="1:6" s="540" customFormat="1">
      <c r="A133" s="530" t="str">
        <f>IF(B133&gt;0,MAX(A$125:A132)+1,"")</f>
        <v/>
      </c>
      <c r="B133" s="178"/>
      <c r="C133" s="179"/>
      <c r="D133" s="180"/>
      <c r="E133" s="1495"/>
      <c r="F133" s="531">
        <f t="shared" si="3"/>
        <v>0</v>
      </c>
    </row>
    <row r="134" spans="1:6" s="540" customFormat="1" ht="184.8">
      <c r="A134" s="530">
        <f>IF(B134&gt;0,MAX(A$125:A133)+1,"")</f>
        <v>3</v>
      </c>
      <c r="B134" s="178" t="s">
        <v>1938</v>
      </c>
      <c r="C134" s="179" t="s">
        <v>267</v>
      </c>
      <c r="D134" s="539">
        <v>1</v>
      </c>
      <c r="E134" s="1507"/>
      <c r="F134" s="192">
        <f t="shared" si="3"/>
        <v>0</v>
      </c>
    </row>
    <row r="135" spans="1:6" s="532" customFormat="1">
      <c r="A135" s="530" t="str">
        <f>IF(B135&gt;0,MAX(A$125:A134)+1,"")</f>
        <v/>
      </c>
      <c r="B135" s="1022"/>
      <c r="C135" s="535"/>
      <c r="D135" s="538"/>
      <c r="E135" s="1502"/>
      <c r="F135" s="531"/>
    </row>
    <row r="136" spans="1:6" s="1027" customFormat="1">
      <c r="A136" s="530"/>
      <c r="B136" s="1023" t="s">
        <v>272</v>
      </c>
      <c r="C136" s="1024"/>
      <c r="D136" s="1025"/>
      <c r="E136" s="1508"/>
      <c r="F136" s="1026"/>
    </row>
    <row r="137" spans="1:6" s="540" customFormat="1" ht="92.4">
      <c r="A137" s="530">
        <f>IF(B137&gt;0,MAX(A$125:A136)+1,"")</f>
        <v>4</v>
      </c>
      <c r="B137" s="1028" t="s">
        <v>1939</v>
      </c>
      <c r="C137" s="1029" t="s">
        <v>267</v>
      </c>
      <c r="D137" s="539">
        <v>1</v>
      </c>
      <c r="E137" s="1507"/>
      <c r="F137" s="192">
        <f>E137*D137</f>
        <v>0</v>
      </c>
    </row>
    <row r="138" spans="1:6" s="540" customFormat="1">
      <c r="A138" s="530" t="str">
        <f>IF(B138&gt;0,MAX(A$125:A137)+1,"")</f>
        <v/>
      </c>
      <c r="B138" s="1028"/>
      <c r="C138" s="179"/>
      <c r="D138" s="539"/>
      <c r="E138" s="1507"/>
      <c r="F138" s="192"/>
    </row>
    <row r="139" spans="1:6" s="1030" customFormat="1" ht="92.4">
      <c r="A139" s="530">
        <f>IF(B139&gt;0,MAX(A$125:A138)+1,"")</f>
        <v>5</v>
      </c>
      <c r="B139" s="1028" t="s">
        <v>1940</v>
      </c>
      <c r="C139" s="1029" t="s">
        <v>267</v>
      </c>
      <c r="D139" s="1025">
        <v>1</v>
      </c>
      <c r="E139" s="1507"/>
      <c r="F139" s="192">
        <f>E139*D139</f>
        <v>0</v>
      </c>
    </row>
    <row r="140" spans="1:6" s="532" customFormat="1">
      <c r="A140" s="530" t="str">
        <f>IF(B140&gt;0,MAX(A$125:A139)+1,"")</f>
        <v/>
      </c>
      <c r="C140" s="535"/>
      <c r="F140" s="531"/>
    </row>
    <row r="141" spans="1:6" s="532" customFormat="1">
      <c r="A141" s="1031" t="str">
        <f>A124</f>
        <v>5.3.</v>
      </c>
      <c r="B141" s="1032" t="str">
        <f>LEFT(B124,100)&amp;" UKUPNO:"</f>
        <v>PROTUPOŽARNA OPREMA UKUPNO:</v>
      </c>
      <c r="C141" s="1033"/>
      <c r="D141" s="1033"/>
      <c r="E141" s="1034"/>
      <c r="F141" s="1035">
        <f>SUM(F125:F140)</f>
        <v>0</v>
      </c>
    </row>
    <row r="142" spans="1:6" s="532" customFormat="1">
      <c r="A142" s="575"/>
      <c r="B142" s="563"/>
      <c r="C142" s="569"/>
      <c r="D142" s="582"/>
      <c r="E142" s="556"/>
      <c r="F142" s="556"/>
    </row>
    <row r="143" spans="1:6" s="532" customFormat="1">
      <c r="A143" s="623"/>
      <c r="B143" s="624"/>
      <c r="C143" s="592"/>
      <c r="D143" s="592"/>
      <c r="E143" s="625"/>
      <c r="F143" s="626"/>
    </row>
    <row r="144" spans="1:6" s="562" customFormat="1">
      <c r="A144" s="627" t="s">
        <v>1941</v>
      </c>
      <c r="B144" s="628" t="s">
        <v>274</v>
      </c>
      <c r="C144" s="566"/>
      <c r="D144" s="629"/>
      <c r="E144" s="630"/>
      <c r="F144" s="630"/>
    </row>
    <row r="145" spans="1:6" s="632" customFormat="1">
      <c r="A145" s="581"/>
      <c r="B145" s="554"/>
      <c r="C145" s="631"/>
      <c r="D145" s="538"/>
      <c r="E145" s="531"/>
      <c r="F145" s="531"/>
    </row>
    <row r="146" spans="1:6" s="632" customFormat="1">
      <c r="A146" s="581"/>
      <c r="B146" s="633" t="s">
        <v>1329</v>
      </c>
      <c r="C146" s="631"/>
      <c r="D146" s="538"/>
      <c r="E146" s="634"/>
      <c r="F146" s="634"/>
    </row>
    <row r="147" spans="1:6" s="632" customFormat="1" ht="41.25" customHeight="1">
      <c r="A147" s="623" t="s">
        <v>155</v>
      </c>
      <c r="B147" s="1549" t="s">
        <v>1330</v>
      </c>
      <c r="C147" s="1549"/>
      <c r="D147" s="1549"/>
      <c r="E147" s="1546"/>
      <c r="F147" s="1546"/>
    </row>
    <row r="148" spans="1:6" s="632" customFormat="1" ht="63.75" customHeight="1">
      <c r="A148" s="635" t="s">
        <v>156</v>
      </c>
      <c r="B148" s="1545" t="s">
        <v>275</v>
      </c>
      <c r="C148" s="1545"/>
      <c r="D148" s="1545"/>
      <c r="E148" s="1546"/>
      <c r="F148" s="1546"/>
    </row>
    <row r="149" spans="1:6" s="632" customFormat="1" ht="120.75" customHeight="1">
      <c r="A149" s="635" t="s">
        <v>753</v>
      </c>
      <c r="B149" s="1545" t="s">
        <v>1331</v>
      </c>
      <c r="C149" s="1545"/>
      <c r="D149" s="1545"/>
      <c r="E149" s="1546"/>
      <c r="F149" s="1546"/>
    </row>
    <row r="150" spans="1:6" s="632" customFormat="1" ht="41.25" customHeight="1">
      <c r="A150" s="635" t="s">
        <v>2434</v>
      </c>
      <c r="B150" s="1545" t="s">
        <v>2433</v>
      </c>
      <c r="C150" s="1545"/>
      <c r="D150" s="1545"/>
      <c r="E150" s="1546"/>
      <c r="F150" s="1546"/>
    </row>
    <row r="151" spans="1:6" s="532" customFormat="1">
      <c r="A151" s="581"/>
      <c r="B151" s="624"/>
      <c r="D151" s="535"/>
      <c r="E151" s="556"/>
      <c r="F151" s="531"/>
    </row>
    <row r="152" spans="1:6" s="632" customFormat="1" ht="92.4">
      <c r="A152" s="530">
        <f>IF(B152&gt;0,MAX(A$145:A151)+1,"")</f>
        <v>1</v>
      </c>
      <c r="B152" s="195" t="s">
        <v>1942</v>
      </c>
      <c r="C152" s="191"/>
      <c r="D152" s="180"/>
      <c r="E152" s="192"/>
      <c r="F152" s="192"/>
    </row>
    <row r="153" spans="1:6" s="632" customFormat="1" ht="409.6">
      <c r="A153" s="530"/>
      <c r="B153" s="202" t="s">
        <v>1943</v>
      </c>
      <c r="C153" s="191"/>
      <c r="D153" s="180"/>
      <c r="E153" s="192"/>
      <c r="F153" s="556"/>
    </row>
    <row r="154" spans="1:6" s="632" customFormat="1">
      <c r="A154" s="530" t="str">
        <f>IF(B154&gt;0,MAX(A$145:A153)+1,"")</f>
        <v/>
      </c>
      <c r="B154" s="636"/>
      <c r="C154" s="191"/>
      <c r="D154" s="180"/>
      <c r="E154" s="192"/>
      <c r="F154" s="556">
        <f>E154*D154</f>
        <v>0</v>
      </c>
    </row>
    <row r="155" spans="1:6" s="632" customFormat="1" ht="26.4">
      <c r="A155" s="530"/>
      <c r="B155" s="193" t="s">
        <v>1332</v>
      </c>
      <c r="C155" s="191"/>
      <c r="D155" s="180"/>
      <c r="E155" s="1507"/>
      <c r="F155" s="556"/>
    </row>
    <row r="156" spans="1:6" s="632" customFormat="1" ht="132">
      <c r="A156" s="530"/>
      <c r="B156" s="637" t="s">
        <v>1607</v>
      </c>
      <c r="C156" s="191"/>
      <c r="D156" s="180"/>
      <c r="E156" s="1507"/>
      <c r="F156" s="556">
        <f>E156*D156</f>
        <v>0</v>
      </c>
    </row>
    <row r="157" spans="1:6" s="632" customFormat="1">
      <c r="A157" s="530" t="str">
        <f>IF(B157&gt;0,MAX(A$145:A156)+1,"")</f>
        <v/>
      </c>
      <c r="C157" s="191"/>
      <c r="D157" s="180"/>
      <c r="E157" s="1507"/>
      <c r="F157" s="556"/>
    </row>
    <row r="158" spans="1:6" s="632" customFormat="1">
      <c r="A158" s="530" t="str">
        <f>IF(B158&gt;0,MAX(A$145:A157)+1,"")</f>
        <v/>
      </c>
      <c r="B158" s="636"/>
      <c r="C158" s="640"/>
      <c r="D158" s="641"/>
      <c r="E158" s="1509"/>
      <c r="F158" s="643">
        <f>E158*D158</f>
        <v>0</v>
      </c>
    </row>
    <row r="159" spans="1:6" s="632" customFormat="1">
      <c r="A159" s="530"/>
      <c r="B159" s="637" t="s">
        <v>1333</v>
      </c>
      <c r="C159" s="191" t="s">
        <v>267</v>
      </c>
      <c r="D159" s="180">
        <v>8</v>
      </c>
      <c r="E159" s="1507"/>
      <c r="F159" s="556">
        <f>E159*D159</f>
        <v>0</v>
      </c>
    </row>
    <row r="160" spans="1:6" s="632" customFormat="1">
      <c r="A160" s="530"/>
      <c r="B160" s="637" t="s">
        <v>1334</v>
      </c>
      <c r="C160" s="191" t="s">
        <v>267</v>
      </c>
      <c r="D160" s="180">
        <v>8</v>
      </c>
      <c r="E160" s="1507"/>
      <c r="F160" s="556">
        <f>E160*D160</f>
        <v>0</v>
      </c>
    </row>
    <row r="161" spans="1:6" s="632" customFormat="1">
      <c r="A161" s="530"/>
      <c r="B161" s="638"/>
      <c r="C161" s="631"/>
      <c r="D161" s="538"/>
      <c r="E161" s="1504"/>
      <c r="F161" s="556"/>
    </row>
    <row r="162" spans="1:6" s="632" customFormat="1" ht="79.2">
      <c r="A162" s="530">
        <f>IF(B162&gt;0,MAX(A$145:A161)+1,"")</f>
        <v>2</v>
      </c>
      <c r="B162" s="194" t="s">
        <v>1944</v>
      </c>
      <c r="C162" s="191"/>
      <c r="D162" s="180"/>
      <c r="E162" s="1507"/>
      <c r="F162" s="192"/>
    </row>
    <row r="163" spans="1:6" s="632" customFormat="1" ht="145.19999999999999">
      <c r="A163" s="530"/>
      <c r="B163" s="195" t="s">
        <v>1945</v>
      </c>
      <c r="C163" s="191"/>
      <c r="D163" s="180"/>
      <c r="E163" s="1507"/>
      <c r="F163" s="192"/>
    </row>
    <row r="164" spans="1:6" s="632" customFormat="1">
      <c r="A164" s="530" t="str">
        <f>IF(B164&gt;0,MAX(A$10:A163)+1,"")</f>
        <v/>
      </c>
      <c r="B164" s="196"/>
      <c r="C164" s="191"/>
      <c r="D164" s="180"/>
      <c r="E164" s="1507"/>
      <c r="F164" s="192">
        <f>E164*D164</f>
        <v>0</v>
      </c>
    </row>
    <row r="165" spans="1:6" s="632" customFormat="1" ht="198">
      <c r="A165" s="530"/>
      <c r="B165" s="197" t="s">
        <v>2432</v>
      </c>
      <c r="C165" s="191"/>
      <c r="D165" s="180"/>
      <c r="E165" s="1507"/>
      <c r="F165" s="192"/>
    </row>
    <row r="166" spans="1:6" s="632" customFormat="1">
      <c r="A166" s="530" t="str">
        <f>IF(B166&gt;0,MAX(A$10:A165)+1,"")</f>
        <v/>
      </c>
      <c r="B166" s="198"/>
      <c r="C166" s="640"/>
      <c r="D166" s="641"/>
      <c r="E166" s="1509"/>
      <c r="F166" s="642">
        <f>E166*D166</f>
        <v>0</v>
      </c>
    </row>
    <row r="167" spans="1:6" s="632" customFormat="1">
      <c r="A167" s="530"/>
      <c r="B167" s="637" t="s">
        <v>1333</v>
      </c>
      <c r="C167" s="191" t="s">
        <v>267</v>
      </c>
      <c r="D167" s="180">
        <v>18</v>
      </c>
      <c r="E167" s="1507"/>
      <c r="F167" s="192">
        <f>E167*D167</f>
        <v>0</v>
      </c>
    </row>
    <row r="168" spans="1:6" s="632" customFormat="1">
      <c r="A168" s="530"/>
      <c r="B168" s="637" t="s">
        <v>1334</v>
      </c>
      <c r="C168" s="191" t="s">
        <v>267</v>
      </c>
      <c r="D168" s="180">
        <v>18</v>
      </c>
      <c r="E168" s="1507"/>
      <c r="F168" s="192">
        <f>E168*D168</f>
        <v>0</v>
      </c>
    </row>
    <row r="169" spans="1:6" s="632" customFormat="1">
      <c r="A169" s="530"/>
      <c r="B169" s="638"/>
      <c r="C169" s="631"/>
      <c r="D169" s="538"/>
      <c r="E169" s="1504"/>
      <c r="F169" s="556"/>
    </row>
    <row r="170" spans="1:6" s="632" customFormat="1" ht="92.4">
      <c r="A170" s="530">
        <f>IF(B170&gt;0,MAX(A$145:A169)+1,"")</f>
        <v>3</v>
      </c>
      <c r="B170" s="199" t="s">
        <v>1946</v>
      </c>
      <c r="C170" s="191"/>
      <c r="D170" s="180"/>
      <c r="E170" s="1507"/>
      <c r="F170" s="192"/>
    </row>
    <row r="171" spans="1:6" s="632" customFormat="1" ht="158.4">
      <c r="A171" s="530"/>
      <c r="B171" s="202" t="s">
        <v>2431</v>
      </c>
      <c r="C171" s="191"/>
      <c r="D171" s="180"/>
      <c r="E171" s="1507"/>
      <c r="F171" s="192"/>
    </row>
    <row r="172" spans="1:6" s="632" customFormat="1">
      <c r="A172" s="530" t="str">
        <f>IF(B172&gt;0,MAX(A$10:A171)+1,"")</f>
        <v/>
      </c>
      <c r="B172" s="200"/>
      <c r="C172" s="191"/>
      <c r="D172" s="180"/>
      <c r="E172" s="1507"/>
      <c r="F172" s="192">
        <f>E172*D172</f>
        <v>0</v>
      </c>
    </row>
    <row r="173" spans="1:6" s="632" customFormat="1" ht="105.6">
      <c r="A173" s="530"/>
      <c r="B173" s="1036" t="s">
        <v>1335</v>
      </c>
      <c r="C173" s="640"/>
      <c r="D173" s="641"/>
      <c r="E173" s="1509"/>
      <c r="F173" s="642">
        <f>E173*D173</f>
        <v>0</v>
      </c>
    </row>
    <row r="174" spans="1:6" s="632" customFormat="1">
      <c r="A174" s="530"/>
      <c r="B174" s="637" t="s">
        <v>1333</v>
      </c>
      <c r="C174" s="191" t="s">
        <v>267</v>
      </c>
      <c r="D174" s="180">
        <v>4</v>
      </c>
      <c r="E174" s="1507"/>
      <c r="F174" s="192">
        <f>E174*D174</f>
        <v>0</v>
      </c>
    </row>
    <row r="175" spans="1:6" s="632" customFormat="1">
      <c r="A175" s="530"/>
      <c r="B175" s="637" t="s">
        <v>1334</v>
      </c>
      <c r="C175" s="191" t="s">
        <v>267</v>
      </c>
      <c r="D175" s="180">
        <v>4</v>
      </c>
      <c r="E175" s="1507"/>
      <c r="F175" s="192">
        <f>E175*D175</f>
        <v>0</v>
      </c>
    </row>
    <row r="176" spans="1:6" s="632" customFormat="1">
      <c r="A176" s="530" t="str">
        <f>IF(B176&gt;0,MAX(A$11:A175)+1,"")</f>
        <v/>
      </c>
      <c r="B176" s="638"/>
      <c r="C176" s="631"/>
      <c r="D176" s="538"/>
      <c r="E176" s="1504"/>
      <c r="F176" s="556"/>
    </row>
    <row r="177" spans="1:6" s="632" customFormat="1" ht="26.4">
      <c r="A177" s="530">
        <f>IF(B177&gt;0,MAX(A$145:A176)+1,"")</f>
        <v>4</v>
      </c>
      <c r="B177" s="178" t="s">
        <v>1947</v>
      </c>
      <c r="C177" s="191"/>
      <c r="D177" s="180"/>
      <c r="E177" s="1507"/>
      <c r="F177" s="192"/>
    </row>
    <row r="178" spans="1:6" s="632" customFormat="1" ht="118.8">
      <c r="A178" s="530"/>
      <c r="B178" s="178" t="s">
        <v>1336</v>
      </c>
      <c r="C178" s="191"/>
      <c r="D178" s="180"/>
      <c r="E178" s="1507"/>
      <c r="F178" s="192"/>
    </row>
    <row r="179" spans="1:6" s="632" customFormat="1">
      <c r="A179" s="530"/>
      <c r="B179" s="200"/>
      <c r="C179" s="191"/>
      <c r="D179" s="180"/>
      <c r="E179" s="1507"/>
      <c r="F179" s="192">
        <f>E179*D179</f>
        <v>0</v>
      </c>
    </row>
    <row r="180" spans="1:6" s="632" customFormat="1" ht="79.2">
      <c r="A180" s="530"/>
      <c r="B180" s="178" t="s">
        <v>1608</v>
      </c>
      <c r="C180" s="191"/>
      <c r="D180" s="180"/>
      <c r="E180" s="1507"/>
      <c r="F180" s="192"/>
    </row>
    <row r="181" spans="1:6" s="632" customFormat="1">
      <c r="A181" s="530"/>
      <c r="B181" s="200"/>
      <c r="C181" s="640"/>
      <c r="D181" s="641"/>
      <c r="E181" s="1509"/>
      <c r="F181" s="642">
        <f>E181*D181</f>
        <v>0</v>
      </c>
    </row>
    <row r="182" spans="1:6" s="632" customFormat="1">
      <c r="A182" s="530"/>
      <c r="B182" s="637" t="s">
        <v>1333</v>
      </c>
      <c r="C182" s="191" t="s">
        <v>267</v>
      </c>
      <c r="D182" s="180">
        <v>1</v>
      </c>
      <c r="E182" s="1507"/>
      <c r="F182" s="192">
        <f>E182*D182</f>
        <v>0</v>
      </c>
    </row>
    <row r="183" spans="1:6" s="632" customFormat="1">
      <c r="A183" s="530"/>
      <c r="B183" s="637" t="s">
        <v>1334</v>
      </c>
      <c r="C183" s="191" t="s">
        <v>267</v>
      </c>
      <c r="D183" s="180">
        <v>1</v>
      </c>
      <c r="E183" s="1507"/>
      <c r="F183" s="192">
        <f>E183*D183</f>
        <v>0</v>
      </c>
    </row>
    <row r="184" spans="1:6" s="632" customFormat="1">
      <c r="A184" s="530" t="str">
        <f>IF(B184&gt;0,MAX(A$11:A183)+1,"")</f>
        <v/>
      </c>
      <c r="B184" s="638"/>
      <c r="C184" s="631"/>
      <c r="D184" s="538"/>
      <c r="E184" s="1504"/>
      <c r="F184" s="556"/>
    </row>
    <row r="185" spans="1:6" s="632" customFormat="1" ht="39.6">
      <c r="A185" s="530">
        <f>IF(B185&gt;0,MAX(A$145:A184)+1,"")</f>
        <v>5</v>
      </c>
      <c r="B185" s="178" t="s">
        <v>1337</v>
      </c>
      <c r="C185" s="191"/>
      <c r="D185" s="180"/>
      <c r="E185" s="1507"/>
      <c r="F185" s="192"/>
    </row>
    <row r="186" spans="1:6" s="632" customFormat="1" ht="39.6">
      <c r="A186" s="530"/>
      <c r="B186" s="637" t="s">
        <v>1338</v>
      </c>
      <c r="C186" s="631"/>
      <c r="D186" s="538"/>
      <c r="E186" s="1504"/>
      <c r="F186" s="556"/>
    </row>
    <row r="187" spans="1:6" s="632" customFormat="1">
      <c r="A187" s="530"/>
      <c r="B187" s="636"/>
      <c r="C187" s="631"/>
      <c r="D187" s="538"/>
      <c r="E187" s="1504"/>
      <c r="F187" s="556">
        <f>D187*E187</f>
        <v>0</v>
      </c>
    </row>
    <row r="188" spans="1:6" s="632" customFormat="1" ht="92.4">
      <c r="A188" s="530"/>
      <c r="B188" s="202" t="s">
        <v>2430</v>
      </c>
      <c r="C188" s="191"/>
      <c r="D188" s="180"/>
      <c r="E188" s="1507"/>
      <c r="F188" s="556"/>
    </row>
    <row r="189" spans="1:6" s="632" customFormat="1">
      <c r="A189" s="530"/>
      <c r="B189" s="636"/>
      <c r="C189" s="191"/>
      <c r="D189" s="180"/>
      <c r="E189" s="1507"/>
      <c r="F189" s="556">
        <f>E189*D189</f>
        <v>0</v>
      </c>
    </row>
    <row r="190" spans="1:6" s="632" customFormat="1" ht="145.19999999999999">
      <c r="A190" s="530"/>
      <c r="B190" s="637" t="s">
        <v>1339</v>
      </c>
      <c r="C190" s="191"/>
      <c r="D190" s="180"/>
      <c r="E190" s="1507"/>
      <c r="F190" s="556"/>
    </row>
    <row r="191" spans="1:6" s="632" customFormat="1">
      <c r="A191" s="530"/>
      <c r="B191" s="636"/>
      <c r="C191" s="640"/>
      <c r="D191" s="641"/>
      <c r="E191" s="1509"/>
      <c r="F191" s="643">
        <f>E191*D191</f>
        <v>0</v>
      </c>
    </row>
    <row r="192" spans="1:6" s="632" customFormat="1">
      <c r="A192" s="530"/>
      <c r="B192" s="637" t="s">
        <v>1333</v>
      </c>
      <c r="C192" s="191" t="s">
        <v>267</v>
      </c>
      <c r="D192" s="180">
        <v>2</v>
      </c>
      <c r="E192" s="1507"/>
      <c r="F192" s="192">
        <f>E192*D192</f>
        <v>0</v>
      </c>
    </row>
    <row r="193" spans="1:6" s="632" customFormat="1">
      <c r="A193" s="530"/>
      <c r="B193" s="637" t="s">
        <v>1334</v>
      </c>
      <c r="C193" s="191" t="s">
        <v>267</v>
      </c>
      <c r="D193" s="180">
        <v>2</v>
      </c>
      <c r="E193" s="1507"/>
      <c r="F193" s="192">
        <f>E193*D193</f>
        <v>0</v>
      </c>
    </row>
    <row r="194" spans="1:6" s="532" customFormat="1">
      <c r="A194" s="530"/>
      <c r="B194" s="624"/>
      <c r="D194" s="535"/>
      <c r="E194" s="1504"/>
      <c r="F194" s="531"/>
    </row>
    <row r="195" spans="1:6" s="632" customFormat="1" ht="39.6">
      <c r="A195" s="530">
        <f>IF(B195&gt;0,MAX(A$145:A194)+1,"")</f>
        <v>6</v>
      </c>
      <c r="B195" s="190" t="s">
        <v>1340</v>
      </c>
      <c r="C195" s="191"/>
      <c r="D195" s="180"/>
      <c r="E195" s="1507"/>
      <c r="F195" s="192"/>
    </row>
    <row r="196" spans="1:6" s="632" customFormat="1" ht="39.6">
      <c r="A196" s="530"/>
      <c r="B196" s="202" t="s">
        <v>1341</v>
      </c>
      <c r="C196" s="191"/>
      <c r="D196" s="180"/>
      <c r="E196" s="1507"/>
      <c r="F196" s="192"/>
    </row>
    <row r="197" spans="1:6" s="632" customFormat="1">
      <c r="A197" s="530" t="str">
        <f>IF(B197&gt;0,MAX(A$11:A196)+1,"")</f>
        <v/>
      </c>
      <c r="B197" s="200"/>
      <c r="C197" s="191"/>
      <c r="D197" s="180"/>
      <c r="E197" s="1507"/>
      <c r="F197" s="192">
        <f>E197*D197</f>
        <v>0</v>
      </c>
    </row>
    <row r="198" spans="1:6" s="632" customFormat="1" ht="237.6">
      <c r="A198" s="530"/>
      <c r="B198" s="201" t="s">
        <v>2488</v>
      </c>
      <c r="C198" s="191"/>
      <c r="D198" s="180"/>
      <c r="E198" s="1507"/>
      <c r="F198" s="192"/>
    </row>
    <row r="199" spans="1:6" s="632" customFormat="1">
      <c r="A199" s="530" t="str">
        <f>IF(B199&gt;0,MAX(A$11:A198)+1,"")</f>
        <v/>
      </c>
      <c r="B199" s="203"/>
      <c r="C199" s="191"/>
      <c r="D199" s="180"/>
      <c r="E199" s="1507"/>
      <c r="F199" s="192">
        <f>E199*D199</f>
        <v>0</v>
      </c>
    </row>
    <row r="200" spans="1:6" s="632" customFormat="1">
      <c r="A200" s="530"/>
      <c r="B200" s="1036" t="s">
        <v>1342</v>
      </c>
      <c r="C200" s="640"/>
      <c r="D200" s="641"/>
      <c r="E200" s="1509"/>
      <c r="F200" s="642">
        <f>E200*D200</f>
        <v>0</v>
      </c>
    </row>
    <row r="201" spans="1:6" s="632" customFormat="1">
      <c r="A201" s="530"/>
      <c r="B201" s="637" t="s">
        <v>1333</v>
      </c>
      <c r="C201" s="191" t="s">
        <v>267</v>
      </c>
      <c r="D201" s="180">
        <v>2</v>
      </c>
      <c r="E201" s="1507"/>
      <c r="F201" s="192">
        <f>E201*D201</f>
        <v>0</v>
      </c>
    </row>
    <row r="202" spans="1:6" s="632" customFormat="1">
      <c r="A202" s="530"/>
      <c r="B202" s="637" t="s">
        <v>1334</v>
      </c>
      <c r="C202" s="191" t="s">
        <v>267</v>
      </c>
      <c r="D202" s="180">
        <v>2</v>
      </c>
      <c r="E202" s="1507"/>
      <c r="F202" s="192">
        <f>E202*D202</f>
        <v>0</v>
      </c>
    </row>
    <row r="203" spans="1:6" s="532" customFormat="1">
      <c r="A203" s="530"/>
      <c r="B203" s="624"/>
      <c r="D203" s="535"/>
      <c r="E203" s="1504"/>
      <c r="F203" s="531"/>
    </row>
    <row r="204" spans="1:6" s="632" customFormat="1" ht="66">
      <c r="A204" s="530">
        <f>IF(B204&gt;0,MAX(A$145:A203)+1,"")</f>
        <v>7</v>
      </c>
      <c r="B204" s="190" t="s">
        <v>1343</v>
      </c>
      <c r="C204" s="191"/>
      <c r="D204" s="180"/>
      <c r="E204" s="1507"/>
      <c r="F204" s="192"/>
    </row>
    <row r="205" spans="1:6" s="632" customFormat="1" ht="92.4">
      <c r="A205" s="530"/>
      <c r="B205" s="637" t="s">
        <v>1344</v>
      </c>
      <c r="C205" s="191"/>
      <c r="D205" s="180"/>
      <c r="E205" s="1507"/>
      <c r="F205" s="556">
        <f t="shared" ref="F205:F211" si="4">E205*D205</f>
        <v>0</v>
      </c>
    </row>
    <row r="206" spans="1:6" s="632" customFormat="1">
      <c r="A206" s="530"/>
      <c r="B206" s="637" t="s">
        <v>1345</v>
      </c>
      <c r="C206" s="191"/>
      <c r="D206" s="180"/>
      <c r="E206" s="1507"/>
      <c r="F206" s="556">
        <f t="shared" si="4"/>
        <v>0</v>
      </c>
    </row>
    <row r="207" spans="1:6" s="632" customFormat="1" ht="26.4">
      <c r="A207" s="530"/>
      <c r="B207" s="637" t="s">
        <v>1346</v>
      </c>
      <c r="C207" s="191"/>
      <c r="D207" s="180"/>
      <c r="E207" s="1507"/>
      <c r="F207" s="556">
        <f t="shared" si="4"/>
        <v>0</v>
      </c>
    </row>
    <row r="208" spans="1:6" s="632" customFormat="1">
      <c r="A208" s="530"/>
      <c r="B208" s="637" t="s">
        <v>1347</v>
      </c>
      <c r="C208" s="191"/>
      <c r="D208" s="180"/>
      <c r="E208" s="1507"/>
      <c r="F208" s="556">
        <f t="shared" si="4"/>
        <v>0</v>
      </c>
    </row>
    <row r="209" spans="1:6" s="632" customFormat="1">
      <c r="A209" s="530"/>
      <c r="B209" s="639" t="s">
        <v>1348</v>
      </c>
      <c r="C209" s="640"/>
      <c r="D209" s="641"/>
      <c r="E209" s="1509"/>
      <c r="F209" s="643">
        <f t="shared" si="4"/>
        <v>0</v>
      </c>
    </row>
    <row r="210" spans="1:6" s="632" customFormat="1">
      <c r="A210" s="530"/>
      <c r="B210" s="637" t="s">
        <v>1333</v>
      </c>
      <c r="C210" s="191" t="s">
        <v>267</v>
      </c>
      <c r="D210" s="180">
        <v>2</v>
      </c>
      <c r="E210" s="1507"/>
      <c r="F210" s="192">
        <f t="shared" si="4"/>
        <v>0</v>
      </c>
    </row>
    <row r="211" spans="1:6" s="632" customFormat="1">
      <c r="A211" s="530"/>
      <c r="B211" s="637" t="s">
        <v>1334</v>
      </c>
      <c r="C211" s="191" t="s">
        <v>267</v>
      </c>
      <c r="D211" s="180">
        <v>2</v>
      </c>
      <c r="E211" s="1507"/>
      <c r="F211" s="192">
        <f t="shared" si="4"/>
        <v>0</v>
      </c>
    </row>
    <row r="212" spans="1:6" s="233" customFormat="1">
      <c r="A212" s="530" t="str">
        <f>IF(B212&gt;0,MAX(A$145:A211)+1,"")</f>
        <v/>
      </c>
      <c r="B212" s="1037"/>
      <c r="C212" s="1038"/>
      <c r="D212" s="1039"/>
      <c r="E212" s="1501"/>
      <c r="F212" s="521"/>
    </row>
    <row r="213" spans="1:6" s="233" customFormat="1" ht="264">
      <c r="A213" s="530">
        <f>IF(B213&gt;0,MAX(A$145:A212)+1,"")</f>
        <v>8</v>
      </c>
      <c r="B213" s="533" t="s">
        <v>2494</v>
      </c>
      <c r="C213" s="519"/>
      <c r="D213" s="1039"/>
      <c r="E213" s="1498"/>
      <c r="F213" s="529"/>
    </row>
    <row r="214" spans="1:6" s="233" customFormat="1">
      <c r="A214" s="530" t="str">
        <f>IF(B214&gt;0,MAX(A$80:A213)+1,"")</f>
        <v/>
      </c>
      <c r="B214" s="1040"/>
      <c r="C214" s="519"/>
      <c r="D214" s="1039"/>
      <c r="E214" s="1498"/>
      <c r="F214" s="529">
        <f>E214*D214</f>
        <v>0</v>
      </c>
    </row>
    <row r="215" spans="1:6" s="233" customFormat="1">
      <c r="A215" s="530"/>
      <c r="B215" s="533" t="s">
        <v>1948</v>
      </c>
      <c r="C215" s="519" t="s">
        <v>215</v>
      </c>
      <c r="D215" s="1039">
        <v>81</v>
      </c>
      <c r="E215" s="1498"/>
      <c r="F215" s="529">
        <f>E215*D215</f>
        <v>0</v>
      </c>
    </row>
    <row r="216" spans="1:6" s="233" customFormat="1">
      <c r="A216" s="530" t="str">
        <f>IF(B216&gt;0,MAX(A$145:A215)+1,"")</f>
        <v/>
      </c>
      <c r="B216" s="1037"/>
      <c r="C216" s="1038"/>
      <c r="D216" s="1039"/>
      <c r="E216" s="1501"/>
      <c r="F216" s="521"/>
    </row>
    <row r="217" spans="1:6" s="233" customFormat="1" ht="277.2">
      <c r="A217" s="530">
        <f>IF(B217&gt;0,MAX(A$145:A216)+1,"")</f>
        <v>9</v>
      </c>
      <c r="B217" s="533" t="s">
        <v>2495</v>
      </c>
      <c r="C217" s="519"/>
      <c r="D217" s="1039"/>
      <c r="E217" s="1498"/>
      <c r="F217" s="529"/>
    </row>
    <row r="218" spans="1:6" s="233" customFormat="1">
      <c r="A218" s="530" t="str">
        <f>IF(B218&gt;0,MAX(A$80:A217)+1,"")</f>
        <v/>
      </c>
      <c r="B218" s="1040"/>
      <c r="C218" s="519"/>
      <c r="D218" s="1039"/>
      <c r="E218" s="1498"/>
      <c r="F218" s="529">
        <f>E218*D218</f>
        <v>0</v>
      </c>
    </row>
    <row r="219" spans="1:6" s="233" customFormat="1" ht="26.4">
      <c r="A219" s="530"/>
      <c r="B219" s="533" t="s">
        <v>2429</v>
      </c>
      <c r="C219" s="519" t="s">
        <v>226</v>
      </c>
      <c r="D219" s="1039">
        <v>60</v>
      </c>
      <c r="E219" s="1498"/>
      <c r="F219" s="529">
        <f>E219*D219</f>
        <v>0</v>
      </c>
    </row>
    <row r="220" spans="1:6" s="632" customFormat="1">
      <c r="A220" s="530" t="str">
        <f>IF(B220&gt;0,MAX(A$11:A215)+1,"")</f>
        <v/>
      </c>
      <c r="B220" s="583"/>
      <c r="C220" s="644"/>
      <c r="D220" s="645"/>
      <c r="E220" s="643"/>
      <c r="F220" s="643"/>
    </row>
    <row r="221" spans="1:6" s="562" customFormat="1">
      <c r="A221" s="627" t="str">
        <f>A144</f>
        <v>5.4.</v>
      </c>
      <c r="B221" s="646" t="str">
        <f>LEFT(B144,100)&amp;" UKUPNO:"</f>
        <v>SANITARNA OPREMA UKUPNO:</v>
      </c>
      <c r="C221" s="559"/>
      <c r="D221" s="559"/>
      <c r="E221" s="647"/>
      <c r="F221" s="647">
        <f>SUM(F145:F220)</f>
        <v>0</v>
      </c>
    </row>
    <row r="222" spans="1:6" s="653" customFormat="1">
      <c r="A222" s="648"/>
      <c r="B222" s="649"/>
      <c r="C222" s="650"/>
      <c r="D222" s="651"/>
      <c r="E222" s="652"/>
      <c r="F222" s="652"/>
    </row>
    <row r="223" spans="1:6" s="653" customFormat="1">
      <c r="A223" s="648"/>
      <c r="B223" s="649"/>
      <c r="C223" s="650"/>
      <c r="D223" s="651"/>
      <c r="E223" s="652"/>
      <c r="F223" s="652"/>
    </row>
    <row r="224" spans="1:6" s="653" customFormat="1">
      <c r="A224" s="648"/>
      <c r="B224" s="649"/>
      <c r="C224" s="650"/>
      <c r="D224" s="651"/>
      <c r="E224" s="652"/>
      <c r="F224" s="652"/>
    </row>
    <row r="225" spans="1:6" s="532" customFormat="1" ht="16.8">
      <c r="A225" s="654"/>
      <c r="B225" s="655" t="s">
        <v>1349</v>
      </c>
      <c r="C225" s="656"/>
      <c r="D225" s="657"/>
      <c r="E225" s="657"/>
      <c r="F225" s="658"/>
    </row>
    <row r="226" spans="1:6" s="532" customFormat="1">
      <c r="A226" s="659"/>
      <c r="B226" s="624"/>
      <c r="C226" s="660"/>
      <c r="D226" s="661"/>
      <c r="E226" s="662"/>
      <c r="F226" s="556"/>
    </row>
    <row r="227" spans="1:6" s="532" customFormat="1">
      <c r="A227" s="659"/>
      <c r="B227" s="663"/>
      <c r="C227" s="660"/>
      <c r="D227" s="555"/>
      <c r="E227" s="662"/>
      <c r="F227" s="556"/>
    </row>
    <row r="228" spans="1:6" s="532" customFormat="1">
      <c r="A228" s="664" t="str">
        <f>A9</f>
        <v>5.1.</v>
      </c>
      <c r="B228" s="665" t="str">
        <f>B9</f>
        <v>GRAĐEVINSKI RADOVI</v>
      </c>
      <c r="C228" s="666"/>
      <c r="D228" s="667"/>
      <c r="E228" s="668"/>
      <c r="F228" s="669"/>
    </row>
    <row r="229" spans="1:6" s="532" customFormat="1">
      <c r="A229" s="670" t="str">
        <f>A11</f>
        <v>5.1.1.</v>
      </c>
      <c r="B229" s="671" t="str">
        <f>B11</f>
        <v>RUŠENJA I DEMONTAŽE</v>
      </c>
      <c r="C229" s="672"/>
      <c r="D229" s="672"/>
      <c r="F229" s="673">
        <f>F32</f>
        <v>0</v>
      </c>
    </row>
    <row r="230" spans="1:6" s="532" customFormat="1">
      <c r="A230" s="670" t="str">
        <f>A34</f>
        <v>5.1.2.</v>
      </c>
      <c r="B230" s="671" t="str">
        <f>B34</f>
        <v>ZEMLJANI RADOVI</v>
      </c>
      <c r="C230" s="672"/>
      <c r="D230" s="672"/>
      <c r="F230" s="673">
        <f>F44</f>
        <v>0</v>
      </c>
    </row>
    <row r="231" spans="1:6" s="532" customFormat="1">
      <c r="A231" s="670" t="str">
        <f>A46</f>
        <v>5.1.3.</v>
      </c>
      <c r="B231" s="671" t="str">
        <f>B46</f>
        <v>BETONSKI I ARMIRANOBETONSKI RADOVI</v>
      </c>
      <c r="C231" s="672"/>
      <c r="D231" s="672"/>
      <c r="F231" s="673">
        <f>F61</f>
        <v>0</v>
      </c>
    </row>
    <row r="232" spans="1:6" s="532" customFormat="1">
      <c r="A232" s="674" t="str">
        <f>A228</f>
        <v>5.1.</v>
      </c>
      <c r="B232" s="675" t="str">
        <f>B228</f>
        <v>GRAĐEVINSKI RADOVI</v>
      </c>
      <c r="C232" s="675"/>
      <c r="D232" s="675"/>
      <c r="E232" s="675"/>
      <c r="F232" s="676">
        <f>SUM(F229:F231)</f>
        <v>0</v>
      </c>
    </row>
    <row r="233" spans="1:6" s="683" customFormat="1">
      <c r="A233" s="677"/>
      <c r="B233" s="678"/>
      <c r="C233" s="679"/>
      <c r="D233" s="680"/>
      <c r="E233" s="681"/>
      <c r="F233" s="682"/>
    </row>
    <row r="234" spans="1:6" s="532" customFormat="1">
      <c r="A234" s="659"/>
      <c r="B234" s="624"/>
      <c r="C234" s="684"/>
      <c r="D234" s="685"/>
      <c r="E234" s="686"/>
      <c r="F234" s="687"/>
    </row>
    <row r="235" spans="1:6" s="532" customFormat="1">
      <c r="A235" s="688" t="str">
        <f>A66</f>
        <v>5.2.</v>
      </c>
      <c r="B235" s="689" t="str">
        <f>B66</f>
        <v>INSTALACIJE ODVODNJE</v>
      </c>
      <c r="C235" s="666"/>
      <c r="D235" s="667"/>
      <c r="E235" s="668"/>
      <c r="F235" s="669"/>
    </row>
    <row r="236" spans="1:6" s="532" customFormat="1">
      <c r="A236" s="670" t="str">
        <f>A68</f>
        <v>5.2.1.</v>
      </c>
      <c r="B236" s="671" t="str">
        <f>B68</f>
        <v>TEMELJNA I VANJSKA ODVODNJA</v>
      </c>
      <c r="C236" s="672"/>
      <c r="D236" s="672"/>
      <c r="F236" s="673">
        <f>F77</f>
        <v>0</v>
      </c>
    </row>
    <row r="237" spans="1:6" s="532" customFormat="1">
      <c r="A237" s="670" t="str">
        <f>A79</f>
        <v>5.2.2.</v>
      </c>
      <c r="B237" s="671" t="str">
        <f>B79</f>
        <v>ODVODNJA GRAĐEVINE</v>
      </c>
      <c r="C237" s="672"/>
      <c r="D237" s="661"/>
      <c r="F237" s="673">
        <f>F119</f>
        <v>0</v>
      </c>
    </row>
    <row r="238" spans="1:6" s="532" customFormat="1">
      <c r="A238" s="674" t="str">
        <f>A235</f>
        <v>5.2.</v>
      </c>
      <c r="B238" s="690" t="str">
        <f>B235</f>
        <v>INSTALACIJE ODVODNJE</v>
      </c>
      <c r="C238" s="675"/>
      <c r="D238" s="675"/>
      <c r="E238" s="675"/>
      <c r="F238" s="691">
        <f>SUM(F236:F237)</f>
        <v>0</v>
      </c>
    </row>
    <row r="239" spans="1:6" s="532" customFormat="1">
      <c r="A239" s="692"/>
      <c r="B239" s="693"/>
      <c r="C239" s="684"/>
      <c r="D239" s="685"/>
      <c r="E239" s="686"/>
      <c r="F239" s="687"/>
    </row>
    <row r="240" spans="1:6" s="532" customFormat="1">
      <c r="A240" s="692"/>
      <c r="B240" s="693"/>
      <c r="C240" s="684"/>
      <c r="D240" s="685"/>
      <c r="E240" s="686"/>
      <c r="F240" s="687"/>
    </row>
    <row r="241" spans="1:6" s="532" customFormat="1">
      <c r="A241" s="688" t="str">
        <f>A124</f>
        <v>5.3.</v>
      </c>
      <c r="B241" s="689" t="str">
        <f>B124</f>
        <v>PROTUPOŽARNA OPREMA</v>
      </c>
      <c r="C241" s="666"/>
      <c r="D241" s="667"/>
      <c r="E241" s="668"/>
      <c r="F241" s="669"/>
    </row>
    <row r="242" spans="1:6" s="532" customFormat="1" ht="12.75" customHeight="1">
      <c r="A242" s="674" t="str">
        <f>A241</f>
        <v>5.3.</v>
      </c>
      <c r="B242" s="675" t="str">
        <f>B241</f>
        <v>PROTUPOŽARNA OPREMA</v>
      </c>
      <c r="C242" s="675"/>
      <c r="D242" s="675"/>
      <c r="E242" s="675"/>
      <c r="F242" s="694">
        <f>F141</f>
        <v>0</v>
      </c>
    </row>
    <row r="243" spans="1:6" s="532" customFormat="1">
      <c r="A243" s="659"/>
      <c r="B243" s="624"/>
      <c r="C243" s="684"/>
      <c r="D243" s="685"/>
      <c r="E243" s="686"/>
      <c r="F243" s="687"/>
    </row>
    <row r="244" spans="1:6" s="532" customFormat="1">
      <c r="A244" s="692"/>
      <c r="B244" s="693"/>
      <c r="C244" s="684"/>
      <c r="D244" s="685"/>
      <c r="E244" s="686"/>
      <c r="F244" s="687"/>
    </row>
    <row r="245" spans="1:6" s="532" customFormat="1">
      <c r="A245" s="688" t="str">
        <f>A144</f>
        <v>5.4.</v>
      </c>
      <c r="B245" s="689" t="str">
        <f>B144</f>
        <v>SANITARNA OPREMA</v>
      </c>
      <c r="C245" s="666"/>
      <c r="D245" s="667"/>
      <c r="E245" s="668"/>
      <c r="F245" s="669"/>
    </row>
    <row r="246" spans="1:6" s="532" customFormat="1" ht="12.75" customHeight="1">
      <c r="A246" s="674" t="str">
        <f>A245</f>
        <v>5.4.</v>
      </c>
      <c r="B246" s="675" t="str">
        <f>B245</f>
        <v>SANITARNA OPREMA</v>
      </c>
      <c r="C246" s="675"/>
      <c r="D246" s="675"/>
      <c r="E246" s="675"/>
      <c r="F246" s="694">
        <f>F221</f>
        <v>0</v>
      </c>
    </row>
    <row r="247" spans="1:6" s="683" customFormat="1" ht="13.8" thickBot="1">
      <c r="A247" s="695"/>
      <c r="B247" s="696"/>
      <c r="C247" s="679"/>
      <c r="D247" s="680"/>
      <c r="E247" s="681"/>
      <c r="F247" s="682"/>
    </row>
    <row r="248" spans="1:6" s="532" customFormat="1">
      <c r="A248" s="697"/>
      <c r="B248" s="698" t="s">
        <v>276</v>
      </c>
      <c r="C248" s="699"/>
      <c r="D248" s="700"/>
      <c r="E248" s="701"/>
      <c r="F248" s="702">
        <f>SUM(F232,F238,F242,F246)</f>
        <v>0</v>
      </c>
    </row>
    <row r="249" spans="1:6" s="532" customFormat="1">
      <c r="A249" s="659"/>
      <c r="B249" s="624"/>
      <c r="C249" s="660"/>
      <c r="D249" s="661"/>
      <c r="E249" s="662"/>
      <c r="F249" s="556"/>
    </row>
    <row r="250" spans="1:6" ht="13.8" thickBot="1">
      <c r="A250" s="230"/>
      <c r="B250" s="230" t="s">
        <v>1350</v>
      </c>
      <c r="C250" s="234"/>
      <c r="D250" s="230"/>
      <c r="E250" s="230"/>
      <c r="F250" s="239">
        <f>F248*25/100</f>
        <v>0</v>
      </c>
    </row>
    <row r="251" spans="1:6" ht="13.8" thickBot="1">
      <c r="A251" s="703"/>
      <c r="B251" s="704" t="s">
        <v>1351</v>
      </c>
      <c r="C251" s="705"/>
      <c r="D251" s="704"/>
      <c r="E251" s="704"/>
      <c r="F251" s="706">
        <f>SUM(F248,F250)</f>
        <v>0</v>
      </c>
    </row>
  </sheetData>
  <sheetProtection algorithmName="SHA-512" hashValue="u4lbECKJG641sFqZ6Ty0hNr+2HLcChfT7s8vzdZWzs+ytMtvKN6QF+vAEgaoWOh4iY+k4o+GlUGmS1kTpEWMLQ==" saltValue="iVNvOmGnqOVOohfdiQEU9g==" spinCount="100000" sheet="1" objects="1" scenarios="1"/>
  <mergeCells count="9">
    <mergeCell ref="B150:F150"/>
    <mergeCell ref="B79:D79"/>
    <mergeCell ref="B147:F147"/>
    <mergeCell ref="B148:F148"/>
    <mergeCell ref="B149:F149"/>
    <mergeCell ref="B94:F94"/>
    <mergeCell ref="B95:F95"/>
    <mergeCell ref="B96:F96"/>
    <mergeCell ref="B97:F97"/>
  </mergeCells>
  <conditionalFormatting sqref="F12:F30 F47:F59">
    <cfRule type="cellIs" dxfId="66" priority="4" stopIfTrue="1" operator="equal">
      <formula>0</formula>
    </cfRule>
  </conditionalFormatting>
  <conditionalFormatting sqref="F31:F32">
    <cfRule type="cellIs" dxfId="65" priority="12" stopIfTrue="1" operator="equal">
      <formula>0</formula>
    </cfRule>
  </conditionalFormatting>
  <conditionalFormatting sqref="F32">
    <cfRule type="cellIs" dxfId="64" priority="11" stopIfTrue="1" operator="equal">
      <formula>0</formula>
    </cfRule>
  </conditionalFormatting>
  <conditionalFormatting sqref="F35:F40">
    <cfRule type="cellIs" dxfId="63" priority="13" stopIfTrue="1" operator="equal">
      <formula>0</formula>
    </cfRule>
  </conditionalFormatting>
  <conditionalFormatting sqref="F41:F44">
    <cfRule type="cellIs" dxfId="62" priority="17" stopIfTrue="1" operator="equal">
      <formula>0</formula>
    </cfRule>
  </conditionalFormatting>
  <conditionalFormatting sqref="F44">
    <cfRule type="cellIs" dxfId="61" priority="16" stopIfTrue="1" operator="equal">
      <formula>0</formula>
    </cfRule>
  </conditionalFormatting>
  <conditionalFormatting sqref="F60:F61">
    <cfRule type="cellIs" dxfId="60" priority="15" stopIfTrue="1" operator="equal">
      <formula>0</formula>
    </cfRule>
  </conditionalFormatting>
  <conditionalFormatting sqref="F61">
    <cfRule type="cellIs" dxfId="59" priority="14" stopIfTrue="1" operator="equal">
      <formula>0</formula>
    </cfRule>
  </conditionalFormatting>
  <conditionalFormatting sqref="F63">
    <cfRule type="cellIs" dxfId="58" priority="18" stopIfTrue="1" operator="equal">
      <formula>0</formula>
    </cfRule>
  </conditionalFormatting>
  <conditionalFormatting sqref="F69:F76">
    <cfRule type="cellIs" dxfId="57" priority="7" stopIfTrue="1" operator="equal">
      <formula>0</formula>
    </cfRule>
  </conditionalFormatting>
  <conditionalFormatting sqref="F77">
    <cfRule type="cellIs" dxfId="56" priority="8" stopIfTrue="1" operator="equal">
      <formula>0</formula>
    </cfRule>
  </conditionalFormatting>
  <conditionalFormatting sqref="F80:F93">
    <cfRule type="cellIs" dxfId="55" priority="10" stopIfTrue="1" operator="equal">
      <formula>0</formula>
    </cfRule>
  </conditionalFormatting>
  <conditionalFormatting sqref="F98:F118">
    <cfRule type="cellIs" dxfId="54" priority="6" stopIfTrue="1" operator="equal">
      <formula>0</formula>
    </cfRule>
  </conditionalFormatting>
  <conditionalFormatting sqref="F119 F121">
    <cfRule type="cellIs" dxfId="53" priority="9" stopIfTrue="1" operator="equal">
      <formula>0</formula>
    </cfRule>
  </conditionalFormatting>
  <conditionalFormatting sqref="F126:F139">
    <cfRule type="cellIs" dxfId="52" priority="5" stopIfTrue="1" operator="equal">
      <formula>0</formula>
    </cfRule>
  </conditionalFormatting>
  <conditionalFormatting sqref="F212:F219">
    <cfRule type="cellIs" dxfId="51" priority="1" stopIfTrue="1" operator="equal">
      <formula>0</formula>
    </cfRule>
  </conditionalFormatting>
  <conditionalFormatting sqref="F229:F231">
    <cfRule type="cellIs" dxfId="50" priority="22" stopIfTrue="1" operator="equal">
      <formula>0</formula>
    </cfRule>
  </conditionalFormatting>
  <conditionalFormatting sqref="F233:F234">
    <cfRule type="cellIs" dxfId="49" priority="20" stopIfTrue="1" operator="equal">
      <formula>0</formula>
    </cfRule>
  </conditionalFormatting>
  <conditionalFormatting sqref="F236:F237">
    <cfRule type="cellIs" dxfId="48" priority="23" stopIfTrue="1" operator="equal">
      <formula>0</formula>
    </cfRule>
  </conditionalFormatting>
  <conditionalFormatting sqref="F239:F240">
    <cfRule type="cellIs" dxfId="47" priority="2" stopIfTrue="1" operator="equal">
      <formula>0</formula>
    </cfRule>
  </conditionalFormatting>
  <conditionalFormatting sqref="F242:F244">
    <cfRule type="cellIs" dxfId="46" priority="3" stopIfTrue="1" operator="equal">
      <formula>0</formula>
    </cfRule>
  </conditionalFormatting>
  <conditionalFormatting sqref="F246:F247">
    <cfRule type="cellIs" dxfId="45" priority="19" stopIfTrue="1" operator="equal">
      <formula>0</formula>
    </cfRule>
  </conditionalFormatting>
  <conditionalFormatting sqref="F248">
    <cfRule type="cellIs" dxfId="44" priority="21" stopIfTrue="1" operator="equal">
      <formula>0</formula>
    </cfRule>
  </conditionalFormatting>
  <printOptions horizontalCentered="1"/>
  <pageMargins left="1.3" right="0.56999999999999995" top="0.34" bottom="0.41" header="0" footer="0"/>
  <pageSetup paperSize="9" scale="90" orientation="portrait" cellComments="atEnd" r:id="rId1"/>
  <rowBreaks count="9" manualBreakCount="9">
    <brk id="33" max="5" man="1"/>
    <brk id="45" max="5" man="1"/>
    <brk id="65" max="5" man="1"/>
    <brk id="78" max="5" man="1"/>
    <brk id="143" max="5" man="1"/>
    <brk id="161" max="5" man="1"/>
    <brk id="176" max="5" man="1"/>
    <brk id="194" max="5" man="1"/>
    <brk id="222" max="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pageSetUpPr fitToPage="1"/>
  </sheetPr>
  <dimension ref="A1:W996"/>
  <sheetViews>
    <sheetView view="pageBreakPreview" zoomScaleNormal="100" zoomScaleSheetLayoutView="100" workbookViewId="0"/>
  </sheetViews>
  <sheetFormatPr defaultColWidth="14.44140625" defaultRowHeight="15" customHeight="1"/>
  <cols>
    <col min="1" max="1" width="18.5546875" style="102" customWidth="1"/>
    <col min="2" max="2" width="15.77734375" style="102" customWidth="1"/>
    <col min="3" max="3" width="49" style="102" customWidth="1"/>
    <col min="4" max="23" width="8.88671875" style="102" customWidth="1"/>
    <col min="24" max="16384" width="14.44140625" style="102"/>
  </cols>
  <sheetData>
    <row r="1" spans="1:3" ht="15" customHeight="1">
      <c r="A1" s="220"/>
      <c r="B1" s="220"/>
    </row>
    <row r="2" spans="1:3" ht="48.75" customHeight="1">
      <c r="B2" s="103" t="s">
        <v>0</v>
      </c>
      <c r="C2" s="103" t="s">
        <v>1392</v>
      </c>
    </row>
    <row r="3" spans="1:3" ht="7.5" customHeight="1">
      <c r="B3" s="221"/>
    </row>
    <row r="4" spans="1:3" ht="37.5" customHeight="1">
      <c r="B4" s="103" t="s">
        <v>1</v>
      </c>
      <c r="C4" s="103" t="s">
        <v>1393</v>
      </c>
    </row>
    <row r="5" spans="1:3" ht="7.5" customHeight="1"/>
    <row r="6" spans="1:3" ht="24" customHeight="1">
      <c r="A6" s="220"/>
      <c r="B6" s="222" t="s">
        <v>149</v>
      </c>
      <c r="C6" s="103" t="s">
        <v>1615</v>
      </c>
    </row>
    <row r="7" spans="1:3" ht="7.5" customHeight="1">
      <c r="B7" s="220"/>
    </row>
    <row r="8" spans="1:3" ht="7.5" customHeight="1">
      <c r="B8" s="220"/>
    </row>
    <row r="9" spans="1:3" ht="15" customHeight="1">
      <c r="B9" s="222" t="s">
        <v>4</v>
      </c>
      <c r="C9" s="223" t="s">
        <v>396</v>
      </c>
    </row>
    <row r="10" spans="1:3" ht="15" customHeight="1">
      <c r="B10" s="222" t="s">
        <v>1610</v>
      </c>
      <c r="C10" s="223" t="s">
        <v>1614</v>
      </c>
    </row>
    <row r="11" spans="1:3" ht="15" customHeight="1">
      <c r="A11" s="220"/>
      <c r="B11" s="221"/>
    </row>
    <row r="12" spans="1:3" ht="15" customHeight="1">
      <c r="B12" s="220"/>
    </row>
    <row r="14" spans="1:3" ht="15" customHeight="1">
      <c r="A14" s="220"/>
      <c r="B14" s="221"/>
    </row>
    <row r="15" spans="1:3" ht="15" customHeight="1">
      <c r="A15" s="220"/>
      <c r="B15" s="221"/>
    </row>
    <row r="16" spans="1:3" ht="15" customHeight="1">
      <c r="A16" s="220"/>
      <c r="B16" s="221"/>
    </row>
    <row r="19" spans="1:23" ht="15" customHeight="1">
      <c r="A19" s="220"/>
      <c r="B19" s="224"/>
    </row>
    <row r="20" spans="1:23" ht="15" customHeight="1">
      <c r="A20" s="220"/>
      <c r="B20" s="224"/>
    </row>
    <row r="22" spans="1:23" ht="15.75" customHeight="1"/>
    <row r="23" spans="1:23" ht="15" customHeight="1">
      <c r="A23" s="220"/>
      <c r="B23" s="221"/>
    </row>
    <row r="24" spans="1:23" ht="15" customHeight="1">
      <c r="A24" s="220"/>
      <c r="B24" s="221"/>
    </row>
    <row r="25" spans="1:23" ht="25.5" customHeight="1">
      <c r="B25" s="225" t="s">
        <v>21</v>
      </c>
    </row>
    <row r="26" spans="1:23" ht="25.5" customHeight="1">
      <c r="A26" s="226"/>
      <c r="B26" s="1528" t="s">
        <v>1403</v>
      </c>
      <c r="C26" s="1529"/>
      <c r="D26" s="227"/>
      <c r="E26" s="227"/>
      <c r="F26" s="227"/>
      <c r="G26" s="227"/>
      <c r="H26" s="227"/>
      <c r="I26" s="227"/>
      <c r="J26" s="227"/>
      <c r="K26" s="227"/>
      <c r="L26" s="227"/>
      <c r="M26" s="227"/>
      <c r="N26" s="227"/>
      <c r="O26" s="227"/>
      <c r="P26" s="227"/>
      <c r="Q26" s="227"/>
      <c r="R26" s="227"/>
      <c r="S26" s="227"/>
      <c r="T26" s="227"/>
      <c r="U26" s="227"/>
      <c r="V26" s="227"/>
      <c r="W26" s="227"/>
    </row>
    <row r="27" spans="1:23" ht="15" customHeight="1">
      <c r="A27" s="228"/>
      <c r="B27" s="224"/>
    </row>
    <row r="28" spans="1:23" ht="15" customHeight="1">
      <c r="A28" s="228"/>
      <c r="B28" s="220"/>
    </row>
    <row r="29" spans="1:23" ht="15" customHeight="1">
      <c r="A29" s="228"/>
      <c r="B29" s="220"/>
    </row>
    <row r="30" spans="1:23" ht="15" customHeight="1">
      <c r="A30" s="229"/>
      <c r="B30" s="221"/>
    </row>
    <row r="31" spans="1:23" ht="15" customHeight="1">
      <c r="A31" s="228"/>
      <c r="B31" s="220"/>
    </row>
    <row r="32" spans="1:23" ht="15" customHeight="1">
      <c r="A32" s="228"/>
      <c r="B32" s="220"/>
    </row>
    <row r="33" spans="1:23" ht="15" customHeight="1">
      <c r="A33" s="228"/>
      <c r="B33" s="220"/>
    </row>
    <row r="34" spans="1:23" ht="15" customHeight="1">
      <c r="A34" s="228"/>
      <c r="B34" s="220"/>
      <c r="C34" s="220"/>
      <c r="D34" s="220"/>
      <c r="E34" s="220"/>
      <c r="F34" s="220"/>
      <c r="G34" s="220"/>
      <c r="H34" s="220"/>
      <c r="I34" s="220"/>
      <c r="J34" s="220"/>
      <c r="K34" s="220"/>
      <c r="L34" s="220"/>
      <c r="M34" s="220"/>
      <c r="N34" s="220"/>
      <c r="O34" s="220"/>
      <c r="P34" s="220"/>
      <c r="Q34" s="220"/>
      <c r="R34" s="220"/>
      <c r="S34" s="220"/>
      <c r="T34" s="220"/>
      <c r="U34" s="220"/>
      <c r="V34" s="220"/>
      <c r="W34" s="220"/>
    </row>
    <row r="35" spans="1:23" ht="15" customHeight="1">
      <c r="A35" s="228"/>
      <c r="B35" s="220"/>
      <c r="C35" s="220"/>
      <c r="D35" s="220"/>
      <c r="E35" s="220"/>
      <c r="F35" s="220"/>
      <c r="G35" s="220"/>
      <c r="H35" s="220"/>
      <c r="I35" s="220"/>
      <c r="J35" s="220"/>
      <c r="K35" s="220"/>
      <c r="L35" s="220"/>
      <c r="M35" s="220"/>
      <c r="N35" s="220"/>
      <c r="O35" s="220"/>
      <c r="P35" s="220"/>
      <c r="Q35" s="220"/>
      <c r="R35" s="220"/>
      <c r="S35" s="220"/>
      <c r="T35" s="220"/>
      <c r="U35" s="220"/>
      <c r="V35" s="220"/>
      <c r="W35" s="220"/>
    </row>
    <row r="36" spans="1:23" ht="15" customHeight="1">
      <c r="A36" s="228"/>
      <c r="B36" s="220"/>
      <c r="C36" s="220"/>
      <c r="D36" s="220"/>
      <c r="E36" s="220"/>
      <c r="F36" s="220"/>
      <c r="G36" s="220"/>
      <c r="H36" s="220"/>
      <c r="I36" s="220"/>
      <c r="J36" s="220"/>
      <c r="K36" s="220"/>
      <c r="L36" s="220"/>
      <c r="M36" s="220"/>
      <c r="N36" s="220"/>
      <c r="O36" s="220"/>
      <c r="P36" s="220"/>
      <c r="Q36" s="220"/>
      <c r="R36" s="220"/>
      <c r="S36" s="220"/>
      <c r="T36" s="220"/>
      <c r="U36" s="220"/>
      <c r="V36" s="220"/>
      <c r="W36" s="220"/>
    </row>
    <row r="37" spans="1:23" ht="15" customHeight="1">
      <c r="A37" s="228"/>
      <c r="B37" s="220"/>
      <c r="C37" s="220"/>
      <c r="D37" s="220"/>
      <c r="E37" s="220"/>
      <c r="F37" s="220"/>
      <c r="G37" s="220"/>
      <c r="H37" s="220"/>
      <c r="I37" s="220"/>
      <c r="J37" s="220"/>
      <c r="K37" s="220"/>
      <c r="L37" s="220"/>
      <c r="M37" s="220"/>
      <c r="N37" s="220"/>
      <c r="O37" s="220"/>
      <c r="P37" s="220"/>
      <c r="Q37" s="220"/>
      <c r="R37" s="220"/>
      <c r="S37" s="220"/>
      <c r="T37" s="220"/>
      <c r="U37" s="220"/>
      <c r="V37" s="220"/>
      <c r="W37" s="220"/>
    </row>
    <row r="38" spans="1:23" ht="15" customHeight="1">
      <c r="A38" s="228"/>
      <c r="B38" s="220"/>
    </row>
    <row r="39" spans="1:23" ht="0.75" customHeight="1">
      <c r="A39" s="228"/>
      <c r="B39" s="220"/>
    </row>
    <row r="40" spans="1:23" ht="10.5" customHeight="1">
      <c r="A40" s="228"/>
      <c r="B40" s="221"/>
    </row>
    <row r="41" spans="1:23" ht="19.5" customHeight="1">
      <c r="A41" s="221"/>
      <c r="B41" s="103" t="s">
        <v>151</v>
      </c>
      <c r="C41" s="103" t="s">
        <v>22</v>
      </c>
      <c r="D41" s="221"/>
      <c r="E41" s="221"/>
      <c r="F41" s="221"/>
      <c r="G41" s="221"/>
      <c r="H41" s="221"/>
      <c r="I41" s="221"/>
      <c r="J41" s="221"/>
      <c r="K41" s="221"/>
      <c r="L41" s="221"/>
      <c r="M41" s="221"/>
      <c r="N41" s="221"/>
      <c r="O41" s="221"/>
      <c r="P41" s="221"/>
      <c r="Q41" s="221"/>
      <c r="R41" s="221"/>
      <c r="S41" s="221"/>
      <c r="T41" s="221"/>
      <c r="U41" s="221"/>
      <c r="V41" s="221"/>
      <c r="W41" s="221"/>
    </row>
    <row r="42" spans="1:23" ht="17.25" customHeight="1">
      <c r="A42" s="221"/>
      <c r="B42" s="221"/>
      <c r="C42" s="220" t="s">
        <v>1385</v>
      </c>
      <c r="D42" s="221"/>
      <c r="E42" s="221"/>
      <c r="F42" s="221"/>
      <c r="G42" s="221"/>
      <c r="H42" s="221"/>
      <c r="I42" s="221"/>
      <c r="J42" s="221"/>
      <c r="K42" s="221"/>
      <c r="L42" s="221"/>
      <c r="M42" s="221"/>
      <c r="N42" s="221"/>
      <c r="O42" s="221"/>
      <c r="P42" s="221"/>
      <c r="Q42" s="221"/>
      <c r="R42" s="221"/>
      <c r="S42" s="221"/>
      <c r="T42" s="221"/>
      <c r="U42" s="221"/>
      <c r="V42" s="221"/>
      <c r="W42" s="221"/>
    </row>
    <row r="43" spans="1:23" ht="15" customHeight="1">
      <c r="B43" s="220"/>
    </row>
    <row r="44" spans="1:23" ht="15.75" customHeight="1"/>
    <row r="45" spans="1:23" ht="15.75" customHeight="1"/>
    <row r="46" spans="1:23" ht="15.75" customHeight="1"/>
    <row r="47" spans="1:23" ht="15.75" customHeight="1"/>
    <row r="48" spans="1:2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sheetProtection algorithmName="SHA-512" hashValue="6FkXBJPO+mRcIkOEi+1gXe1EV0Pt9DLBNjOaXn6V8cdNfhh2OPGEl4HAR0RC70eor/zOMfF0+elmjfVNwZJvvg==" saltValue="MS5FgbUh8l2Cq3dBoQQgOA==" spinCount="100000" sheet="1" objects="1" scenarios="1"/>
  <mergeCells count="1">
    <mergeCell ref="B26:C26"/>
  </mergeCells>
  <printOptions horizontalCentered="1"/>
  <pageMargins left="1.299212598425197" right="0.55118110236220474" top="0.35433070866141736" bottom="0.39370078740157483" header="0" footer="0"/>
  <pageSetup paperSize="9" fitToHeight="0" orientation="portrait" r:id="rId1"/>
  <headerFooter>
    <oddFooter>&amp;L&amp;A&amp;C&amp;9DIO 1 - BAZENSKA DVORANA - GRAĐENJE&amp;R&amp;"Arial,Bold"&amp;9&amp;P/&amp;N</oddFooter>
  </headerFooter>
  <colBreaks count="1" manualBreakCount="1">
    <brk id="3" max="50"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H43"/>
  <sheetViews>
    <sheetView view="pageBreakPreview" zoomScaleNormal="100" zoomScaleSheetLayoutView="100" workbookViewId="0">
      <pane ySplit="2" topLeftCell="A3" activePane="bottomLeft" state="frozen"/>
      <selection pane="bottomLeft"/>
    </sheetView>
  </sheetViews>
  <sheetFormatPr defaultColWidth="8.88671875" defaultRowHeight="13.2"/>
  <cols>
    <col min="1" max="1" width="5.77734375" style="378" customWidth="1"/>
    <col min="2" max="2" width="40.77734375" style="378" customWidth="1"/>
    <col min="3" max="3" width="5.77734375" style="394" customWidth="1"/>
    <col min="4" max="4" width="9.77734375" style="378" bestFit="1" customWidth="1"/>
    <col min="5" max="5" width="12.77734375" style="378" customWidth="1"/>
    <col min="6" max="6" width="17.44140625" style="378" customWidth="1"/>
    <col min="7" max="7" width="8.88671875" style="378"/>
    <col min="8" max="8" width="8.88671875" style="378" hidden="1" customWidth="1"/>
    <col min="9" max="16384" width="8.88671875" style="378"/>
  </cols>
  <sheetData>
    <row r="1" spans="1:6" s="369" customFormat="1" ht="15" customHeight="1">
      <c r="A1" s="367" t="s">
        <v>165</v>
      </c>
      <c r="B1" s="368" t="s">
        <v>166</v>
      </c>
      <c r="C1" s="368" t="s">
        <v>167</v>
      </c>
      <c r="D1" s="368" t="s">
        <v>168</v>
      </c>
      <c r="E1" s="368" t="s">
        <v>169</v>
      </c>
      <c r="F1" s="368" t="s">
        <v>170</v>
      </c>
    </row>
    <row r="2" spans="1:6" s="372" customFormat="1" ht="10.199999999999999">
      <c r="A2" s="370">
        <v>1</v>
      </c>
      <c r="B2" s="371">
        <v>2</v>
      </c>
      <c r="C2" s="371">
        <v>3</v>
      </c>
      <c r="D2" s="371">
        <v>4</v>
      </c>
      <c r="E2" s="371">
        <v>5</v>
      </c>
      <c r="F2" s="371" t="s">
        <v>171</v>
      </c>
    </row>
    <row r="3" spans="1:6" s="372" customFormat="1" ht="10.199999999999999"/>
    <row r="4" spans="1:6" ht="13.8">
      <c r="A4" s="373">
        <v>4</v>
      </c>
      <c r="B4" s="374" t="s">
        <v>279</v>
      </c>
      <c r="C4" s="375"/>
      <c r="D4" s="376"/>
      <c r="E4" s="376"/>
      <c r="F4" s="377"/>
    </row>
    <row r="5" spans="1:6" s="372" customFormat="1" ht="10.199999999999999"/>
    <row r="6" spans="1:6">
      <c r="A6" s="379"/>
      <c r="B6" s="380" t="s">
        <v>227</v>
      </c>
      <c r="C6" s="381"/>
      <c r="D6" s="382"/>
      <c r="E6" s="382"/>
      <c r="F6" s="383"/>
    </row>
    <row r="7" spans="1:6">
      <c r="A7" s="384"/>
      <c r="B7" s="385"/>
      <c r="C7" s="386"/>
      <c r="D7" s="387"/>
      <c r="E7" s="387"/>
      <c r="F7" s="388"/>
    </row>
    <row r="8" spans="1:6" s="395" customFormat="1" ht="66">
      <c r="A8" s="397" t="s">
        <v>175</v>
      </c>
      <c r="B8" s="396" t="s">
        <v>1376</v>
      </c>
      <c r="C8" s="386"/>
      <c r="D8" s="387"/>
      <c r="E8" s="387"/>
      <c r="F8" s="388"/>
    </row>
    <row r="9" spans="1:6" s="395" customFormat="1">
      <c r="A9" s="384"/>
      <c r="B9" s="396"/>
      <c r="C9" s="386"/>
      <c r="D9" s="387"/>
      <c r="E9" s="387"/>
      <c r="F9" s="388"/>
    </row>
    <row r="10" spans="1:6" s="395" customFormat="1" ht="66">
      <c r="A10" s="397" t="s">
        <v>175</v>
      </c>
      <c r="B10" s="396" t="s">
        <v>225</v>
      </c>
      <c r="C10" s="386"/>
      <c r="D10" s="387"/>
      <c r="E10" s="387"/>
      <c r="F10" s="388"/>
    </row>
    <row r="11" spans="1:6" s="395" customFormat="1">
      <c r="A11" s="397"/>
      <c r="B11" s="396"/>
      <c r="C11" s="386"/>
      <c r="D11" s="387"/>
      <c r="E11" s="387"/>
      <c r="F11" s="388"/>
    </row>
    <row r="12" spans="1:6" s="395" customFormat="1" ht="132">
      <c r="A12" s="397"/>
      <c r="B12" s="396" t="s">
        <v>187</v>
      </c>
      <c r="C12" s="386"/>
      <c r="D12" s="387"/>
      <c r="E12" s="387"/>
      <c r="F12" s="388"/>
    </row>
    <row r="13" spans="1:6" s="395" customFormat="1">
      <c r="A13" s="397"/>
      <c r="B13" s="396"/>
      <c r="C13" s="386"/>
      <c r="D13" s="387"/>
      <c r="E13" s="387"/>
      <c r="F13" s="388"/>
    </row>
    <row r="14" spans="1:6" s="395" customFormat="1" ht="39.6">
      <c r="A14" s="397"/>
      <c r="B14" s="396" t="s">
        <v>188</v>
      </c>
      <c r="C14" s="386"/>
      <c r="D14" s="387"/>
      <c r="E14" s="387"/>
      <c r="F14" s="388"/>
    </row>
    <row r="15" spans="1:6" s="395" customFormat="1">
      <c r="A15" s="397"/>
      <c r="B15" s="396"/>
      <c r="C15" s="386"/>
      <c r="D15" s="387"/>
      <c r="E15" s="387"/>
      <c r="F15" s="388"/>
    </row>
    <row r="16" spans="1:6" s="395" customFormat="1">
      <c r="A16" s="397" t="s">
        <v>175</v>
      </c>
      <c r="B16" s="396" t="s">
        <v>204</v>
      </c>
      <c r="C16" s="386"/>
      <c r="D16" s="387"/>
      <c r="E16" s="387"/>
      <c r="F16" s="388"/>
    </row>
    <row r="17" spans="1:8" s="395" customFormat="1" ht="409.6">
      <c r="A17" s="397" t="s">
        <v>175</v>
      </c>
      <c r="B17" s="396" t="s">
        <v>1377</v>
      </c>
      <c r="C17" s="386"/>
      <c r="D17" s="387"/>
      <c r="E17" s="387"/>
      <c r="F17" s="388"/>
    </row>
    <row r="18" spans="1:8" s="389" customFormat="1">
      <c r="B18" s="390"/>
      <c r="C18" s="390"/>
      <c r="D18" s="390"/>
      <c r="E18" s="390"/>
      <c r="F18" s="390"/>
    </row>
    <row r="19" spans="1:8" s="391" customFormat="1">
      <c r="B19" s="389"/>
      <c r="C19" s="392"/>
      <c r="H19" s="393"/>
    </row>
    <row r="20" spans="1:8" s="391" customFormat="1">
      <c r="C20" s="392"/>
    </row>
    <row r="21" spans="1:8" s="391" customFormat="1">
      <c r="C21" s="392"/>
    </row>
    <row r="22" spans="1:8" s="391" customFormat="1">
      <c r="C22" s="392"/>
    </row>
    <row r="23" spans="1:8" s="391" customFormat="1">
      <c r="C23" s="392"/>
    </row>
    <row r="24" spans="1:8" s="391" customFormat="1">
      <c r="C24" s="392"/>
    </row>
    <row r="25" spans="1:8" s="391" customFormat="1">
      <c r="C25" s="392"/>
    </row>
    <row r="26" spans="1:8" s="391" customFormat="1">
      <c r="C26" s="392"/>
    </row>
    <row r="27" spans="1:8" s="391" customFormat="1">
      <c r="C27" s="392"/>
    </row>
    <row r="28" spans="1:8" s="391" customFormat="1">
      <c r="C28" s="392"/>
    </row>
    <row r="29" spans="1:8" s="391" customFormat="1">
      <c r="C29" s="392"/>
    </row>
    <row r="30" spans="1:8" s="391" customFormat="1">
      <c r="C30" s="392"/>
    </row>
    <row r="31" spans="1:8" s="391" customFormat="1">
      <c r="C31" s="392"/>
    </row>
    <row r="32" spans="1:8" s="391" customFormat="1">
      <c r="C32" s="392"/>
    </row>
    <row r="33" spans="3:3" s="391" customFormat="1">
      <c r="C33" s="392"/>
    </row>
    <row r="34" spans="3:3" s="391" customFormat="1">
      <c r="C34" s="392"/>
    </row>
    <row r="35" spans="3:3" s="391" customFormat="1">
      <c r="C35" s="392"/>
    </row>
    <row r="36" spans="3:3" s="391" customFormat="1">
      <c r="C36" s="392"/>
    </row>
    <row r="37" spans="3:3" s="391" customFormat="1">
      <c r="C37" s="392"/>
    </row>
    <row r="38" spans="3:3" s="391" customFormat="1">
      <c r="C38" s="392"/>
    </row>
    <row r="39" spans="3:3" s="391" customFormat="1">
      <c r="C39" s="392"/>
    </row>
    <row r="40" spans="3:3" s="391" customFormat="1">
      <c r="C40" s="392"/>
    </row>
    <row r="41" spans="3:3" s="391" customFormat="1">
      <c r="C41" s="392"/>
    </row>
    <row r="42" spans="3:3" s="391" customFormat="1">
      <c r="C42" s="392"/>
    </row>
    <row r="43" spans="3:3" s="391" customFormat="1">
      <c r="C43" s="392"/>
    </row>
  </sheetData>
  <sheetProtection algorithmName="SHA-512" hashValue="oavRjG3K/rNXACK9Ghl20lXiwy0xoF7V9gm/KhR9mGjBwo5EFlyvF67jdxUgLsMLfzy//M8nxkZ3OK2HtovsmA==" saltValue="vJic98XR3aeLDtk6rrpUzA==" spinCount="100000" sheet="1" objects="1" scenarios="1"/>
  <printOptions horizontalCentered="1"/>
  <pageMargins left="0.25" right="0.25" top="0.75" bottom="0.75" header="0.3" footer="0.3"/>
  <pageSetup paperSize="9" orientation="portrait" r:id="rId1"/>
  <headerFooter>
    <oddFooter>&amp;L&amp;9&amp;A&amp;C&amp;9DIO 1 - BAZENSKA DVORANA - GRAĐENJE&amp;R&amp;"Arial,Bold"&amp;9&amp;P/&amp;N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1:G87"/>
  <sheetViews>
    <sheetView view="pageBreakPreview" zoomScaleNormal="100" zoomScaleSheetLayoutView="100" workbookViewId="0">
      <selection activeCell="B13" sqref="B13"/>
    </sheetView>
  </sheetViews>
  <sheetFormatPr defaultColWidth="9.109375" defaultRowHeight="13.2"/>
  <cols>
    <col min="1" max="1" width="8.77734375" style="378" bestFit="1" customWidth="1"/>
    <col min="2" max="2" width="44.44140625" style="378" customWidth="1"/>
    <col min="3" max="3" width="5.77734375" style="394" customWidth="1"/>
    <col min="4" max="4" width="9.77734375" style="378" bestFit="1" customWidth="1"/>
    <col min="5" max="5" width="12.77734375" style="378" customWidth="1"/>
    <col min="6" max="6" width="17.44140625" style="378" customWidth="1"/>
    <col min="7" max="16384" width="9.109375" style="378"/>
  </cols>
  <sheetData>
    <row r="1" spans="1:6" s="369" customFormat="1" ht="15" customHeight="1">
      <c r="A1" s="367" t="s">
        <v>165</v>
      </c>
      <c r="B1" s="368" t="s">
        <v>166</v>
      </c>
      <c r="C1" s="368" t="s">
        <v>167</v>
      </c>
      <c r="D1" s="368" t="s">
        <v>168</v>
      </c>
      <c r="E1" s="368" t="s">
        <v>169</v>
      </c>
      <c r="F1" s="368" t="s">
        <v>170</v>
      </c>
    </row>
    <row r="2" spans="1:6" s="372" customFormat="1" ht="10.199999999999999">
      <c r="A2" s="370">
        <v>1</v>
      </c>
      <c r="B2" s="371">
        <v>2</v>
      </c>
      <c r="C2" s="371">
        <v>3</v>
      </c>
      <c r="D2" s="371">
        <v>4</v>
      </c>
      <c r="E2" s="371">
        <v>5</v>
      </c>
      <c r="F2" s="371" t="s">
        <v>171</v>
      </c>
    </row>
    <row r="3" spans="1:6" s="372" customFormat="1" ht="10.199999999999999"/>
    <row r="4" spans="1:6" ht="13.8">
      <c r="A4" s="398" t="s">
        <v>2112</v>
      </c>
      <c r="B4" s="374" t="s">
        <v>279</v>
      </c>
      <c r="C4" s="375"/>
      <c r="D4" s="376"/>
      <c r="E4" s="376"/>
      <c r="F4" s="377"/>
    </row>
    <row r="5" spans="1:6" s="372" customFormat="1" ht="10.199999999999999"/>
    <row r="6" spans="1:6" s="395" customFormat="1" ht="13.8">
      <c r="A6" s="399" t="s">
        <v>172</v>
      </c>
      <c r="B6" s="400" t="s">
        <v>1353</v>
      </c>
      <c r="C6" s="401"/>
      <c r="D6" s="402"/>
      <c r="E6" s="402"/>
      <c r="F6" s="403"/>
    </row>
    <row r="7" spans="1:6" s="395" customFormat="1">
      <c r="A7" s="397" t="s">
        <v>175</v>
      </c>
      <c r="B7" s="385" t="s">
        <v>1354</v>
      </c>
      <c r="C7" s="386"/>
      <c r="D7" s="387"/>
      <c r="E7" s="387"/>
      <c r="F7" s="388"/>
    </row>
    <row r="8" spans="1:6" s="395" customFormat="1">
      <c r="A8" s="397"/>
      <c r="B8" s="385" t="s">
        <v>1355</v>
      </c>
      <c r="C8" s="386"/>
      <c r="D8" s="387"/>
      <c r="E8" s="387"/>
      <c r="F8" s="388"/>
    </row>
    <row r="9" spans="1:6" s="395" customFormat="1">
      <c r="A9" s="397"/>
      <c r="B9" s="404" t="s">
        <v>1356</v>
      </c>
      <c r="C9" s="386"/>
      <c r="D9" s="387"/>
      <c r="E9" s="387"/>
      <c r="F9" s="388"/>
    </row>
    <row r="10" spans="1:6" s="395" customFormat="1">
      <c r="A10" s="397"/>
      <c r="B10" s="385" t="s">
        <v>1357</v>
      </c>
      <c r="C10" s="386"/>
      <c r="D10" s="387"/>
      <c r="E10" s="387"/>
      <c r="F10" s="388"/>
    </row>
    <row r="11" spans="1:6" s="395" customFormat="1" ht="92.4">
      <c r="A11" s="397"/>
      <c r="B11" s="385" t="s">
        <v>1358</v>
      </c>
      <c r="C11" s="386"/>
      <c r="D11" s="387"/>
      <c r="E11" s="387"/>
      <c r="F11" s="388"/>
    </row>
    <row r="12" spans="1:6" s="395" customFormat="1">
      <c r="A12" s="397"/>
      <c r="B12" s="385" t="s">
        <v>282</v>
      </c>
      <c r="C12" s="386"/>
      <c r="D12" s="387"/>
      <c r="E12" s="387"/>
      <c r="F12" s="388"/>
    </row>
    <row r="13" spans="1:6" s="395" customFormat="1" ht="52.8">
      <c r="A13" s="397"/>
      <c r="B13" s="385" t="s">
        <v>1359</v>
      </c>
      <c r="C13" s="386"/>
      <c r="D13" s="387"/>
      <c r="E13" s="387"/>
      <c r="F13" s="388"/>
    </row>
    <row r="14" spans="1:6" s="395" customFormat="1">
      <c r="A14" s="397"/>
      <c r="B14" s="385" t="s">
        <v>1360</v>
      </c>
      <c r="C14" s="386"/>
      <c r="D14" s="387"/>
      <c r="E14" s="387"/>
      <c r="F14" s="388"/>
    </row>
    <row r="15" spans="1:6" s="395" customFormat="1" ht="51" customHeight="1">
      <c r="A15" s="397"/>
      <c r="B15" s="390" t="s">
        <v>1361</v>
      </c>
      <c r="C15" s="386"/>
      <c r="D15" s="387"/>
      <c r="E15" s="387"/>
      <c r="F15" s="388"/>
    </row>
    <row r="16" spans="1:6" s="395" customFormat="1">
      <c r="A16" s="397"/>
      <c r="B16" s="405" t="s">
        <v>283</v>
      </c>
      <c r="C16" s="386"/>
      <c r="D16" s="387"/>
      <c r="E16" s="387"/>
      <c r="F16" s="388"/>
    </row>
    <row r="17" spans="1:7" s="395" customFormat="1">
      <c r="A17" s="397"/>
      <c r="B17" s="405" t="s">
        <v>1362</v>
      </c>
      <c r="C17" s="386"/>
      <c r="D17" s="387"/>
      <c r="E17" s="387"/>
      <c r="F17" s="388"/>
    </row>
    <row r="18" spans="1:7" s="395" customFormat="1" ht="26.4">
      <c r="A18" s="397"/>
      <c r="B18" s="405" t="s">
        <v>281</v>
      </c>
      <c r="C18" s="386"/>
      <c r="D18" s="387"/>
      <c r="E18" s="387"/>
      <c r="F18" s="388"/>
    </row>
    <row r="19" spans="1:7" s="395" customFormat="1" ht="26.4">
      <c r="A19" s="397"/>
      <c r="B19" s="405" t="s">
        <v>1363</v>
      </c>
      <c r="C19" s="386"/>
      <c r="D19" s="387"/>
      <c r="E19" s="387"/>
      <c r="F19" s="388"/>
    </row>
    <row r="20" spans="1:7">
      <c r="A20" s="397"/>
      <c r="B20" s="405" t="s">
        <v>1364</v>
      </c>
      <c r="C20" s="386"/>
      <c r="D20" s="387"/>
      <c r="E20" s="387"/>
      <c r="F20" s="388"/>
    </row>
    <row r="21" spans="1:7" s="406" customFormat="1">
      <c r="A21" s="397"/>
      <c r="B21" s="405" t="s">
        <v>1365</v>
      </c>
      <c r="C21" s="386"/>
      <c r="D21" s="387"/>
      <c r="E21" s="387"/>
      <c r="F21" s="388"/>
    </row>
    <row r="22" spans="1:7" s="407" customFormat="1">
      <c r="A22" s="397"/>
      <c r="B22" s="405" t="s">
        <v>1366</v>
      </c>
      <c r="C22" s="386"/>
      <c r="D22" s="387"/>
      <c r="E22" s="387"/>
      <c r="F22" s="388"/>
    </row>
    <row r="23" spans="1:7" s="406" customFormat="1">
      <c r="A23" s="397"/>
      <c r="B23" s="391" t="s">
        <v>1367</v>
      </c>
      <c r="C23" s="386"/>
      <c r="D23" s="387"/>
      <c r="E23" s="387"/>
      <c r="F23" s="388"/>
      <c r="G23" s="407"/>
    </row>
    <row r="24" spans="1:7" s="407" customFormat="1" ht="26.4">
      <c r="A24" s="397"/>
      <c r="B24" s="408" t="s">
        <v>1368</v>
      </c>
      <c r="C24" s="386"/>
      <c r="D24" s="387"/>
      <c r="E24" s="387"/>
      <c r="F24" s="388"/>
    </row>
    <row r="25" spans="1:7" s="407" customFormat="1" ht="50.25" customHeight="1">
      <c r="A25" s="409"/>
      <c r="B25" s="408" t="s">
        <v>1369</v>
      </c>
      <c r="C25" s="386"/>
      <c r="D25" s="387"/>
      <c r="E25" s="387"/>
      <c r="F25" s="388"/>
    </row>
    <row r="26" spans="1:7" s="407" customFormat="1">
      <c r="A26" s="409"/>
      <c r="B26" s="408" t="s">
        <v>1370</v>
      </c>
      <c r="C26" s="386"/>
      <c r="D26" s="387"/>
      <c r="E26" s="387"/>
      <c r="F26" s="388"/>
    </row>
    <row r="27" spans="1:7" s="407" customFormat="1" ht="26.4">
      <c r="A27" s="397"/>
      <c r="B27" s="408" t="s">
        <v>1371</v>
      </c>
      <c r="C27" s="386"/>
      <c r="D27" s="387"/>
      <c r="E27" s="387"/>
      <c r="F27" s="388"/>
    </row>
    <row r="28" spans="1:7" s="407" customFormat="1" ht="26.4">
      <c r="A28" s="397"/>
      <c r="B28" s="408" t="s">
        <v>1372</v>
      </c>
      <c r="C28" s="386"/>
      <c r="D28" s="387"/>
      <c r="E28" s="387"/>
      <c r="F28" s="388"/>
    </row>
    <row r="29" spans="1:7" s="407" customFormat="1" ht="26.4">
      <c r="A29" s="397"/>
      <c r="B29" s="408" t="s">
        <v>1373</v>
      </c>
      <c r="C29" s="386"/>
      <c r="D29" s="387"/>
      <c r="E29" s="387"/>
      <c r="F29" s="388"/>
    </row>
    <row r="30" spans="1:7" s="407" customFormat="1" ht="26.4">
      <c r="A30" s="397"/>
      <c r="B30" s="408" t="s">
        <v>1374</v>
      </c>
      <c r="C30" s="386"/>
      <c r="D30" s="387"/>
      <c r="E30" s="387"/>
      <c r="F30" s="388"/>
    </row>
    <row r="31" spans="1:7" s="407" customFormat="1" ht="77.25" customHeight="1">
      <c r="A31" s="397"/>
      <c r="B31" s="410" t="s">
        <v>1375</v>
      </c>
      <c r="C31" s="386"/>
      <c r="D31" s="387"/>
      <c r="E31" s="387"/>
      <c r="F31" s="388"/>
      <c r="G31" s="406"/>
    </row>
    <row r="32" spans="1:7" s="395" customFormat="1" ht="51" customHeight="1">
      <c r="A32" s="397"/>
      <c r="B32" s="410" t="s">
        <v>2489</v>
      </c>
      <c r="C32" s="386"/>
      <c r="D32" s="387"/>
      <c r="E32" s="387"/>
      <c r="F32" s="388"/>
    </row>
    <row r="33" spans="1:7" s="395" customFormat="1" ht="26.4">
      <c r="A33" s="397"/>
      <c r="B33" s="408" t="s">
        <v>284</v>
      </c>
      <c r="C33" s="386"/>
      <c r="D33" s="387"/>
      <c r="E33" s="387"/>
      <c r="F33" s="388"/>
    </row>
    <row r="34" spans="1:7" s="395" customFormat="1">
      <c r="A34" s="397"/>
      <c r="B34" s="389" t="s">
        <v>285</v>
      </c>
      <c r="C34" s="386"/>
      <c r="D34" s="387"/>
      <c r="E34" s="387"/>
      <c r="F34" s="388"/>
    </row>
    <row r="35" spans="1:7" s="395" customFormat="1">
      <c r="A35" s="397"/>
      <c r="B35" s="389" t="s">
        <v>286</v>
      </c>
      <c r="C35" s="386"/>
      <c r="D35" s="387"/>
      <c r="E35" s="387"/>
      <c r="F35" s="388"/>
    </row>
    <row r="36" spans="1:7" s="395" customFormat="1">
      <c r="B36" s="389"/>
      <c r="C36" s="386"/>
      <c r="D36" s="387"/>
      <c r="E36" s="387"/>
      <c r="F36" s="388"/>
    </row>
    <row r="37" spans="1:7" s="395" customFormat="1" ht="13.8">
      <c r="A37" s="397"/>
      <c r="B37" s="411" t="s">
        <v>1404</v>
      </c>
      <c r="C37" s="386"/>
      <c r="D37" s="387"/>
      <c r="E37" s="387"/>
      <c r="F37" s="388"/>
    </row>
    <row r="38" spans="1:7" s="395" customFormat="1" ht="13.8">
      <c r="A38" s="397"/>
      <c r="B38" s="412" t="s">
        <v>1405</v>
      </c>
      <c r="C38" s="386"/>
      <c r="D38" s="387"/>
      <c r="E38" s="387"/>
      <c r="F38" s="388"/>
    </row>
    <row r="39" spans="1:7" s="395" customFormat="1" ht="13.8">
      <c r="A39" s="397"/>
      <c r="B39" s="411" t="s">
        <v>1406</v>
      </c>
      <c r="C39" s="386"/>
      <c r="D39" s="387"/>
      <c r="E39" s="387"/>
      <c r="F39" s="388"/>
    </row>
    <row r="40" spans="1:7" s="395" customFormat="1" ht="13.8">
      <c r="A40" s="397"/>
      <c r="B40" s="411" t="s">
        <v>1407</v>
      </c>
      <c r="C40" s="386"/>
      <c r="D40" s="387"/>
      <c r="E40" s="387"/>
      <c r="F40" s="388"/>
    </row>
    <row r="41" spans="1:7" s="395" customFormat="1" ht="13.8">
      <c r="A41" s="397"/>
      <c r="B41" s="413" t="s">
        <v>1408</v>
      </c>
      <c r="C41" s="386"/>
      <c r="D41" s="387"/>
      <c r="E41" s="387"/>
      <c r="F41" s="388"/>
    </row>
    <row r="42" spans="1:7" s="395" customFormat="1" ht="13.8">
      <c r="A42" s="397"/>
      <c r="B42" s="413" t="s">
        <v>1409</v>
      </c>
      <c r="C42" s="386"/>
      <c r="D42" s="387"/>
      <c r="E42" s="387"/>
      <c r="F42" s="388"/>
    </row>
    <row r="43" spans="1:7" s="395" customFormat="1" ht="13.8">
      <c r="A43" s="397"/>
      <c r="B43" s="411" t="s">
        <v>1410</v>
      </c>
      <c r="C43" s="386"/>
      <c r="D43" s="387"/>
      <c r="E43" s="387"/>
      <c r="F43" s="388"/>
    </row>
    <row r="44" spans="1:7" s="406" customFormat="1" ht="13.8">
      <c r="A44" s="397"/>
      <c r="B44" s="412" t="s">
        <v>1411</v>
      </c>
      <c r="C44" s="386"/>
      <c r="D44" s="387"/>
      <c r="E44" s="387"/>
      <c r="F44" s="388"/>
      <c r="G44" s="395"/>
    </row>
    <row r="45" spans="1:7" s="395" customFormat="1" ht="13.8">
      <c r="A45" s="397"/>
      <c r="B45" s="411" t="s">
        <v>1412</v>
      </c>
      <c r="C45" s="386"/>
      <c r="D45" s="387"/>
      <c r="E45" s="387"/>
      <c r="F45" s="388"/>
    </row>
    <row r="46" spans="1:7" ht="13.8">
      <c r="A46" s="397"/>
      <c r="B46" s="412" t="s">
        <v>1413</v>
      </c>
      <c r="C46" s="386"/>
      <c r="D46" s="387"/>
      <c r="E46" s="387"/>
      <c r="F46" s="388"/>
      <c r="G46" s="395"/>
    </row>
    <row r="47" spans="1:7" s="395" customFormat="1" ht="13.8">
      <c r="A47" s="397"/>
      <c r="B47" s="412"/>
      <c r="C47" s="386"/>
      <c r="D47" s="414" t="s">
        <v>232</v>
      </c>
      <c r="E47" s="414" t="s">
        <v>1414</v>
      </c>
      <c r="F47" s="415" t="s">
        <v>1415</v>
      </c>
    </row>
    <row r="48" spans="1:7" s="395" customFormat="1" ht="13.8">
      <c r="A48" s="397"/>
      <c r="B48" s="416" t="s">
        <v>1416</v>
      </c>
      <c r="C48" s="386" t="s">
        <v>201</v>
      </c>
      <c r="D48" s="417">
        <v>1</v>
      </c>
      <c r="E48" s="1510"/>
      <c r="F48" s="418">
        <f>+E48*D48</f>
        <v>0</v>
      </c>
    </row>
    <row r="49" spans="1:6" s="395" customFormat="1" ht="13.8">
      <c r="A49" s="397"/>
      <c r="B49" s="416"/>
      <c r="C49" s="386"/>
      <c r="D49" s="417">
        <v>1</v>
      </c>
      <c r="E49" s="1511"/>
      <c r="F49" s="419">
        <f>D49*E49</f>
        <v>0</v>
      </c>
    </row>
    <row r="50" spans="1:6" s="395" customFormat="1" ht="38.25" customHeight="1">
      <c r="A50" s="420"/>
      <c r="B50" s="421" t="s">
        <v>1417</v>
      </c>
      <c r="C50" s="422"/>
      <c r="D50" s="417">
        <v>1</v>
      </c>
      <c r="E50" s="1512"/>
      <c r="F50" s="423">
        <f>F48</f>
        <v>0</v>
      </c>
    </row>
    <row r="51" spans="1:6" s="395" customFormat="1">
      <c r="A51" s="424"/>
      <c r="B51" s="425"/>
      <c r="C51" s="401"/>
      <c r="D51" s="402"/>
      <c r="E51" s="402"/>
      <c r="F51" s="419">
        <f>F49</f>
        <v>0</v>
      </c>
    </row>
    <row r="52" spans="1:6" s="395" customFormat="1" ht="16.2">
      <c r="A52" s="426"/>
      <c r="B52" s="427" t="s">
        <v>1418</v>
      </c>
      <c r="C52" s="369"/>
      <c r="D52" s="406"/>
      <c r="E52" s="406"/>
      <c r="F52" s="428"/>
    </row>
    <row r="53" spans="1:6" s="395" customFormat="1">
      <c r="A53" s="426"/>
      <c r="B53" s="429"/>
      <c r="C53" s="369"/>
      <c r="D53" s="406"/>
      <c r="E53" s="406"/>
      <c r="F53" s="428"/>
    </row>
    <row r="54" spans="1:6" s="395" customFormat="1">
      <c r="A54" s="426"/>
      <c r="B54" s="430" t="s">
        <v>1419</v>
      </c>
      <c r="C54" s="430"/>
      <c r="D54" s="382"/>
      <c r="E54" s="382"/>
      <c r="F54" s="431"/>
    </row>
    <row r="55" spans="1:6" s="395" customFormat="1">
      <c r="A55" s="426"/>
      <c r="B55" s="424"/>
      <c r="C55" s="425"/>
      <c r="D55" s="401"/>
      <c r="E55" s="402"/>
      <c r="F55" s="432"/>
    </row>
    <row r="56" spans="1:6" s="395" customFormat="1">
      <c r="A56" s="426"/>
      <c r="B56" s="433" t="s">
        <v>280</v>
      </c>
      <c r="C56" s="429"/>
      <c r="D56" s="401"/>
      <c r="E56" s="402"/>
      <c r="F56" s="418">
        <f>F50</f>
        <v>0</v>
      </c>
    </row>
    <row r="57" spans="1:6" s="395" customFormat="1">
      <c r="A57" s="426"/>
      <c r="B57" s="434"/>
      <c r="C57" s="429"/>
      <c r="D57" s="435"/>
      <c r="E57" s="436"/>
      <c r="F57" s="437"/>
    </row>
    <row r="58" spans="1:6" s="395" customFormat="1">
      <c r="A58" s="426"/>
      <c r="B58" s="434" t="str">
        <f>B54</f>
        <v>DIZALO S UGRADNJOM</v>
      </c>
      <c r="C58" s="1552" t="s">
        <v>231</v>
      </c>
      <c r="D58" s="1552"/>
      <c r="E58" s="1552"/>
      <c r="F58" s="423">
        <f>SUM(F56:F57)</f>
        <v>0</v>
      </c>
    </row>
    <row r="59" spans="1:6" s="395" customFormat="1">
      <c r="A59" s="438"/>
      <c r="B59" s="406"/>
      <c r="C59" s="369"/>
      <c r="D59" s="406"/>
      <c r="E59" s="406"/>
      <c r="F59" s="428"/>
    </row>
    <row r="60" spans="1:6" s="395" customFormat="1">
      <c r="A60" s="438"/>
      <c r="B60" s="430"/>
      <c r="C60" s="430"/>
      <c r="D60" s="382"/>
      <c r="E60" s="382"/>
      <c r="F60" s="431"/>
    </row>
    <row r="61" spans="1:6" s="395" customFormat="1">
      <c r="A61" s="424"/>
      <c r="B61" s="1553" t="str">
        <f>CONCATENATE(B52," ", "- SVEUKUPNO:")</f>
        <v>REKAPITULACIJA - DIZALA - SVEUKUPNO:</v>
      </c>
      <c r="C61" s="1553"/>
      <c r="D61" s="1553"/>
      <c r="E61" s="1553"/>
      <c r="F61" s="423">
        <f>SUM(F58)</f>
        <v>0</v>
      </c>
    </row>
    <row r="62" spans="1:6" s="395" customFormat="1">
      <c r="A62" s="429"/>
      <c r="B62" s="1554" t="s">
        <v>1420</v>
      </c>
      <c r="C62" s="1554"/>
      <c r="D62" s="1554"/>
      <c r="E62" s="1554"/>
      <c r="F62" s="439"/>
    </row>
    <row r="63" spans="1:6" s="395" customFormat="1" ht="16.2">
      <c r="A63" s="440"/>
      <c r="B63" s="1551" t="s">
        <v>1421</v>
      </c>
      <c r="C63" s="1551"/>
      <c r="D63" s="1551"/>
      <c r="E63" s="1551"/>
      <c r="F63" s="423">
        <f>F61+F62</f>
        <v>0</v>
      </c>
    </row>
    <row r="64" spans="1:6" s="395" customFormat="1">
      <c r="A64" s="397"/>
      <c r="B64" s="405"/>
      <c r="C64" s="386"/>
      <c r="D64" s="387"/>
      <c r="E64" s="387"/>
      <c r="F64" s="388"/>
    </row>
    <row r="65" spans="1:7" s="395" customFormat="1">
      <c r="A65" s="397"/>
      <c r="B65" s="1553" t="str">
        <f>CONCATENATE(B56," ", "- SVEUKUPNO:")</f>
        <v>DIZALO - SVEUKUPNO:</v>
      </c>
      <c r="C65" s="1553"/>
      <c r="D65" s="1553"/>
      <c r="E65" s="1553"/>
      <c r="F65" s="441">
        <f>F49</f>
        <v>0</v>
      </c>
    </row>
    <row r="66" spans="1:7" s="395" customFormat="1">
      <c r="A66" s="397"/>
      <c r="B66" s="1554" t="s">
        <v>1420</v>
      </c>
      <c r="C66" s="1554"/>
      <c r="D66" s="1554"/>
      <c r="E66" s="1554"/>
      <c r="F66" s="439"/>
    </row>
    <row r="67" spans="1:7" s="395" customFormat="1" ht="13.8">
      <c r="A67" s="397"/>
      <c r="B67" s="1551" t="s">
        <v>1422</v>
      </c>
      <c r="C67" s="1551"/>
      <c r="D67" s="1551"/>
      <c r="E67" s="1551"/>
      <c r="F67" s="441">
        <f>F65+F66</f>
        <v>0</v>
      </c>
    </row>
    <row r="68" spans="1:7" s="395" customFormat="1">
      <c r="A68" s="378"/>
      <c r="B68" s="378"/>
      <c r="C68" s="394"/>
      <c r="D68" s="378"/>
      <c r="E68" s="378"/>
      <c r="F68" s="378"/>
      <c r="G68" s="378"/>
    </row>
    <row r="69" spans="1:7" s="395" customFormat="1">
      <c r="A69" s="378"/>
      <c r="B69" s="378"/>
      <c r="C69" s="394"/>
      <c r="D69" s="378"/>
      <c r="E69" s="378"/>
      <c r="F69" s="378"/>
      <c r="G69" s="378"/>
    </row>
    <row r="70" spans="1:7" s="395" customFormat="1">
      <c r="A70" s="378"/>
      <c r="B70" s="378"/>
      <c r="C70" s="394"/>
      <c r="D70" s="378"/>
      <c r="E70" s="378"/>
      <c r="F70" s="378"/>
      <c r="G70" s="378"/>
    </row>
    <row r="71" spans="1:7" s="395" customFormat="1">
      <c r="A71" s="378"/>
      <c r="B71" s="378"/>
      <c r="C71" s="394"/>
      <c r="D71" s="378"/>
      <c r="E71" s="378"/>
      <c r="F71" s="378"/>
      <c r="G71" s="378"/>
    </row>
    <row r="72" spans="1:7" s="395" customFormat="1">
      <c r="A72" s="378"/>
      <c r="B72" s="378"/>
      <c r="C72" s="394"/>
      <c r="D72" s="378"/>
      <c r="E72" s="378"/>
      <c r="F72" s="378"/>
      <c r="G72" s="378"/>
    </row>
    <row r="73" spans="1:7" s="395" customFormat="1">
      <c r="A73" s="378"/>
      <c r="B73" s="378"/>
      <c r="C73" s="394"/>
      <c r="D73" s="378"/>
      <c r="E73" s="378"/>
      <c r="F73" s="378"/>
      <c r="G73" s="378"/>
    </row>
    <row r="74" spans="1:7" s="395" customFormat="1">
      <c r="A74" s="378"/>
      <c r="B74" s="378"/>
      <c r="C74" s="394"/>
      <c r="D74" s="378"/>
      <c r="E74" s="378"/>
      <c r="F74" s="378"/>
      <c r="G74" s="378"/>
    </row>
    <row r="75" spans="1:7" s="395" customFormat="1">
      <c r="A75" s="378"/>
      <c r="B75" s="378"/>
      <c r="C75" s="394"/>
      <c r="D75" s="378"/>
      <c r="E75" s="378"/>
      <c r="F75" s="378"/>
      <c r="G75" s="378"/>
    </row>
    <row r="76" spans="1:7" s="395" customFormat="1">
      <c r="A76" s="378"/>
      <c r="B76" s="378"/>
      <c r="C76" s="394"/>
      <c r="D76" s="378"/>
      <c r="E76" s="378"/>
      <c r="F76" s="378"/>
      <c r="G76" s="378"/>
    </row>
    <row r="77" spans="1:7" s="395" customFormat="1">
      <c r="A77" s="378"/>
      <c r="B77" s="378"/>
      <c r="C77" s="394"/>
      <c r="D77" s="378"/>
      <c r="E77" s="378"/>
      <c r="F77" s="378"/>
      <c r="G77" s="378"/>
    </row>
    <row r="78" spans="1:7" s="395" customFormat="1">
      <c r="A78" s="378"/>
      <c r="B78" s="378"/>
      <c r="C78" s="394"/>
      <c r="D78" s="378"/>
      <c r="E78" s="378"/>
      <c r="F78" s="378"/>
      <c r="G78" s="378"/>
    </row>
    <row r="79" spans="1:7" s="395" customFormat="1">
      <c r="A79" s="378"/>
      <c r="B79" s="378"/>
      <c r="C79" s="394"/>
      <c r="D79" s="378"/>
      <c r="E79" s="378"/>
      <c r="F79" s="378"/>
      <c r="G79" s="378"/>
    </row>
    <row r="80" spans="1:7" s="395" customFormat="1">
      <c r="A80" s="378"/>
      <c r="B80" s="378"/>
      <c r="C80" s="394"/>
      <c r="D80" s="378"/>
      <c r="E80" s="378"/>
      <c r="F80" s="378"/>
      <c r="G80" s="378"/>
    </row>
    <row r="81" spans="1:7" s="395" customFormat="1">
      <c r="A81" s="378"/>
      <c r="B81" s="378"/>
      <c r="C81" s="394"/>
      <c r="D81" s="378"/>
      <c r="E81" s="378"/>
      <c r="F81" s="378"/>
      <c r="G81" s="378"/>
    </row>
    <row r="82" spans="1:7" s="395" customFormat="1">
      <c r="A82" s="378"/>
      <c r="B82" s="378"/>
      <c r="C82" s="394"/>
      <c r="D82" s="378"/>
      <c r="E82" s="378"/>
      <c r="F82" s="378"/>
      <c r="G82" s="378"/>
    </row>
    <row r="83" spans="1:7" s="395" customFormat="1">
      <c r="A83" s="378"/>
      <c r="B83" s="378"/>
      <c r="C83" s="394"/>
      <c r="D83" s="378"/>
      <c r="E83" s="378"/>
      <c r="F83" s="378"/>
      <c r="G83" s="378"/>
    </row>
    <row r="84" spans="1:7" s="395" customFormat="1">
      <c r="A84" s="378"/>
      <c r="B84" s="378"/>
      <c r="C84" s="394"/>
      <c r="D84" s="378"/>
      <c r="E84" s="378"/>
      <c r="F84" s="378"/>
      <c r="G84" s="378"/>
    </row>
    <row r="85" spans="1:7" ht="11.25" customHeight="1"/>
    <row r="86" spans="1:7" ht="11.25" customHeight="1"/>
    <row r="87" spans="1:7" ht="21.75" customHeight="1"/>
  </sheetData>
  <sheetProtection algorithmName="SHA-512" hashValue="i8KJFqOh3shRmBT2utj+cEaOsBvjwZFoz7C3jXhycl8Js2cvGBt0TvRjOb39yy6QZsJRtm0Rxd7TajOROq/lWQ==" saltValue="sj4SUGCyQ1GSFTTcYxclBg==" spinCount="100000" sheet="1" objects="1" scenarios="1"/>
  <mergeCells count="7">
    <mergeCell ref="B67:E67"/>
    <mergeCell ref="C58:E58"/>
    <mergeCell ref="B61:E61"/>
    <mergeCell ref="B62:E62"/>
    <mergeCell ref="B63:E63"/>
    <mergeCell ref="B65:E65"/>
    <mergeCell ref="B66:E66"/>
  </mergeCells>
  <printOptions horizontalCentered="1"/>
  <pageMargins left="0.78740157480314965" right="0.39370078740157483" top="0.39370078740157483" bottom="0.59055118110236227" header="0.39370078740157483" footer="0.23622047244094491"/>
  <pageSetup paperSize="9" scale="67" orientation="portrait" r:id="rId1"/>
  <headerFooter>
    <oddFooter>&amp;L&amp;9&amp;A&amp;C&amp;9DIO 1 - BAZENSKA DVORANA - GRAĐENJE&amp;R&amp;"Arial,Bold"&amp;9&amp;P/&amp;N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304B4-4F94-4B40-A16E-782E839984B6}">
  <sheetPr>
    <tabColor rgb="FFF4B083"/>
  </sheetPr>
  <dimension ref="B1:U996"/>
  <sheetViews>
    <sheetView view="pageBreakPreview" zoomScaleNormal="100" zoomScaleSheetLayoutView="100" workbookViewId="0"/>
  </sheetViews>
  <sheetFormatPr defaultColWidth="14.44140625" defaultRowHeight="15" customHeight="1"/>
  <cols>
    <col min="1" max="1" width="7.109375" style="1555" customWidth="1"/>
    <col min="2" max="2" width="28.5546875" style="1555" customWidth="1"/>
    <col min="3" max="3" width="55.21875" style="1555" customWidth="1"/>
    <col min="4" max="4" width="8.88671875" style="1557" customWidth="1"/>
    <col min="5" max="21" width="8.88671875" style="1555" customWidth="1"/>
    <col min="22" max="16384" width="14.44140625" style="1555"/>
  </cols>
  <sheetData>
    <row r="1" spans="2:3" ht="12.75" customHeight="1">
      <c r="C1" s="1556"/>
    </row>
    <row r="2" spans="2:3" ht="19.5" customHeight="1">
      <c r="C2" s="1558"/>
    </row>
    <row r="3" spans="2:3" ht="12.75" customHeight="1"/>
    <row r="4" spans="2:3" ht="12.75" customHeight="1"/>
    <row r="5" spans="2:3" ht="12.75" customHeight="1"/>
    <row r="6" spans="2:3" ht="12.75" customHeight="1"/>
    <row r="7" spans="2:3" ht="12.75" customHeight="1">
      <c r="B7" s="1559"/>
    </row>
    <row r="8" spans="2:3" ht="12.75" customHeight="1"/>
    <row r="9" spans="2:3" ht="12.75" customHeight="1"/>
    <row r="10" spans="2:3" ht="12.75" customHeight="1"/>
    <row r="11" spans="2:3" ht="12.75" customHeight="1"/>
    <row r="12" spans="2:3" ht="12.75" customHeight="1"/>
    <row r="13" spans="2:3" ht="12.75" customHeight="1"/>
    <row r="14" spans="2:3" ht="12.75" customHeight="1">
      <c r="C14" s="1560"/>
    </row>
    <row r="15" spans="2:3" ht="12.75" customHeight="1">
      <c r="C15" s="1561"/>
    </row>
    <row r="16" spans="2:3" ht="12.75" customHeight="1">
      <c r="C16" s="1561"/>
    </row>
    <row r="17" spans="2:21" ht="12.75" customHeight="1">
      <c r="C17" s="1561"/>
    </row>
    <row r="18" spans="2:21" ht="12.75" customHeight="1">
      <c r="B18" s="1562"/>
      <c r="C18" s="1562"/>
    </row>
    <row r="19" spans="2:21" ht="12.75" customHeight="1">
      <c r="B19" s="1563"/>
      <c r="C19" s="1563"/>
      <c r="D19" s="1564"/>
      <c r="E19" s="1565"/>
      <c r="F19" s="1565"/>
      <c r="G19" s="1565"/>
      <c r="H19" s="1565"/>
      <c r="I19" s="1565"/>
      <c r="J19" s="1565"/>
      <c r="K19" s="1565"/>
      <c r="L19" s="1565"/>
      <c r="M19" s="1565"/>
      <c r="N19" s="1565"/>
      <c r="O19" s="1565"/>
      <c r="P19" s="1565"/>
      <c r="Q19" s="1565"/>
      <c r="R19" s="1565"/>
      <c r="S19" s="1565"/>
      <c r="T19" s="1565"/>
      <c r="U19" s="1565"/>
    </row>
    <row r="20" spans="2:21" ht="4.5" customHeight="1">
      <c r="B20" s="1566"/>
      <c r="C20" s="1566"/>
    </row>
    <row r="21" spans="2:21" ht="40.5" customHeight="1">
      <c r="B21" s="1567" t="s">
        <v>0</v>
      </c>
      <c r="C21" s="1568" t="s">
        <v>2503</v>
      </c>
      <c r="D21" s="1569"/>
    </row>
    <row r="22" spans="2:21" ht="4.5" customHeight="1">
      <c r="B22" s="1570"/>
      <c r="C22" s="1571"/>
    </row>
    <row r="23" spans="2:21" ht="29.25" customHeight="1">
      <c r="B23" s="1567" t="s">
        <v>1</v>
      </c>
      <c r="C23" s="1572" t="s">
        <v>431</v>
      </c>
    </row>
    <row r="24" spans="2:21" ht="6" customHeight="1">
      <c r="B24" s="1570"/>
      <c r="C24" s="1571"/>
    </row>
    <row r="25" spans="2:21" ht="29.25" customHeight="1">
      <c r="B25" s="1567" t="s">
        <v>2</v>
      </c>
      <c r="C25" s="1572" t="s">
        <v>3</v>
      </c>
    </row>
    <row r="26" spans="2:21" ht="4.5" customHeight="1">
      <c r="B26" s="1570"/>
      <c r="C26" s="1571"/>
    </row>
    <row r="27" spans="2:21" ht="29.25" customHeight="1">
      <c r="B27" s="1567" t="s">
        <v>395</v>
      </c>
      <c r="C27" s="1572" t="s">
        <v>432</v>
      </c>
    </row>
    <row r="28" spans="2:21" ht="4.5" customHeight="1">
      <c r="B28" s="1570"/>
      <c r="C28" s="1571"/>
    </row>
    <row r="29" spans="2:21" ht="18" customHeight="1">
      <c r="B29" s="1567" t="s">
        <v>4</v>
      </c>
      <c r="C29" s="1573" t="s">
        <v>1573</v>
      </c>
    </row>
    <row r="30" spans="2:21" ht="6" customHeight="1">
      <c r="B30" s="1570"/>
      <c r="C30" s="1571"/>
    </row>
    <row r="31" spans="2:21" ht="18" customHeight="1">
      <c r="B31" s="1567" t="s">
        <v>5</v>
      </c>
      <c r="C31" s="1574" t="s">
        <v>1574</v>
      </c>
      <c r="D31" s="1569"/>
    </row>
    <row r="32" spans="2:21" ht="6" customHeight="1">
      <c r="B32" s="1570"/>
      <c r="C32" s="1571"/>
      <c r="D32" s="1569"/>
    </row>
    <row r="33" spans="2:4" ht="18" customHeight="1">
      <c r="B33" s="1567" t="s">
        <v>6</v>
      </c>
      <c r="C33" s="1574" t="s">
        <v>2504</v>
      </c>
      <c r="D33" s="1569"/>
    </row>
    <row r="34" spans="2:4" ht="6" customHeight="1">
      <c r="B34" s="1570"/>
      <c r="C34" s="1571"/>
      <c r="D34" s="1569"/>
    </row>
    <row r="35" spans="2:4" ht="15.6">
      <c r="B35" s="1567" t="s">
        <v>7</v>
      </c>
      <c r="C35" s="1575" t="s">
        <v>2505</v>
      </c>
      <c r="D35" s="1569"/>
    </row>
    <row r="36" spans="2:4" ht="6" customHeight="1">
      <c r="B36" s="1570"/>
      <c r="C36" s="1571"/>
      <c r="D36" s="1569"/>
    </row>
    <row r="37" spans="2:4" ht="56.25" customHeight="1">
      <c r="B37" s="1567" t="s">
        <v>8</v>
      </c>
      <c r="C37" s="1576" t="s">
        <v>9</v>
      </c>
      <c r="D37" s="1569"/>
    </row>
    <row r="38" spans="2:4" ht="6" customHeight="1">
      <c r="B38" s="1570"/>
      <c r="C38" s="1577"/>
      <c r="D38" s="1569"/>
    </row>
    <row r="39" spans="2:4" ht="125.4">
      <c r="B39" s="1567" t="s">
        <v>433</v>
      </c>
      <c r="C39" s="1578" t="s">
        <v>2506</v>
      </c>
      <c r="D39" s="1569"/>
    </row>
    <row r="40" spans="2:4" ht="6" customHeight="1">
      <c r="B40" s="1570"/>
      <c r="C40" s="1577"/>
      <c r="D40" s="1569"/>
    </row>
    <row r="41" spans="2:4" ht="71.25" customHeight="1">
      <c r="B41" s="1567" t="s">
        <v>10</v>
      </c>
      <c r="C41" s="1576" t="s">
        <v>11</v>
      </c>
      <c r="D41" s="1569"/>
    </row>
    <row r="42" spans="2:4" ht="6" customHeight="1">
      <c r="B42" s="1570"/>
      <c r="C42" s="1577"/>
      <c r="D42" s="1569"/>
    </row>
    <row r="43" spans="2:4" ht="21" customHeight="1">
      <c r="B43" s="1567" t="s">
        <v>12</v>
      </c>
      <c r="C43" s="1576" t="s">
        <v>1572</v>
      </c>
      <c r="D43" s="1569"/>
    </row>
    <row r="44" spans="2:4" ht="12.75" customHeight="1"/>
    <row r="45" spans="2:4" ht="12.75" customHeight="1"/>
    <row r="46" spans="2:4" ht="12.75" customHeight="1"/>
    <row r="47" spans="2:4" ht="12.75" customHeight="1"/>
    <row r="48" spans="2:4"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sheetProtection algorithmName="SHA-512" hashValue="EzVro3jgs/gC3RmxfpbZdgElDMST7nIgAwR6/Jbtmxa8cE1EVi7GHkoGTQFmQLGpUgQgsd6R0FYvM9zuU5zDVg==" saltValue="cDYL3v0+CMNsVNvBocu1+w==" spinCount="100000" sheet="1" objects="1" scenarios="1"/>
  <mergeCells count="1">
    <mergeCell ref="C15:C17"/>
  </mergeCells>
  <printOptions horizontalCentered="1"/>
  <pageMargins left="0.7" right="0.56999999999999995" top="0.34" bottom="0.2" header="0" footer="0"/>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ADC7F-BAEC-4EFC-9E01-FC184D788B6F}">
  <sheetPr>
    <tabColor rgb="FFF4B083"/>
  </sheetPr>
  <dimension ref="A1:D967"/>
  <sheetViews>
    <sheetView view="pageBreakPreview" topLeftCell="A25" zoomScaleNormal="100" zoomScaleSheetLayoutView="100" workbookViewId="0"/>
  </sheetViews>
  <sheetFormatPr defaultColWidth="14.44140625" defaultRowHeight="15" customHeight="1"/>
  <cols>
    <col min="1" max="1" width="18.5546875" style="1580" customWidth="1"/>
    <col min="2" max="2" width="15.77734375" style="1580" customWidth="1"/>
    <col min="3" max="3" width="49" style="1580" customWidth="1"/>
    <col min="4" max="4" width="8.88671875" style="1569" customWidth="1"/>
    <col min="5" max="23" width="8.88671875" style="1580" customWidth="1"/>
    <col min="24" max="16384" width="14.44140625" style="1580"/>
  </cols>
  <sheetData>
    <row r="1" spans="1:3" ht="12.75" customHeight="1">
      <c r="A1" s="1579"/>
      <c r="B1" s="1579"/>
    </row>
    <row r="2" spans="1:3" ht="12.75" customHeight="1">
      <c r="B2" s="1579"/>
    </row>
    <row r="3" spans="1:3" ht="42" customHeight="1">
      <c r="A3" s="1581"/>
      <c r="B3" s="1582" t="s">
        <v>0</v>
      </c>
      <c r="C3" s="1582" t="s">
        <v>2507</v>
      </c>
    </row>
    <row r="4" spans="1:3" ht="8.25" customHeight="1">
      <c r="B4" s="1583"/>
      <c r="C4" s="1584"/>
    </row>
    <row r="5" spans="1:3" ht="23.4">
      <c r="A5" s="1581"/>
      <c r="B5" s="1582" t="s">
        <v>1</v>
      </c>
      <c r="C5" s="1582" t="s">
        <v>431</v>
      </c>
    </row>
    <row r="6" spans="1:3" ht="7.5" customHeight="1">
      <c r="A6" s="1579"/>
      <c r="B6" s="1585"/>
      <c r="C6" s="1584"/>
    </row>
    <row r="7" spans="1:3" ht="24">
      <c r="A7" s="1581"/>
      <c r="B7" s="1586" t="s">
        <v>13</v>
      </c>
      <c r="C7" s="1587" t="s">
        <v>3</v>
      </c>
    </row>
    <row r="8" spans="1:3" ht="6" customHeight="1">
      <c r="A8" s="1581"/>
      <c r="B8" s="1588"/>
      <c r="C8" s="1581"/>
    </row>
    <row r="9" spans="1:3" ht="27" customHeight="1">
      <c r="A9" s="1581"/>
      <c r="B9" s="1589" t="s">
        <v>1380</v>
      </c>
      <c r="C9" s="1582" t="s">
        <v>432</v>
      </c>
    </row>
    <row r="10" spans="1:3" ht="7.5" customHeight="1">
      <c r="B10" s="1583"/>
      <c r="C10" s="1584"/>
    </row>
    <row r="11" spans="1:3" ht="12.75" customHeight="1">
      <c r="A11" s="1581"/>
      <c r="B11" s="1582" t="s">
        <v>4</v>
      </c>
      <c r="C11" s="1590" t="s">
        <v>1573</v>
      </c>
    </row>
    <row r="12" spans="1:3" ht="12.75" customHeight="1">
      <c r="A12" s="1579"/>
      <c r="B12" s="1591"/>
    </row>
    <row r="13" spans="1:3" ht="12.75" customHeight="1">
      <c r="B13" s="1579"/>
    </row>
    <row r="14" spans="1:3" ht="12.75" customHeight="1"/>
    <row r="15" spans="1:3" ht="12.75" customHeight="1">
      <c r="A15" s="1579"/>
      <c r="B15" s="1591"/>
    </row>
    <row r="16" spans="1:3" ht="12.75" customHeight="1"/>
    <row r="17" spans="1:3" ht="12.75" customHeight="1">
      <c r="A17" s="1579"/>
      <c r="B17" s="1592"/>
    </row>
    <row r="18" spans="1:3" ht="12.75" customHeight="1"/>
    <row r="19" spans="1:3" ht="25.5" customHeight="1">
      <c r="A19" s="1593" t="s">
        <v>7</v>
      </c>
      <c r="B19" s="1594" t="s">
        <v>16</v>
      </c>
      <c r="C19" s="1595"/>
    </row>
    <row r="20" spans="1:3" ht="25.5" customHeight="1">
      <c r="A20" s="1596"/>
      <c r="B20" s="1594" t="s">
        <v>17</v>
      </c>
      <c r="C20" s="1595"/>
    </row>
    <row r="21" spans="1:3" ht="12.75" customHeight="1">
      <c r="A21" s="1597"/>
      <c r="B21" s="1598" t="s">
        <v>18</v>
      </c>
      <c r="C21" s="1599" t="s">
        <v>150</v>
      </c>
    </row>
    <row r="22" spans="1:3" ht="12.75" customHeight="1">
      <c r="A22" s="1600"/>
      <c r="B22" s="1601" t="s">
        <v>14</v>
      </c>
      <c r="C22" s="1602" t="s">
        <v>15</v>
      </c>
    </row>
    <row r="23" spans="1:3" ht="12.75" customHeight="1">
      <c r="A23" s="1600"/>
      <c r="B23" s="1601"/>
      <c r="C23" s="1601" t="s">
        <v>9</v>
      </c>
    </row>
    <row r="24" spans="1:3" ht="12.75" customHeight="1">
      <c r="A24" s="1600"/>
    </row>
    <row r="25" spans="1:3" ht="12.75" customHeight="1">
      <c r="A25" s="1600"/>
      <c r="B25" s="1598" t="s">
        <v>19</v>
      </c>
      <c r="C25" s="1599" t="s">
        <v>2508</v>
      </c>
    </row>
    <row r="26" spans="1:3" ht="12.75" customHeight="1">
      <c r="A26" s="1600"/>
      <c r="B26" s="1601" t="s">
        <v>14</v>
      </c>
      <c r="C26" s="1602" t="s">
        <v>2509</v>
      </c>
    </row>
    <row r="27" spans="1:3" ht="12.75" customHeight="1">
      <c r="A27" s="1600"/>
      <c r="B27" s="1601"/>
      <c r="C27" s="1601" t="s">
        <v>2510</v>
      </c>
    </row>
    <row r="28" spans="1:3" ht="12.75" customHeight="1">
      <c r="A28" s="1600"/>
    </row>
    <row r="29" spans="1:3" ht="12.75" customHeight="1">
      <c r="A29" s="1603"/>
      <c r="B29" s="1604" t="s">
        <v>20</v>
      </c>
      <c r="C29" s="1604" t="s">
        <v>2511</v>
      </c>
    </row>
    <row r="30" spans="1:3" ht="12.75" customHeight="1">
      <c r="A30" s="1605"/>
      <c r="B30" s="1606" t="s">
        <v>14</v>
      </c>
      <c r="C30" s="1607" t="s">
        <v>2512</v>
      </c>
    </row>
    <row r="31" spans="1:3" ht="12.75" customHeight="1">
      <c r="A31" s="1605"/>
      <c r="B31" s="1606"/>
      <c r="C31" s="1606" t="s">
        <v>2513</v>
      </c>
    </row>
    <row r="32" spans="1:3" ht="12.75" customHeight="1">
      <c r="A32" s="1605"/>
      <c r="B32" s="1608"/>
      <c r="C32" s="1608"/>
    </row>
    <row r="33" spans="1:3" ht="12.75" customHeight="1">
      <c r="A33" s="1605"/>
      <c r="B33" s="1604" t="s">
        <v>21</v>
      </c>
      <c r="C33" s="1604" t="s">
        <v>441</v>
      </c>
    </row>
    <row r="34" spans="1:3" ht="12.75" customHeight="1">
      <c r="A34" s="1605"/>
      <c r="B34" s="1606" t="s">
        <v>14</v>
      </c>
      <c r="C34" s="1607" t="s">
        <v>1381</v>
      </c>
    </row>
    <row r="35" spans="1:3" ht="12.75" customHeight="1">
      <c r="A35" s="1605"/>
      <c r="B35" s="1606"/>
      <c r="C35" s="1606" t="s">
        <v>439</v>
      </c>
    </row>
    <row r="36" spans="1:3" ht="12.75" customHeight="1">
      <c r="A36" s="1605"/>
      <c r="B36" s="1608"/>
      <c r="C36" s="1608"/>
    </row>
    <row r="37" spans="1:3" ht="12.75" customHeight="1">
      <c r="A37" s="1605"/>
      <c r="B37" s="1604" t="s">
        <v>2514</v>
      </c>
      <c r="C37" s="1604" t="s">
        <v>1352</v>
      </c>
    </row>
    <row r="38" spans="1:3" ht="12.75" customHeight="1">
      <c r="A38" s="1605"/>
      <c r="B38" s="1606" t="s">
        <v>14</v>
      </c>
      <c r="C38" s="1607" t="s">
        <v>1382</v>
      </c>
    </row>
    <row r="39" spans="1:3" ht="12.75" customHeight="1">
      <c r="A39" s="1605"/>
      <c r="B39" s="1606"/>
      <c r="C39" s="1606" t="s">
        <v>1383</v>
      </c>
    </row>
    <row r="40" spans="1:3" ht="12.75" customHeight="1">
      <c r="A40" s="1605"/>
      <c r="B40" s="1608"/>
      <c r="C40" s="1608"/>
    </row>
    <row r="41" spans="1:3" ht="12.75" customHeight="1">
      <c r="A41" s="1605"/>
      <c r="B41" s="1604" t="s">
        <v>2515</v>
      </c>
      <c r="C41" s="1604" t="s">
        <v>2516</v>
      </c>
    </row>
    <row r="42" spans="1:3" ht="12.75" customHeight="1">
      <c r="A42" s="1605"/>
      <c r="B42" s="1606" t="s">
        <v>14</v>
      </c>
      <c r="C42" s="1607" t="s">
        <v>2517</v>
      </c>
    </row>
    <row r="43" spans="1:3" ht="12.75" customHeight="1">
      <c r="A43" s="1605"/>
      <c r="B43" s="1606"/>
      <c r="C43" s="1606" t="s">
        <v>2518</v>
      </c>
    </row>
    <row r="44" spans="1:3" ht="12.75" customHeight="1">
      <c r="A44" s="1605"/>
      <c r="B44" s="1608"/>
      <c r="C44" s="1608"/>
    </row>
    <row r="45" spans="1:3" ht="12.75" customHeight="1">
      <c r="A45" s="1609"/>
      <c r="B45" s="1604" t="s">
        <v>2519</v>
      </c>
      <c r="C45" s="1604" t="s">
        <v>2520</v>
      </c>
    </row>
    <row r="46" spans="1:3" ht="12.75" customHeight="1">
      <c r="A46" s="1609"/>
      <c r="B46" s="1606" t="s">
        <v>14</v>
      </c>
      <c r="C46" s="1607" t="s">
        <v>2521</v>
      </c>
    </row>
    <row r="47" spans="1:3" ht="12.75" customHeight="1">
      <c r="A47" s="1609"/>
      <c r="B47" s="1606"/>
      <c r="C47" s="1606" t="s">
        <v>2522</v>
      </c>
    </row>
    <row r="48" spans="1:3" ht="12.75" customHeight="1">
      <c r="A48" s="1609"/>
      <c r="B48" s="1606"/>
      <c r="C48" s="1606"/>
    </row>
    <row r="49" spans="1:3" ht="12.75" customHeight="1">
      <c r="A49" s="1609"/>
      <c r="B49" s="1604" t="s">
        <v>2523</v>
      </c>
      <c r="C49" s="1604" t="s">
        <v>1384</v>
      </c>
    </row>
    <row r="50" spans="1:3" ht="12.75" customHeight="1">
      <c r="A50" s="1609"/>
      <c r="B50" s="1606" t="s">
        <v>14</v>
      </c>
      <c r="C50" s="1607" t="s">
        <v>22</v>
      </c>
    </row>
    <row r="51" spans="1:3" ht="12.75" customHeight="1">
      <c r="A51" s="1609"/>
      <c r="B51" s="1606"/>
      <c r="C51" s="1606" t="s">
        <v>1385</v>
      </c>
    </row>
    <row r="52" spans="1:3" ht="12.75" customHeight="1"/>
    <row r="53" spans="1:3" ht="12.75" customHeight="1"/>
    <row r="54" spans="1:3" ht="12.75" customHeight="1"/>
    <row r="55" spans="1:3" ht="12.75" customHeight="1"/>
    <row r="56" spans="1:3" ht="12.75" customHeight="1"/>
    <row r="57" spans="1:3" ht="12.75" customHeight="1"/>
    <row r="58" spans="1:3" ht="12.75" customHeight="1"/>
    <row r="59" spans="1:3" ht="12.75" customHeight="1"/>
    <row r="60" spans="1:3" ht="12.75" customHeight="1"/>
    <row r="61" spans="1:3" ht="12.75" customHeight="1"/>
    <row r="62" spans="1:3" ht="12.75" customHeight="1"/>
    <row r="63" spans="1:3" ht="12.75" customHeight="1"/>
    <row r="64" spans="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sheetData>
  <sheetProtection algorithmName="SHA-512" hashValue="PyvFu4rDwx3gWr7VKpypjAzLNaGSAs43O/zcZpZydScJUrEZAKtt6+bXQsnWqdO6tevUTDSyZQQwbRmVxDMKkg==" saltValue="lZp9ZljosX2yTHikW1Cn1A==" spinCount="100000" sheet="1" objects="1" scenarios="1"/>
  <mergeCells count="5">
    <mergeCell ref="B4:C4"/>
    <mergeCell ref="B6:C6"/>
    <mergeCell ref="B10:C10"/>
    <mergeCell ref="B19:C19"/>
    <mergeCell ref="B20:C20"/>
  </mergeCells>
  <printOptions horizontalCentered="1"/>
  <pageMargins left="1.299212598425197" right="0.55118110236220474" top="0.35433070866141736" bottom="0.70866141732283472" header="0" footer="0.23622047244094491"/>
  <pageSetup paperSize="9" orientation="portrait" r:id="rId1"/>
  <headerFooter>
    <oddFooter>&amp;L&amp;9SADRŽAJ&amp;C&amp;9DIO 2 - ELEMENT - GRAĐENJE&amp;R&amp;"Arial,Bold"&amp;9&amp;P/&amp;N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3DB4D-8EEB-4B7B-9AF3-3D61BE50AD2D}">
  <sheetPr>
    <tabColor rgb="FFF4B083"/>
  </sheetPr>
  <dimension ref="A1:Y1001"/>
  <sheetViews>
    <sheetView showZeros="0" view="pageBreakPreview" topLeftCell="A10" zoomScaleNormal="100" zoomScaleSheetLayoutView="100" workbookViewId="0"/>
  </sheetViews>
  <sheetFormatPr defaultColWidth="14.44140625" defaultRowHeight="15" customHeight="1"/>
  <cols>
    <col min="1" max="1" width="18.5546875" style="1580" customWidth="1"/>
    <col min="2" max="2" width="15.77734375" style="1580" customWidth="1"/>
    <col min="3" max="3" width="15" style="1580" customWidth="1"/>
    <col min="4" max="4" width="16" style="1580" customWidth="1"/>
    <col min="5" max="5" width="18" style="1580" customWidth="1"/>
    <col min="6" max="25" width="8.88671875" style="1580" customWidth="1"/>
    <col min="26" max="16384" width="14.44140625" style="1580"/>
  </cols>
  <sheetData>
    <row r="1" spans="2:5" ht="12.75" customHeight="1">
      <c r="B1" s="1579"/>
    </row>
    <row r="2" spans="2:5" ht="12.75" customHeight="1">
      <c r="B2" s="1579"/>
    </row>
    <row r="3" spans="2:5" ht="48" customHeight="1">
      <c r="B3" s="1582" t="s">
        <v>0</v>
      </c>
      <c r="C3" s="1610" t="s">
        <v>2507</v>
      </c>
      <c r="D3" s="1610"/>
      <c r="E3" s="1610"/>
    </row>
    <row r="4" spans="2:5" ht="7.5" customHeight="1">
      <c r="C4" s="1579"/>
      <c r="D4" s="1579"/>
    </row>
    <row r="5" spans="2:5" ht="24" customHeight="1">
      <c r="B5" s="1582" t="s">
        <v>1</v>
      </c>
      <c r="C5" s="1610" t="s">
        <v>431</v>
      </c>
      <c r="D5" s="1610"/>
      <c r="E5" s="1610"/>
    </row>
    <row r="6" spans="2:5" ht="7.5" customHeight="1">
      <c r="B6" s="1579"/>
      <c r="C6" s="1591"/>
      <c r="D6" s="1591"/>
    </row>
    <row r="7" spans="2:5" ht="24" customHeight="1">
      <c r="B7" s="1589" t="s">
        <v>23</v>
      </c>
      <c r="C7" s="1610" t="s">
        <v>3</v>
      </c>
      <c r="D7" s="1595"/>
      <c r="E7" s="1595"/>
    </row>
    <row r="8" spans="2:5" ht="7.5" customHeight="1">
      <c r="C8" s="1579"/>
      <c r="D8" s="1579"/>
    </row>
    <row r="9" spans="2:5" ht="24">
      <c r="B9" s="1589" t="s">
        <v>395</v>
      </c>
      <c r="C9" s="1610" t="s">
        <v>2524</v>
      </c>
      <c r="D9" s="1595"/>
      <c r="E9" s="1595"/>
    </row>
    <row r="10" spans="2:5" ht="12.75" customHeight="1">
      <c r="B10" s="1582" t="s">
        <v>4</v>
      </c>
      <c r="C10" s="1611" t="s">
        <v>1573</v>
      </c>
      <c r="D10" s="1595"/>
      <c r="E10" s="1595"/>
    </row>
    <row r="11" spans="2:5" ht="12.75" customHeight="1">
      <c r="B11" s="1591"/>
    </row>
    <row r="12" spans="2:5" ht="12.75" customHeight="1">
      <c r="B12" s="1579"/>
    </row>
    <row r="13" spans="2:5" ht="12.75" customHeight="1"/>
    <row r="14" spans="2:5" ht="12.75" customHeight="1">
      <c r="B14" s="1591"/>
    </row>
    <row r="15" spans="2:5" ht="12.75" customHeight="1">
      <c r="B15" s="1612"/>
      <c r="C15" s="1613"/>
      <c r="D15" s="1613"/>
    </row>
    <row r="16" spans="2:5" ht="12.75" customHeight="1">
      <c r="B16" s="1601"/>
      <c r="C16" s="1609"/>
      <c r="D16" s="1609"/>
    </row>
    <row r="17" spans="1:6" ht="12.75" customHeight="1">
      <c r="B17" s="1601"/>
      <c r="C17" s="1601"/>
      <c r="D17" s="1601"/>
    </row>
    <row r="18" spans="1:6" ht="21.75" customHeight="1">
      <c r="A18" s="1614" t="s">
        <v>18</v>
      </c>
      <c r="B18" s="1615" t="str">
        <f>'2.1. GO RADOVI DIO 2'!B4</f>
        <v>GRAĐEVINSKO OBRTNIČKI RADOVI</v>
      </c>
      <c r="C18" s="1616"/>
      <c r="D18" s="1616"/>
      <c r="E18" s="1617">
        <f>'2.1. GO RADOVI DIO 2'!F3534</f>
        <v>0</v>
      </c>
      <c r="F18" s="1569"/>
    </row>
    <row r="19" spans="1:6" ht="21.75" customHeight="1">
      <c r="A19" s="1614" t="s">
        <v>19</v>
      </c>
      <c r="B19" s="1618" t="s">
        <v>2508</v>
      </c>
      <c r="C19" s="1613"/>
      <c r="D19" s="1613"/>
      <c r="E19" s="1619">
        <f>'2.2. ZAŠTITA GRAĐEVINSKE JAME'!H77</f>
        <v>0</v>
      </c>
    </row>
    <row r="20" spans="1:6" ht="21.75" customHeight="1">
      <c r="A20" s="1614" t="s">
        <v>20</v>
      </c>
      <c r="B20" s="1618" t="s">
        <v>2525</v>
      </c>
      <c r="C20" s="1609"/>
      <c r="D20" s="1609"/>
      <c r="E20" s="1619">
        <f>'2.3. KRAJOBRAZ I NAVODNJAVANJE'!F415</f>
        <v>0</v>
      </c>
    </row>
    <row r="21" spans="1:6" ht="21.75" customHeight="1">
      <c r="A21" s="1614" t="s">
        <v>21</v>
      </c>
      <c r="B21" s="1618" t="s">
        <v>441</v>
      </c>
      <c r="C21" s="1601"/>
      <c r="D21" s="1601"/>
      <c r="E21" s="1619">
        <f>'2.4. ELEKTROINSTALACIJE'!F1940</f>
        <v>0</v>
      </c>
    </row>
    <row r="22" spans="1:6" ht="21.75" customHeight="1">
      <c r="A22" s="1614" t="s">
        <v>2514</v>
      </c>
      <c r="B22" s="1620" t="s">
        <v>1352</v>
      </c>
      <c r="C22" s="1609"/>
      <c r="D22" s="1609"/>
      <c r="E22" s="1619">
        <f>'2.5. VODOVOD I KANALIZACIJA'!F969</f>
        <v>0</v>
      </c>
    </row>
    <row r="23" spans="1:6" ht="21.75" customHeight="1">
      <c r="A23" s="1614" t="s">
        <v>2515</v>
      </c>
      <c r="B23" s="1618" t="s">
        <v>2526</v>
      </c>
      <c r="C23" s="1609"/>
      <c r="D23" s="1609"/>
      <c r="E23" s="1621">
        <f>'2.6. FONTANA STROJARSTVO'!F85</f>
        <v>0</v>
      </c>
    </row>
    <row r="24" spans="1:6" ht="21.75" customHeight="1">
      <c r="A24" s="1614" t="s">
        <v>2519</v>
      </c>
      <c r="B24" s="1618" t="s">
        <v>2527</v>
      </c>
      <c r="C24" s="1609"/>
      <c r="D24" s="1609"/>
      <c r="E24" s="1621">
        <f>'2.7. SPRINKLER'!D122:E122</f>
        <v>0</v>
      </c>
    </row>
    <row r="25" spans="1:6" ht="21.75" customHeight="1">
      <c r="A25" s="1614" t="s">
        <v>2523</v>
      </c>
      <c r="B25" s="1622" t="s">
        <v>280</v>
      </c>
      <c r="C25" s="1623"/>
      <c r="D25" s="1623"/>
      <c r="E25" s="1624">
        <f>'2.8.DIZALA'!F66</f>
        <v>0</v>
      </c>
    </row>
    <row r="26" spans="1:6" ht="21.75" customHeight="1">
      <c r="B26" s="1625"/>
      <c r="C26" s="1626"/>
      <c r="D26" s="1626" t="s">
        <v>25</v>
      </c>
      <c r="E26" s="1627">
        <f>SUM(E18:E25)</f>
        <v>0</v>
      </c>
    </row>
    <row r="27" spans="1:6" ht="21.75" customHeight="1">
      <c r="B27" s="1628"/>
      <c r="C27" s="1628"/>
      <c r="D27" s="1626" t="s">
        <v>26</v>
      </c>
      <c r="E27" s="1629">
        <f>E26*0.25</f>
        <v>0</v>
      </c>
    </row>
    <row r="28" spans="1:6" ht="21.75" customHeight="1">
      <c r="B28" s="1630"/>
      <c r="C28" s="1631"/>
      <c r="D28" s="1631"/>
      <c r="E28" s="1624"/>
    </row>
    <row r="29" spans="1:6" ht="21.75" customHeight="1">
      <c r="B29" s="1625"/>
      <c r="C29" s="1632"/>
      <c r="D29" s="1632" t="s">
        <v>27</v>
      </c>
      <c r="E29" s="1627">
        <f>SUM(E26:E28)</f>
        <v>0</v>
      </c>
    </row>
    <row r="30" spans="1:6" ht="12.75" customHeight="1">
      <c r="B30" s="1601"/>
      <c r="C30" s="1609"/>
      <c r="D30" s="1609"/>
    </row>
    <row r="31" spans="1:6" ht="12.75" customHeight="1">
      <c r="B31" s="1609"/>
      <c r="C31" s="1609"/>
      <c r="D31" s="1609"/>
      <c r="E31" s="1633"/>
    </row>
    <row r="32" spans="1:6" ht="12.75" customHeight="1">
      <c r="B32" s="1612"/>
      <c r="C32" s="1613"/>
      <c r="D32" s="1613"/>
    </row>
    <row r="33" spans="2:25" ht="12.75" customHeight="1">
      <c r="B33" s="1601"/>
      <c r="C33" s="1609"/>
      <c r="D33" s="1609"/>
    </row>
    <row r="34" spans="2:25" ht="12.75" customHeight="1">
      <c r="B34" s="1601"/>
      <c r="C34" s="1609"/>
      <c r="D34" s="1609"/>
    </row>
    <row r="35" spans="2:25" ht="12.75" customHeight="1">
      <c r="B35" s="1609"/>
      <c r="C35" s="1609"/>
      <c r="D35" s="1609"/>
    </row>
    <row r="36" spans="2:25" ht="12.75" customHeight="1">
      <c r="B36" s="1612"/>
      <c r="C36" s="1612"/>
      <c r="D36" s="1612"/>
      <c r="E36" s="1591"/>
      <c r="F36" s="1591"/>
      <c r="G36" s="1591"/>
      <c r="H36" s="1591"/>
      <c r="I36" s="1591"/>
      <c r="J36" s="1591"/>
      <c r="K36" s="1591"/>
      <c r="L36" s="1591"/>
      <c r="M36" s="1591"/>
      <c r="N36" s="1591"/>
      <c r="O36" s="1591"/>
      <c r="P36" s="1591"/>
      <c r="Q36" s="1591"/>
      <c r="R36" s="1591"/>
      <c r="S36" s="1591"/>
      <c r="T36" s="1591"/>
      <c r="U36" s="1591"/>
      <c r="V36" s="1591"/>
      <c r="W36" s="1591"/>
      <c r="X36" s="1591"/>
      <c r="Y36" s="1591"/>
    </row>
    <row r="37" spans="2:25" ht="12.75" customHeight="1">
      <c r="B37" s="1601"/>
      <c r="C37" s="1609"/>
      <c r="D37" s="1609"/>
    </row>
    <row r="38" spans="2:25" ht="12.75" customHeight="1">
      <c r="B38" s="1601"/>
      <c r="C38" s="1609"/>
      <c r="D38" s="1609"/>
    </row>
    <row r="39" spans="2:25" ht="12.75" customHeight="1">
      <c r="B39" s="1609"/>
      <c r="C39" s="1609"/>
      <c r="D39" s="1609"/>
    </row>
    <row r="40" spans="2:25" ht="12.75" customHeight="1">
      <c r="B40" s="1612"/>
      <c r="C40" s="1612"/>
      <c r="D40" s="1612"/>
      <c r="E40" s="1591"/>
      <c r="F40" s="1591"/>
      <c r="G40" s="1591"/>
      <c r="H40" s="1591"/>
      <c r="I40" s="1591"/>
      <c r="J40" s="1591"/>
      <c r="K40" s="1591"/>
      <c r="L40" s="1591"/>
      <c r="M40" s="1591"/>
      <c r="N40" s="1591"/>
      <c r="O40" s="1591"/>
      <c r="P40" s="1591"/>
      <c r="Q40" s="1591"/>
      <c r="R40" s="1591"/>
      <c r="S40" s="1591"/>
      <c r="T40" s="1591"/>
      <c r="U40" s="1591"/>
      <c r="V40" s="1591"/>
      <c r="W40" s="1591"/>
      <c r="X40" s="1591"/>
      <c r="Y40" s="1591"/>
    </row>
    <row r="41" spans="2:25" ht="12.75" customHeight="1">
      <c r="B41" s="1601"/>
      <c r="C41" s="1601"/>
      <c r="D41" s="1601"/>
      <c r="E41" s="1591"/>
      <c r="F41" s="1591"/>
      <c r="G41" s="1591"/>
      <c r="H41" s="1591"/>
      <c r="I41" s="1591"/>
      <c r="J41" s="1591"/>
      <c r="K41" s="1591"/>
      <c r="L41" s="1591"/>
      <c r="M41" s="1591"/>
      <c r="N41" s="1591"/>
      <c r="O41" s="1591"/>
      <c r="P41" s="1591"/>
      <c r="Q41" s="1591"/>
      <c r="R41" s="1591"/>
      <c r="S41" s="1591"/>
      <c r="T41" s="1591"/>
      <c r="U41" s="1591"/>
      <c r="V41" s="1591"/>
      <c r="W41" s="1591"/>
      <c r="X41" s="1591"/>
      <c r="Y41" s="1591"/>
    </row>
    <row r="42" spans="2:25" ht="12.75" customHeight="1">
      <c r="B42" s="1601"/>
      <c r="C42" s="1609"/>
      <c r="D42" s="1609"/>
    </row>
    <row r="43" spans="2:25" ht="12.75" customHeight="1">
      <c r="B43" s="1609"/>
      <c r="C43" s="1609"/>
      <c r="D43" s="1609"/>
    </row>
    <row r="44" spans="2:25" ht="12.75" customHeight="1">
      <c r="B44" s="1612"/>
      <c r="C44" s="1612"/>
      <c r="D44" s="1612"/>
      <c r="E44" s="1591"/>
      <c r="F44" s="1591"/>
      <c r="G44" s="1591"/>
      <c r="H44" s="1591"/>
      <c r="I44" s="1591"/>
      <c r="J44" s="1591"/>
      <c r="K44" s="1591"/>
      <c r="L44" s="1591"/>
      <c r="M44" s="1591"/>
      <c r="N44" s="1591"/>
      <c r="O44" s="1591"/>
      <c r="P44" s="1591"/>
      <c r="Q44" s="1591"/>
      <c r="R44" s="1591"/>
      <c r="S44" s="1591"/>
      <c r="T44" s="1591"/>
      <c r="U44" s="1591"/>
      <c r="V44" s="1591"/>
      <c r="W44" s="1591"/>
      <c r="X44" s="1591"/>
      <c r="Y44" s="1591"/>
    </row>
    <row r="45" spans="2:25" ht="12.75" customHeight="1">
      <c r="B45" s="1601"/>
      <c r="C45" s="1609"/>
      <c r="D45" s="1609"/>
    </row>
    <row r="46" spans="2:25" ht="12.75" customHeight="1">
      <c r="B46" s="1601"/>
      <c r="C46" s="1609"/>
      <c r="D46" s="1609"/>
    </row>
    <row r="47" spans="2:25" ht="12.75" customHeight="1"/>
    <row r="48" spans="2:25"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sheetProtection algorithmName="SHA-512" hashValue="oD21rLoKoC85fFi0mXPFEZWQO4HvhMLzHwMOrBt+kuMLh2maQH03jbM2FDt52g6W7lhY+5Rc8QbHfy4QoZHfNw==" saltValue="uYdPGXDqucbnsmetiIe1Vw==" spinCount="100000" sheet="1" objects="1" scenarios="1"/>
  <mergeCells count="5">
    <mergeCell ref="C3:E3"/>
    <mergeCell ref="C5:E5"/>
    <mergeCell ref="C7:E7"/>
    <mergeCell ref="C9:E9"/>
    <mergeCell ref="C10:E10"/>
  </mergeCells>
  <printOptions horizontalCentered="1"/>
  <pageMargins left="1.299212598425197" right="0.55118110236220474" top="0.35433070866141736" bottom="0.70866141732283472" header="0" footer="0.23622047244094491"/>
  <pageSetup paperSize="9" orientation="portrait" r:id="rId1"/>
  <headerFooter>
    <oddFooter>&amp;L&amp;9SVEUKUPNA REKAPITULACIJA&amp;C&amp;9DIO 2 - ELEMENT - GRAĐENJE&amp;R&amp;"Arial,Bold"&amp;9&amp;P/&amp;N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4B083"/>
  </sheetPr>
  <dimension ref="A1:D953"/>
  <sheetViews>
    <sheetView view="pageBreakPreview" topLeftCell="A7" zoomScaleNormal="100" zoomScaleSheetLayoutView="100" workbookViewId="0">
      <selection activeCell="A2" sqref="A1:A2"/>
    </sheetView>
  </sheetViews>
  <sheetFormatPr defaultColWidth="14.44140625" defaultRowHeight="15" customHeight="1"/>
  <cols>
    <col min="1" max="1" width="18.5546875" customWidth="1"/>
    <col min="2" max="2" width="15.77734375" customWidth="1"/>
    <col min="3" max="3" width="49" customWidth="1"/>
    <col min="4" max="4" width="8.88671875" style="497" customWidth="1"/>
    <col min="5" max="23" width="8.88671875" customWidth="1"/>
  </cols>
  <sheetData>
    <row r="1" spans="1:4" ht="12.75" customHeight="1">
      <c r="A1" s="12"/>
      <c r="B1" s="12"/>
    </row>
    <row r="2" spans="1:4" ht="12.75" customHeight="1">
      <c r="B2" s="12"/>
    </row>
    <row r="3" spans="1:4" ht="42" customHeight="1">
      <c r="A3" s="7"/>
      <c r="B3" s="160" t="s">
        <v>0</v>
      </c>
      <c r="C3" s="160" t="s">
        <v>1379</v>
      </c>
    </row>
    <row r="4" spans="1:4" ht="8.25" customHeight="1">
      <c r="B4" s="1514"/>
      <c r="C4" s="1515"/>
    </row>
    <row r="5" spans="1:4" ht="23.4">
      <c r="A5" s="7"/>
      <c r="B5" s="160" t="s">
        <v>1</v>
      </c>
      <c r="C5" s="160" t="s">
        <v>431</v>
      </c>
    </row>
    <row r="6" spans="1:4" ht="7.5" customHeight="1">
      <c r="A6" s="12"/>
      <c r="B6" s="1516"/>
      <c r="C6" s="1515"/>
    </row>
    <row r="7" spans="1:4" ht="24">
      <c r="A7" s="7"/>
      <c r="B7" s="212" t="s">
        <v>13</v>
      </c>
      <c r="C7" s="213" t="s">
        <v>3</v>
      </c>
    </row>
    <row r="8" spans="1:4" ht="6" customHeight="1">
      <c r="A8" s="7"/>
      <c r="B8" s="214"/>
      <c r="C8" s="62"/>
    </row>
    <row r="9" spans="1:4" ht="27" customHeight="1">
      <c r="A9" s="7"/>
      <c r="B9" s="161" t="s">
        <v>1380</v>
      </c>
      <c r="C9" s="160" t="s">
        <v>432</v>
      </c>
    </row>
    <row r="10" spans="1:4" ht="7.5" customHeight="1">
      <c r="B10" s="1514"/>
      <c r="C10" s="1515"/>
    </row>
    <row r="11" spans="1:4" ht="15" customHeight="1">
      <c r="B11" s="222" t="s">
        <v>1610</v>
      </c>
      <c r="C11" s="223" t="s">
        <v>1616</v>
      </c>
      <c r="D11"/>
    </row>
    <row r="12" spans="1:4" ht="12.75" customHeight="1">
      <c r="A12" s="12"/>
      <c r="B12" s="14"/>
    </row>
    <row r="13" spans="1:4" ht="12.75" customHeight="1">
      <c r="B13" s="12"/>
    </row>
    <row r="14" spans="1:4" ht="12.75" customHeight="1"/>
    <row r="15" spans="1:4" ht="12.75" customHeight="1">
      <c r="A15" s="12"/>
      <c r="B15" s="14"/>
    </row>
    <row r="16" spans="1:4" ht="12.75" customHeight="1"/>
    <row r="17" spans="1:3" ht="12.75" customHeight="1">
      <c r="A17" s="12"/>
      <c r="B17" s="15"/>
    </row>
    <row r="18" spans="1:3" ht="12.75" customHeight="1"/>
    <row r="19" spans="1:3" ht="25.5" customHeight="1">
      <c r="A19" s="61" t="s">
        <v>7</v>
      </c>
      <c r="B19" s="1517" t="s">
        <v>16</v>
      </c>
      <c r="C19" s="1518"/>
    </row>
    <row r="20" spans="1:3" ht="25.5" customHeight="1">
      <c r="A20" s="22"/>
      <c r="B20" s="1517" t="s">
        <v>17</v>
      </c>
      <c r="C20" s="1518"/>
    </row>
    <row r="21" spans="1:3" ht="12.75" customHeight="1">
      <c r="A21" s="23"/>
      <c r="B21" s="215" t="s">
        <v>18</v>
      </c>
      <c r="C21" s="216" t="s">
        <v>150</v>
      </c>
    </row>
    <row r="22" spans="1:3" ht="12.75" customHeight="1">
      <c r="A22" s="16"/>
      <c r="B22" s="17" t="s">
        <v>14</v>
      </c>
      <c r="C22" s="217" t="s">
        <v>15</v>
      </c>
    </row>
    <row r="23" spans="1:3" ht="12.75" customHeight="1">
      <c r="A23" s="16"/>
      <c r="B23" s="17"/>
      <c r="C23" s="17" t="s">
        <v>9</v>
      </c>
    </row>
    <row r="24" spans="1:3" ht="12.75" customHeight="1">
      <c r="A24" s="16"/>
    </row>
    <row r="25" spans="1:3" ht="12.75" customHeight="1">
      <c r="A25" s="20"/>
      <c r="B25" s="215" t="s">
        <v>19</v>
      </c>
      <c r="C25" s="216" t="s">
        <v>441</v>
      </c>
    </row>
    <row r="26" spans="1:3" ht="12.75" customHeight="1">
      <c r="A26" s="20"/>
      <c r="B26" s="17" t="s">
        <v>14</v>
      </c>
      <c r="C26" s="217" t="s">
        <v>1381</v>
      </c>
    </row>
    <row r="27" spans="1:3" ht="12.75" customHeight="1">
      <c r="A27" s="20"/>
      <c r="B27" s="17"/>
      <c r="C27" s="17" t="s">
        <v>439</v>
      </c>
    </row>
    <row r="28" spans="1:3" ht="12.75" customHeight="1">
      <c r="A28" s="20"/>
      <c r="B28" s="17"/>
      <c r="C28" s="17"/>
    </row>
    <row r="29" spans="1:3" ht="12.75" customHeight="1">
      <c r="A29" s="20"/>
      <c r="B29" s="215" t="s">
        <v>20</v>
      </c>
      <c r="C29" s="216" t="s">
        <v>1352</v>
      </c>
    </row>
    <row r="30" spans="1:3" ht="12.75" customHeight="1">
      <c r="A30" s="20"/>
      <c r="B30" s="17" t="s">
        <v>14</v>
      </c>
      <c r="C30" s="217" t="s">
        <v>1382</v>
      </c>
    </row>
    <row r="31" spans="1:3" ht="12.75" customHeight="1">
      <c r="A31" s="20"/>
      <c r="B31" s="17"/>
      <c r="C31" s="17" t="s">
        <v>1383</v>
      </c>
    </row>
    <row r="32" spans="1:3" ht="12.75" customHeight="1">
      <c r="A32" s="20"/>
      <c r="B32" s="17"/>
      <c r="C32" s="17"/>
    </row>
    <row r="33" spans="1:3" ht="12.75" customHeight="1">
      <c r="A33" s="21"/>
      <c r="B33" s="215" t="s">
        <v>21</v>
      </c>
      <c r="C33" s="216" t="s">
        <v>1384</v>
      </c>
    </row>
    <row r="34" spans="1:3" ht="12.75" customHeight="1">
      <c r="A34" s="21"/>
      <c r="B34" s="17" t="s">
        <v>14</v>
      </c>
      <c r="C34" s="218" t="s">
        <v>22</v>
      </c>
    </row>
    <row r="35" spans="1:3" ht="12.75" customHeight="1">
      <c r="A35" s="21"/>
      <c r="B35" s="17"/>
      <c r="C35" s="219" t="s">
        <v>1385</v>
      </c>
    </row>
    <row r="36" spans="1:3" ht="12.75" customHeight="1">
      <c r="A36" s="21"/>
      <c r="B36" s="17"/>
      <c r="C36" s="17"/>
    </row>
    <row r="37" spans="1:3" ht="12.75" customHeight="1"/>
    <row r="38" spans="1:3" ht="12.75" customHeight="1"/>
    <row r="39" spans="1:3" ht="12.75" customHeight="1"/>
    <row r="40" spans="1:3" ht="12.75" customHeight="1"/>
    <row r="41" spans="1:3" ht="12.75" customHeight="1"/>
    <row r="42" spans="1:3" ht="12.75" customHeight="1"/>
    <row r="43" spans="1:3" ht="12.75" customHeight="1"/>
    <row r="44" spans="1:3" ht="12.75" customHeight="1"/>
    <row r="45" spans="1:3" ht="12.75" customHeight="1"/>
    <row r="46" spans="1:3" ht="12.75" customHeight="1"/>
    <row r="47" spans="1:3" ht="12.75" customHeight="1"/>
    <row r="48" spans="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sheetData>
  <sheetProtection algorithmName="SHA-512" hashValue="3xlPQ/WPKMZ35ikXABd+zmj+4kx5mWXwELUxmgZPaeLAScwfyX06N4pyE4j0pY1E9ChL2DIhKEafO8r/a5zNnw==" saltValue="tSZ+Dw1UmF1qwEsL0XB7kw==" spinCount="100000" sheet="1" objects="1" scenarios="1"/>
  <mergeCells count="5">
    <mergeCell ref="B4:C4"/>
    <mergeCell ref="B6:C6"/>
    <mergeCell ref="B19:C19"/>
    <mergeCell ref="B10:C10"/>
    <mergeCell ref="B20:C20"/>
  </mergeCells>
  <printOptions horizontalCentered="1"/>
  <pageMargins left="0.70866141732283472" right="0.55118110236220474" top="0.35433070866141736" bottom="0.19685039370078741" header="0" footer="0"/>
  <pageSetup paperSize="9" scale="77" orientation="portrait" r:id="rId1"/>
  <headerFooter>
    <oddFooter>&amp;L&amp;9&amp;A&amp;C&amp;9DIO 1 - BAZENSKA DVORANA - GRAĐENJE&amp;R&amp;"Arial,Bold"&amp;9&amp;P/&amp;N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A3E10-59E2-4B20-8B11-978A700DC825}">
  <sheetPr>
    <tabColor rgb="FFF4B083"/>
  </sheetPr>
  <dimension ref="A1:W354"/>
  <sheetViews>
    <sheetView view="pageBreakPreview" topLeftCell="B1" zoomScaleNormal="100" zoomScaleSheetLayoutView="100" workbookViewId="0"/>
  </sheetViews>
  <sheetFormatPr defaultColWidth="14.44140625" defaultRowHeight="13.2"/>
  <cols>
    <col min="1" max="1" width="3.77734375" style="1555" hidden="1" customWidth="1"/>
    <col min="2" max="3" width="3.77734375" style="1555" customWidth="1"/>
    <col min="4" max="4" width="26.77734375" style="1555" customWidth="1"/>
    <col min="5" max="5" width="5.77734375" style="1555" customWidth="1"/>
    <col min="6" max="6" width="18.77734375" style="1555" customWidth="1"/>
    <col min="7" max="7" width="11" style="1555" customWidth="1"/>
    <col min="8" max="8" width="21" style="1555" customWidth="1"/>
    <col min="9" max="23" width="9.109375" style="1555" customWidth="1"/>
    <col min="24" max="16384" width="14.44140625" style="1555"/>
  </cols>
  <sheetData>
    <row r="1" spans="1:23">
      <c r="A1" s="1634"/>
      <c r="B1" s="1634"/>
      <c r="C1" s="1634"/>
      <c r="D1" s="1634"/>
      <c r="E1" s="1634"/>
      <c r="F1" s="1634"/>
      <c r="G1" s="1634"/>
      <c r="H1" s="1634"/>
      <c r="I1" s="1634"/>
      <c r="J1" s="1634"/>
      <c r="K1" s="1634"/>
      <c r="L1" s="1634"/>
      <c r="M1" s="1634"/>
      <c r="N1" s="1634"/>
      <c r="O1" s="1634"/>
      <c r="P1" s="1634"/>
      <c r="Q1" s="1634"/>
      <c r="R1" s="1634"/>
      <c r="S1" s="1634"/>
      <c r="T1" s="1634"/>
      <c r="U1" s="1634"/>
      <c r="V1" s="1634"/>
      <c r="W1" s="1634"/>
    </row>
    <row r="2" spans="1:23" ht="21">
      <c r="A2" s="1635"/>
      <c r="B2" s="1636" t="s">
        <v>17</v>
      </c>
      <c r="C2" s="1637"/>
      <c r="D2" s="1637"/>
      <c r="E2" s="1637"/>
      <c r="F2" s="1638"/>
      <c r="G2" s="1638"/>
      <c r="H2" s="1639"/>
      <c r="I2" s="1640"/>
      <c r="J2" s="1641"/>
      <c r="K2" s="1641"/>
      <c r="L2" s="1641"/>
      <c r="M2" s="1641"/>
      <c r="N2" s="1641"/>
      <c r="O2" s="1641"/>
      <c r="P2" s="1641"/>
      <c r="Q2" s="1641"/>
      <c r="R2" s="1641"/>
      <c r="S2" s="1641"/>
      <c r="T2" s="1641"/>
      <c r="U2" s="1641"/>
      <c r="V2" s="1641"/>
      <c r="W2" s="1641"/>
    </row>
    <row r="3" spans="1:23" ht="16.2">
      <c r="A3" s="1641"/>
      <c r="B3" s="1642" t="s">
        <v>28</v>
      </c>
      <c r="C3" s="1643"/>
      <c r="D3" s="1643"/>
      <c r="E3" s="1643"/>
      <c r="F3" s="1641"/>
      <c r="G3" s="1641"/>
      <c r="H3" s="1641"/>
      <c r="I3" s="1641"/>
      <c r="J3" s="1641"/>
      <c r="K3" s="1641"/>
      <c r="L3" s="1641"/>
      <c r="M3" s="1641"/>
      <c r="N3" s="1641"/>
      <c r="O3" s="1641"/>
      <c r="P3" s="1641"/>
      <c r="Q3" s="1641"/>
      <c r="R3" s="1641"/>
      <c r="S3" s="1641"/>
      <c r="T3" s="1641"/>
      <c r="U3" s="1641"/>
      <c r="V3" s="1641"/>
      <c r="W3" s="1641"/>
    </row>
    <row r="4" spans="1:23" ht="15">
      <c r="A4" s="1644"/>
      <c r="B4" s="1645"/>
      <c r="C4" s="1645"/>
      <c r="D4" s="1646"/>
      <c r="E4" s="1647"/>
      <c r="F4" s="1647"/>
      <c r="G4" s="1648"/>
      <c r="H4" s="1649"/>
      <c r="I4" s="1641"/>
      <c r="J4" s="1641"/>
      <c r="K4" s="1641"/>
      <c r="L4" s="1641"/>
      <c r="M4" s="1641"/>
      <c r="N4" s="1641"/>
      <c r="O4" s="1641"/>
      <c r="P4" s="1641"/>
      <c r="Q4" s="1641"/>
      <c r="R4" s="1641"/>
      <c r="S4" s="1641"/>
      <c r="T4" s="1641"/>
      <c r="U4" s="1641"/>
      <c r="V4" s="1641"/>
      <c r="W4" s="1641"/>
    </row>
    <row r="5" spans="1:23">
      <c r="A5" s="1650"/>
      <c r="B5" s="1651" t="s">
        <v>29</v>
      </c>
      <c r="C5" s="1652"/>
      <c r="D5" s="1653"/>
      <c r="E5" s="1654"/>
      <c r="F5" s="1654"/>
      <c r="G5" s="1654"/>
      <c r="H5" s="1654"/>
      <c r="I5" s="1650"/>
      <c r="J5" s="1650"/>
      <c r="K5" s="1650"/>
      <c r="L5" s="1650"/>
      <c r="M5" s="1650"/>
      <c r="N5" s="1650"/>
      <c r="O5" s="1650"/>
      <c r="P5" s="1650"/>
      <c r="Q5" s="1650"/>
      <c r="R5" s="1650"/>
      <c r="S5" s="1650"/>
      <c r="T5" s="1650"/>
      <c r="U5" s="1650"/>
      <c r="V5" s="1650"/>
      <c r="W5" s="1650"/>
    </row>
    <row r="6" spans="1:23" ht="12.6" customHeight="1">
      <c r="A6" s="1650"/>
      <c r="B6" s="1655" t="s">
        <v>302</v>
      </c>
      <c r="C6" s="1652"/>
      <c r="D6" s="1653"/>
      <c r="E6" s="1654"/>
      <c r="F6" s="1654"/>
      <c r="G6" s="1654"/>
      <c r="H6" s="1654"/>
      <c r="I6" s="1650"/>
      <c r="J6" s="1650"/>
      <c r="K6" s="1650"/>
      <c r="L6" s="1650"/>
      <c r="M6" s="1650"/>
      <c r="N6" s="1650"/>
      <c r="O6" s="1650"/>
      <c r="P6" s="1650"/>
      <c r="Q6" s="1650"/>
      <c r="R6" s="1650"/>
      <c r="S6" s="1650"/>
      <c r="T6" s="1650"/>
      <c r="U6" s="1650"/>
      <c r="V6" s="1650"/>
      <c r="W6" s="1650"/>
    </row>
    <row r="7" spans="1:23">
      <c r="A7" s="1650"/>
      <c r="B7" s="1655" t="s">
        <v>293</v>
      </c>
      <c r="C7" s="1652"/>
      <c r="D7" s="1653"/>
      <c r="E7" s="1654"/>
      <c r="F7" s="1654"/>
      <c r="G7" s="1654"/>
      <c r="H7" s="1654"/>
      <c r="I7" s="1650"/>
      <c r="J7" s="1650"/>
      <c r="K7" s="1650"/>
      <c r="L7" s="1650"/>
      <c r="M7" s="1650"/>
      <c r="N7" s="1650"/>
      <c r="O7" s="1650"/>
      <c r="P7" s="1650"/>
      <c r="Q7" s="1650"/>
      <c r="R7" s="1650"/>
      <c r="S7" s="1650"/>
      <c r="T7" s="1650"/>
      <c r="U7" s="1650"/>
      <c r="V7" s="1650"/>
      <c r="W7" s="1650"/>
    </row>
    <row r="8" spans="1:23">
      <c r="A8" s="1650"/>
      <c r="B8" s="1655" t="s">
        <v>30</v>
      </c>
      <c r="C8" s="1652"/>
      <c r="D8" s="1653"/>
      <c r="E8" s="1654"/>
      <c r="F8" s="1654"/>
      <c r="G8" s="1654"/>
      <c r="H8" s="1654"/>
      <c r="I8" s="1650"/>
      <c r="J8" s="1650"/>
      <c r="K8" s="1650"/>
      <c r="L8" s="1650"/>
      <c r="M8" s="1650"/>
      <c r="N8" s="1650"/>
      <c r="O8" s="1650"/>
      <c r="P8" s="1650"/>
      <c r="Q8" s="1650"/>
      <c r="R8" s="1650"/>
      <c r="S8" s="1650"/>
      <c r="T8" s="1650"/>
      <c r="U8" s="1650"/>
      <c r="V8" s="1650"/>
      <c r="W8" s="1650"/>
    </row>
    <row r="9" spans="1:23">
      <c r="A9" s="1650"/>
      <c r="B9" s="1655" t="s">
        <v>31</v>
      </c>
      <c r="C9" s="1652"/>
      <c r="D9" s="1653"/>
      <c r="E9" s="1654"/>
      <c r="F9" s="1654"/>
      <c r="G9" s="1654"/>
      <c r="H9" s="1654"/>
      <c r="I9" s="1650"/>
      <c r="J9" s="1650"/>
      <c r="K9" s="1650"/>
      <c r="L9" s="1650"/>
      <c r="M9" s="1650"/>
      <c r="N9" s="1650"/>
      <c r="O9" s="1650"/>
      <c r="P9" s="1650"/>
      <c r="Q9" s="1650"/>
      <c r="R9" s="1650"/>
      <c r="S9" s="1650"/>
      <c r="T9" s="1650"/>
      <c r="U9" s="1650"/>
      <c r="V9" s="1650"/>
      <c r="W9" s="1650"/>
    </row>
    <row r="10" spans="1:23">
      <c r="A10" s="1650"/>
      <c r="B10" s="1656"/>
      <c r="C10" s="1652"/>
      <c r="D10" s="1653"/>
      <c r="E10" s="1654"/>
      <c r="F10" s="1654"/>
      <c r="G10" s="1654"/>
      <c r="H10" s="1654"/>
      <c r="I10" s="1650"/>
      <c r="J10" s="1650"/>
      <c r="K10" s="1650"/>
      <c r="L10" s="1650"/>
      <c r="M10" s="1650"/>
      <c r="N10" s="1650"/>
      <c r="O10" s="1650"/>
      <c r="P10" s="1650"/>
      <c r="Q10" s="1650"/>
      <c r="R10" s="1650"/>
      <c r="S10" s="1650"/>
      <c r="T10" s="1650"/>
      <c r="U10" s="1650"/>
      <c r="V10" s="1650"/>
      <c r="W10" s="1650"/>
    </row>
    <row r="11" spans="1:23">
      <c r="A11" s="1650"/>
      <c r="B11" s="1656" t="s">
        <v>32</v>
      </c>
      <c r="C11" s="1652"/>
      <c r="D11" s="1653"/>
      <c r="E11" s="1654"/>
      <c r="F11" s="1654"/>
      <c r="G11" s="1654"/>
      <c r="H11" s="1654"/>
      <c r="I11" s="1650"/>
      <c r="J11" s="1650"/>
      <c r="K11" s="1650"/>
      <c r="L11" s="1650"/>
      <c r="M11" s="1650"/>
      <c r="N11" s="1650"/>
      <c r="O11" s="1650"/>
      <c r="P11" s="1650"/>
      <c r="Q11" s="1650"/>
      <c r="R11" s="1650"/>
      <c r="S11" s="1650"/>
      <c r="T11" s="1650"/>
      <c r="U11" s="1650"/>
      <c r="V11" s="1650"/>
      <c r="W11" s="1650"/>
    </row>
    <row r="12" spans="1:23">
      <c r="A12" s="1650"/>
      <c r="B12" s="1657" t="s">
        <v>33</v>
      </c>
      <c r="C12" s="1656" t="s">
        <v>34</v>
      </c>
      <c r="D12" s="1653"/>
      <c r="E12" s="1654"/>
      <c r="F12" s="1654"/>
      <c r="G12" s="1654"/>
      <c r="H12" s="1654"/>
      <c r="I12" s="1650"/>
      <c r="J12" s="1650"/>
      <c r="K12" s="1650"/>
      <c r="L12" s="1650"/>
      <c r="M12" s="1650"/>
      <c r="N12" s="1650"/>
      <c r="O12" s="1650"/>
      <c r="P12" s="1650"/>
      <c r="Q12" s="1650"/>
      <c r="R12" s="1650"/>
      <c r="S12" s="1650"/>
      <c r="T12" s="1650"/>
      <c r="U12" s="1650"/>
      <c r="V12" s="1650"/>
      <c r="W12" s="1650"/>
    </row>
    <row r="13" spans="1:23">
      <c r="A13" s="1650"/>
      <c r="B13" s="1657" t="s">
        <v>33</v>
      </c>
      <c r="C13" s="1656" t="s">
        <v>35</v>
      </c>
      <c r="D13" s="1653"/>
      <c r="E13" s="1654"/>
      <c r="F13" s="1654"/>
      <c r="G13" s="1654"/>
      <c r="H13" s="1654"/>
      <c r="I13" s="1650"/>
      <c r="J13" s="1650"/>
      <c r="K13" s="1650"/>
      <c r="L13" s="1650"/>
      <c r="M13" s="1650"/>
      <c r="N13" s="1650"/>
      <c r="O13" s="1650"/>
      <c r="P13" s="1650"/>
      <c r="Q13" s="1650"/>
      <c r="R13" s="1650"/>
      <c r="S13" s="1650"/>
      <c r="T13" s="1650"/>
      <c r="U13" s="1650"/>
      <c r="V13" s="1650"/>
      <c r="W13" s="1650"/>
    </row>
    <row r="14" spans="1:23">
      <c r="A14" s="1650"/>
      <c r="B14" s="1657" t="s">
        <v>33</v>
      </c>
      <c r="C14" s="1656" t="s">
        <v>36</v>
      </c>
      <c r="D14" s="1653"/>
      <c r="E14" s="1654"/>
      <c r="F14" s="1654"/>
      <c r="G14" s="1654"/>
      <c r="H14" s="1654"/>
      <c r="I14" s="1650"/>
      <c r="J14" s="1650"/>
      <c r="K14" s="1650"/>
      <c r="L14" s="1650"/>
      <c r="M14" s="1650"/>
      <c r="N14" s="1650"/>
      <c r="O14" s="1650"/>
      <c r="P14" s="1650"/>
      <c r="Q14" s="1650"/>
      <c r="R14" s="1650"/>
      <c r="S14" s="1650"/>
      <c r="T14" s="1650"/>
      <c r="U14" s="1650"/>
      <c r="V14" s="1650"/>
      <c r="W14" s="1650"/>
    </row>
    <row r="15" spans="1:23">
      <c r="A15" s="1650"/>
      <c r="B15" s="1657" t="s">
        <v>33</v>
      </c>
      <c r="C15" s="1656" t="s">
        <v>37</v>
      </c>
      <c r="D15" s="1653"/>
      <c r="E15" s="1654"/>
      <c r="F15" s="1654"/>
      <c r="G15" s="1654"/>
      <c r="H15" s="1654"/>
      <c r="I15" s="1650"/>
      <c r="J15" s="1650"/>
      <c r="K15" s="1650"/>
      <c r="L15" s="1650"/>
      <c r="M15" s="1650"/>
      <c r="N15" s="1650"/>
      <c r="O15" s="1650"/>
      <c r="P15" s="1650"/>
      <c r="Q15" s="1650"/>
      <c r="R15" s="1650"/>
      <c r="S15" s="1650"/>
      <c r="T15" s="1650"/>
      <c r="U15" s="1650"/>
      <c r="V15" s="1650"/>
      <c r="W15" s="1650"/>
    </row>
    <row r="16" spans="1:23" ht="32.4" customHeight="1">
      <c r="A16" s="1650"/>
      <c r="B16" s="1657" t="s">
        <v>33</v>
      </c>
      <c r="C16" s="1658" t="s">
        <v>300</v>
      </c>
      <c r="D16" s="1659"/>
      <c r="E16" s="1659"/>
      <c r="F16" s="1659"/>
      <c r="G16" s="1659"/>
      <c r="H16" s="1659"/>
      <c r="I16" s="1650"/>
      <c r="J16" s="1650"/>
      <c r="K16" s="1650"/>
      <c r="L16" s="1650"/>
      <c r="M16" s="1650"/>
      <c r="N16" s="1650"/>
      <c r="O16" s="1650"/>
      <c r="P16" s="1650"/>
      <c r="Q16" s="1650"/>
      <c r="R16" s="1650"/>
      <c r="S16" s="1650"/>
      <c r="T16" s="1650"/>
      <c r="U16" s="1650"/>
      <c r="V16" s="1650"/>
      <c r="W16" s="1650"/>
    </row>
    <row r="17" spans="1:23">
      <c r="A17" s="1650"/>
      <c r="B17" s="1657" t="s">
        <v>33</v>
      </c>
      <c r="C17" s="1655" t="s">
        <v>38</v>
      </c>
      <c r="D17" s="1653"/>
      <c r="E17" s="1654"/>
      <c r="F17" s="1654"/>
      <c r="G17" s="1654"/>
      <c r="H17" s="1654"/>
      <c r="I17" s="1650"/>
      <c r="J17" s="1650"/>
      <c r="K17" s="1650"/>
      <c r="L17" s="1650"/>
      <c r="M17" s="1650"/>
      <c r="N17" s="1650"/>
      <c r="O17" s="1650"/>
      <c r="P17" s="1650"/>
      <c r="Q17" s="1650"/>
      <c r="R17" s="1650"/>
      <c r="S17" s="1650"/>
      <c r="T17" s="1650"/>
      <c r="U17" s="1650"/>
      <c r="V17" s="1650"/>
      <c r="W17" s="1650"/>
    </row>
    <row r="18" spans="1:23">
      <c r="A18" s="1650"/>
      <c r="B18" s="1656" t="s">
        <v>39</v>
      </c>
      <c r="C18" s="1652"/>
      <c r="D18" s="1653"/>
      <c r="E18" s="1654"/>
      <c r="F18" s="1654"/>
      <c r="G18" s="1654"/>
      <c r="H18" s="1654"/>
      <c r="I18" s="1650"/>
      <c r="J18" s="1650"/>
      <c r="K18" s="1650"/>
      <c r="L18" s="1650"/>
      <c r="M18" s="1650"/>
      <c r="N18" s="1650"/>
      <c r="O18" s="1650"/>
      <c r="P18" s="1650"/>
      <c r="Q18" s="1650"/>
      <c r="R18" s="1650"/>
      <c r="S18" s="1650"/>
      <c r="T18" s="1650"/>
      <c r="U18" s="1650"/>
      <c r="V18" s="1650"/>
      <c r="W18" s="1650"/>
    </row>
    <row r="19" spans="1:23">
      <c r="A19" s="1650"/>
      <c r="B19" s="1660" t="s">
        <v>40</v>
      </c>
      <c r="C19" s="1661"/>
      <c r="D19" s="1662"/>
      <c r="E19" s="1663"/>
      <c r="F19" s="1663"/>
      <c r="G19" s="1663"/>
      <c r="H19" s="1663"/>
      <c r="I19" s="1650"/>
      <c r="J19" s="1650"/>
      <c r="K19" s="1650"/>
      <c r="L19" s="1650"/>
      <c r="M19" s="1650"/>
      <c r="N19" s="1650"/>
      <c r="O19" s="1650"/>
      <c r="P19" s="1650"/>
      <c r="Q19" s="1650"/>
      <c r="R19" s="1650"/>
      <c r="S19" s="1650"/>
      <c r="T19" s="1650"/>
      <c r="U19" s="1650"/>
      <c r="V19" s="1650"/>
      <c r="W19" s="1650"/>
    </row>
    <row r="20" spans="1:23" ht="25.2" customHeight="1">
      <c r="A20" s="1650"/>
      <c r="B20" s="1664" t="s">
        <v>305</v>
      </c>
      <c r="C20" s="1665"/>
      <c r="D20" s="1665"/>
      <c r="E20" s="1665"/>
      <c r="F20" s="1665"/>
      <c r="G20" s="1665"/>
      <c r="H20" s="1665"/>
      <c r="I20" s="1650"/>
      <c r="J20" s="1650"/>
      <c r="K20" s="1650"/>
      <c r="L20" s="1650"/>
      <c r="M20" s="1650"/>
      <c r="N20" s="1650"/>
      <c r="O20" s="1650"/>
      <c r="P20" s="1650"/>
      <c r="Q20" s="1650"/>
      <c r="R20" s="1650"/>
      <c r="S20" s="1650"/>
      <c r="T20" s="1650"/>
      <c r="U20" s="1650"/>
      <c r="V20" s="1650"/>
      <c r="W20" s="1650"/>
    </row>
    <row r="21" spans="1:23">
      <c r="A21" s="1650"/>
      <c r="B21" s="1660"/>
      <c r="C21" s="1661"/>
      <c r="D21" s="1662"/>
      <c r="E21" s="1663"/>
      <c r="F21" s="1663"/>
      <c r="G21" s="1663"/>
      <c r="H21" s="1663"/>
      <c r="I21" s="1650"/>
      <c r="J21" s="1650"/>
      <c r="K21" s="1650"/>
      <c r="L21" s="1650"/>
      <c r="M21" s="1650"/>
      <c r="N21" s="1650"/>
      <c r="O21" s="1650"/>
      <c r="P21" s="1650"/>
      <c r="Q21" s="1650"/>
      <c r="R21" s="1650"/>
      <c r="S21" s="1650"/>
      <c r="T21" s="1650"/>
      <c r="U21" s="1650"/>
      <c r="V21" s="1650"/>
      <c r="W21" s="1650"/>
    </row>
    <row r="22" spans="1:23">
      <c r="A22" s="1650"/>
      <c r="B22" s="1660" t="s">
        <v>41</v>
      </c>
      <c r="C22" s="1661"/>
      <c r="D22" s="1662"/>
      <c r="E22" s="1663"/>
      <c r="F22" s="1663"/>
      <c r="G22" s="1663"/>
      <c r="H22" s="1663"/>
      <c r="I22" s="1650"/>
      <c r="J22" s="1650"/>
      <c r="K22" s="1650"/>
      <c r="L22" s="1650"/>
      <c r="M22" s="1650"/>
      <c r="N22" s="1650"/>
      <c r="O22" s="1650"/>
      <c r="P22" s="1650"/>
      <c r="Q22" s="1650"/>
      <c r="R22" s="1650"/>
      <c r="S22" s="1650"/>
      <c r="T22" s="1650"/>
      <c r="U22" s="1650"/>
      <c r="V22" s="1650"/>
      <c r="W22" s="1650"/>
    </row>
    <row r="23" spans="1:23">
      <c r="A23" s="1650"/>
      <c r="B23" s="1660" t="s">
        <v>42</v>
      </c>
      <c r="C23" s="1661"/>
      <c r="D23" s="1662"/>
      <c r="E23" s="1663"/>
      <c r="F23" s="1663"/>
      <c r="G23" s="1663"/>
      <c r="H23" s="1663"/>
      <c r="I23" s="1650"/>
      <c r="J23" s="1650"/>
      <c r="K23" s="1650"/>
      <c r="L23" s="1650"/>
      <c r="M23" s="1650"/>
      <c r="N23" s="1650"/>
      <c r="O23" s="1650"/>
      <c r="P23" s="1650"/>
      <c r="Q23" s="1650"/>
      <c r="R23" s="1650"/>
      <c r="S23" s="1650"/>
      <c r="T23" s="1650"/>
      <c r="U23" s="1650"/>
      <c r="V23" s="1650"/>
      <c r="W23" s="1650"/>
    </row>
    <row r="24" spans="1:23">
      <c r="A24" s="1650"/>
      <c r="B24" s="1660" t="s">
        <v>43</v>
      </c>
      <c r="C24" s="1661"/>
      <c r="D24" s="1662"/>
      <c r="E24" s="1663"/>
      <c r="F24" s="1663"/>
      <c r="G24" s="1663"/>
      <c r="H24" s="1663"/>
      <c r="I24" s="1650"/>
      <c r="J24" s="1650"/>
      <c r="K24" s="1650"/>
      <c r="L24" s="1650"/>
      <c r="M24" s="1650"/>
      <c r="N24" s="1650"/>
      <c r="O24" s="1650"/>
      <c r="P24" s="1650"/>
      <c r="Q24" s="1650"/>
      <c r="R24" s="1650"/>
      <c r="S24" s="1650"/>
      <c r="T24" s="1650"/>
      <c r="U24" s="1650"/>
      <c r="V24" s="1650"/>
      <c r="W24" s="1650"/>
    </row>
    <row r="25" spans="1:23">
      <c r="A25" s="1650"/>
      <c r="B25" s="1660" t="s">
        <v>44</v>
      </c>
      <c r="C25" s="1661"/>
      <c r="D25" s="1662"/>
      <c r="E25" s="1663"/>
      <c r="F25" s="1663"/>
      <c r="G25" s="1663"/>
      <c r="H25" s="1663"/>
      <c r="I25" s="1650"/>
      <c r="J25" s="1650"/>
      <c r="K25" s="1650"/>
      <c r="L25" s="1650"/>
      <c r="M25" s="1650"/>
      <c r="N25" s="1650"/>
      <c r="O25" s="1650"/>
      <c r="P25" s="1650"/>
      <c r="Q25" s="1650"/>
      <c r="R25" s="1650"/>
      <c r="S25" s="1650"/>
      <c r="T25" s="1650"/>
      <c r="U25" s="1650"/>
      <c r="V25" s="1650"/>
      <c r="W25" s="1650"/>
    </row>
    <row r="26" spans="1:23">
      <c r="A26" s="1650"/>
      <c r="B26" s="1660" t="s">
        <v>45</v>
      </c>
      <c r="C26" s="1661"/>
      <c r="D26" s="1662"/>
      <c r="E26" s="1663"/>
      <c r="F26" s="1663"/>
      <c r="G26" s="1663"/>
      <c r="H26" s="1663"/>
      <c r="I26" s="1650"/>
      <c r="J26" s="1650"/>
      <c r="K26" s="1650"/>
      <c r="L26" s="1650"/>
      <c r="M26" s="1650"/>
      <c r="N26" s="1650"/>
      <c r="O26" s="1650"/>
      <c r="P26" s="1650"/>
      <c r="Q26" s="1650"/>
      <c r="R26" s="1650"/>
      <c r="S26" s="1650"/>
      <c r="T26" s="1650"/>
      <c r="U26" s="1650"/>
      <c r="V26" s="1650"/>
      <c r="W26" s="1650"/>
    </row>
    <row r="27" spans="1:23">
      <c r="A27" s="1650"/>
      <c r="B27" s="1660" t="s">
        <v>46</v>
      </c>
      <c r="C27" s="1661"/>
      <c r="D27" s="1662"/>
      <c r="E27" s="1663"/>
      <c r="F27" s="1663"/>
      <c r="G27" s="1663"/>
      <c r="H27" s="1663"/>
      <c r="I27" s="1650"/>
      <c r="J27" s="1650"/>
      <c r="K27" s="1650"/>
      <c r="L27" s="1650"/>
      <c r="M27" s="1650"/>
      <c r="N27" s="1650"/>
      <c r="O27" s="1650"/>
      <c r="P27" s="1650"/>
      <c r="Q27" s="1650"/>
      <c r="R27" s="1650"/>
      <c r="S27" s="1650"/>
      <c r="T27" s="1650"/>
      <c r="U27" s="1650"/>
      <c r="V27" s="1650"/>
      <c r="W27" s="1650"/>
    </row>
    <row r="28" spans="1:23">
      <c r="A28" s="1650"/>
      <c r="B28" s="1660" t="s">
        <v>47</v>
      </c>
      <c r="C28" s="1661"/>
      <c r="D28" s="1662"/>
      <c r="E28" s="1663"/>
      <c r="F28" s="1663"/>
      <c r="G28" s="1663"/>
      <c r="H28" s="1663"/>
      <c r="I28" s="1650"/>
      <c r="J28" s="1650"/>
      <c r="K28" s="1650"/>
      <c r="L28" s="1650"/>
      <c r="M28" s="1650"/>
      <c r="N28" s="1650"/>
      <c r="O28" s="1650"/>
      <c r="P28" s="1650"/>
      <c r="Q28" s="1650"/>
      <c r="R28" s="1650"/>
      <c r="S28" s="1650"/>
      <c r="T28" s="1650"/>
      <c r="U28" s="1650"/>
      <c r="V28" s="1650"/>
      <c r="W28" s="1650"/>
    </row>
    <row r="29" spans="1:23">
      <c r="A29" s="1650"/>
      <c r="B29" s="1660" t="s">
        <v>48</v>
      </c>
      <c r="C29" s="1661"/>
      <c r="D29" s="1662"/>
      <c r="E29" s="1663"/>
      <c r="F29" s="1663"/>
      <c r="G29" s="1663"/>
      <c r="H29" s="1663"/>
      <c r="I29" s="1650"/>
      <c r="J29" s="1650"/>
      <c r="K29" s="1650"/>
      <c r="L29" s="1650"/>
      <c r="M29" s="1650"/>
      <c r="N29" s="1650"/>
      <c r="O29" s="1650"/>
      <c r="P29" s="1650"/>
      <c r="Q29" s="1650"/>
      <c r="R29" s="1650"/>
      <c r="S29" s="1650"/>
      <c r="T29" s="1650"/>
      <c r="U29" s="1650"/>
      <c r="V29" s="1650"/>
      <c r="W29" s="1650"/>
    </row>
    <row r="30" spans="1:23">
      <c r="A30" s="1650"/>
      <c r="B30" s="1660" t="s">
        <v>49</v>
      </c>
      <c r="C30" s="1661"/>
      <c r="D30" s="1662"/>
      <c r="E30" s="1663"/>
      <c r="F30" s="1663"/>
      <c r="G30" s="1663"/>
      <c r="H30" s="1663"/>
      <c r="I30" s="1650"/>
      <c r="J30" s="1650"/>
      <c r="K30" s="1650"/>
      <c r="L30" s="1650"/>
      <c r="M30" s="1650"/>
      <c r="N30" s="1650"/>
      <c r="O30" s="1650"/>
      <c r="P30" s="1650"/>
      <c r="Q30" s="1650"/>
      <c r="R30" s="1650"/>
      <c r="S30" s="1650"/>
      <c r="T30" s="1650"/>
      <c r="U30" s="1650"/>
      <c r="V30" s="1650"/>
      <c r="W30" s="1650"/>
    </row>
    <row r="31" spans="1:23">
      <c r="A31" s="1650"/>
      <c r="B31" s="1660"/>
      <c r="C31" s="1661"/>
      <c r="D31" s="1662"/>
      <c r="E31" s="1663"/>
      <c r="F31" s="1663"/>
      <c r="G31" s="1663"/>
      <c r="H31" s="1663"/>
      <c r="I31" s="1650"/>
      <c r="J31" s="1650"/>
      <c r="K31" s="1650"/>
      <c r="L31" s="1650"/>
      <c r="M31" s="1650"/>
      <c r="N31" s="1650"/>
      <c r="O31" s="1650"/>
      <c r="P31" s="1650"/>
      <c r="Q31" s="1650"/>
      <c r="R31" s="1650"/>
      <c r="S31" s="1650"/>
      <c r="T31" s="1650"/>
      <c r="U31" s="1650"/>
      <c r="V31" s="1650"/>
      <c r="W31" s="1650"/>
    </row>
    <row r="32" spans="1:23">
      <c r="A32" s="1650"/>
      <c r="B32" s="1660" t="s">
        <v>50</v>
      </c>
      <c r="C32" s="1661"/>
      <c r="D32" s="1662"/>
      <c r="E32" s="1663"/>
      <c r="F32" s="1663"/>
      <c r="G32" s="1663"/>
      <c r="H32" s="1663"/>
      <c r="I32" s="1650"/>
      <c r="J32" s="1650"/>
      <c r="K32" s="1650"/>
      <c r="L32" s="1650"/>
      <c r="M32" s="1650"/>
      <c r="N32" s="1650"/>
      <c r="O32" s="1650"/>
      <c r="P32" s="1650"/>
      <c r="Q32" s="1650"/>
      <c r="R32" s="1650"/>
      <c r="S32" s="1650"/>
      <c r="T32" s="1650"/>
      <c r="U32" s="1650"/>
      <c r="V32" s="1650"/>
      <c r="W32" s="1650"/>
    </row>
    <row r="33" spans="1:23">
      <c r="A33" s="1650"/>
      <c r="B33" s="1660" t="s">
        <v>51</v>
      </c>
      <c r="C33" s="1661"/>
      <c r="D33" s="1662"/>
      <c r="E33" s="1663"/>
      <c r="F33" s="1663"/>
      <c r="G33" s="1663"/>
      <c r="H33" s="1663"/>
      <c r="I33" s="1650"/>
      <c r="J33" s="1650"/>
      <c r="K33" s="1650"/>
      <c r="L33" s="1650"/>
      <c r="M33" s="1650"/>
      <c r="N33" s="1650"/>
      <c r="O33" s="1650"/>
      <c r="P33" s="1650"/>
      <c r="Q33" s="1650"/>
      <c r="R33" s="1650"/>
      <c r="S33" s="1650"/>
      <c r="T33" s="1650"/>
      <c r="U33" s="1650"/>
      <c r="V33" s="1650"/>
      <c r="W33" s="1650"/>
    </row>
    <row r="34" spans="1:23">
      <c r="A34" s="1650"/>
      <c r="B34" s="1660" t="s">
        <v>52</v>
      </c>
      <c r="C34" s="1661"/>
      <c r="D34" s="1662"/>
      <c r="E34" s="1663"/>
      <c r="F34" s="1663"/>
      <c r="G34" s="1663"/>
      <c r="H34" s="1663"/>
      <c r="I34" s="1650"/>
      <c r="J34" s="1650"/>
      <c r="K34" s="1650"/>
      <c r="L34" s="1650"/>
      <c r="M34" s="1650"/>
      <c r="N34" s="1650"/>
      <c r="O34" s="1650"/>
      <c r="P34" s="1650"/>
      <c r="Q34" s="1650"/>
      <c r="R34" s="1650"/>
      <c r="S34" s="1650"/>
      <c r="T34" s="1650"/>
      <c r="U34" s="1650"/>
      <c r="V34" s="1650"/>
      <c r="W34" s="1650"/>
    </row>
    <row r="35" spans="1:23">
      <c r="A35" s="1650"/>
      <c r="B35" s="1660" t="s">
        <v>53</v>
      </c>
      <c r="C35" s="1661"/>
      <c r="D35" s="1662"/>
      <c r="E35" s="1663"/>
      <c r="F35" s="1663"/>
      <c r="G35" s="1663"/>
      <c r="H35" s="1663"/>
      <c r="I35" s="1650"/>
      <c r="J35" s="1650"/>
      <c r="K35" s="1650"/>
      <c r="L35" s="1650"/>
      <c r="M35" s="1650"/>
      <c r="N35" s="1650"/>
      <c r="O35" s="1650"/>
      <c r="P35" s="1650"/>
      <c r="Q35" s="1650"/>
      <c r="R35" s="1650"/>
      <c r="S35" s="1650"/>
      <c r="T35" s="1650"/>
      <c r="U35" s="1650"/>
      <c r="V35" s="1650"/>
      <c r="W35" s="1650"/>
    </row>
    <row r="36" spans="1:23">
      <c r="A36" s="1650"/>
      <c r="B36" s="1660" t="s">
        <v>54</v>
      </c>
      <c r="C36" s="1661"/>
      <c r="D36" s="1662"/>
      <c r="E36" s="1663"/>
      <c r="F36" s="1663"/>
      <c r="G36" s="1663"/>
      <c r="H36" s="1663"/>
      <c r="I36" s="1650"/>
      <c r="J36" s="1650"/>
      <c r="K36" s="1650"/>
      <c r="L36" s="1650"/>
      <c r="M36" s="1650"/>
      <c r="N36" s="1650"/>
      <c r="O36" s="1650"/>
      <c r="P36" s="1650"/>
      <c r="Q36" s="1650"/>
      <c r="R36" s="1650"/>
      <c r="S36" s="1650"/>
      <c r="T36" s="1650"/>
      <c r="U36" s="1650"/>
      <c r="V36" s="1650"/>
      <c r="W36" s="1650"/>
    </row>
    <row r="37" spans="1:23">
      <c r="A37" s="1650"/>
      <c r="B37" s="1660" t="s">
        <v>303</v>
      </c>
      <c r="C37" s="1661"/>
      <c r="D37" s="1662"/>
      <c r="E37" s="1663"/>
      <c r="F37" s="1663"/>
      <c r="G37" s="1663"/>
      <c r="H37" s="1663"/>
      <c r="I37" s="1650"/>
      <c r="J37" s="1650"/>
      <c r="K37" s="1650"/>
      <c r="L37" s="1650"/>
      <c r="M37" s="1650"/>
      <c r="N37" s="1650"/>
      <c r="O37" s="1650"/>
      <c r="P37" s="1650"/>
      <c r="Q37" s="1650"/>
      <c r="R37" s="1650"/>
      <c r="S37" s="1650"/>
      <c r="T37" s="1650"/>
      <c r="U37" s="1650"/>
      <c r="V37" s="1650"/>
      <c r="W37" s="1650"/>
    </row>
    <row r="38" spans="1:23">
      <c r="A38" s="1650"/>
      <c r="B38" s="1666"/>
      <c r="C38" s="1667"/>
      <c r="D38" s="1668"/>
      <c r="E38" s="1663"/>
      <c r="F38" s="1663"/>
      <c r="G38" s="1663"/>
      <c r="H38" s="1663"/>
      <c r="I38" s="1650"/>
      <c r="J38" s="1650"/>
      <c r="K38" s="1650"/>
      <c r="L38" s="1650"/>
      <c r="M38" s="1650"/>
      <c r="N38" s="1650"/>
      <c r="O38" s="1650"/>
      <c r="P38" s="1650"/>
      <c r="Q38" s="1650"/>
      <c r="R38" s="1650"/>
      <c r="S38" s="1650"/>
      <c r="T38" s="1650"/>
      <c r="U38" s="1650"/>
      <c r="V38" s="1650"/>
      <c r="W38" s="1650"/>
    </row>
    <row r="39" spans="1:23">
      <c r="A39" s="1650"/>
      <c r="B39" s="1660"/>
      <c r="C39" s="1661"/>
      <c r="D39" s="1662"/>
      <c r="E39" s="1663"/>
      <c r="F39" s="1663"/>
      <c r="G39" s="1663"/>
      <c r="H39" s="1663"/>
      <c r="I39" s="1650"/>
      <c r="J39" s="1650"/>
      <c r="K39" s="1650"/>
      <c r="L39" s="1650"/>
      <c r="M39" s="1650"/>
      <c r="N39" s="1650"/>
      <c r="O39" s="1650"/>
      <c r="P39" s="1650"/>
      <c r="Q39" s="1650"/>
      <c r="R39" s="1650"/>
      <c r="S39" s="1650"/>
      <c r="T39" s="1650"/>
      <c r="U39" s="1650"/>
      <c r="V39" s="1650"/>
      <c r="W39" s="1650"/>
    </row>
    <row r="40" spans="1:23">
      <c r="A40" s="1650"/>
      <c r="B40" s="1660" t="s">
        <v>55</v>
      </c>
      <c r="C40" s="1661"/>
      <c r="D40" s="1662"/>
      <c r="E40" s="1663"/>
      <c r="F40" s="1663"/>
      <c r="G40" s="1663"/>
      <c r="H40" s="1663"/>
      <c r="I40" s="1650"/>
      <c r="J40" s="1650"/>
      <c r="K40" s="1650"/>
      <c r="L40" s="1650"/>
      <c r="M40" s="1650"/>
      <c r="N40" s="1650"/>
      <c r="O40" s="1650"/>
      <c r="P40" s="1650"/>
      <c r="Q40" s="1650"/>
      <c r="R40" s="1650"/>
      <c r="S40" s="1650"/>
      <c r="T40" s="1650"/>
      <c r="U40" s="1650"/>
      <c r="V40" s="1650"/>
      <c r="W40" s="1650"/>
    </row>
    <row r="41" spans="1:23">
      <c r="A41" s="1650"/>
      <c r="B41" s="1660" t="s">
        <v>56</v>
      </c>
      <c r="C41" s="1661"/>
      <c r="D41" s="1662"/>
      <c r="E41" s="1663"/>
      <c r="F41" s="1663"/>
      <c r="G41" s="1663"/>
      <c r="H41" s="1663"/>
      <c r="I41" s="1650"/>
      <c r="J41" s="1650"/>
      <c r="K41" s="1650"/>
      <c r="L41" s="1650"/>
      <c r="M41" s="1650"/>
      <c r="N41" s="1650"/>
      <c r="O41" s="1650"/>
      <c r="P41" s="1650"/>
      <c r="Q41" s="1650"/>
      <c r="R41" s="1650"/>
      <c r="S41" s="1650"/>
      <c r="T41" s="1650"/>
      <c r="U41" s="1650"/>
      <c r="V41" s="1650"/>
      <c r="W41" s="1650"/>
    </row>
    <row r="42" spans="1:23">
      <c r="A42" s="1650"/>
      <c r="B42" s="1660" t="s">
        <v>57</v>
      </c>
      <c r="C42" s="1661"/>
      <c r="D42" s="1662"/>
      <c r="E42" s="1663"/>
      <c r="F42" s="1663"/>
      <c r="G42" s="1663"/>
      <c r="H42" s="1663"/>
      <c r="I42" s="1650"/>
      <c r="J42" s="1650"/>
      <c r="K42" s="1650"/>
      <c r="L42" s="1650"/>
      <c r="M42" s="1650"/>
      <c r="N42" s="1650"/>
      <c r="O42" s="1650"/>
      <c r="P42" s="1650"/>
      <c r="Q42" s="1650"/>
      <c r="R42" s="1650"/>
      <c r="S42" s="1650"/>
      <c r="T42" s="1650"/>
      <c r="U42" s="1650"/>
      <c r="V42" s="1650"/>
      <c r="W42" s="1650"/>
    </row>
    <row r="43" spans="1:23">
      <c r="A43" s="1650"/>
      <c r="B43" s="1660" t="s">
        <v>58</v>
      </c>
      <c r="C43" s="1661"/>
      <c r="D43" s="1662"/>
      <c r="E43" s="1663"/>
      <c r="F43" s="1663"/>
      <c r="G43" s="1663"/>
      <c r="H43" s="1663"/>
      <c r="I43" s="1650"/>
      <c r="J43" s="1650"/>
      <c r="K43" s="1650"/>
      <c r="L43" s="1650"/>
      <c r="M43" s="1650"/>
      <c r="N43" s="1650"/>
      <c r="O43" s="1650"/>
      <c r="P43" s="1650"/>
      <c r="Q43" s="1650"/>
      <c r="R43" s="1650"/>
      <c r="S43" s="1650"/>
      <c r="T43" s="1650"/>
      <c r="U43" s="1650"/>
      <c r="V43" s="1650"/>
      <c r="W43" s="1650"/>
    </row>
    <row r="44" spans="1:23">
      <c r="A44" s="1650"/>
      <c r="B44" s="1660" t="s">
        <v>59</v>
      </c>
      <c r="C44" s="1661"/>
      <c r="D44" s="1662"/>
      <c r="E44" s="1663"/>
      <c r="F44" s="1663"/>
      <c r="G44" s="1663"/>
      <c r="H44" s="1663"/>
      <c r="I44" s="1650"/>
      <c r="J44" s="1650"/>
      <c r="K44" s="1650"/>
      <c r="L44" s="1650"/>
      <c r="M44" s="1650"/>
      <c r="N44" s="1650"/>
      <c r="O44" s="1650"/>
      <c r="P44" s="1650"/>
      <c r="Q44" s="1650"/>
      <c r="R44" s="1650"/>
      <c r="S44" s="1650"/>
      <c r="T44" s="1650"/>
      <c r="U44" s="1650"/>
      <c r="V44" s="1650"/>
      <c r="W44" s="1650"/>
    </row>
    <row r="45" spans="1:23">
      <c r="A45" s="1650"/>
      <c r="B45" s="1660" t="s">
        <v>60</v>
      </c>
      <c r="C45" s="1661"/>
      <c r="D45" s="1662"/>
      <c r="E45" s="1663"/>
      <c r="F45" s="1663"/>
      <c r="G45" s="1663"/>
      <c r="H45" s="1663"/>
      <c r="I45" s="1650"/>
      <c r="J45" s="1650"/>
      <c r="K45" s="1650"/>
      <c r="L45" s="1650"/>
      <c r="M45" s="1650"/>
      <c r="N45" s="1650"/>
      <c r="O45" s="1650"/>
      <c r="P45" s="1650"/>
      <c r="Q45" s="1650"/>
      <c r="R45" s="1650"/>
      <c r="S45" s="1650"/>
      <c r="T45" s="1650"/>
      <c r="U45" s="1650"/>
      <c r="V45" s="1650"/>
      <c r="W45" s="1650"/>
    </row>
    <row r="46" spans="1:23">
      <c r="A46" s="1650"/>
      <c r="B46" s="1660" t="s">
        <v>61</v>
      </c>
      <c r="C46" s="1661"/>
      <c r="D46" s="1662"/>
      <c r="E46" s="1663"/>
      <c r="F46" s="1663"/>
      <c r="G46" s="1663"/>
      <c r="H46" s="1663"/>
      <c r="I46" s="1650"/>
      <c r="J46" s="1650"/>
      <c r="K46" s="1650"/>
      <c r="L46" s="1650"/>
      <c r="M46" s="1650"/>
      <c r="N46" s="1650"/>
      <c r="O46" s="1650"/>
      <c r="P46" s="1650"/>
      <c r="Q46" s="1650"/>
      <c r="R46" s="1650"/>
      <c r="S46" s="1650"/>
      <c r="T46" s="1650"/>
      <c r="U46" s="1650"/>
      <c r="V46" s="1650"/>
      <c r="W46" s="1650"/>
    </row>
    <row r="47" spans="1:23">
      <c r="A47" s="1650"/>
      <c r="B47" s="1660"/>
      <c r="C47" s="1661"/>
      <c r="D47" s="1662"/>
      <c r="E47" s="1663"/>
      <c r="F47" s="1663"/>
      <c r="G47" s="1663"/>
      <c r="H47" s="1663"/>
      <c r="I47" s="1650"/>
      <c r="J47" s="1650"/>
      <c r="K47" s="1650"/>
      <c r="L47" s="1650"/>
      <c r="M47" s="1650"/>
      <c r="N47" s="1650"/>
      <c r="O47" s="1650"/>
      <c r="P47" s="1650"/>
      <c r="Q47" s="1650"/>
      <c r="R47" s="1650"/>
      <c r="S47" s="1650"/>
      <c r="T47" s="1650"/>
      <c r="U47" s="1650"/>
      <c r="V47" s="1650"/>
      <c r="W47" s="1650"/>
    </row>
    <row r="48" spans="1:23">
      <c r="A48" s="1650"/>
      <c r="B48" s="1660" t="s">
        <v>62</v>
      </c>
      <c r="C48" s="1661"/>
      <c r="D48" s="1662"/>
      <c r="E48" s="1663"/>
      <c r="F48" s="1663"/>
      <c r="G48" s="1663"/>
      <c r="H48" s="1663"/>
      <c r="I48" s="1650"/>
      <c r="J48" s="1650"/>
      <c r="K48" s="1650"/>
      <c r="L48" s="1650"/>
      <c r="M48" s="1650"/>
      <c r="N48" s="1650"/>
      <c r="O48" s="1650"/>
      <c r="P48" s="1650"/>
      <c r="Q48" s="1650"/>
      <c r="R48" s="1650"/>
      <c r="S48" s="1650"/>
      <c r="T48" s="1650"/>
      <c r="U48" s="1650"/>
      <c r="V48" s="1650"/>
      <c r="W48" s="1650"/>
    </row>
    <row r="49" spans="1:23">
      <c r="A49" s="1650"/>
      <c r="B49" s="1660" t="s">
        <v>63</v>
      </c>
      <c r="C49" s="1661"/>
      <c r="D49" s="1662"/>
      <c r="E49" s="1663"/>
      <c r="F49" s="1663"/>
      <c r="G49" s="1663"/>
      <c r="H49" s="1663"/>
      <c r="I49" s="1650"/>
      <c r="J49" s="1650"/>
      <c r="K49" s="1650"/>
      <c r="L49" s="1650"/>
      <c r="M49" s="1650"/>
      <c r="N49" s="1650"/>
      <c r="O49" s="1650"/>
      <c r="P49" s="1650"/>
      <c r="Q49" s="1650"/>
      <c r="R49" s="1650"/>
      <c r="S49" s="1650"/>
      <c r="T49" s="1650"/>
      <c r="U49" s="1650"/>
      <c r="V49" s="1650"/>
      <c r="W49" s="1650"/>
    </row>
    <row r="50" spans="1:23">
      <c r="A50" s="1650"/>
      <c r="B50" s="1660" t="s">
        <v>64</v>
      </c>
      <c r="C50" s="1661"/>
      <c r="D50" s="1662"/>
      <c r="E50" s="1663"/>
      <c r="F50" s="1663"/>
      <c r="G50" s="1663"/>
      <c r="H50" s="1663"/>
      <c r="I50" s="1650"/>
      <c r="J50" s="1650"/>
      <c r="K50" s="1650"/>
      <c r="L50" s="1650"/>
      <c r="M50" s="1650"/>
      <c r="N50" s="1650"/>
      <c r="O50" s="1650"/>
      <c r="P50" s="1650"/>
      <c r="Q50" s="1650"/>
      <c r="R50" s="1650"/>
      <c r="S50" s="1650"/>
      <c r="T50" s="1650"/>
      <c r="U50" s="1650"/>
      <c r="V50" s="1650"/>
      <c r="W50" s="1650"/>
    </row>
    <row r="51" spans="1:23">
      <c r="A51" s="1650"/>
      <c r="B51" s="1660"/>
      <c r="C51" s="1661"/>
      <c r="D51" s="1662"/>
      <c r="E51" s="1663"/>
      <c r="F51" s="1663"/>
      <c r="G51" s="1663"/>
      <c r="H51" s="1663"/>
      <c r="I51" s="1650"/>
      <c r="J51" s="1650"/>
      <c r="K51" s="1650"/>
      <c r="L51" s="1650"/>
      <c r="M51" s="1650"/>
      <c r="N51" s="1650"/>
      <c r="O51" s="1650"/>
      <c r="P51" s="1650"/>
      <c r="Q51" s="1650"/>
      <c r="R51" s="1650"/>
      <c r="S51" s="1650"/>
      <c r="T51" s="1650"/>
      <c r="U51" s="1650"/>
      <c r="V51" s="1650"/>
      <c r="W51" s="1650"/>
    </row>
    <row r="52" spans="1:23">
      <c r="A52" s="1650"/>
      <c r="B52" s="1660" t="s">
        <v>65</v>
      </c>
      <c r="C52" s="1661"/>
      <c r="D52" s="1662"/>
      <c r="E52" s="1663"/>
      <c r="F52" s="1663"/>
      <c r="G52" s="1663"/>
      <c r="H52" s="1663"/>
      <c r="I52" s="1650"/>
      <c r="J52" s="1650"/>
      <c r="K52" s="1650"/>
      <c r="L52" s="1650"/>
      <c r="M52" s="1650"/>
      <c r="N52" s="1650"/>
      <c r="O52" s="1650"/>
      <c r="P52" s="1650"/>
      <c r="Q52" s="1650"/>
      <c r="R52" s="1650"/>
      <c r="S52" s="1650"/>
      <c r="T52" s="1650"/>
      <c r="U52" s="1650"/>
      <c r="V52" s="1650"/>
      <c r="W52" s="1650"/>
    </row>
    <row r="53" spans="1:23">
      <c r="A53" s="1650"/>
      <c r="B53" s="1661" t="s">
        <v>66</v>
      </c>
      <c r="C53" s="1660" t="s">
        <v>67</v>
      </c>
      <c r="D53" s="1660"/>
      <c r="E53" s="1660"/>
      <c r="F53" s="1660"/>
      <c r="G53" s="1663"/>
      <c r="H53" s="1663"/>
      <c r="I53" s="1650"/>
      <c r="J53" s="1650"/>
      <c r="K53" s="1650"/>
      <c r="L53" s="1650"/>
      <c r="M53" s="1650"/>
      <c r="N53" s="1650"/>
      <c r="O53" s="1650"/>
      <c r="P53" s="1650"/>
      <c r="Q53" s="1650"/>
      <c r="R53" s="1650"/>
      <c r="S53" s="1650"/>
      <c r="T53" s="1650"/>
      <c r="U53" s="1650"/>
      <c r="V53" s="1650"/>
      <c r="W53" s="1650"/>
    </row>
    <row r="54" spans="1:23">
      <c r="A54" s="1650"/>
      <c r="B54" s="1661" t="s">
        <v>68</v>
      </c>
      <c r="C54" s="1660" t="s">
        <v>69</v>
      </c>
      <c r="D54" s="1660"/>
      <c r="E54" s="1660"/>
      <c r="F54" s="1660"/>
      <c r="G54" s="1663"/>
      <c r="H54" s="1663"/>
      <c r="I54" s="1650"/>
      <c r="J54" s="1650"/>
      <c r="K54" s="1650"/>
      <c r="L54" s="1650"/>
      <c r="M54" s="1650"/>
      <c r="N54" s="1650"/>
      <c r="O54" s="1650"/>
      <c r="P54" s="1650"/>
      <c r="Q54" s="1650"/>
      <c r="R54" s="1650"/>
      <c r="S54" s="1650"/>
      <c r="T54" s="1650"/>
      <c r="U54" s="1650"/>
      <c r="V54" s="1650"/>
      <c r="W54" s="1650"/>
    </row>
    <row r="55" spans="1:23">
      <c r="A55" s="1650"/>
      <c r="B55" s="1661" t="s">
        <v>70</v>
      </c>
      <c r="C55" s="1660" t="s">
        <v>71</v>
      </c>
      <c r="D55" s="1660"/>
      <c r="E55" s="1660"/>
      <c r="F55" s="1660"/>
      <c r="G55" s="1663"/>
      <c r="H55" s="1663"/>
      <c r="I55" s="1650"/>
      <c r="J55" s="1650"/>
      <c r="K55" s="1650"/>
      <c r="L55" s="1650"/>
      <c r="M55" s="1650"/>
      <c r="N55" s="1650"/>
      <c r="O55" s="1650"/>
      <c r="P55" s="1650"/>
      <c r="Q55" s="1650"/>
      <c r="R55" s="1650"/>
      <c r="S55" s="1650"/>
      <c r="T55" s="1650"/>
      <c r="U55" s="1650"/>
      <c r="V55" s="1650"/>
      <c r="W55" s="1650"/>
    </row>
    <row r="56" spans="1:23">
      <c r="A56" s="1650"/>
      <c r="B56" s="1661" t="s">
        <v>72</v>
      </c>
      <c r="C56" s="1660" t="s">
        <v>73</v>
      </c>
      <c r="D56" s="1660"/>
      <c r="E56" s="1660"/>
      <c r="F56" s="1660"/>
      <c r="G56" s="1663"/>
      <c r="H56" s="1663"/>
      <c r="I56" s="1650"/>
      <c r="J56" s="1650"/>
      <c r="K56" s="1650"/>
      <c r="L56" s="1650"/>
      <c r="M56" s="1650"/>
      <c r="N56" s="1650"/>
      <c r="O56" s="1650"/>
      <c r="P56" s="1650"/>
      <c r="Q56" s="1650"/>
      <c r="R56" s="1650"/>
      <c r="S56" s="1650"/>
      <c r="T56" s="1650"/>
      <c r="U56" s="1650"/>
      <c r="V56" s="1650"/>
      <c r="W56" s="1650"/>
    </row>
    <row r="57" spans="1:23">
      <c r="A57" s="1650"/>
      <c r="B57" s="1660"/>
      <c r="C57" s="1661"/>
      <c r="D57" s="1662"/>
      <c r="E57" s="1663"/>
      <c r="F57" s="1663"/>
      <c r="G57" s="1663"/>
      <c r="H57" s="1663"/>
      <c r="I57" s="1650"/>
      <c r="J57" s="1650"/>
      <c r="K57" s="1650"/>
      <c r="L57" s="1650"/>
      <c r="M57" s="1650"/>
      <c r="N57" s="1650"/>
      <c r="O57" s="1650"/>
      <c r="P57" s="1650"/>
      <c r="Q57" s="1650"/>
      <c r="R57" s="1650"/>
      <c r="S57" s="1650"/>
      <c r="T57" s="1650"/>
      <c r="U57" s="1650"/>
      <c r="V57" s="1650"/>
      <c r="W57" s="1650"/>
    </row>
    <row r="58" spans="1:23">
      <c r="A58" s="1650"/>
      <c r="B58" s="1660" t="s">
        <v>74</v>
      </c>
      <c r="C58" s="1661"/>
      <c r="D58" s="1662"/>
      <c r="E58" s="1663"/>
      <c r="F58" s="1663"/>
      <c r="G58" s="1663"/>
      <c r="H58" s="1663"/>
      <c r="I58" s="1650"/>
      <c r="J58" s="1650"/>
      <c r="K58" s="1650"/>
      <c r="L58" s="1650"/>
      <c r="M58" s="1650"/>
      <c r="N58" s="1650"/>
      <c r="O58" s="1650"/>
      <c r="P58" s="1650"/>
      <c r="Q58" s="1650"/>
      <c r="R58" s="1650"/>
      <c r="S58" s="1650"/>
      <c r="T58" s="1650"/>
      <c r="U58" s="1650"/>
      <c r="V58" s="1650"/>
      <c r="W58" s="1650"/>
    </row>
    <row r="59" spans="1:23">
      <c r="A59" s="1650"/>
      <c r="B59" s="1660" t="s">
        <v>75</v>
      </c>
      <c r="C59" s="1661"/>
      <c r="D59" s="1662"/>
      <c r="E59" s="1663"/>
      <c r="F59" s="1663"/>
      <c r="G59" s="1663"/>
      <c r="H59" s="1663"/>
      <c r="I59" s="1650"/>
      <c r="J59" s="1650"/>
      <c r="K59" s="1650"/>
      <c r="L59" s="1650"/>
      <c r="M59" s="1650"/>
      <c r="N59" s="1650"/>
      <c r="O59" s="1650"/>
      <c r="P59" s="1650"/>
      <c r="Q59" s="1650"/>
      <c r="R59" s="1650"/>
      <c r="S59" s="1650"/>
      <c r="T59" s="1650"/>
      <c r="U59" s="1650"/>
      <c r="V59" s="1650"/>
      <c r="W59" s="1650"/>
    </row>
    <row r="60" spans="1:23">
      <c r="A60" s="1650"/>
      <c r="B60" s="1660" t="s">
        <v>76</v>
      </c>
      <c r="C60" s="1661"/>
      <c r="D60" s="1662"/>
      <c r="E60" s="1663"/>
      <c r="F60" s="1663"/>
      <c r="G60" s="1663"/>
      <c r="H60" s="1663"/>
      <c r="I60" s="1650"/>
      <c r="J60" s="1650"/>
      <c r="K60" s="1650"/>
      <c r="L60" s="1650"/>
      <c r="M60" s="1650"/>
      <c r="N60" s="1650"/>
      <c r="O60" s="1650"/>
      <c r="P60" s="1650"/>
      <c r="Q60" s="1650"/>
      <c r="R60" s="1650"/>
      <c r="S60" s="1650"/>
      <c r="T60" s="1650"/>
      <c r="U60" s="1650"/>
      <c r="V60" s="1650"/>
      <c r="W60" s="1650"/>
    </row>
    <row r="61" spans="1:23">
      <c r="A61" s="1650"/>
      <c r="B61" s="1660" t="s">
        <v>77</v>
      </c>
      <c r="C61" s="1661"/>
      <c r="D61" s="1662"/>
      <c r="E61" s="1663"/>
      <c r="F61" s="1663"/>
      <c r="G61" s="1663"/>
      <c r="H61" s="1663"/>
      <c r="I61" s="1650"/>
      <c r="J61" s="1650"/>
      <c r="K61" s="1650"/>
      <c r="L61" s="1650"/>
      <c r="M61" s="1650"/>
      <c r="N61" s="1650"/>
      <c r="O61" s="1650"/>
      <c r="P61" s="1650"/>
      <c r="Q61" s="1650"/>
      <c r="R61" s="1650"/>
      <c r="S61" s="1650"/>
      <c r="T61" s="1650"/>
      <c r="U61" s="1650"/>
      <c r="V61" s="1650"/>
      <c r="W61" s="1650"/>
    </row>
    <row r="62" spans="1:23">
      <c r="A62" s="1650"/>
      <c r="B62" s="1660"/>
      <c r="C62" s="1661"/>
      <c r="D62" s="1662"/>
      <c r="E62" s="1663"/>
      <c r="F62" s="1663"/>
      <c r="G62" s="1663"/>
      <c r="H62" s="1663"/>
      <c r="I62" s="1650"/>
      <c r="J62" s="1650"/>
      <c r="K62" s="1650"/>
      <c r="L62" s="1650"/>
      <c r="M62" s="1650"/>
      <c r="N62" s="1650"/>
      <c r="O62" s="1650"/>
      <c r="P62" s="1650"/>
      <c r="Q62" s="1650"/>
      <c r="R62" s="1650"/>
      <c r="S62" s="1650"/>
      <c r="T62" s="1650"/>
      <c r="U62" s="1650"/>
      <c r="V62" s="1650"/>
      <c r="W62" s="1650"/>
    </row>
    <row r="63" spans="1:23">
      <c r="A63" s="1650"/>
      <c r="B63" s="1660" t="s">
        <v>78</v>
      </c>
      <c r="C63" s="1661"/>
      <c r="D63" s="1662"/>
      <c r="E63" s="1663"/>
      <c r="F63" s="1663"/>
      <c r="G63" s="1663"/>
      <c r="H63" s="1663"/>
      <c r="I63" s="1650"/>
      <c r="J63" s="1650"/>
      <c r="K63" s="1650"/>
      <c r="L63" s="1650"/>
      <c r="M63" s="1650"/>
      <c r="N63" s="1650"/>
      <c r="O63" s="1650"/>
      <c r="P63" s="1650"/>
      <c r="Q63" s="1650"/>
      <c r="R63" s="1650"/>
      <c r="S63" s="1650"/>
      <c r="T63" s="1650"/>
      <c r="U63" s="1650"/>
      <c r="V63" s="1650"/>
      <c r="W63" s="1650"/>
    </row>
    <row r="64" spans="1:23">
      <c r="A64" s="1650"/>
      <c r="B64" s="1660" t="s">
        <v>79</v>
      </c>
      <c r="C64" s="1661"/>
      <c r="D64" s="1662"/>
      <c r="E64" s="1663"/>
      <c r="F64" s="1663"/>
      <c r="G64" s="1663"/>
      <c r="H64" s="1663"/>
      <c r="I64" s="1650"/>
      <c r="J64" s="1650"/>
      <c r="K64" s="1650"/>
      <c r="L64" s="1650"/>
      <c r="M64" s="1650"/>
      <c r="N64" s="1650"/>
      <c r="O64" s="1650"/>
      <c r="P64" s="1650"/>
      <c r="Q64" s="1650"/>
      <c r="R64" s="1650"/>
      <c r="S64" s="1650"/>
      <c r="T64" s="1650"/>
      <c r="U64" s="1650"/>
      <c r="V64" s="1650"/>
      <c r="W64" s="1650"/>
    </row>
    <row r="65" spans="1:23">
      <c r="A65" s="1650"/>
      <c r="B65" s="1660" t="s">
        <v>80</v>
      </c>
      <c r="C65" s="1661"/>
      <c r="D65" s="1662"/>
      <c r="E65" s="1663"/>
      <c r="F65" s="1663"/>
      <c r="G65" s="1663"/>
      <c r="H65" s="1663"/>
      <c r="I65" s="1650"/>
      <c r="J65" s="1650"/>
      <c r="K65" s="1650"/>
      <c r="L65" s="1650"/>
      <c r="M65" s="1650"/>
      <c r="N65" s="1650"/>
      <c r="O65" s="1650"/>
      <c r="P65" s="1650"/>
      <c r="Q65" s="1650"/>
      <c r="R65" s="1650"/>
      <c r="S65" s="1650"/>
      <c r="T65" s="1650"/>
      <c r="U65" s="1650"/>
      <c r="V65" s="1650"/>
      <c r="W65" s="1650"/>
    </row>
    <row r="66" spans="1:23">
      <c r="A66" s="1650"/>
      <c r="B66" s="1660" t="s">
        <v>81</v>
      </c>
      <c r="C66" s="1661"/>
      <c r="D66" s="1662"/>
      <c r="E66" s="1663"/>
      <c r="F66" s="1663"/>
      <c r="G66" s="1663"/>
      <c r="H66" s="1663"/>
      <c r="I66" s="1650"/>
      <c r="J66" s="1650"/>
      <c r="K66" s="1650"/>
      <c r="L66" s="1650"/>
      <c r="M66" s="1650"/>
      <c r="N66" s="1650"/>
      <c r="O66" s="1650"/>
      <c r="P66" s="1650"/>
      <c r="Q66" s="1650"/>
      <c r="R66" s="1650"/>
      <c r="S66" s="1650"/>
      <c r="T66" s="1650"/>
      <c r="U66" s="1650"/>
      <c r="V66" s="1650"/>
      <c r="W66" s="1650"/>
    </row>
    <row r="67" spans="1:23">
      <c r="A67" s="1650"/>
      <c r="B67" s="1660" t="s">
        <v>82</v>
      </c>
      <c r="C67" s="1661"/>
      <c r="D67" s="1662"/>
      <c r="E67" s="1663"/>
      <c r="F67" s="1663"/>
      <c r="G67" s="1663"/>
      <c r="H67" s="1663"/>
      <c r="I67" s="1650"/>
      <c r="J67" s="1650"/>
      <c r="K67" s="1650"/>
      <c r="L67" s="1650"/>
      <c r="M67" s="1650"/>
      <c r="N67" s="1650"/>
      <c r="O67" s="1650"/>
      <c r="P67" s="1650"/>
      <c r="Q67" s="1650"/>
      <c r="R67" s="1650"/>
      <c r="S67" s="1650"/>
      <c r="T67" s="1650"/>
      <c r="U67" s="1650"/>
      <c r="V67" s="1650"/>
      <c r="W67" s="1650"/>
    </row>
    <row r="68" spans="1:23">
      <c r="A68" s="1650"/>
      <c r="B68" s="1660" t="s">
        <v>83</v>
      </c>
      <c r="C68" s="1661"/>
      <c r="D68" s="1662"/>
      <c r="E68" s="1663"/>
      <c r="F68" s="1663"/>
      <c r="G68" s="1663"/>
      <c r="H68" s="1663"/>
      <c r="I68" s="1650"/>
      <c r="J68" s="1650"/>
      <c r="K68" s="1650"/>
      <c r="L68" s="1650"/>
      <c r="M68" s="1650"/>
      <c r="N68" s="1650"/>
      <c r="O68" s="1650"/>
      <c r="P68" s="1650"/>
      <c r="Q68" s="1650"/>
      <c r="R68" s="1650"/>
      <c r="S68" s="1650"/>
      <c r="T68" s="1650"/>
      <c r="U68" s="1650"/>
      <c r="V68" s="1650"/>
      <c r="W68" s="1650"/>
    </row>
    <row r="69" spans="1:23">
      <c r="A69" s="1650"/>
      <c r="B69" s="1660" t="s">
        <v>84</v>
      </c>
      <c r="C69" s="1661"/>
      <c r="D69" s="1662"/>
      <c r="E69" s="1663"/>
      <c r="F69" s="1663"/>
      <c r="G69" s="1663"/>
      <c r="H69" s="1663"/>
      <c r="I69" s="1650"/>
      <c r="J69" s="1650"/>
      <c r="K69" s="1650"/>
      <c r="L69" s="1650"/>
      <c r="M69" s="1650"/>
      <c r="N69" s="1650"/>
      <c r="O69" s="1650"/>
      <c r="P69" s="1650"/>
      <c r="Q69" s="1650"/>
      <c r="R69" s="1650"/>
      <c r="S69" s="1650"/>
      <c r="T69" s="1650"/>
      <c r="U69" s="1650"/>
      <c r="V69" s="1650"/>
      <c r="W69" s="1650"/>
    </row>
    <row r="70" spans="1:23">
      <c r="A70" s="1650"/>
      <c r="B70" s="1660" t="s">
        <v>85</v>
      </c>
      <c r="C70" s="1661"/>
      <c r="D70" s="1662"/>
      <c r="E70" s="1663"/>
      <c r="F70" s="1663"/>
      <c r="G70" s="1663"/>
      <c r="H70" s="1663"/>
      <c r="I70" s="1650"/>
      <c r="J70" s="1650"/>
      <c r="K70" s="1650"/>
      <c r="L70" s="1650"/>
      <c r="M70" s="1650"/>
      <c r="N70" s="1650"/>
      <c r="O70" s="1650"/>
      <c r="P70" s="1650"/>
      <c r="Q70" s="1650"/>
      <c r="R70" s="1650"/>
      <c r="S70" s="1650"/>
      <c r="T70" s="1650"/>
      <c r="U70" s="1650"/>
      <c r="V70" s="1650"/>
      <c r="W70" s="1650"/>
    </row>
    <row r="71" spans="1:23">
      <c r="A71" s="1650"/>
      <c r="B71" s="1660"/>
      <c r="C71" s="1661"/>
      <c r="D71" s="1662"/>
      <c r="E71" s="1663"/>
      <c r="F71" s="1663"/>
      <c r="G71" s="1663"/>
      <c r="H71" s="1663"/>
      <c r="I71" s="1650"/>
      <c r="J71" s="1650"/>
      <c r="K71" s="1650"/>
      <c r="L71" s="1650"/>
      <c r="M71" s="1650"/>
      <c r="N71" s="1650"/>
      <c r="O71" s="1650"/>
      <c r="P71" s="1650"/>
      <c r="Q71" s="1650"/>
      <c r="R71" s="1650"/>
      <c r="S71" s="1650"/>
      <c r="T71" s="1650"/>
      <c r="U71" s="1650"/>
      <c r="V71" s="1650"/>
      <c r="W71" s="1650"/>
    </row>
    <row r="72" spans="1:23">
      <c r="A72" s="1650"/>
      <c r="B72" s="1660" t="s">
        <v>86</v>
      </c>
      <c r="C72" s="1661"/>
      <c r="D72" s="1662"/>
      <c r="E72" s="1663"/>
      <c r="F72" s="1663"/>
      <c r="G72" s="1663"/>
      <c r="H72" s="1663"/>
      <c r="I72" s="1650"/>
      <c r="J72" s="1650"/>
      <c r="K72" s="1650"/>
      <c r="L72" s="1650"/>
      <c r="M72" s="1650"/>
      <c r="N72" s="1650"/>
      <c r="O72" s="1650"/>
      <c r="P72" s="1650"/>
      <c r="Q72" s="1650"/>
      <c r="R72" s="1650"/>
      <c r="S72" s="1650"/>
      <c r="T72" s="1650"/>
      <c r="U72" s="1650"/>
      <c r="V72" s="1650"/>
      <c r="W72" s="1650"/>
    </row>
    <row r="73" spans="1:23">
      <c r="A73" s="1650"/>
      <c r="B73" s="1660" t="s">
        <v>87</v>
      </c>
      <c r="C73" s="1661"/>
      <c r="D73" s="1662"/>
      <c r="E73" s="1663"/>
      <c r="F73" s="1663"/>
      <c r="G73" s="1663"/>
      <c r="H73" s="1663"/>
      <c r="I73" s="1650"/>
      <c r="J73" s="1650"/>
      <c r="K73" s="1650"/>
      <c r="L73" s="1650"/>
      <c r="M73" s="1650"/>
      <c r="N73" s="1650"/>
      <c r="O73" s="1650"/>
      <c r="P73" s="1650"/>
      <c r="Q73" s="1650"/>
      <c r="R73" s="1650"/>
      <c r="S73" s="1650"/>
      <c r="T73" s="1650"/>
      <c r="U73" s="1650"/>
      <c r="V73" s="1650"/>
      <c r="W73" s="1650"/>
    </row>
    <row r="74" spans="1:23">
      <c r="A74" s="1650"/>
      <c r="B74" s="1660"/>
      <c r="C74" s="1661"/>
      <c r="D74" s="1662"/>
      <c r="E74" s="1663"/>
      <c r="F74" s="1663"/>
      <c r="G74" s="1663"/>
      <c r="H74" s="1663"/>
      <c r="I74" s="1650"/>
      <c r="J74" s="1650"/>
      <c r="K74" s="1650"/>
      <c r="L74" s="1650"/>
      <c r="M74" s="1650"/>
      <c r="N74" s="1650"/>
      <c r="O74" s="1650"/>
      <c r="P74" s="1650"/>
      <c r="Q74" s="1650"/>
      <c r="R74" s="1650"/>
      <c r="S74" s="1650"/>
      <c r="T74" s="1650"/>
      <c r="U74" s="1650"/>
      <c r="V74" s="1650"/>
      <c r="W74" s="1650"/>
    </row>
    <row r="75" spans="1:23">
      <c r="A75" s="1650"/>
      <c r="B75" s="1660" t="s">
        <v>88</v>
      </c>
      <c r="C75" s="1661"/>
      <c r="D75" s="1662"/>
      <c r="E75" s="1663"/>
      <c r="F75" s="1663"/>
      <c r="G75" s="1663"/>
      <c r="H75" s="1663"/>
      <c r="I75" s="1650"/>
      <c r="J75" s="1650"/>
      <c r="K75" s="1650"/>
      <c r="L75" s="1650"/>
      <c r="M75" s="1650"/>
      <c r="N75" s="1650"/>
      <c r="O75" s="1650"/>
      <c r="P75" s="1650"/>
      <c r="Q75" s="1650"/>
      <c r="R75" s="1650"/>
      <c r="S75" s="1650"/>
      <c r="T75" s="1650"/>
      <c r="U75" s="1650"/>
      <c r="V75" s="1650"/>
      <c r="W75" s="1650"/>
    </row>
    <row r="76" spans="1:23">
      <c r="A76" s="1650"/>
      <c r="B76" s="1660" t="s">
        <v>89</v>
      </c>
      <c r="C76" s="1661"/>
      <c r="D76" s="1662"/>
      <c r="E76" s="1663"/>
      <c r="F76" s="1663"/>
      <c r="G76" s="1663"/>
      <c r="H76" s="1663"/>
      <c r="I76" s="1650"/>
      <c r="J76" s="1650"/>
      <c r="K76" s="1650"/>
      <c r="L76" s="1650"/>
      <c r="M76" s="1650"/>
      <c r="N76" s="1650"/>
      <c r="O76" s="1650"/>
      <c r="P76" s="1650"/>
      <c r="Q76" s="1650"/>
      <c r="R76" s="1650"/>
      <c r="S76" s="1650"/>
      <c r="T76" s="1650"/>
      <c r="U76" s="1650"/>
      <c r="V76" s="1650"/>
      <c r="W76" s="1650"/>
    </row>
    <row r="77" spans="1:23">
      <c r="A77" s="1650"/>
      <c r="B77" s="1660" t="s">
        <v>90</v>
      </c>
      <c r="C77" s="1661"/>
      <c r="D77" s="1662"/>
      <c r="E77" s="1663"/>
      <c r="F77" s="1663"/>
      <c r="G77" s="1663"/>
      <c r="H77" s="1663"/>
      <c r="I77" s="1650"/>
      <c r="J77" s="1650"/>
      <c r="K77" s="1650"/>
      <c r="L77" s="1650"/>
      <c r="M77" s="1650"/>
      <c r="N77" s="1650"/>
      <c r="O77" s="1650"/>
      <c r="P77" s="1650"/>
      <c r="Q77" s="1650"/>
      <c r="R77" s="1650"/>
      <c r="S77" s="1650"/>
      <c r="T77" s="1650"/>
      <c r="U77" s="1650"/>
      <c r="V77" s="1650"/>
      <c r="W77" s="1650"/>
    </row>
    <row r="78" spans="1:23">
      <c r="A78" s="1650"/>
      <c r="B78" s="1660" t="s">
        <v>91</v>
      </c>
      <c r="C78" s="1661"/>
      <c r="D78" s="1662"/>
      <c r="E78" s="1663"/>
      <c r="F78" s="1663"/>
      <c r="G78" s="1663"/>
      <c r="H78" s="1663"/>
      <c r="I78" s="1650"/>
      <c r="J78" s="1650"/>
      <c r="K78" s="1650"/>
      <c r="L78" s="1650"/>
      <c r="M78" s="1650"/>
      <c r="N78" s="1650"/>
      <c r="O78" s="1650"/>
      <c r="P78" s="1650"/>
      <c r="Q78" s="1650"/>
      <c r="R78" s="1650"/>
      <c r="S78" s="1650"/>
      <c r="T78" s="1650"/>
      <c r="U78" s="1650"/>
      <c r="V78" s="1650"/>
      <c r="W78" s="1650"/>
    </row>
    <row r="79" spans="1:23">
      <c r="A79" s="1650"/>
      <c r="B79" s="1660" t="s">
        <v>92</v>
      </c>
      <c r="C79" s="1661"/>
      <c r="D79" s="1662"/>
      <c r="E79" s="1663"/>
      <c r="F79" s="1663"/>
      <c r="G79" s="1663"/>
      <c r="H79" s="1663"/>
      <c r="I79" s="1650"/>
      <c r="J79" s="1650"/>
      <c r="K79" s="1650"/>
      <c r="L79" s="1650"/>
      <c r="M79" s="1650"/>
      <c r="N79" s="1650"/>
      <c r="O79" s="1650"/>
      <c r="P79" s="1650"/>
      <c r="Q79" s="1650"/>
      <c r="R79" s="1650"/>
      <c r="S79" s="1650"/>
      <c r="T79" s="1650"/>
      <c r="U79" s="1650"/>
      <c r="V79" s="1650"/>
      <c r="W79" s="1650"/>
    </row>
    <row r="80" spans="1:23">
      <c r="A80" s="1650"/>
      <c r="B80" s="1660"/>
      <c r="C80" s="1661"/>
      <c r="D80" s="1662"/>
      <c r="E80" s="1663"/>
      <c r="F80" s="1663"/>
      <c r="G80" s="1663"/>
      <c r="H80" s="1663"/>
      <c r="I80" s="1650"/>
      <c r="J80" s="1650"/>
      <c r="K80" s="1650"/>
      <c r="L80" s="1650"/>
      <c r="M80" s="1650"/>
      <c r="N80" s="1650"/>
      <c r="O80" s="1650"/>
      <c r="P80" s="1650"/>
      <c r="Q80" s="1650"/>
      <c r="R80" s="1650"/>
      <c r="S80" s="1650"/>
      <c r="T80" s="1650"/>
      <c r="U80" s="1650"/>
      <c r="V80" s="1650"/>
      <c r="W80" s="1650"/>
    </row>
    <row r="81" spans="1:23">
      <c r="A81" s="1650"/>
      <c r="B81" s="1660" t="s">
        <v>93</v>
      </c>
      <c r="C81" s="1661"/>
      <c r="D81" s="1662"/>
      <c r="E81" s="1663"/>
      <c r="F81" s="1663"/>
      <c r="G81" s="1663"/>
      <c r="H81" s="1663"/>
      <c r="I81" s="1650"/>
      <c r="J81" s="1650"/>
      <c r="K81" s="1650"/>
      <c r="L81" s="1650"/>
      <c r="M81" s="1650"/>
      <c r="N81" s="1650"/>
      <c r="O81" s="1650"/>
      <c r="P81" s="1650"/>
      <c r="Q81" s="1650"/>
      <c r="R81" s="1650"/>
      <c r="S81" s="1650"/>
      <c r="T81" s="1650"/>
      <c r="U81" s="1650"/>
      <c r="V81" s="1650"/>
      <c r="W81" s="1650"/>
    </row>
    <row r="82" spans="1:23">
      <c r="A82" s="1650"/>
      <c r="B82" s="1660" t="s">
        <v>94</v>
      </c>
      <c r="C82" s="1661"/>
      <c r="D82" s="1662"/>
      <c r="E82" s="1663"/>
      <c r="F82" s="1663"/>
      <c r="G82" s="1663"/>
      <c r="H82" s="1663"/>
      <c r="I82" s="1650"/>
      <c r="J82" s="1650"/>
      <c r="K82" s="1650"/>
      <c r="L82" s="1650"/>
      <c r="M82" s="1650"/>
      <c r="N82" s="1650"/>
      <c r="O82" s="1650"/>
      <c r="P82" s="1650"/>
      <c r="Q82" s="1650"/>
      <c r="R82" s="1650"/>
      <c r="S82" s="1650"/>
      <c r="T82" s="1650"/>
      <c r="U82" s="1650"/>
      <c r="V82" s="1650"/>
      <c r="W82" s="1650"/>
    </row>
    <row r="83" spans="1:23">
      <c r="A83" s="1650"/>
      <c r="B83" s="1660" t="s">
        <v>95</v>
      </c>
      <c r="C83" s="1661"/>
      <c r="D83" s="1662"/>
      <c r="E83" s="1663"/>
      <c r="F83" s="1663"/>
      <c r="G83" s="1663"/>
      <c r="H83" s="1663"/>
      <c r="I83" s="1650"/>
      <c r="J83" s="1650"/>
      <c r="K83" s="1650"/>
      <c r="L83" s="1650"/>
      <c r="M83" s="1650"/>
      <c r="N83" s="1650"/>
      <c r="O83" s="1650"/>
      <c r="P83" s="1650"/>
      <c r="Q83" s="1650"/>
      <c r="R83" s="1650"/>
      <c r="S83" s="1650"/>
      <c r="T83" s="1650"/>
      <c r="U83" s="1650"/>
      <c r="V83" s="1650"/>
      <c r="W83" s="1650"/>
    </row>
    <row r="84" spans="1:23">
      <c r="A84" s="1650"/>
      <c r="B84" s="1660" t="s">
        <v>96</v>
      </c>
      <c r="C84" s="1661"/>
      <c r="D84" s="1662"/>
      <c r="E84" s="1663"/>
      <c r="F84" s="1663"/>
      <c r="G84" s="1663"/>
      <c r="H84" s="1663"/>
      <c r="I84" s="1650"/>
      <c r="J84" s="1650"/>
      <c r="K84" s="1650"/>
      <c r="L84" s="1650"/>
      <c r="M84" s="1650"/>
      <c r="N84" s="1650"/>
      <c r="O84" s="1650"/>
      <c r="P84" s="1650"/>
      <c r="Q84" s="1650"/>
      <c r="R84" s="1650"/>
      <c r="S84" s="1650"/>
      <c r="T84" s="1650"/>
      <c r="U84" s="1650"/>
      <c r="V84" s="1650"/>
      <c r="W84" s="1650"/>
    </row>
    <row r="85" spans="1:23">
      <c r="A85" s="1650"/>
      <c r="B85" s="1660"/>
      <c r="C85" s="1661"/>
      <c r="D85" s="1662"/>
      <c r="E85" s="1663"/>
      <c r="F85" s="1663"/>
      <c r="G85" s="1663"/>
      <c r="H85" s="1663"/>
      <c r="I85" s="1650"/>
      <c r="J85" s="1650"/>
      <c r="K85" s="1650"/>
      <c r="L85" s="1650"/>
      <c r="M85" s="1650"/>
      <c r="N85" s="1650"/>
      <c r="O85" s="1650"/>
      <c r="P85" s="1650"/>
      <c r="Q85" s="1650"/>
      <c r="R85" s="1650"/>
      <c r="S85" s="1650"/>
      <c r="T85" s="1650"/>
      <c r="U85" s="1650"/>
      <c r="V85" s="1650"/>
      <c r="W85" s="1650"/>
    </row>
    <row r="86" spans="1:23">
      <c r="A86" s="1650"/>
      <c r="B86" s="1660" t="s">
        <v>97</v>
      </c>
      <c r="C86" s="1661"/>
      <c r="D86" s="1662"/>
      <c r="E86" s="1663"/>
      <c r="F86" s="1663"/>
      <c r="G86" s="1663"/>
      <c r="H86" s="1663"/>
      <c r="I86" s="1650"/>
      <c r="J86" s="1650"/>
      <c r="K86" s="1650"/>
      <c r="L86" s="1650"/>
      <c r="M86" s="1650"/>
      <c r="N86" s="1650"/>
      <c r="O86" s="1650"/>
      <c r="P86" s="1650"/>
      <c r="Q86" s="1650"/>
      <c r="R86" s="1650"/>
      <c r="S86" s="1650"/>
      <c r="T86" s="1650"/>
      <c r="U86" s="1650"/>
      <c r="V86" s="1650"/>
      <c r="W86" s="1650"/>
    </row>
    <row r="87" spans="1:23">
      <c r="A87" s="1650"/>
      <c r="B87" s="1660" t="s">
        <v>98</v>
      </c>
      <c r="C87" s="1661"/>
      <c r="D87" s="1662"/>
      <c r="E87" s="1663"/>
      <c r="F87" s="1663"/>
      <c r="G87" s="1663"/>
      <c r="H87" s="1663"/>
      <c r="I87" s="1650"/>
      <c r="J87" s="1650"/>
      <c r="K87" s="1650"/>
      <c r="L87" s="1650"/>
      <c r="M87" s="1650"/>
      <c r="N87" s="1650"/>
      <c r="O87" s="1650"/>
      <c r="P87" s="1650"/>
      <c r="Q87" s="1650"/>
      <c r="R87" s="1650"/>
      <c r="S87" s="1650"/>
      <c r="T87" s="1650"/>
      <c r="U87" s="1650"/>
      <c r="V87" s="1650"/>
      <c r="W87" s="1650"/>
    </row>
    <row r="88" spans="1:23">
      <c r="A88" s="1650"/>
      <c r="B88" s="1660" t="s">
        <v>99</v>
      </c>
      <c r="C88" s="1661"/>
      <c r="D88" s="1662"/>
      <c r="E88" s="1663"/>
      <c r="F88" s="1663"/>
      <c r="G88" s="1663"/>
      <c r="H88" s="1663"/>
      <c r="I88" s="1650"/>
      <c r="J88" s="1650"/>
      <c r="K88" s="1650"/>
      <c r="L88" s="1650"/>
      <c r="M88" s="1650"/>
      <c r="N88" s="1650"/>
      <c r="O88" s="1650"/>
      <c r="P88" s="1650"/>
      <c r="Q88" s="1650"/>
      <c r="R88" s="1650"/>
      <c r="S88" s="1650"/>
      <c r="T88" s="1650"/>
      <c r="U88" s="1650"/>
      <c r="V88" s="1650"/>
      <c r="W88" s="1650"/>
    </row>
    <row r="89" spans="1:23">
      <c r="A89" s="1650"/>
      <c r="B89" s="1660" t="s">
        <v>100</v>
      </c>
      <c r="C89" s="1661"/>
      <c r="D89" s="1662"/>
      <c r="E89" s="1663"/>
      <c r="F89" s="1663"/>
      <c r="G89" s="1663"/>
      <c r="H89" s="1663"/>
      <c r="I89" s="1650"/>
      <c r="J89" s="1650"/>
      <c r="K89" s="1650"/>
      <c r="L89" s="1650"/>
      <c r="M89" s="1650"/>
      <c r="N89" s="1650"/>
      <c r="O89" s="1650"/>
      <c r="P89" s="1650"/>
      <c r="Q89" s="1650"/>
      <c r="R89" s="1650"/>
      <c r="S89" s="1650"/>
      <c r="T89" s="1650"/>
      <c r="U89" s="1650"/>
      <c r="V89" s="1650"/>
      <c r="W89" s="1650"/>
    </row>
    <row r="90" spans="1:23">
      <c r="A90" s="1650"/>
      <c r="B90" s="1660" t="s">
        <v>101</v>
      </c>
      <c r="C90" s="1661"/>
      <c r="D90" s="1662"/>
      <c r="E90" s="1663"/>
      <c r="F90" s="1663"/>
      <c r="G90" s="1663"/>
      <c r="H90" s="1663"/>
      <c r="I90" s="1650"/>
      <c r="J90" s="1650"/>
      <c r="K90" s="1650"/>
      <c r="L90" s="1650"/>
      <c r="M90" s="1650"/>
      <c r="N90" s="1650"/>
      <c r="O90" s="1650"/>
      <c r="P90" s="1650"/>
      <c r="Q90" s="1650"/>
      <c r="R90" s="1650"/>
      <c r="S90" s="1650"/>
      <c r="T90" s="1650"/>
      <c r="U90" s="1650"/>
      <c r="V90" s="1650"/>
      <c r="W90" s="1650"/>
    </row>
    <row r="91" spans="1:23">
      <c r="A91" s="1650"/>
      <c r="B91" s="1660"/>
      <c r="C91" s="1661"/>
      <c r="D91" s="1662"/>
      <c r="E91" s="1663"/>
      <c r="F91" s="1663"/>
      <c r="G91" s="1663"/>
      <c r="H91" s="1663"/>
      <c r="I91" s="1650"/>
      <c r="J91" s="1650"/>
      <c r="K91" s="1650"/>
      <c r="L91" s="1650"/>
      <c r="M91" s="1650"/>
      <c r="N91" s="1650"/>
      <c r="O91" s="1650"/>
      <c r="P91" s="1650"/>
      <c r="Q91" s="1650"/>
      <c r="R91" s="1650"/>
      <c r="S91" s="1650"/>
      <c r="T91" s="1650"/>
      <c r="U91" s="1650"/>
      <c r="V91" s="1650"/>
      <c r="W91" s="1650"/>
    </row>
    <row r="92" spans="1:23">
      <c r="A92" s="1650"/>
      <c r="B92" s="1660" t="s">
        <v>102</v>
      </c>
      <c r="C92" s="1661"/>
      <c r="D92" s="1662"/>
      <c r="E92" s="1663"/>
      <c r="F92" s="1663"/>
      <c r="G92" s="1663"/>
      <c r="H92" s="1663"/>
      <c r="I92" s="1650"/>
      <c r="J92" s="1650"/>
      <c r="K92" s="1650"/>
      <c r="L92" s="1650"/>
      <c r="M92" s="1650"/>
      <c r="N92" s="1650"/>
      <c r="O92" s="1650"/>
      <c r="P92" s="1650"/>
      <c r="Q92" s="1650"/>
      <c r="R92" s="1650"/>
      <c r="S92" s="1650"/>
      <c r="T92" s="1650"/>
      <c r="U92" s="1650"/>
      <c r="V92" s="1650"/>
      <c r="W92" s="1650"/>
    </row>
    <row r="93" spans="1:23">
      <c r="A93" s="1650"/>
      <c r="B93" s="1660" t="s">
        <v>103</v>
      </c>
      <c r="C93" s="1661"/>
      <c r="D93" s="1662"/>
      <c r="E93" s="1663"/>
      <c r="F93" s="1663"/>
      <c r="G93" s="1663"/>
      <c r="H93" s="1663"/>
      <c r="I93" s="1650"/>
      <c r="J93" s="1650"/>
      <c r="K93" s="1650"/>
      <c r="L93" s="1650"/>
      <c r="M93" s="1650"/>
      <c r="N93" s="1650"/>
      <c r="O93" s="1650"/>
      <c r="P93" s="1650"/>
      <c r="Q93" s="1650"/>
      <c r="R93" s="1650"/>
      <c r="S93" s="1650"/>
      <c r="T93" s="1650"/>
      <c r="U93" s="1650"/>
      <c r="V93" s="1650"/>
      <c r="W93" s="1650"/>
    </row>
    <row r="94" spans="1:23">
      <c r="A94" s="1650"/>
      <c r="B94" s="1660"/>
      <c r="C94" s="1661"/>
      <c r="D94" s="1662"/>
      <c r="E94" s="1663"/>
      <c r="F94" s="1663"/>
      <c r="G94" s="1663"/>
      <c r="H94" s="1663"/>
      <c r="I94" s="1650"/>
      <c r="J94" s="1650"/>
      <c r="K94" s="1650"/>
      <c r="L94" s="1650"/>
      <c r="M94" s="1650"/>
      <c r="N94" s="1650"/>
      <c r="O94" s="1650"/>
      <c r="P94" s="1650"/>
      <c r="Q94" s="1650"/>
      <c r="R94" s="1650"/>
      <c r="S94" s="1650"/>
      <c r="T94" s="1650"/>
      <c r="U94" s="1650"/>
      <c r="V94" s="1650"/>
      <c r="W94" s="1650"/>
    </row>
    <row r="95" spans="1:23">
      <c r="A95" s="1650"/>
      <c r="B95" s="1660" t="s">
        <v>104</v>
      </c>
      <c r="C95" s="1661"/>
      <c r="D95" s="1662"/>
      <c r="E95" s="1663"/>
      <c r="F95" s="1663"/>
      <c r="G95" s="1663"/>
      <c r="H95" s="1663"/>
      <c r="I95" s="1650"/>
      <c r="J95" s="1650"/>
      <c r="K95" s="1650"/>
      <c r="L95" s="1650"/>
      <c r="M95" s="1650"/>
      <c r="N95" s="1650"/>
      <c r="O95" s="1650"/>
      <c r="P95" s="1650"/>
      <c r="Q95" s="1650"/>
      <c r="R95" s="1650"/>
      <c r="S95" s="1650"/>
      <c r="T95" s="1650"/>
      <c r="U95" s="1650"/>
      <c r="V95" s="1650"/>
      <c r="W95" s="1650"/>
    </row>
    <row r="96" spans="1:23">
      <c r="A96" s="1650"/>
      <c r="B96" s="1660" t="s">
        <v>105</v>
      </c>
      <c r="C96" s="1661"/>
      <c r="D96" s="1662"/>
      <c r="E96" s="1663"/>
      <c r="F96" s="1663"/>
      <c r="G96" s="1663"/>
      <c r="H96" s="1663"/>
      <c r="I96" s="1650"/>
      <c r="J96" s="1650"/>
      <c r="K96" s="1650"/>
      <c r="L96" s="1650"/>
      <c r="M96" s="1650"/>
      <c r="N96" s="1650"/>
      <c r="O96" s="1650"/>
      <c r="P96" s="1650"/>
      <c r="Q96" s="1650"/>
      <c r="R96" s="1650"/>
      <c r="S96" s="1650"/>
      <c r="T96" s="1650"/>
      <c r="U96" s="1650"/>
      <c r="V96" s="1650"/>
      <c r="W96" s="1650"/>
    </row>
    <row r="97" spans="1:23">
      <c r="A97" s="1650"/>
      <c r="B97" s="1660"/>
      <c r="C97" s="1661"/>
      <c r="D97" s="1662"/>
      <c r="E97" s="1663"/>
      <c r="F97" s="1663"/>
      <c r="G97" s="1663"/>
      <c r="H97" s="1663"/>
      <c r="I97" s="1650"/>
      <c r="J97" s="1650"/>
      <c r="K97" s="1650"/>
      <c r="L97" s="1650"/>
      <c r="M97" s="1650"/>
      <c r="N97" s="1650"/>
      <c r="O97" s="1650"/>
      <c r="P97" s="1650"/>
      <c r="Q97" s="1650"/>
      <c r="R97" s="1650"/>
      <c r="S97" s="1650"/>
      <c r="T97" s="1650"/>
      <c r="U97" s="1650"/>
      <c r="V97" s="1650"/>
      <c r="W97" s="1650"/>
    </row>
    <row r="98" spans="1:23">
      <c r="A98" s="1650"/>
      <c r="B98" s="1660" t="s">
        <v>106</v>
      </c>
      <c r="C98" s="1661"/>
      <c r="D98" s="1662"/>
      <c r="E98" s="1663"/>
      <c r="F98" s="1663"/>
      <c r="G98" s="1663"/>
      <c r="H98" s="1663"/>
      <c r="I98" s="1650"/>
      <c r="J98" s="1650"/>
      <c r="K98" s="1650"/>
      <c r="L98" s="1650"/>
      <c r="M98" s="1650"/>
      <c r="N98" s="1650"/>
      <c r="O98" s="1650"/>
      <c r="P98" s="1650"/>
      <c r="Q98" s="1650"/>
      <c r="R98" s="1650"/>
      <c r="S98" s="1650"/>
      <c r="T98" s="1650"/>
      <c r="U98" s="1650"/>
      <c r="V98" s="1650"/>
      <c r="W98" s="1650"/>
    </row>
    <row r="99" spans="1:23">
      <c r="A99" s="1650"/>
      <c r="B99" s="1660" t="s">
        <v>107</v>
      </c>
      <c r="C99" s="1661"/>
      <c r="D99" s="1662"/>
      <c r="E99" s="1663"/>
      <c r="F99" s="1663"/>
      <c r="G99" s="1663"/>
      <c r="H99" s="1663"/>
      <c r="I99" s="1650"/>
      <c r="J99" s="1650"/>
      <c r="K99" s="1650"/>
      <c r="L99" s="1650"/>
      <c r="M99" s="1650"/>
      <c r="N99" s="1650"/>
      <c r="O99" s="1650"/>
      <c r="P99" s="1650"/>
      <c r="Q99" s="1650"/>
      <c r="R99" s="1650"/>
      <c r="S99" s="1650"/>
      <c r="T99" s="1650"/>
      <c r="U99" s="1650"/>
      <c r="V99" s="1650"/>
      <c r="W99" s="1650"/>
    </row>
    <row r="100" spans="1:23">
      <c r="A100" s="1650"/>
      <c r="B100" s="1660" t="s">
        <v>108</v>
      </c>
      <c r="C100" s="1661"/>
      <c r="D100" s="1662"/>
      <c r="E100" s="1663"/>
      <c r="F100" s="1663"/>
      <c r="G100" s="1663"/>
      <c r="H100" s="1663"/>
      <c r="I100" s="1650"/>
      <c r="J100" s="1650"/>
      <c r="K100" s="1650"/>
      <c r="L100" s="1650"/>
      <c r="M100" s="1650"/>
      <c r="N100" s="1650"/>
      <c r="O100" s="1650"/>
      <c r="P100" s="1650"/>
      <c r="Q100" s="1650"/>
      <c r="R100" s="1650"/>
      <c r="S100" s="1650"/>
      <c r="T100" s="1650"/>
      <c r="U100" s="1650"/>
      <c r="V100" s="1650"/>
      <c r="W100" s="1650"/>
    </row>
    <row r="101" spans="1:23">
      <c r="A101" s="1650"/>
      <c r="B101" s="1660"/>
      <c r="C101" s="1661"/>
      <c r="D101" s="1662"/>
      <c r="E101" s="1663"/>
      <c r="F101" s="1663"/>
      <c r="G101" s="1663"/>
      <c r="H101" s="1663"/>
      <c r="I101" s="1650"/>
      <c r="J101" s="1650"/>
      <c r="K101" s="1650"/>
      <c r="L101" s="1650"/>
      <c r="M101" s="1650"/>
      <c r="N101" s="1650"/>
      <c r="O101" s="1650"/>
      <c r="P101" s="1650"/>
      <c r="Q101" s="1650"/>
      <c r="R101" s="1650"/>
      <c r="S101" s="1650"/>
      <c r="T101" s="1650"/>
      <c r="U101" s="1650"/>
      <c r="V101" s="1650"/>
      <c r="W101" s="1650"/>
    </row>
    <row r="102" spans="1:23" ht="24.6" customHeight="1">
      <c r="A102" s="1650"/>
      <c r="B102" s="1658" t="s">
        <v>304</v>
      </c>
      <c r="C102" s="1669"/>
      <c r="D102" s="1669"/>
      <c r="E102" s="1669"/>
      <c r="F102" s="1669"/>
      <c r="G102" s="1669"/>
      <c r="H102" s="1669"/>
      <c r="I102" s="1650"/>
      <c r="J102" s="1650"/>
      <c r="K102" s="1650"/>
      <c r="L102" s="1650"/>
      <c r="M102" s="1650"/>
      <c r="N102" s="1650"/>
      <c r="O102" s="1650"/>
      <c r="P102" s="1650"/>
      <c r="Q102" s="1650"/>
      <c r="R102" s="1650"/>
      <c r="S102" s="1650"/>
      <c r="T102" s="1650"/>
      <c r="U102" s="1650"/>
      <c r="V102" s="1650"/>
      <c r="W102" s="1650"/>
    </row>
    <row r="103" spans="1:23">
      <c r="A103" s="1650"/>
      <c r="B103" s="1660" t="s">
        <v>109</v>
      </c>
      <c r="C103" s="1661"/>
      <c r="D103" s="1662"/>
      <c r="E103" s="1663"/>
      <c r="F103" s="1663"/>
      <c r="G103" s="1663"/>
      <c r="H103" s="1663"/>
      <c r="I103" s="1650"/>
      <c r="J103" s="1650"/>
      <c r="K103" s="1650"/>
      <c r="L103" s="1650"/>
      <c r="M103" s="1650"/>
      <c r="N103" s="1650"/>
      <c r="O103" s="1650"/>
      <c r="P103" s="1650"/>
      <c r="Q103" s="1650"/>
      <c r="R103" s="1650"/>
      <c r="S103" s="1650"/>
      <c r="T103" s="1650"/>
      <c r="U103" s="1650"/>
      <c r="V103" s="1650"/>
      <c r="W103" s="1650"/>
    </row>
    <row r="104" spans="1:23">
      <c r="A104" s="1650"/>
      <c r="B104" s="1660" t="s">
        <v>110</v>
      </c>
      <c r="C104" s="1661"/>
      <c r="D104" s="1662"/>
      <c r="E104" s="1663"/>
      <c r="F104" s="1663"/>
      <c r="G104" s="1663"/>
      <c r="H104" s="1663"/>
      <c r="I104" s="1650"/>
      <c r="J104" s="1650"/>
      <c r="K104" s="1650"/>
      <c r="L104" s="1650"/>
      <c r="M104" s="1650"/>
      <c r="N104" s="1650"/>
      <c r="O104" s="1650"/>
      <c r="P104" s="1650"/>
      <c r="Q104" s="1650"/>
      <c r="R104" s="1650"/>
      <c r="S104" s="1650"/>
      <c r="T104" s="1650"/>
      <c r="U104" s="1650"/>
      <c r="V104" s="1650"/>
      <c r="W104" s="1650"/>
    </row>
    <row r="105" spans="1:23">
      <c r="A105" s="1650"/>
      <c r="B105" s="1660" t="s">
        <v>111</v>
      </c>
      <c r="C105" s="1661"/>
      <c r="D105" s="1662"/>
      <c r="E105" s="1663"/>
      <c r="F105" s="1663"/>
      <c r="G105" s="1663"/>
      <c r="H105" s="1663"/>
      <c r="I105" s="1650"/>
      <c r="J105" s="1650"/>
      <c r="K105" s="1650"/>
      <c r="L105" s="1650"/>
      <c r="M105" s="1650"/>
      <c r="N105" s="1650"/>
      <c r="O105" s="1650"/>
      <c r="P105" s="1650"/>
      <c r="Q105" s="1650"/>
      <c r="R105" s="1650"/>
      <c r="S105" s="1650"/>
      <c r="T105" s="1650"/>
      <c r="U105" s="1650"/>
      <c r="V105" s="1650"/>
      <c r="W105" s="1650"/>
    </row>
    <row r="106" spans="1:23">
      <c r="A106" s="1650"/>
      <c r="B106" s="1660"/>
      <c r="C106" s="1661"/>
      <c r="D106" s="1662"/>
      <c r="E106" s="1663"/>
      <c r="F106" s="1663"/>
      <c r="G106" s="1663"/>
      <c r="H106" s="1663"/>
      <c r="I106" s="1650"/>
      <c r="J106" s="1650"/>
      <c r="K106" s="1650"/>
      <c r="L106" s="1650"/>
      <c r="M106" s="1650"/>
      <c r="N106" s="1650"/>
      <c r="O106" s="1650"/>
      <c r="P106" s="1650"/>
      <c r="Q106" s="1650"/>
      <c r="R106" s="1650"/>
      <c r="S106" s="1650"/>
      <c r="T106" s="1650"/>
      <c r="U106" s="1650"/>
      <c r="V106" s="1650"/>
      <c r="W106" s="1650"/>
    </row>
    <row r="107" spans="1:23">
      <c r="A107" s="1650"/>
      <c r="B107" s="1670" t="s">
        <v>112</v>
      </c>
      <c r="C107" s="1671"/>
      <c r="D107" s="1662"/>
      <c r="E107" s="1663"/>
      <c r="F107" s="1663"/>
      <c r="G107" s="1663"/>
      <c r="H107" s="1663"/>
      <c r="I107" s="1650"/>
      <c r="J107" s="1650"/>
      <c r="K107" s="1650"/>
      <c r="L107" s="1650"/>
      <c r="M107" s="1650"/>
      <c r="N107" s="1650"/>
      <c r="O107" s="1650"/>
      <c r="P107" s="1650"/>
      <c r="Q107" s="1650"/>
      <c r="R107" s="1650"/>
      <c r="S107" s="1650"/>
      <c r="T107" s="1650"/>
      <c r="U107" s="1650"/>
      <c r="V107" s="1650"/>
      <c r="W107" s="1650"/>
    </row>
    <row r="108" spans="1:23">
      <c r="A108" s="1650"/>
      <c r="B108" s="1670" t="s">
        <v>113</v>
      </c>
      <c r="C108" s="1671"/>
      <c r="D108" s="1662"/>
      <c r="E108" s="1663"/>
      <c r="F108" s="1663"/>
      <c r="G108" s="1663"/>
      <c r="H108" s="1663"/>
      <c r="I108" s="1650"/>
      <c r="J108" s="1650"/>
      <c r="K108" s="1650"/>
      <c r="L108" s="1650"/>
      <c r="M108" s="1650"/>
      <c r="N108" s="1650"/>
      <c r="O108" s="1650"/>
      <c r="P108" s="1650"/>
      <c r="Q108" s="1650"/>
      <c r="R108" s="1650"/>
      <c r="S108" s="1650"/>
      <c r="T108" s="1650"/>
      <c r="U108" s="1650"/>
      <c r="V108" s="1650"/>
      <c r="W108" s="1650"/>
    </row>
    <row r="109" spans="1:23">
      <c r="A109" s="1650"/>
      <c r="B109" s="1671" t="s">
        <v>66</v>
      </c>
      <c r="C109" s="1670" t="s">
        <v>114</v>
      </c>
      <c r="D109" s="1662"/>
      <c r="E109" s="1663"/>
      <c r="F109" s="1663"/>
      <c r="G109" s="1663"/>
      <c r="H109" s="1663"/>
      <c r="I109" s="1650"/>
      <c r="J109" s="1650"/>
      <c r="K109" s="1650"/>
      <c r="L109" s="1650"/>
      <c r="M109" s="1650"/>
      <c r="N109" s="1650"/>
      <c r="O109" s="1650"/>
      <c r="P109" s="1650"/>
      <c r="Q109" s="1650"/>
      <c r="R109" s="1650"/>
      <c r="S109" s="1650"/>
      <c r="T109" s="1650"/>
      <c r="U109" s="1650"/>
      <c r="V109" s="1650"/>
      <c r="W109" s="1650"/>
    </row>
    <row r="110" spans="1:23">
      <c r="A110" s="1650"/>
      <c r="B110" s="1671" t="s">
        <v>68</v>
      </c>
      <c r="C110" s="1670" t="s">
        <v>115</v>
      </c>
      <c r="D110" s="1662"/>
      <c r="E110" s="1663"/>
      <c r="F110" s="1663"/>
      <c r="G110" s="1663"/>
      <c r="H110" s="1663"/>
      <c r="I110" s="1650"/>
      <c r="J110" s="1650"/>
      <c r="K110" s="1650"/>
      <c r="L110" s="1650"/>
      <c r="M110" s="1650"/>
      <c r="N110" s="1650"/>
      <c r="O110" s="1650"/>
      <c r="P110" s="1650"/>
      <c r="Q110" s="1650"/>
      <c r="R110" s="1650"/>
      <c r="S110" s="1650"/>
      <c r="T110" s="1650"/>
      <c r="U110" s="1650"/>
      <c r="V110" s="1650"/>
      <c r="W110" s="1650"/>
    </row>
    <row r="111" spans="1:23">
      <c r="A111" s="1650"/>
      <c r="B111" s="1670"/>
      <c r="C111" s="1670" t="s">
        <v>116</v>
      </c>
      <c r="D111" s="1662"/>
      <c r="E111" s="1663"/>
      <c r="F111" s="1663"/>
      <c r="G111" s="1663"/>
      <c r="H111" s="1663"/>
      <c r="I111" s="1650"/>
      <c r="J111" s="1650"/>
      <c r="K111" s="1650"/>
      <c r="L111" s="1650"/>
      <c r="M111" s="1650"/>
      <c r="N111" s="1650"/>
      <c r="O111" s="1650"/>
      <c r="P111" s="1650"/>
      <c r="Q111" s="1650"/>
      <c r="R111" s="1650"/>
      <c r="S111" s="1650"/>
      <c r="T111" s="1650"/>
      <c r="U111" s="1650"/>
      <c r="V111" s="1650"/>
      <c r="W111" s="1650"/>
    </row>
    <row r="112" spans="1:23">
      <c r="A112" s="1650"/>
      <c r="B112" s="1670"/>
      <c r="C112" s="1670"/>
      <c r="D112" s="1662"/>
      <c r="E112" s="1663"/>
      <c r="F112" s="1663"/>
      <c r="G112" s="1663"/>
      <c r="H112" s="1663"/>
      <c r="I112" s="1650"/>
      <c r="J112" s="1650"/>
      <c r="K112" s="1650"/>
      <c r="L112" s="1650"/>
      <c r="M112" s="1650"/>
      <c r="N112" s="1650"/>
      <c r="O112" s="1650"/>
      <c r="P112" s="1650"/>
      <c r="Q112" s="1650"/>
      <c r="R112" s="1650"/>
      <c r="S112" s="1650"/>
      <c r="T112" s="1650"/>
      <c r="U112" s="1650"/>
      <c r="V112" s="1650"/>
      <c r="W112" s="1650"/>
    </row>
    <row r="113" spans="1:23">
      <c r="A113" s="1650"/>
      <c r="B113" s="1670" t="s">
        <v>117</v>
      </c>
      <c r="C113" s="1672"/>
      <c r="D113" s="1662"/>
      <c r="E113" s="1663"/>
      <c r="F113" s="1663"/>
      <c r="G113" s="1663"/>
      <c r="H113" s="1663"/>
      <c r="I113" s="1650"/>
      <c r="J113" s="1650"/>
      <c r="K113" s="1650"/>
      <c r="L113" s="1650"/>
      <c r="M113" s="1650"/>
      <c r="N113" s="1650"/>
      <c r="O113" s="1650"/>
      <c r="P113" s="1650"/>
      <c r="Q113" s="1650"/>
      <c r="R113" s="1650"/>
      <c r="S113" s="1650"/>
      <c r="T113" s="1650"/>
      <c r="U113" s="1650"/>
      <c r="V113" s="1650"/>
      <c r="W113" s="1650"/>
    </row>
    <row r="114" spans="1:23">
      <c r="A114" s="1650"/>
      <c r="B114" s="1670" t="s">
        <v>118</v>
      </c>
      <c r="C114" s="1671"/>
      <c r="D114" s="1662"/>
      <c r="E114" s="1663"/>
      <c r="F114" s="1663"/>
      <c r="G114" s="1663"/>
      <c r="H114" s="1663"/>
      <c r="I114" s="1650"/>
      <c r="J114" s="1650"/>
      <c r="K114" s="1650"/>
      <c r="L114" s="1650"/>
      <c r="M114" s="1650"/>
      <c r="N114" s="1650"/>
      <c r="O114" s="1650"/>
      <c r="P114" s="1650"/>
      <c r="Q114" s="1650"/>
      <c r="R114" s="1650"/>
      <c r="S114" s="1650"/>
      <c r="T114" s="1650"/>
      <c r="U114" s="1650"/>
      <c r="V114" s="1650"/>
      <c r="W114" s="1650"/>
    </row>
    <row r="115" spans="1:23">
      <c r="A115" s="1650"/>
      <c r="B115" s="1673" t="s">
        <v>119</v>
      </c>
      <c r="C115" s="1670" t="s">
        <v>290</v>
      </c>
      <c r="D115" s="1662"/>
      <c r="E115" s="1663"/>
      <c r="F115" s="1663"/>
      <c r="G115" s="1663"/>
      <c r="H115" s="1663"/>
      <c r="I115" s="1650"/>
      <c r="J115" s="1650"/>
      <c r="K115" s="1650"/>
      <c r="L115" s="1650"/>
      <c r="M115" s="1650"/>
      <c r="N115" s="1650"/>
      <c r="O115" s="1650"/>
      <c r="P115" s="1650"/>
      <c r="Q115" s="1650"/>
      <c r="R115" s="1650"/>
      <c r="S115" s="1650"/>
      <c r="T115" s="1650"/>
      <c r="U115" s="1650"/>
      <c r="V115" s="1650"/>
      <c r="W115" s="1650"/>
    </row>
    <row r="116" spans="1:23">
      <c r="A116" s="1650"/>
      <c r="B116" s="1673" t="s">
        <v>119</v>
      </c>
      <c r="C116" s="1670" t="s">
        <v>120</v>
      </c>
      <c r="D116" s="1662"/>
      <c r="E116" s="1663"/>
      <c r="F116" s="1663"/>
      <c r="G116" s="1663"/>
      <c r="H116" s="1663"/>
      <c r="I116" s="1650"/>
      <c r="J116" s="1650"/>
      <c r="K116" s="1650"/>
      <c r="L116" s="1650"/>
      <c r="M116" s="1650"/>
      <c r="N116" s="1650"/>
      <c r="O116" s="1650"/>
      <c r="P116" s="1650"/>
      <c r="Q116" s="1650"/>
      <c r="R116" s="1650"/>
      <c r="S116" s="1650"/>
      <c r="T116" s="1650"/>
      <c r="U116" s="1650"/>
      <c r="V116" s="1650"/>
      <c r="W116" s="1650"/>
    </row>
    <row r="117" spans="1:23">
      <c r="A117" s="1650"/>
      <c r="B117" s="1673" t="s">
        <v>119</v>
      </c>
      <c r="C117" s="1670" t="s">
        <v>121</v>
      </c>
      <c r="D117" s="1674"/>
      <c r="E117" s="1663"/>
      <c r="F117" s="1663"/>
      <c r="G117" s="1663"/>
      <c r="H117" s="1663"/>
      <c r="I117" s="1650"/>
      <c r="J117" s="1650"/>
      <c r="K117" s="1650"/>
      <c r="L117" s="1650"/>
      <c r="M117" s="1650"/>
      <c r="N117" s="1650"/>
      <c r="O117" s="1650"/>
      <c r="P117" s="1650"/>
      <c r="Q117" s="1650"/>
      <c r="R117" s="1650"/>
      <c r="S117" s="1650"/>
      <c r="T117" s="1650"/>
      <c r="U117" s="1650"/>
      <c r="V117" s="1650"/>
      <c r="W117" s="1650"/>
    </row>
    <row r="118" spans="1:23">
      <c r="A118" s="1650"/>
      <c r="B118" s="1673" t="s">
        <v>119</v>
      </c>
      <c r="C118" s="1670" t="s">
        <v>122</v>
      </c>
      <c r="D118" s="1662"/>
      <c r="E118" s="1663"/>
      <c r="F118" s="1663"/>
      <c r="G118" s="1663"/>
      <c r="H118" s="1663"/>
      <c r="I118" s="1650"/>
      <c r="J118" s="1650"/>
      <c r="K118" s="1650"/>
      <c r="L118" s="1650"/>
      <c r="M118" s="1650"/>
      <c r="N118" s="1650"/>
      <c r="O118" s="1650"/>
      <c r="P118" s="1650"/>
      <c r="Q118" s="1650"/>
      <c r="R118" s="1650"/>
      <c r="S118" s="1650"/>
      <c r="T118" s="1650"/>
      <c r="U118" s="1650"/>
      <c r="V118" s="1650"/>
      <c r="W118" s="1650"/>
    </row>
    <row r="119" spans="1:23">
      <c r="A119" s="1650"/>
      <c r="B119" s="1673" t="s">
        <v>119</v>
      </c>
      <c r="C119" s="1670" t="s">
        <v>123</v>
      </c>
      <c r="D119" s="1662"/>
      <c r="E119" s="1663"/>
      <c r="F119" s="1663"/>
      <c r="G119" s="1663"/>
      <c r="H119" s="1663"/>
      <c r="I119" s="1650"/>
      <c r="J119" s="1650"/>
      <c r="K119" s="1650"/>
      <c r="L119" s="1650"/>
      <c r="M119" s="1650"/>
      <c r="N119" s="1650"/>
      <c r="O119" s="1650"/>
      <c r="P119" s="1650"/>
      <c r="Q119" s="1650"/>
      <c r="R119" s="1650"/>
      <c r="S119" s="1650"/>
      <c r="T119" s="1650"/>
      <c r="U119" s="1650"/>
      <c r="V119" s="1650"/>
      <c r="W119" s="1650"/>
    </row>
    <row r="120" spans="1:23">
      <c r="A120" s="1650"/>
      <c r="B120" s="1673"/>
      <c r="C120" s="1670" t="s">
        <v>294</v>
      </c>
      <c r="D120" s="1662"/>
      <c r="E120" s="1663"/>
      <c r="F120" s="1663"/>
      <c r="G120" s="1663"/>
      <c r="H120" s="1663"/>
      <c r="I120" s="1650"/>
      <c r="J120" s="1650"/>
      <c r="K120" s="1650"/>
      <c r="L120" s="1650"/>
      <c r="M120" s="1650"/>
      <c r="N120" s="1650"/>
      <c r="O120" s="1650"/>
      <c r="P120" s="1650"/>
      <c r="Q120" s="1650"/>
      <c r="R120" s="1650"/>
      <c r="S120" s="1650"/>
      <c r="T120" s="1650"/>
      <c r="U120" s="1650"/>
      <c r="V120" s="1650"/>
      <c r="W120" s="1650"/>
    </row>
    <row r="121" spans="1:23">
      <c r="A121" s="1650"/>
      <c r="B121" s="1660" t="s">
        <v>124</v>
      </c>
      <c r="C121" s="1661"/>
      <c r="D121" s="1662"/>
      <c r="E121" s="1663"/>
      <c r="F121" s="1663"/>
      <c r="G121" s="1663"/>
      <c r="H121" s="1663"/>
      <c r="I121" s="1650"/>
      <c r="J121" s="1650"/>
      <c r="K121" s="1650"/>
      <c r="L121" s="1650"/>
      <c r="M121" s="1650"/>
      <c r="N121" s="1650"/>
      <c r="O121" s="1650"/>
      <c r="P121" s="1650"/>
      <c r="Q121" s="1650"/>
      <c r="R121" s="1650"/>
      <c r="S121" s="1650"/>
      <c r="T121" s="1650"/>
      <c r="U121" s="1650"/>
      <c r="V121" s="1650"/>
      <c r="W121" s="1650"/>
    </row>
    <row r="122" spans="1:23">
      <c r="A122" s="1650"/>
      <c r="B122" s="1660" t="s">
        <v>125</v>
      </c>
      <c r="C122" s="1661"/>
      <c r="D122" s="1662"/>
      <c r="E122" s="1663"/>
      <c r="F122" s="1663"/>
      <c r="G122" s="1663"/>
      <c r="H122" s="1663"/>
      <c r="I122" s="1650"/>
      <c r="J122" s="1650"/>
      <c r="K122" s="1650"/>
      <c r="L122" s="1650"/>
      <c r="M122" s="1650"/>
      <c r="N122" s="1650"/>
      <c r="O122" s="1650"/>
      <c r="P122" s="1650"/>
      <c r="Q122" s="1650"/>
      <c r="R122" s="1650"/>
      <c r="S122" s="1650"/>
      <c r="T122" s="1650"/>
      <c r="U122" s="1650"/>
      <c r="V122" s="1650"/>
      <c r="W122" s="1650"/>
    </row>
    <row r="123" spans="1:23">
      <c r="A123" s="1650"/>
      <c r="B123" s="1660" t="s">
        <v>126</v>
      </c>
      <c r="C123" s="1661"/>
      <c r="D123" s="1662"/>
      <c r="E123" s="1663"/>
      <c r="F123" s="1663"/>
      <c r="G123" s="1663"/>
      <c r="H123" s="1663"/>
      <c r="I123" s="1650"/>
      <c r="J123" s="1650"/>
      <c r="K123" s="1650"/>
      <c r="L123" s="1650"/>
      <c r="M123" s="1650"/>
      <c r="N123" s="1650"/>
      <c r="O123" s="1650"/>
      <c r="P123" s="1650"/>
      <c r="Q123" s="1650"/>
      <c r="R123" s="1650"/>
      <c r="S123" s="1650"/>
      <c r="T123" s="1650"/>
      <c r="U123" s="1650"/>
      <c r="V123" s="1650"/>
      <c r="W123" s="1650"/>
    </row>
    <row r="124" spans="1:23">
      <c r="A124" s="1650"/>
      <c r="B124" s="1660"/>
      <c r="C124" s="1661"/>
      <c r="D124" s="1662"/>
      <c r="E124" s="1663"/>
      <c r="F124" s="1663"/>
      <c r="G124" s="1663"/>
      <c r="H124" s="1663"/>
      <c r="I124" s="1650"/>
      <c r="J124" s="1650"/>
      <c r="K124" s="1650"/>
      <c r="L124" s="1650"/>
      <c r="M124" s="1650"/>
      <c r="N124" s="1650"/>
      <c r="O124" s="1650"/>
      <c r="P124" s="1650"/>
      <c r="Q124" s="1650"/>
      <c r="R124" s="1650"/>
      <c r="S124" s="1650"/>
      <c r="T124" s="1650"/>
      <c r="U124" s="1650"/>
      <c r="V124" s="1650"/>
      <c r="W124" s="1650"/>
    </row>
    <row r="125" spans="1:23">
      <c r="A125" s="1650"/>
      <c r="B125" s="1660" t="s">
        <v>127</v>
      </c>
      <c r="C125" s="1661"/>
      <c r="D125" s="1662"/>
      <c r="E125" s="1663"/>
      <c r="F125" s="1663"/>
      <c r="G125" s="1663"/>
      <c r="H125" s="1663"/>
      <c r="I125" s="1650"/>
      <c r="J125" s="1650"/>
      <c r="K125" s="1650"/>
      <c r="L125" s="1650"/>
      <c r="M125" s="1650"/>
      <c r="N125" s="1650"/>
      <c r="O125" s="1650"/>
      <c r="P125" s="1650"/>
      <c r="Q125" s="1650"/>
      <c r="R125" s="1650"/>
      <c r="S125" s="1650"/>
      <c r="T125" s="1650"/>
      <c r="U125" s="1650"/>
      <c r="V125" s="1650"/>
      <c r="W125" s="1650"/>
    </row>
    <row r="126" spans="1:23">
      <c r="A126" s="1650"/>
      <c r="B126" s="1660" t="s">
        <v>128</v>
      </c>
      <c r="C126" s="1661"/>
      <c r="D126" s="1662"/>
      <c r="E126" s="1663"/>
      <c r="F126" s="1663"/>
      <c r="G126" s="1663"/>
      <c r="H126" s="1663"/>
      <c r="I126" s="1650"/>
      <c r="J126" s="1650"/>
      <c r="K126" s="1650"/>
      <c r="L126" s="1650"/>
      <c r="M126" s="1650"/>
      <c r="N126" s="1650"/>
      <c r="O126" s="1650"/>
      <c r="P126" s="1650"/>
      <c r="Q126" s="1650"/>
      <c r="R126" s="1650"/>
      <c r="S126" s="1650"/>
      <c r="T126" s="1650"/>
      <c r="U126" s="1650"/>
      <c r="V126" s="1650"/>
      <c r="W126" s="1650"/>
    </row>
    <row r="127" spans="1:23">
      <c r="A127" s="1650"/>
      <c r="B127" s="1660" t="s">
        <v>129</v>
      </c>
      <c r="C127" s="1661"/>
      <c r="D127" s="1662"/>
      <c r="E127" s="1663"/>
      <c r="F127" s="1663"/>
      <c r="G127" s="1663"/>
      <c r="H127" s="1663"/>
      <c r="I127" s="1650"/>
      <c r="J127" s="1650"/>
      <c r="K127" s="1650"/>
      <c r="L127" s="1650"/>
      <c r="M127" s="1650"/>
      <c r="N127" s="1650"/>
      <c r="O127" s="1650"/>
      <c r="P127" s="1650"/>
      <c r="Q127" s="1650"/>
      <c r="R127" s="1650"/>
      <c r="S127" s="1650"/>
      <c r="T127" s="1650"/>
      <c r="U127" s="1650"/>
      <c r="V127" s="1650"/>
      <c r="W127" s="1650"/>
    </row>
    <row r="128" spans="1:23">
      <c r="A128" s="1650"/>
      <c r="B128" s="1660"/>
      <c r="C128" s="1661"/>
      <c r="D128" s="1662"/>
      <c r="E128" s="1663"/>
      <c r="F128" s="1663"/>
      <c r="G128" s="1663"/>
      <c r="H128" s="1663"/>
      <c r="I128" s="1650"/>
      <c r="J128" s="1650"/>
      <c r="K128" s="1650"/>
      <c r="L128" s="1650"/>
      <c r="M128" s="1650"/>
      <c r="N128" s="1650"/>
      <c r="O128" s="1650"/>
      <c r="P128" s="1650"/>
      <c r="Q128" s="1650"/>
      <c r="R128" s="1650"/>
      <c r="S128" s="1650"/>
      <c r="T128" s="1650"/>
      <c r="U128" s="1650"/>
      <c r="V128" s="1650"/>
      <c r="W128" s="1650"/>
    </row>
    <row r="129" spans="1:23">
      <c r="A129" s="1650"/>
      <c r="B129" s="1660" t="s">
        <v>130</v>
      </c>
      <c r="C129" s="1661"/>
      <c r="D129" s="1662"/>
      <c r="E129" s="1663"/>
      <c r="F129" s="1663"/>
      <c r="G129" s="1663"/>
      <c r="H129" s="1663"/>
      <c r="I129" s="1650"/>
      <c r="J129" s="1650"/>
      <c r="K129" s="1650"/>
      <c r="L129" s="1650"/>
      <c r="M129" s="1650"/>
      <c r="N129" s="1650"/>
      <c r="O129" s="1650"/>
      <c r="P129" s="1650"/>
      <c r="Q129" s="1650"/>
      <c r="R129" s="1650"/>
      <c r="S129" s="1650"/>
      <c r="T129" s="1650"/>
      <c r="U129" s="1650"/>
      <c r="V129" s="1650"/>
      <c r="W129" s="1650"/>
    </row>
    <row r="130" spans="1:23">
      <c r="A130" s="1650"/>
      <c r="B130" s="1660" t="s">
        <v>131</v>
      </c>
      <c r="C130" s="1661"/>
      <c r="D130" s="1662"/>
      <c r="E130" s="1663"/>
      <c r="F130" s="1663"/>
      <c r="G130" s="1663"/>
      <c r="H130" s="1663"/>
      <c r="I130" s="1650"/>
      <c r="J130" s="1650"/>
      <c r="K130" s="1650"/>
      <c r="L130" s="1650"/>
      <c r="M130" s="1650"/>
      <c r="N130" s="1650"/>
      <c r="O130" s="1650"/>
      <c r="P130" s="1650"/>
      <c r="Q130" s="1650"/>
      <c r="R130" s="1650"/>
      <c r="S130" s="1650"/>
      <c r="T130" s="1650"/>
      <c r="U130" s="1650"/>
      <c r="V130" s="1650"/>
      <c r="W130" s="1650"/>
    </row>
    <row r="131" spans="1:23">
      <c r="A131" s="1650"/>
      <c r="B131" s="1660" t="s">
        <v>132</v>
      </c>
      <c r="C131" s="1661"/>
      <c r="D131" s="1662"/>
      <c r="E131" s="1663"/>
      <c r="F131" s="1663"/>
      <c r="G131" s="1663"/>
      <c r="H131" s="1663"/>
      <c r="I131" s="1650"/>
      <c r="J131" s="1650"/>
      <c r="K131" s="1650"/>
      <c r="L131" s="1650"/>
      <c r="M131" s="1650"/>
      <c r="N131" s="1650"/>
      <c r="O131" s="1650"/>
      <c r="P131" s="1650"/>
      <c r="Q131" s="1650"/>
      <c r="R131" s="1650"/>
      <c r="S131" s="1650"/>
      <c r="T131" s="1650"/>
      <c r="U131" s="1650"/>
      <c r="V131" s="1650"/>
      <c r="W131" s="1650"/>
    </row>
    <row r="132" spans="1:23">
      <c r="A132" s="1650"/>
      <c r="B132" s="1660"/>
      <c r="C132" s="1661"/>
      <c r="D132" s="1662"/>
      <c r="E132" s="1663"/>
      <c r="F132" s="1663"/>
      <c r="G132" s="1663"/>
      <c r="H132" s="1663"/>
      <c r="I132" s="1650"/>
      <c r="J132" s="1650"/>
      <c r="K132" s="1650"/>
      <c r="L132" s="1650"/>
      <c r="M132" s="1650"/>
      <c r="N132" s="1650"/>
      <c r="O132" s="1650"/>
      <c r="P132" s="1650"/>
      <c r="Q132" s="1650"/>
      <c r="R132" s="1650"/>
      <c r="S132" s="1650"/>
      <c r="T132" s="1650"/>
      <c r="U132" s="1650"/>
      <c r="V132" s="1650"/>
      <c r="W132" s="1650"/>
    </row>
    <row r="133" spans="1:23">
      <c r="A133" s="1650"/>
      <c r="B133" s="1660" t="s">
        <v>133</v>
      </c>
      <c r="C133" s="1661"/>
      <c r="D133" s="1663"/>
      <c r="E133" s="1663"/>
      <c r="F133" s="1663"/>
      <c r="G133" s="1663"/>
      <c r="H133" s="1663"/>
      <c r="I133" s="1650"/>
      <c r="J133" s="1650"/>
      <c r="K133" s="1650"/>
      <c r="L133" s="1650"/>
      <c r="M133" s="1650"/>
      <c r="N133" s="1650"/>
      <c r="O133" s="1650"/>
      <c r="P133" s="1650"/>
      <c r="Q133" s="1650"/>
      <c r="R133" s="1650"/>
      <c r="S133" s="1650"/>
      <c r="T133" s="1650"/>
      <c r="U133" s="1650"/>
      <c r="V133" s="1650"/>
      <c r="W133" s="1650"/>
    </row>
    <row r="134" spans="1:23">
      <c r="A134" s="1650"/>
      <c r="B134" s="1660" t="s">
        <v>134</v>
      </c>
      <c r="C134" s="1661"/>
      <c r="D134" s="1663"/>
      <c r="E134" s="1663"/>
      <c r="F134" s="1663"/>
      <c r="G134" s="1663"/>
      <c r="H134" s="1663"/>
      <c r="I134" s="1650"/>
      <c r="J134" s="1650"/>
      <c r="K134" s="1650"/>
      <c r="L134" s="1650"/>
      <c r="M134" s="1650"/>
      <c r="N134" s="1650"/>
      <c r="O134" s="1650"/>
      <c r="P134" s="1650"/>
      <c r="Q134" s="1650"/>
      <c r="R134" s="1650"/>
      <c r="S134" s="1650"/>
      <c r="T134" s="1650"/>
      <c r="U134" s="1650"/>
      <c r="V134" s="1650"/>
      <c r="W134" s="1650"/>
    </row>
    <row r="135" spans="1:23">
      <c r="A135" s="1650"/>
      <c r="B135" s="1660" t="s">
        <v>135</v>
      </c>
      <c r="C135" s="1661"/>
      <c r="D135" s="1663"/>
      <c r="E135" s="1663"/>
      <c r="F135" s="1663"/>
      <c r="G135" s="1663"/>
      <c r="H135" s="1663"/>
      <c r="I135" s="1650"/>
      <c r="J135" s="1650"/>
      <c r="K135" s="1650"/>
      <c r="L135" s="1650"/>
      <c r="M135" s="1650"/>
      <c r="N135" s="1650"/>
      <c r="O135" s="1650"/>
      <c r="P135" s="1650"/>
      <c r="Q135" s="1650"/>
      <c r="R135" s="1650"/>
      <c r="S135" s="1650"/>
      <c r="T135" s="1650"/>
      <c r="U135" s="1650"/>
      <c r="V135" s="1650"/>
      <c r="W135" s="1650"/>
    </row>
    <row r="136" spans="1:23">
      <c r="A136" s="1650"/>
      <c r="B136" s="1660" t="s">
        <v>136</v>
      </c>
      <c r="C136" s="1661"/>
      <c r="D136" s="1663"/>
      <c r="E136" s="1663"/>
      <c r="F136" s="1663"/>
      <c r="G136" s="1663"/>
      <c r="H136" s="1663"/>
      <c r="I136" s="1650"/>
      <c r="J136" s="1650"/>
      <c r="K136" s="1650"/>
      <c r="L136" s="1650"/>
      <c r="M136" s="1650"/>
      <c r="N136" s="1650"/>
      <c r="O136" s="1650"/>
      <c r="P136" s="1650"/>
      <c r="Q136" s="1650"/>
      <c r="R136" s="1650"/>
      <c r="S136" s="1650"/>
      <c r="T136" s="1650"/>
      <c r="U136" s="1650"/>
      <c r="V136" s="1650"/>
      <c r="W136" s="1650"/>
    </row>
    <row r="137" spans="1:23">
      <c r="A137" s="1650"/>
      <c r="B137" s="1660" t="s">
        <v>137</v>
      </c>
      <c r="C137" s="1661"/>
      <c r="D137" s="1663"/>
      <c r="E137" s="1663"/>
      <c r="F137" s="1663"/>
      <c r="G137" s="1663"/>
      <c r="H137" s="1663"/>
      <c r="I137" s="1650"/>
      <c r="J137" s="1650"/>
      <c r="K137" s="1650"/>
      <c r="L137" s="1650"/>
      <c r="M137" s="1650"/>
      <c r="N137" s="1650"/>
      <c r="O137" s="1650"/>
      <c r="P137" s="1650"/>
      <c r="Q137" s="1650"/>
      <c r="R137" s="1650"/>
      <c r="S137" s="1650"/>
      <c r="T137" s="1650"/>
      <c r="U137" s="1650"/>
      <c r="V137" s="1650"/>
      <c r="W137" s="1650"/>
    </row>
    <row r="138" spans="1:23">
      <c r="A138" s="1650"/>
      <c r="B138" s="1660" t="s">
        <v>138</v>
      </c>
      <c r="C138" s="1661"/>
      <c r="D138" s="1663"/>
      <c r="E138" s="1663"/>
      <c r="F138" s="1663"/>
      <c r="G138" s="1663"/>
      <c r="H138" s="1663"/>
      <c r="I138" s="1650"/>
      <c r="J138" s="1650"/>
      <c r="K138" s="1650"/>
      <c r="L138" s="1650"/>
      <c r="M138" s="1650"/>
      <c r="N138" s="1650"/>
      <c r="O138" s="1650"/>
      <c r="P138" s="1650"/>
      <c r="Q138" s="1650"/>
      <c r="R138" s="1650"/>
      <c r="S138" s="1650"/>
      <c r="T138" s="1650"/>
      <c r="U138" s="1650"/>
      <c r="V138" s="1650"/>
      <c r="W138" s="1650"/>
    </row>
    <row r="139" spans="1:23">
      <c r="A139" s="1650"/>
      <c r="B139" s="1660"/>
      <c r="C139" s="1661"/>
      <c r="D139" s="1663"/>
      <c r="E139" s="1663"/>
      <c r="F139" s="1663"/>
      <c r="G139" s="1663"/>
      <c r="H139" s="1663"/>
      <c r="I139" s="1650"/>
      <c r="J139" s="1650"/>
      <c r="K139" s="1650"/>
      <c r="L139" s="1650"/>
      <c r="M139" s="1650"/>
      <c r="N139" s="1650"/>
      <c r="O139" s="1650"/>
      <c r="P139" s="1650"/>
      <c r="Q139" s="1650"/>
      <c r="R139" s="1650"/>
      <c r="S139" s="1650"/>
      <c r="T139" s="1650"/>
      <c r="U139" s="1650"/>
      <c r="V139" s="1650"/>
      <c r="W139" s="1650"/>
    </row>
    <row r="140" spans="1:23">
      <c r="A140" s="1650"/>
      <c r="B140" s="1660" t="s">
        <v>139</v>
      </c>
      <c r="C140" s="1661"/>
      <c r="D140" s="1663"/>
      <c r="E140" s="1663"/>
      <c r="F140" s="1663"/>
      <c r="G140" s="1663"/>
      <c r="H140" s="1663"/>
      <c r="I140" s="1650"/>
      <c r="J140" s="1650"/>
      <c r="K140" s="1650"/>
      <c r="L140" s="1650"/>
      <c r="M140" s="1650"/>
      <c r="N140" s="1650"/>
      <c r="O140" s="1650"/>
      <c r="P140" s="1650"/>
      <c r="Q140" s="1650"/>
      <c r="R140" s="1650"/>
      <c r="S140" s="1650"/>
      <c r="T140" s="1650"/>
      <c r="U140" s="1650"/>
      <c r="V140" s="1650"/>
      <c r="W140" s="1650"/>
    </row>
    <row r="141" spans="1:23">
      <c r="A141" s="1650"/>
      <c r="B141" s="1660" t="s">
        <v>140</v>
      </c>
      <c r="C141" s="1661"/>
      <c r="D141" s="1663"/>
      <c r="E141" s="1663"/>
      <c r="F141" s="1663"/>
      <c r="G141" s="1663"/>
      <c r="H141" s="1663"/>
      <c r="I141" s="1650"/>
      <c r="J141" s="1650"/>
      <c r="K141" s="1650"/>
      <c r="L141" s="1650"/>
      <c r="M141" s="1650"/>
      <c r="N141" s="1650"/>
      <c r="O141" s="1650"/>
      <c r="P141" s="1650"/>
      <c r="Q141" s="1650"/>
      <c r="R141" s="1650"/>
      <c r="S141" s="1650"/>
      <c r="T141" s="1650"/>
      <c r="U141" s="1650"/>
      <c r="V141" s="1650"/>
      <c r="W141" s="1650"/>
    </row>
    <row r="142" spans="1:23">
      <c r="A142" s="1634"/>
      <c r="B142" s="1675"/>
      <c r="C142" s="1675"/>
      <c r="D142" s="1675"/>
      <c r="E142" s="1675"/>
      <c r="F142" s="1675"/>
      <c r="G142" s="1675"/>
      <c r="H142" s="1675"/>
      <c r="I142" s="1634"/>
      <c r="J142" s="1634"/>
      <c r="K142" s="1634"/>
      <c r="L142" s="1634"/>
      <c r="M142" s="1634"/>
      <c r="N142" s="1634"/>
      <c r="O142" s="1634"/>
      <c r="P142" s="1634"/>
      <c r="Q142" s="1634"/>
      <c r="R142" s="1634"/>
      <c r="S142" s="1634"/>
      <c r="T142" s="1634"/>
      <c r="U142" s="1634"/>
      <c r="V142" s="1634"/>
      <c r="W142" s="1634"/>
    </row>
    <row r="143" spans="1:23">
      <c r="A143" s="1650"/>
      <c r="B143" s="1672" t="s">
        <v>141</v>
      </c>
      <c r="C143" s="1661"/>
      <c r="D143" s="1662"/>
      <c r="E143" s="1663"/>
      <c r="F143" s="1663"/>
      <c r="G143" s="1663"/>
      <c r="H143" s="1663"/>
      <c r="I143" s="1676"/>
      <c r="J143" s="1676"/>
      <c r="K143" s="1676"/>
      <c r="L143" s="1676"/>
      <c r="M143" s="1676"/>
      <c r="N143" s="1676"/>
      <c r="O143" s="1676"/>
      <c r="P143" s="1676"/>
      <c r="Q143" s="1676"/>
      <c r="R143" s="1676"/>
      <c r="S143" s="1676"/>
      <c r="T143" s="1676"/>
      <c r="U143" s="1676"/>
      <c r="V143" s="1676"/>
      <c r="W143" s="1676"/>
    </row>
    <row r="144" spans="1:23">
      <c r="A144" s="1650"/>
      <c r="B144" s="1660" t="s">
        <v>142</v>
      </c>
      <c r="C144" s="1661"/>
      <c r="D144" s="1662"/>
      <c r="E144" s="1663"/>
      <c r="F144" s="1663"/>
      <c r="G144" s="1663"/>
      <c r="H144" s="1663"/>
      <c r="I144" s="1676"/>
      <c r="J144" s="1676"/>
      <c r="K144" s="1676"/>
      <c r="L144" s="1676"/>
      <c r="M144" s="1676"/>
      <c r="N144" s="1676"/>
      <c r="O144" s="1676"/>
      <c r="P144" s="1676"/>
      <c r="Q144" s="1676"/>
      <c r="R144" s="1676"/>
      <c r="S144" s="1676"/>
      <c r="T144" s="1676"/>
      <c r="U144" s="1676"/>
      <c r="V144" s="1676"/>
      <c r="W144" s="1676"/>
    </row>
    <row r="145" spans="1:23">
      <c r="A145" s="1676"/>
      <c r="B145" s="1672" t="s">
        <v>143</v>
      </c>
      <c r="C145" s="1661"/>
      <c r="D145" s="1662"/>
      <c r="E145" s="1663"/>
      <c r="F145" s="1663"/>
      <c r="G145" s="1663"/>
      <c r="H145" s="1663"/>
      <c r="I145" s="1676"/>
      <c r="J145" s="1676"/>
      <c r="K145" s="1676"/>
      <c r="L145" s="1676"/>
      <c r="M145" s="1676"/>
      <c r="N145" s="1676"/>
      <c r="O145" s="1676"/>
      <c r="P145" s="1676"/>
      <c r="Q145" s="1676"/>
      <c r="R145" s="1676"/>
      <c r="S145" s="1676"/>
      <c r="T145" s="1676"/>
      <c r="U145" s="1676"/>
      <c r="V145" s="1676"/>
      <c r="W145" s="1676"/>
    </row>
    <row r="146" spans="1:23">
      <c r="A146" s="1676"/>
      <c r="B146" s="1672" t="s">
        <v>144</v>
      </c>
      <c r="C146" s="1661"/>
      <c r="D146" s="1662"/>
      <c r="E146" s="1663"/>
      <c r="F146" s="1663"/>
      <c r="G146" s="1663"/>
      <c r="H146" s="1663"/>
      <c r="I146" s="1676"/>
      <c r="J146" s="1676"/>
      <c r="K146" s="1676"/>
      <c r="L146" s="1676"/>
      <c r="M146" s="1676"/>
      <c r="N146" s="1676"/>
      <c r="O146" s="1676"/>
      <c r="P146" s="1676"/>
      <c r="Q146" s="1676"/>
      <c r="R146" s="1676"/>
      <c r="S146" s="1676"/>
      <c r="T146" s="1676"/>
      <c r="U146" s="1676"/>
      <c r="V146" s="1676"/>
      <c r="W146" s="1676"/>
    </row>
    <row r="147" spans="1:23">
      <c r="A147" s="1650"/>
      <c r="B147" s="1660" t="s">
        <v>145</v>
      </c>
      <c r="C147" s="1661"/>
      <c r="D147" s="1662"/>
      <c r="E147" s="1663"/>
      <c r="F147" s="1663"/>
      <c r="G147" s="1663"/>
      <c r="H147" s="1663"/>
      <c r="I147" s="1676"/>
      <c r="J147" s="1676"/>
      <c r="K147" s="1676"/>
      <c r="L147" s="1676"/>
      <c r="M147" s="1676"/>
      <c r="N147" s="1676"/>
      <c r="O147" s="1676"/>
      <c r="P147" s="1676"/>
      <c r="Q147" s="1676"/>
      <c r="R147" s="1676"/>
      <c r="S147" s="1676"/>
      <c r="T147" s="1676"/>
      <c r="U147" s="1676"/>
      <c r="V147" s="1676"/>
      <c r="W147" s="1676"/>
    </row>
    <row r="148" spans="1:23">
      <c r="A148" s="1676"/>
      <c r="B148" s="1672" t="s">
        <v>146</v>
      </c>
      <c r="C148" s="1661"/>
      <c r="D148" s="1662"/>
      <c r="E148" s="1663"/>
      <c r="F148" s="1663"/>
      <c r="G148" s="1663"/>
      <c r="H148" s="1663"/>
      <c r="I148" s="1676"/>
      <c r="J148" s="1676"/>
      <c r="K148" s="1676"/>
      <c r="L148" s="1676"/>
      <c r="M148" s="1676"/>
      <c r="N148" s="1676"/>
      <c r="O148" s="1676"/>
      <c r="P148" s="1676"/>
      <c r="Q148" s="1676"/>
      <c r="R148" s="1676"/>
      <c r="S148" s="1676"/>
      <c r="T148" s="1676"/>
      <c r="U148" s="1676"/>
      <c r="V148" s="1676"/>
      <c r="W148" s="1676"/>
    </row>
    <row r="149" spans="1:23">
      <c r="A149" s="1650"/>
      <c r="B149" s="1660" t="s">
        <v>147</v>
      </c>
      <c r="C149" s="1661"/>
      <c r="D149" s="1662"/>
      <c r="E149" s="1663"/>
      <c r="F149" s="1663"/>
      <c r="G149" s="1663"/>
      <c r="H149" s="1663"/>
      <c r="I149" s="1676"/>
      <c r="J149" s="1676"/>
      <c r="K149" s="1676"/>
      <c r="L149" s="1676"/>
      <c r="M149" s="1676"/>
      <c r="N149" s="1676"/>
      <c r="O149" s="1676"/>
      <c r="P149" s="1676"/>
      <c r="Q149" s="1676"/>
      <c r="R149" s="1676"/>
      <c r="S149" s="1676"/>
      <c r="T149" s="1676"/>
      <c r="U149" s="1676"/>
      <c r="V149" s="1676"/>
      <c r="W149" s="1676"/>
    </row>
    <row r="150" spans="1:23">
      <c r="A150" s="1676"/>
      <c r="B150" s="1672" t="s">
        <v>148</v>
      </c>
      <c r="C150" s="1661"/>
      <c r="D150" s="1662"/>
      <c r="E150" s="1663"/>
      <c r="F150" s="1663"/>
      <c r="G150" s="1663"/>
      <c r="H150" s="1663"/>
      <c r="I150" s="1676"/>
      <c r="J150" s="1676"/>
      <c r="K150" s="1676"/>
      <c r="L150" s="1676"/>
      <c r="M150" s="1676"/>
      <c r="N150" s="1676"/>
      <c r="O150" s="1676"/>
      <c r="P150" s="1676"/>
      <c r="Q150" s="1676"/>
      <c r="R150" s="1676"/>
      <c r="S150" s="1676"/>
      <c r="T150" s="1676"/>
      <c r="U150" s="1676"/>
      <c r="V150" s="1676"/>
      <c r="W150" s="1676"/>
    </row>
    <row r="151" spans="1:23">
      <c r="A151" s="1672"/>
      <c r="B151" s="1660"/>
      <c r="C151" s="1661"/>
      <c r="D151" s="1663"/>
      <c r="E151" s="1663"/>
      <c r="F151" s="1663"/>
      <c r="G151" s="1663"/>
      <c r="H151" s="1663"/>
      <c r="I151" s="1676"/>
      <c r="J151" s="1676"/>
      <c r="K151" s="1676"/>
      <c r="L151" s="1676"/>
      <c r="M151" s="1676"/>
      <c r="N151" s="1676"/>
      <c r="O151" s="1676"/>
      <c r="P151" s="1676"/>
      <c r="Q151" s="1676"/>
      <c r="R151" s="1676"/>
      <c r="S151" s="1676"/>
      <c r="T151" s="1676"/>
      <c r="U151" s="1676"/>
      <c r="V151" s="1676"/>
      <c r="W151" s="1676"/>
    </row>
    <row r="152" spans="1:23">
      <c r="A152" s="1634"/>
      <c r="B152" s="1634"/>
      <c r="C152" s="1634"/>
      <c r="D152" s="1634"/>
      <c r="E152" s="1634"/>
      <c r="F152" s="1634"/>
      <c r="G152" s="1634"/>
      <c r="H152" s="1634"/>
      <c r="I152" s="1634"/>
      <c r="J152" s="1634"/>
      <c r="K152" s="1634"/>
      <c r="L152" s="1634"/>
      <c r="M152" s="1634"/>
      <c r="N152" s="1634"/>
      <c r="O152" s="1634"/>
      <c r="P152" s="1634"/>
      <c r="Q152" s="1634"/>
      <c r="R152" s="1634"/>
      <c r="S152" s="1634"/>
      <c r="T152" s="1634"/>
      <c r="U152" s="1634"/>
      <c r="V152" s="1634"/>
      <c r="W152" s="1634"/>
    </row>
    <row r="153" spans="1:23" ht="195" customHeight="1">
      <c r="A153" s="1634"/>
      <c r="B153" s="1677" t="s">
        <v>2528</v>
      </c>
      <c r="C153" s="1678"/>
      <c r="D153" s="1678"/>
      <c r="E153" s="1678"/>
      <c r="F153" s="1678"/>
      <c r="G153" s="1678"/>
      <c r="H153" s="1678"/>
      <c r="I153" s="1634"/>
      <c r="J153" s="1634"/>
      <c r="K153" s="1634"/>
      <c r="L153" s="1634"/>
      <c r="M153" s="1634"/>
      <c r="N153" s="1634"/>
      <c r="O153" s="1634"/>
      <c r="P153" s="1634"/>
      <c r="Q153" s="1634"/>
      <c r="R153" s="1634"/>
      <c r="S153" s="1634"/>
      <c r="T153" s="1634"/>
      <c r="U153" s="1634"/>
      <c r="V153" s="1634"/>
      <c r="W153" s="1634"/>
    </row>
    <row r="154" spans="1:23">
      <c r="A154" s="1634"/>
      <c r="B154" s="1634"/>
      <c r="C154" s="1634"/>
      <c r="D154" s="1634"/>
      <c r="E154" s="1634"/>
      <c r="F154" s="1634"/>
      <c r="G154" s="1634"/>
      <c r="H154" s="1634"/>
      <c r="I154" s="1634"/>
      <c r="J154" s="1634"/>
      <c r="K154" s="1634"/>
      <c r="L154" s="1634"/>
      <c r="M154" s="1634"/>
      <c r="N154" s="1634"/>
      <c r="O154" s="1634"/>
      <c r="P154" s="1634"/>
      <c r="Q154" s="1634"/>
      <c r="R154" s="1634"/>
      <c r="S154" s="1634"/>
      <c r="T154" s="1634"/>
      <c r="U154" s="1634"/>
      <c r="V154" s="1634"/>
      <c r="W154" s="1634"/>
    </row>
    <row r="155" spans="1:23" ht="118.5" customHeight="1">
      <c r="A155" s="1634"/>
      <c r="B155" s="1679" t="s">
        <v>2529</v>
      </c>
      <c r="C155" s="1679"/>
      <c r="D155" s="1679"/>
      <c r="E155" s="1679"/>
      <c r="F155" s="1679"/>
      <c r="G155" s="1679"/>
      <c r="H155" s="1679"/>
      <c r="I155" s="1634"/>
      <c r="J155" s="1634"/>
      <c r="K155" s="1634"/>
      <c r="L155" s="1634"/>
      <c r="M155" s="1634"/>
      <c r="N155" s="1634"/>
      <c r="O155" s="1634"/>
      <c r="P155" s="1634"/>
      <c r="Q155" s="1634"/>
      <c r="R155" s="1634"/>
      <c r="S155" s="1634"/>
      <c r="T155" s="1634"/>
      <c r="U155" s="1634"/>
      <c r="V155" s="1634"/>
      <c r="W155" s="1634"/>
    </row>
    <row r="156" spans="1:23">
      <c r="A156" s="1634"/>
      <c r="B156" s="1634"/>
      <c r="C156" s="1634"/>
      <c r="D156" s="1634"/>
      <c r="E156" s="1634"/>
      <c r="F156" s="1634"/>
      <c r="G156" s="1634"/>
      <c r="H156" s="1634"/>
      <c r="I156" s="1634"/>
      <c r="J156" s="1634"/>
      <c r="K156" s="1634"/>
      <c r="L156" s="1634"/>
      <c r="M156" s="1634"/>
      <c r="N156" s="1634"/>
      <c r="O156" s="1634"/>
      <c r="P156" s="1634"/>
      <c r="Q156" s="1634"/>
      <c r="R156" s="1634"/>
      <c r="S156" s="1634"/>
      <c r="T156" s="1634"/>
      <c r="U156" s="1634"/>
      <c r="V156" s="1634"/>
      <c r="W156" s="1634"/>
    </row>
    <row r="157" spans="1:23" s="1681" customFormat="1">
      <c r="A157" s="1680"/>
      <c r="B157" s="1680" t="s">
        <v>1430</v>
      </c>
      <c r="C157" s="1680"/>
      <c r="D157" s="1680"/>
      <c r="E157" s="1680"/>
      <c r="F157" s="1680"/>
      <c r="G157" s="1680"/>
      <c r="H157" s="1680"/>
      <c r="I157" s="1680"/>
      <c r="J157" s="1680"/>
      <c r="K157" s="1680"/>
      <c r="L157" s="1680"/>
      <c r="M157" s="1680"/>
      <c r="N157" s="1680"/>
      <c r="O157" s="1680"/>
      <c r="P157" s="1680"/>
      <c r="Q157" s="1680"/>
      <c r="R157" s="1680"/>
      <c r="S157" s="1680"/>
      <c r="T157" s="1680"/>
      <c r="U157" s="1680"/>
      <c r="V157" s="1680"/>
      <c r="W157" s="1680"/>
    </row>
    <row r="158" spans="1:23" s="1681" customFormat="1">
      <c r="A158" s="1680"/>
      <c r="B158" s="1680" t="s">
        <v>1431</v>
      </c>
      <c r="C158" s="1680"/>
      <c r="D158" s="1680"/>
      <c r="E158" s="1680"/>
      <c r="F158" s="1680"/>
      <c r="G158" s="1680"/>
      <c r="H158" s="1680"/>
      <c r="I158" s="1680"/>
      <c r="J158" s="1680"/>
      <c r="K158" s="1680"/>
      <c r="L158" s="1680"/>
      <c r="M158" s="1680"/>
      <c r="N158" s="1680"/>
      <c r="O158" s="1680"/>
      <c r="P158" s="1680"/>
      <c r="Q158" s="1680"/>
      <c r="R158" s="1680"/>
      <c r="S158" s="1680"/>
      <c r="T158" s="1680"/>
      <c r="U158" s="1680"/>
      <c r="V158" s="1680"/>
      <c r="W158" s="1680"/>
    </row>
    <row r="159" spans="1:23" s="1681" customFormat="1">
      <c r="A159" s="1680"/>
      <c r="B159" s="1680" t="s">
        <v>1432</v>
      </c>
      <c r="C159" s="1680"/>
      <c r="D159" s="1680"/>
      <c r="E159" s="1680"/>
      <c r="F159" s="1680"/>
      <c r="G159" s="1680"/>
      <c r="H159" s="1680"/>
      <c r="I159" s="1680"/>
      <c r="J159" s="1680"/>
      <c r="K159" s="1680"/>
      <c r="L159" s="1680"/>
      <c r="M159" s="1680"/>
      <c r="N159" s="1680"/>
      <c r="O159" s="1680"/>
      <c r="P159" s="1680"/>
      <c r="Q159" s="1680"/>
      <c r="R159" s="1680"/>
      <c r="S159" s="1680"/>
      <c r="T159" s="1680"/>
      <c r="U159" s="1680"/>
      <c r="V159" s="1680"/>
      <c r="W159" s="1680"/>
    </row>
    <row r="160" spans="1:23" s="1681" customFormat="1">
      <c r="A160" s="1680"/>
      <c r="B160" s="1680" t="s">
        <v>1433</v>
      </c>
      <c r="C160" s="1680"/>
      <c r="D160" s="1680"/>
      <c r="E160" s="1680"/>
      <c r="F160" s="1680"/>
      <c r="G160" s="1680"/>
      <c r="H160" s="1680"/>
      <c r="I160" s="1680"/>
      <c r="J160" s="1680"/>
      <c r="K160" s="1680"/>
      <c r="L160" s="1680"/>
      <c r="M160" s="1680"/>
      <c r="N160" s="1680"/>
      <c r="O160" s="1680"/>
      <c r="P160" s="1680"/>
      <c r="Q160" s="1680"/>
      <c r="R160" s="1680"/>
      <c r="S160" s="1680"/>
      <c r="T160" s="1680"/>
      <c r="U160" s="1680"/>
      <c r="V160" s="1680"/>
      <c r="W160" s="1680"/>
    </row>
    <row r="161" spans="1:23" s="1681" customFormat="1">
      <c r="A161" s="1680"/>
      <c r="B161" s="1680"/>
      <c r="C161" s="1680"/>
      <c r="D161" s="1680"/>
      <c r="E161" s="1680"/>
      <c r="F161" s="1680"/>
      <c r="G161" s="1680"/>
      <c r="H161" s="1680"/>
      <c r="I161" s="1680"/>
      <c r="J161" s="1680"/>
      <c r="K161" s="1680"/>
      <c r="L161" s="1680"/>
      <c r="M161" s="1680"/>
      <c r="N161" s="1680"/>
      <c r="O161" s="1680"/>
      <c r="P161" s="1680"/>
      <c r="Q161" s="1680"/>
      <c r="R161" s="1680"/>
      <c r="S161" s="1680"/>
      <c r="T161" s="1680"/>
      <c r="U161" s="1680"/>
      <c r="V161" s="1680"/>
      <c r="W161" s="1680"/>
    </row>
    <row r="162" spans="1:23" s="1681" customFormat="1">
      <c r="A162" s="1680"/>
      <c r="B162" s="1680" t="s">
        <v>1434</v>
      </c>
      <c r="C162" s="1680"/>
      <c r="D162" s="1680"/>
      <c r="E162" s="1680"/>
      <c r="F162" s="1680"/>
      <c r="G162" s="1680"/>
      <c r="H162" s="1680"/>
      <c r="I162" s="1680"/>
      <c r="J162" s="1680"/>
      <c r="K162" s="1680"/>
      <c r="L162" s="1680"/>
      <c r="M162" s="1680"/>
      <c r="N162" s="1680"/>
      <c r="O162" s="1680"/>
      <c r="P162" s="1680"/>
      <c r="Q162" s="1680"/>
      <c r="R162" s="1680"/>
      <c r="S162" s="1680"/>
      <c r="T162" s="1680"/>
      <c r="U162" s="1680"/>
      <c r="V162" s="1680"/>
      <c r="W162" s="1680"/>
    </row>
    <row r="163" spans="1:23" s="1681" customFormat="1">
      <c r="A163" s="1680"/>
      <c r="B163" s="1680" t="s">
        <v>1435</v>
      </c>
      <c r="C163" s="1680"/>
      <c r="D163" s="1680"/>
      <c r="E163" s="1680"/>
      <c r="F163" s="1680"/>
      <c r="G163" s="1680"/>
      <c r="H163" s="1680"/>
      <c r="I163" s="1680"/>
      <c r="J163" s="1680"/>
      <c r="K163" s="1680"/>
      <c r="L163" s="1680"/>
      <c r="M163" s="1680"/>
      <c r="N163" s="1680"/>
      <c r="O163" s="1680"/>
      <c r="P163" s="1680"/>
      <c r="Q163" s="1680"/>
      <c r="R163" s="1680"/>
      <c r="S163" s="1680"/>
      <c r="T163" s="1680"/>
      <c r="U163" s="1680"/>
      <c r="V163" s="1680"/>
      <c r="W163" s="1680"/>
    </row>
    <row r="164" spans="1:23" s="1681" customFormat="1">
      <c r="A164" s="1680"/>
      <c r="B164" s="1680" t="s">
        <v>1436</v>
      </c>
      <c r="C164" s="1680"/>
      <c r="D164" s="1680"/>
      <c r="E164" s="1680"/>
      <c r="F164" s="1680"/>
      <c r="G164" s="1680"/>
      <c r="H164" s="1680"/>
      <c r="I164" s="1680"/>
      <c r="J164" s="1680"/>
      <c r="K164" s="1680"/>
      <c r="L164" s="1680"/>
      <c r="M164" s="1680"/>
      <c r="N164" s="1680"/>
      <c r="O164" s="1680"/>
      <c r="P164" s="1680"/>
      <c r="Q164" s="1680"/>
      <c r="R164" s="1680"/>
      <c r="S164" s="1680"/>
      <c r="T164" s="1680"/>
      <c r="U164" s="1680"/>
      <c r="V164" s="1680"/>
      <c r="W164" s="1680"/>
    </row>
    <row r="165" spans="1:23" s="1681" customFormat="1">
      <c r="A165" s="1680"/>
      <c r="B165" s="1680" t="s">
        <v>1437</v>
      </c>
      <c r="C165" s="1680"/>
      <c r="D165" s="1680"/>
      <c r="E165" s="1680"/>
      <c r="F165" s="1680"/>
      <c r="G165" s="1680"/>
      <c r="H165" s="1680"/>
      <c r="I165" s="1680"/>
      <c r="J165" s="1680"/>
      <c r="K165" s="1680"/>
      <c r="L165" s="1680"/>
      <c r="M165" s="1680"/>
      <c r="N165" s="1680"/>
      <c r="O165" s="1680"/>
      <c r="P165" s="1680"/>
      <c r="Q165" s="1680"/>
      <c r="R165" s="1680"/>
      <c r="S165" s="1680"/>
      <c r="T165" s="1680"/>
      <c r="U165" s="1680"/>
      <c r="V165" s="1680"/>
      <c r="W165" s="1680"/>
    </row>
    <row r="166" spans="1:23" s="1681" customFormat="1">
      <c r="A166" s="1680"/>
      <c r="B166" s="1680" t="s">
        <v>1438</v>
      </c>
      <c r="C166" s="1680"/>
      <c r="D166" s="1680"/>
      <c r="E166" s="1680"/>
      <c r="F166" s="1680"/>
      <c r="G166" s="1680"/>
      <c r="H166" s="1680"/>
      <c r="I166" s="1680"/>
      <c r="J166" s="1680"/>
      <c r="K166" s="1680"/>
      <c r="L166" s="1680"/>
      <c r="M166" s="1680"/>
      <c r="N166" s="1680"/>
      <c r="O166" s="1680"/>
      <c r="P166" s="1680"/>
      <c r="Q166" s="1680"/>
      <c r="R166" s="1680"/>
      <c r="S166" s="1680"/>
      <c r="T166" s="1680"/>
      <c r="U166" s="1680"/>
      <c r="V166" s="1680"/>
      <c r="W166" s="1680"/>
    </row>
    <row r="167" spans="1:23" s="1681" customFormat="1">
      <c r="A167" s="1680"/>
      <c r="B167" s="1680" t="s">
        <v>1439</v>
      </c>
      <c r="C167" s="1680"/>
      <c r="D167" s="1680"/>
      <c r="E167" s="1680"/>
      <c r="F167" s="1680"/>
      <c r="G167" s="1680"/>
      <c r="H167" s="1680"/>
      <c r="I167" s="1680"/>
      <c r="J167" s="1680"/>
      <c r="K167" s="1680"/>
      <c r="L167" s="1680"/>
      <c r="M167" s="1680"/>
      <c r="N167" s="1680"/>
      <c r="O167" s="1680"/>
      <c r="P167" s="1680"/>
      <c r="Q167" s="1680"/>
      <c r="R167" s="1680"/>
      <c r="S167" s="1680"/>
      <c r="T167" s="1680"/>
      <c r="U167" s="1680"/>
      <c r="V167" s="1680"/>
      <c r="W167" s="1680"/>
    </row>
    <row r="168" spans="1:23" s="1681" customFormat="1">
      <c r="A168" s="1680"/>
      <c r="B168" s="1680" t="s">
        <v>1440</v>
      </c>
      <c r="C168" s="1680"/>
      <c r="D168" s="1680"/>
      <c r="E168" s="1680"/>
      <c r="F168" s="1680"/>
      <c r="G168" s="1680"/>
      <c r="H168" s="1680"/>
      <c r="I168" s="1680"/>
      <c r="J168" s="1680"/>
      <c r="K168" s="1680"/>
      <c r="L168" s="1680"/>
      <c r="M168" s="1680"/>
      <c r="N168" s="1680"/>
      <c r="O168" s="1680"/>
      <c r="P168" s="1680"/>
      <c r="Q168" s="1680"/>
      <c r="R168" s="1680"/>
      <c r="S168" s="1680"/>
      <c r="T168" s="1680"/>
      <c r="U168" s="1680"/>
      <c r="V168" s="1680"/>
      <c r="W168" s="1680"/>
    </row>
    <row r="169" spans="1:23" s="1681" customFormat="1">
      <c r="A169" s="1680"/>
      <c r="B169" s="1680" t="s">
        <v>1441</v>
      </c>
      <c r="C169" s="1680"/>
      <c r="D169" s="1680"/>
      <c r="E169" s="1680"/>
      <c r="F169" s="1680"/>
      <c r="G169" s="1680"/>
      <c r="H169" s="1680"/>
      <c r="I169" s="1680"/>
      <c r="J169" s="1680"/>
      <c r="K169" s="1680"/>
      <c r="L169" s="1680"/>
      <c r="M169" s="1680"/>
      <c r="N169" s="1680"/>
      <c r="O169" s="1680"/>
      <c r="P169" s="1680"/>
      <c r="Q169" s="1680"/>
      <c r="R169" s="1680"/>
      <c r="S169" s="1680"/>
      <c r="T169" s="1680"/>
      <c r="U169" s="1680"/>
      <c r="V169" s="1680"/>
      <c r="W169" s="1680"/>
    </row>
    <row r="170" spans="1:23">
      <c r="A170" s="1634"/>
      <c r="B170" s="1634"/>
      <c r="C170" s="1634"/>
      <c r="D170" s="1634"/>
      <c r="E170" s="1634"/>
      <c r="F170" s="1634"/>
      <c r="G170" s="1634"/>
      <c r="H170" s="1634"/>
      <c r="I170" s="1634"/>
      <c r="J170" s="1634"/>
      <c r="K170" s="1634"/>
      <c r="L170" s="1634"/>
      <c r="M170" s="1634"/>
      <c r="N170" s="1634"/>
      <c r="O170" s="1634"/>
      <c r="P170" s="1634"/>
      <c r="Q170" s="1634"/>
      <c r="R170" s="1634"/>
      <c r="S170" s="1634"/>
      <c r="T170" s="1634"/>
      <c r="U170" s="1634"/>
      <c r="V170" s="1634"/>
      <c r="W170" s="1634"/>
    </row>
    <row r="171" spans="1:23">
      <c r="A171" s="1634"/>
      <c r="B171" s="1634"/>
      <c r="C171" s="1634"/>
      <c r="D171" s="1634"/>
      <c r="E171" s="1634"/>
      <c r="F171" s="1634"/>
      <c r="G171" s="1634"/>
      <c r="H171" s="1634"/>
      <c r="I171" s="1634"/>
      <c r="J171" s="1634"/>
      <c r="K171" s="1634"/>
      <c r="L171" s="1634"/>
      <c r="M171" s="1634"/>
      <c r="N171" s="1634"/>
      <c r="O171" s="1634"/>
      <c r="P171" s="1634"/>
      <c r="Q171" s="1634"/>
      <c r="R171" s="1634"/>
      <c r="S171" s="1634"/>
      <c r="T171" s="1634"/>
      <c r="U171" s="1634"/>
      <c r="V171" s="1634"/>
      <c r="W171" s="1634"/>
    </row>
    <row r="172" spans="1:23">
      <c r="A172" s="1634"/>
      <c r="B172" s="1634"/>
      <c r="C172" s="1634"/>
      <c r="D172" s="1634"/>
      <c r="E172" s="1634"/>
      <c r="F172" s="1634"/>
      <c r="G172" s="1634"/>
      <c r="H172" s="1634"/>
      <c r="I172" s="1634"/>
      <c r="J172" s="1634"/>
      <c r="K172" s="1634"/>
      <c r="L172" s="1634"/>
      <c r="M172" s="1634"/>
      <c r="N172" s="1634"/>
      <c r="O172" s="1634"/>
      <c r="P172" s="1634"/>
      <c r="Q172" s="1634"/>
      <c r="R172" s="1634"/>
      <c r="S172" s="1634"/>
      <c r="T172" s="1634"/>
      <c r="U172" s="1634"/>
      <c r="V172" s="1634"/>
      <c r="W172" s="1634"/>
    </row>
    <row r="173" spans="1:23">
      <c r="A173" s="1634"/>
      <c r="B173" s="1634"/>
      <c r="C173" s="1634"/>
      <c r="D173" s="1634"/>
      <c r="E173" s="1634"/>
      <c r="F173" s="1634"/>
      <c r="G173" s="1634"/>
      <c r="H173" s="1634"/>
      <c r="I173" s="1634"/>
      <c r="J173" s="1634"/>
      <c r="K173" s="1634"/>
      <c r="L173" s="1634"/>
      <c r="M173" s="1634"/>
      <c r="N173" s="1634"/>
      <c r="O173" s="1634"/>
      <c r="P173" s="1634"/>
      <c r="Q173" s="1634"/>
      <c r="R173" s="1634"/>
      <c r="S173" s="1634"/>
      <c r="T173" s="1634"/>
      <c r="U173" s="1634"/>
      <c r="V173" s="1634"/>
      <c r="W173" s="1634"/>
    </row>
    <row r="174" spans="1:23">
      <c r="A174" s="1634"/>
      <c r="B174" s="1634"/>
      <c r="C174" s="1634"/>
      <c r="D174" s="1634"/>
      <c r="E174" s="1634"/>
      <c r="F174" s="1634"/>
      <c r="G174" s="1634"/>
      <c r="H174" s="1634"/>
      <c r="I174" s="1634"/>
      <c r="J174" s="1634"/>
      <c r="K174" s="1634"/>
      <c r="L174" s="1634"/>
      <c r="M174" s="1634"/>
      <c r="N174" s="1634"/>
      <c r="O174" s="1634"/>
      <c r="P174" s="1634"/>
      <c r="Q174" s="1634"/>
      <c r="R174" s="1634"/>
      <c r="S174" s="1634"/>
      <c r="T174" s="1634"/>
      <c r="U174" s="1634"/>
      <c r="V174" s="1634"/>
      <c r="W174" s="1634"/>
    </row>
    <row r="175" spans="1:23">
      <c r="A175" s="1634"/>
      <c r="B175" s="1634"/>
      <c r="C175" s="1634"/>
      <c r="D175" s="1634"/>
      <c r="E175" s="1634"/>
      <c r="F175" s="1634"/>
      <c r="G175" s="1634"/>
      <c r="H175" s="1634"/>
      <c r="I175" s="1634"/>
      <c r="J175" s="1634"/>
      <c r="K175" s="1634"/>
      <c r="L175" s="1634"/>
      <c r="M175" s="1634"/>
      <c r="N175" s="1634"/>
      <c r="O175" s="1634"/>
      <c r="P175" s="1634"/>
      <c r="Q175" s="1634"/>
      <c r="R175" s="1634"/>
      <c r="S175" s="1634"/>
      <c r="T175" s="1634"/>
      <c r="U175" s="1634"/>
      <c r="V175" s="1634"/>
      <c r="W175" s="1634"/>
    </row>
    <row r="176" spans="1:23">
      <c r="A176" s="1634"/>
      <c r="B176" s="1634"/>
      <c r="C176" s="1634"/>
      <c r="D176" s="1634"/>
      <c r="E176" s="1634"/>
      <c r="F176" s="1634"/>
      <c r="G176" s="1634"/>
      <c r="H176" s="1634"/>
      <c r="I176" s="1634"/>
      <c r="J176" s="1634"/>
      <c r="K176" s="1634"/>
      <c r="L176" s="1634"/>
      <c r="M176" s="1634"/>
      <c r="N176" s="1634"/>
      <c r="O176" s="1634"/>
      <c r="P176" s="1634"/>
      <c r="Q176" s="1634"/>
      <c r="R176" s="1634"/>
      <c r="S176" s="1634"/>
      <c r="T176" s="1634"/>
      <c r="U176" s="1634"/>
      <c r="V176" s="1634"/>
      <c r="W176" s="1634"/>
    </row>
    <row r="177" spans="1:23">
      <c r="A177" s="1634"/>
      <c r="B177" s="1634"/>
      <c r="C177" s="1634"/>
      <c r="D177" s="1634"/>
      <c r="E177" s="1634"/>
      <c r="F177" s="1634"/>
      <c r="G177" s="1634"/>
      <c r="H177" s="1634"/>
      <c r="I177" s="1634"/>
      <c r="J177" s="1634"/>
      <c r="K177" s="1634"/>
      <c r="L177" s="1634"/>
      <c r="M177" s="1634"/>
      <c r="N177" s="1634"/>
      <c r="O177" s="1634"/>
      <c r="P177" s="1634"/>
      <c r="Q177" s="1634"/>
      <c r="R177" s="1634"/>
      <c r="S177" s="1634"/>
      <c r="T177" s="1634"/>
      <c r="U177" s="1634"/>
      <c r="V177" s="1634"/>
      <c r="W177" s="1634"/>
    </row>
    <row r="178" spans="1:23">
      <c r="A178" s="1634"/>
      <c r="B178" s="1634"/>
      <c r="C178" s="1634"/>
      <c r="D178" s="1634"/>
      <c r="E178" s="1634"/>
      <c r="F178" s="1634"/>
      <c r="G178" s="1634"/>
      <c r="H178" s="1634"/>
      <c r="I178" s="1634"/>
      <c r="J178" s="1634"/>
      <c r="K178" s="1634"/>
      <c r="L178" s="1634"/>
      <c r="M178" s="1634"/>
      <c r="N178" s="1634"/>
      <c r="O178" s="1634"/>
      <c r="P178" s="1634"/>
      <c r="Q178" s="1634"/>
      <c r="R178" s="1634"/>
      <c r="S178" s="1634"/>
      <c r="T178" s="1634"/>
      <c r="U178" s="1634"/>
      <c r="V178" s="1634"/>
      <c r="W178" s="1634"/>
    </row>
    <row r="179" spans="1:23">
      <c r="A179" s="1634"/>
      <c r="B179" s="1634"/>
      <c r="C179" s="1634"/>
      <c r="D179" s="1634"/>
      <c r="E179" s="1634"/>
      <c r="F179" s="1634"/>
      <c r="G179" s="1634"/>
      <c r="H179" s="1634"/>
      <c r="I179" s="1634"/>
      <c r="J179" s="1634"/>
      <c r="K179" s="1634"/>
      <c r="L179" s="1634"/>
      <c r="M179" s="1634"/>
      <c r="N179" s="1634"/>
      <c r="O179" s="1634"/>
      <c r="P179" s="1634"/>
      <c r="Q179" s="1634"/>
      <c r="R179" s="1634"/>
      <c r="S179" s="1634"/>
      <c r="T179" s="1634"/>
      <c r="U179" s="1634"/>
      <c r="V179" s="1634"/>
      <c r="W179" s="1634"/>
    </row>
    <row r="180" spans="1:23">
      <c r="A180" s="1634"/>
      <c r="B180" s="1634"/>
      <c r="C180" s="1634"/>
      <c r="D180" s="1634"/>
      <c r="E180" s="1634"/>
      <c r="F180" s="1634"/>
      <c r="G180" s="1634"/>
      <c r="H180" s="1634"/>
      <c r="I180" s="1634"/>
      <c r="J180" s="1634"/>
      <c r="K180" s="1634"/>
      <c r="L180" s="1634"/>
      <c r="M180" s="1634"/>
      <c r="N180" s="1634"/>
      <c r="O180" s="1634"/>
      <c r="P180" s="1634"/>
      <c r="Q180" s="1634"/>
      <c r="R180" s="1634"/>
      <c r="S180" s="1634"/>
      <c r="T180" s="1634"/>
      <c r="U180" s="1634"/>
      <c r="V180" s="1634"/>
      <c r="W180" s="1634"/>
    </row>
    <row r="181" spans="1:23">
      <c r="A181" s="1634"/>
      <c r="B181" s="1634"/>
      <c r="C181" s="1634"/>
      <c r="D181" s="1634"/>
      <c r="E181" s="1634"/>
      <c r="F181" s="1634"/>
      <c r="G181" s="1634"/>
      <c r="H181" s="1634"/>
      <c r="I181" s="1634"/>
      <c r="J181" s="1634"/>
      <c r="K181" s="1634"/>
      <c r="L181" s="1634"/>
      <c r="M181" s="1634"/>
      <c r="N181" s="1634"/>
      <c r="O181" s="1634"/>
      <c r="P181" s="1634"/>
      <c r="Q181" s="1634"/>
      <c r="R181" s="1634"/>
      <c r="S181" s="1634"/>
      <c r="T181" s="1634"/>
      <c r="U181" s="1634"/>
      <c r="V181" s="1634"/>
      <c r="W181" s="1634"/>
    </row>
    <row r="182" spans="1:23">
      <c r="A182" s="1634"/>
      <c r="B182" s="1634"/>
      <c r="C182" s="1634"/>
      <c r="D182" s="1634"/>
      <c r="E182" s="1634"/>
      <c r="F182" s="1634"/>
      <c r="G182" s="1634"/>
      <c r="H182" s="1634"/>
      <c r="I182" s="1634"/>
      <c r="J182" s="1634"/>
      <c r="K182" s="1634"/>
      <c r="L182" s="1634"/>
      <c r="M182" s="1634"/>
      <c r="N182" s="1634"/>
      <c r="O182" s="1634"/>
      <c r="P182" s="1634"/>
      <c r="Q182" s="1634"/>
      <c r="R182" s="1634"/>
      <c r="S182" s="1634"/>
      <c r="T182" s="1634"/>
      <c r="U182" s="1634"/>
      <c r="V182" s="1634"/>
      <c r="W182" s="1634"/>
    </row>
    <row r="183" spans="1:23">
      <c r="A183" s="1634"/>
      <c r="B183" s="1634"/>
      <c r="C183" s="1634"/>
      <c r="D183" s="1634"/>
      <c r="E183" s="1634"/>
      <c r="F183" s="1634"/>
      <c r="G183" s="1634"/>
      <c r="H183" s="1634"/>
      <c r="I183" s="1634"/>
      <c r="J183" s="1634"/>
      <c r="K183" s="1634"/>
      <c r="L183" s="1634"/>
      <c r="M183" s="1634"/>
      <c r="N183" s="1634"/>
      <c r="O183" s="1634"/>
      <c r="P183" s="1634"/>
      <c r="Q183" s="1634"/>
      <c r="R183" s="1634"/>
      <c r="S183" s="1634"/>
      <c r="T183" s="1634"/>
      <c r="U183" s="1634"/>
      <c r="V183" s="1634"/>
      <c r="W183" s="1634"/>
    </row>
    <row r="184" spans="1:23">
      <c r="A184" s="1634"/>
      <c r="B184" s="1634"/>
      <c r="C184" s="1634"/>
      <c r="D184" s="1634"/>
      <c r="E184" s="1634"/>
      <c r="F184" s="1634"/>
      <c r="G184" s="1634"/>
      <c r="H184" s="1634"/>
      <c r="I184" s="1634"/>
      <c r="J184" s="1634"/>
      <c r="K184" s="1634"/>
      <c r="L184" s="1634"/>
      <c r="M184" s="1634"/>
      <c r="N184" s="1634"/>
      <c r="O184" s="1634"/>
      <c r="P184" s="1634"/>
      <c r="Q184" s="1634"/>
      <c r="R184" s="1634"/>
      <c r="S184" s="1634"/>
      <c r="T184" s="1634"/>
      <c r="U184" s="1634"/>
      <c r="V184" s="1634"/>
      <c r="W184" s="1634"/>
    </row>
    <row r="185" spans="1:23">
      <c r="A185" s="1634"/>
      <c r="B185" s="1634"/>
      <c r="C185" s="1634"/>
      <c r="D185" s="1634"/>
      <c r="E185" s="1634"/>
      <c r="F185" s="1634"/>
      <c r="G185" s="1634"/>
      <c r="H185" s="1634"/>
      <c r="I185" s="1634"/>
      <c r="J185" s="1634"/>
      <c r="K185" s="1634"/>
      <c r="L185" s="1634"/>
      <c r="M185" s="1634"/>
      <c r="N185" s="1634"/>
      <c r="O185" s="1634"/>
      <c r="P185" s="1634"/>
      <c r="Q185" s="1634"/>
      <c r="R185" s="1634"/>
      <c r="S185" s="1634"/>
      <c r="T185" s="1634"/>
      <c r="U185" s="1634"/>
      <c r="V185" s="1634"/>
      <c r="W185" s="1634"/>
    </row>
    <row r="186" spans="1:23">
      <c r="A186" s="1634"/>
      <c r="B186" s="1634"/>
      <c r="C186" s="1634"/>
      <c r="D186" s="1634"/>
      <c r="E186" s="1634"/>
      <c r="F186" s="1634"/>
      <c r="G186" s="1634"/>
      <c r="H186" s="1634"/>
      <c r="I186" s="1634"/>
      <c r="J186" s="1634"/>
      <c r="K186" s="1634"/>
      <c r="L186" s="1634"/>
      <c r="M186" s="1634"/>
      <c r="N186" s="1634"/>
      <c r="O186" s="1634"/>
      <c r="P186" s="1634"/>
      <c r="Q186" s="1634"/>
      <c r="R186" s="1634"/>
      <c r="S186" s="1634"/>
      <c r="T186" s="1634"/>
      <c r="U186" s="1634"/>
      <c r="V186" s="1634"/>
      <c r="W186" s="1634"/>
    </row>
    <row r="187" spans="1:23">
      <c r="A187" s="1634"/>
      <c r="B187" s="1634"/>
      <c r="C187" s="1634"/>
      <c r="D187" s="1634"/>
      <c r="E187" s="1634"/>
      <c r="F187" s="1634"/>
      <c r="G187" s="1634"/>
      <c r="H187" s="1634"/>
      <c r="I187" s="1634"/>
      <c r="J187" s="1634"/>
      <c r="K187" s="1634"/>
      <c r="L187" s="1634"/>
      <c r="M187" s="1634"/>
      <c r="N187" s="1634"/>
      <c r="O187" s="1634"/>
      <c r="P187" s="1634"/>
      <c r="Q187" s="1634"/>
      <c r="R187" s="1634"/>
      <c r="S187" s="1634"/>
      <c r="T187" s="1634"/>
      <c r="U187" s="1634"/>
      <c r="V187" s="1634"/>
      <c r="W187" s="1634"/>
    </row>
    <row r="188" spans="1:23">
      <c r="A188" s="1634"/>
      <c r="B188" s="1634"/>
      <c r="C188" s="1634"/>
      <c r="D188" s="1634"/>
      <c r="E188" s="1634"/>
      <c r="F188" s="1634"/>
      <c r="G188" s="1634"/>
      <c r="H188" s="1634"/>
      <c r="I188" s="1634"/>
      <c r="J188" s="1634"/>
      <c r="K188" s="1634"/>
      <c r="L188" s="1634"/>
      <c r="M188" s="1634"/>
      <c r="N188" s="1634"/>
      <c r="O188" s="1634"/>
      <c r="P188" s="1634"/>
      <c r="Q188" s="1634"/>
      <c r="R188" s="1634"/>
      <c r="S188" s="1634"/>
      <c r="T188" s="1634"/>
      <c r="U188" s="1634"/>
      <c r="V188" s="1634"/>
      <c r="W188" s="1634"/>
    </row>
    <row r="189" spans="1:23">
      <c r="A189" s="1634"/>
      <c r="B189" s="1634"/>
      <c r="C189" s="1634"/>
      <c r="D189" s="1634"/>
      <c r="E189" s="1634"/>
      <c r="F189" s="1634"/>
      <c r="G189" s="1634"/>
      <c r="H189" s="1634"/>
      <c r="I189" s="1634"/>
      <c r="J189" s="1634"/>
      <c r="K189" s="1634"/>
      <c r="L189" s="1634"/>
      <c r="M189" s="1634"/>
      <c r="N189" s="1634"/>
      <c r="O189" s="1634"/>
      <c r="P189" s="1634"/>
      <c r="Q189" s="1634"/>
      <c r="R189" s="1634"/>
      <c r="S189" s="1634"/>
      <c r="T189" s="1634"/>
      <c r="U189" s="1634"/>
      <c r="V189" s="1634"/>
      <c r="W189" s="1634"/>
    </row>
    <row r="190" spans="1:23">
      <c r="A190" s="1634"/>
      <c r="B190" s="1634"/>
      <c r="C190" s="1634"/>
      <c r="D190" s="1634"/>
      <c r="E190" s="1634"/>
      <c r="F190" s="1634"/>
      <c r="G190" s="1634"/>
      <c r="H190" s="1634"/>
      <c r="I190" s="1634"/>
      <c r="J190" s="1634"/>
      <c r="K190" s="1634"/>
      <c r="L190" s="1634"/>
      <c r="M190" s="1634"/>
      <c r="N190" s="1634"/>
      <c r="O190" s="1634"/>
      <c r="P190" s="1634"/>
      <c r="Q190" s="1634"/>
      <c r="R190" s="1634"/>
      <c r="S190" s="1634"/>
      <c r="T190" s="1634"/>
      <c r="U190" s="1634"/>
      <c r="V190" s="1634"/>
      <c r="W190" s="1634"/>
    </row>
    <row r="191" spans="1:23">
      <c r="A191" s="1634"/>
      <c r="B191" s="1634"/>
      <c r="C191" s="1634"/>
      <c r="D191" s="1634"/>
      <c r="E191" s="1634"/>
      <c r="F191" s="1634"/>
      <c r="G191" s="1634"/>
      <c r="H191" s="1634"/>
      <c r="I191" s="1634"/>
      <c r="J191" s="1634"/>
      <c r="K191" s="1634"/>
      <c r="L191" s="1634"/>
      <c r="M191" s="1634"/>
      <c r="N191" s="1634"/>
      <c r="O191" s="1634"/>
      <c r="P191" s="1634"/>
      <c r="Q191" s="1634"/>
      <c r="R191" s="1634"/>
      <c r="S191" s="1634"/>
      <c r="T191" s="1634"/>
      <c r="U191" s="1634"/>
      <c r="V191" s="1634"/>
      <c r="W191" s="1634"/>
    </row>
    <row r="192" spans="1:23">
      <c r="A192" s="1634"/>
      <c r="B192" s="1634"/>
      <c r="C192" s="1634"/>
      <c r="D192" s="1634"/>
      <c r="E192" s="1634"/>
      <c r="F192" s="1634"/>
      <c r="G192" s="1634"/>
      <c r="H192" s="1634"/>
      <c r="I192" s="1634"/>
      <c r="J192" s="1634"/>
      <c r="K192" s="1634"/>
      <c r="L192" s="1634"/>
      <c r="M192" s="1634"/>
      <c r="N192" s="1634"/>
      <c r="O192" s="1634"/>
      <c r="P192" s="1634"/>
      <c r="Q192" s="1634"/>
      <c r="R192" s="1634"/>
      <c r="S192" s="1634"/>
      <c r="T192" s="1634"/>
      <c r="U192" s="1634"/>
      <c r="V192" s="1634"/>
      <c r="W192" s="1634"/>
    </row>
    <row r="193" spans="1:23">
      <c r="A193" s="1634"/>
      <c r="B193" s="1634"/>
      <c r="C193" s="1634"/>
      <c r="D193" s="1634"/>
      <c r="E193" s="1634"/>
      <c r="F193" s="1634"/>
      <c r="G193" s="1634"/>
      <c r="H193" s="1634"/>
      <c r="I193" s="1634"/>
      <c r="J193" s="1634"/>
      <c r="K193" s="1634"/>
      <c r="L193" s="1634"/>
      <c r="M193" s="1634"/>
      <c r="N193" s="1634"/>
      <c r="O193" s="1634"/>
      <c r="P193" s="1634"/>
      <c r="Q193" s="1634"/>
      <c r="R193" s="1634"/>
      <c r="S193" s="1634"/>
      <c r="T193" s="1634"/>
      <c r="U193" s="1634"/>
      <c r="V193" s="1634"/>
      <c r="W193" s="1634"/>
    </row>
    <row r="194" spans="1:23">
      <c r="A194" s="1634"/>
      <c r="B194" s="1634"/>
      <c r="C194" s="1634"/>
      <c r="D194" s="1634"/>
      <c r="E194" s="1634"/>
      <c r="F194" s="1634"/>
      <c r="G194" s="1634"/>
      <c r="H194" s="1634"/>
      <c r="I194" s="1634"/>
      <c r="J194" s="1634"/>
      <c r="K194" s="1634"/>
      <c r="L194" s="1634"/>
      <c r="M194" s="1634"/>
      <c r="N194" s="1634"/>
      <c r="O194" s="1634"/>
      <c r="P194" s="1634"/>
      <c r="Q194" s="1634"/>
      <c r="R194" s="1634"/>
      <c r="S194" s="1634"/>
      <c r="T194" s="1634"/>
      <c r="U194" s="1634"/>
      <c r="V194" s="1634"/>
      <c r="W194" s="1634"/>
    </row>
    <row r="195" spans="1:23">
      <c r="A195" s="1634"/>
      <c r="B195" s="1634"/>
      <c r="C195" s="1634"/>
      <c r="D195" s="1634"/>
      <c r="E195" s="1634"/>
      <c r="F195" s="1634"/>
      <c r="G195" s="1634"/>
      <c r="H195" s="1634"/>
      <c r="I195" s="1634"/>
      <c r="J195" s="1634"/>
      <c r="K195" s="1634"/>
      <c r="L195" s="1634"/>
      <c r="M195" s="1634"/>
      <c r="N195" s="1634"/>
      <c r="O195" s="1634"/>
      <c r="P195" s="1634"/>
      <c r="Q195" s="1634"/>
      <c r="R195" s="1634"/>
      <c r="S195" s="1634"/>
      <c r="T195" s="1634"/>
      <c r="U195" s="1634"/>
      <c r="V195" s="1634"/>
      <c r="W195" s="1634"/>
    </row>
    <row r="196" spans="1:23">
      <c r="A196" s="1634"/>
      <c r="B196" s="1634"/>
      <c r="C196" s="1634"/>
      <c r="D196" s="1634"/>
      <c r="E196" s="1634"/>
      <c r="F196" s="1634"/>
      <c r="G196" s="1634"/>
      <c r="H196" s="1634"/>
      <c r="I196" s="1634"/>
      <c r="J196" s="1634"/>
      <c r="K196" s="1634"/>
      <c r="L196" s="1634"/>
      <c r="M196" s="1634"/>
      <c r="N196" s="1634"/>
      <c r="O196" s="1634"/>
      <c r="P196" s="1634"/>
      <c r="Q196" s="1634"/>
      <c r="R196" s="1634"/>
      <c r="S196" s="1634"/>
      <c r="T196" s="1634"/>
      <c r="U196" s="1634"/>
      <c r="V196" s="1634"/>
      <c r="W196" s="1634"/>
    </row>
    <row r="197" spans="1:23">
      <c r="A197" s="1634"/>
      <c r="B197" s="1634"/>
      <c r="C197" s="1634"/>
      <c r="D197" s="1634"/>
      <c r="E197" s="1634"/>
      <c r="F197" s="1634"/>
      <c r="G197" s="1634"/>
      <c r="H197" s="1634"/>
      <c r="I197" s="1634"/>
      <c r="J197" s="1634"/>
      <c r="K197" s="1634"/>
      <c r="L197" s="1634"/>
      <c r="M197" s="1634"/>
      <c r="N197" s="1634"/>
      <c r="O197" s="1634"/>
      <c r="P197" s="1634"/>
      <c r="Q197" s="1634"/>
      <c r="R197" s="1634"/>
      <c r="S197" s="1634"/>
      <c r="T197" s="1634"/>
      <c r="U197" s="1634"/>
      <c r="V197" s="1634"/>
      <c r="W197" s="1634"/>
    </row>
    <row r="198" spans="1:23">
      <c r="A198" s="1634"/>
      <c r="B198" s="1634"/>
      <c r="C198" s="1634"/>
      <c r="D198" s="1634"/>
      <c r="E198" s="1634"/>
      <c r="F198" s="1634"/>
      <c r="G198" s="1634"/>
      <c r="H198" s="1634"/>
      <c r="I198" s="1634"/>
      <c r="J198" s="1634"/>
      <c r="K198" s="1634"/>
      <c r="L198" s="1634"/>
      <c r="M198" s="1634"/>
      <c r="N198" s="1634"/>
      <c r="O198" s="1634"/>
      <c r="P198" s="1634"/>
      <c r="Q198" s="1634"/>
      <c r="R198" s="1634"/>
      <c r="S198" s="1634"/>
      <c r="T198" s="1634"/>
      <c r="U198" s="1634"/>
      <c r="V198" s="1634"/>
      <c r="W198" s="1634"/>
    </row>
    <row r="199" spans="1:23">
      <c r="A199" s="1634"/>
      <c r="B199" s="1634"/>
      <c r="C199" s="1634"/>
      <c r="D199" s="1634"/>
      <c r="E199" s="1634"/>
      <c r="F199" s="1634"/>
      <c r="G199" s="1634"/>
      <c r="H199" s="1634"/>
      <c r="I199" s="1634"/>
      <c r="J199" s="1634"/>
      <c r="K199" s="1634"/>
      <c r="L199" s="1634"/>
      <c r="M199" s="1634"/>
      <c r="N199" s="1634"/>
      <c r="O199" s="1634"/>
      <c r="P199" s="1634"/>
      <c r="Q199" s="1634"/>
      <c r="R199" s="1634"/>
      <c r="S199" s="1634"/>
      <c r="T199" s="1634"/>
      <c r="U199" s="1634"/>
      <c r="V199" s="1634"/>
      <c r="W199" s="1634"/>
    </row>
    <row r="200" spans="1:23">
      <c r="A200" s="1634"/>
      <c r="B200" s="1634"/>
      <c r="C200" s="1634"/>
      <c r="D200" s="1634"/>
      <c r="E200" s="1634"/>
      <c r="F200" s="1634"/>
      <c r="G200" s="1634"/>
      <c r="H200" s="1634"/>
      <c r="I200" s="1634"/>
      <c r="J200" s="1634"/>
      <c r="K200" s="1634"/>
      <c r="L200" s="1634"/>
      <c r="M200" s="1634"/>
      <c r="N200" s="1634"/>
      <c r="O200" s="1634"/>
      <c r="P200" s="1634"/>
      <c r="Q200" s="1634"/>
      <c r="R200" s="1634"/>
      <c r="S200" s="1634"/>
      <c r="T200" s="1634"/>
      <c r="U200" s="1634"/>
      <c r="V200" s="1634"/>
      <c r="W200" s="1634"/>
    </row>
    <row r="201" spans="1:23">
      <c r="A201" s="1634"/>
      <c r="B201" s="1634"/>
      <c r="C201" s="1634"/>
      <c r="D201" s="1634"/>
      <c r="E201" s="1634"/>
      <c r="F201" s="1634"/>
      <c r="G201" s="1634"/>
      <c r="H201" s="1634"/>
      <c r="I201" s="1634"/>
      <c r="J201" s="1634"/>
      <c r="K201" s="1634"/>
      <c r="L201" s="1634"/>
      <c r="M201" s="1634"/>
      <c r="N201" s="1634"/>
      <c r="O201" s="1634"/>
      <c r="P201" s="1634"/>
      <c r="Q201" s="1634"/>
      <c r="R201" s="1634"/>
      <c r="S201" s="1634"/>
      <c r="T201" s="1634"/>
      <c r="U201" s="1634"/>
      <c r="V201" s="1634"/>
      <c r="W201" s="1634"/>
    </row>
    <row r="202" spans="1:23">
      <c r="A202" s="1634"/>
      <c r="B202" s="1634"/>
      <c r="C202" s="1634"/>
      <c r="D202" s="1634"/>
      <c r="E202" s="1634"/>
      <c r="F202" s="1634"/>
      <c r="G202" s="1634"/>
      <c r="H202" s="1634"/>
      <c r="I202" s="1634"/>
      <c r="J202" s="1634"/>
      <c r="K202" s="1634"/>
      <c r="L202" s="1634"/>
      <c r="M202" s="1634"/>
      <c r="N202" s="1634"/>
      <c r="O202" s="1634"/>
      <c r="P202" s="1634"/>
      <c r="Q202" s="1634"/>
      <c r="R202" s="1634"/>
      <c r="S202" s="1634"/>
      <c r="T202" s="1634"/>
      <c r="U202" s="1634"/>
      <c r="V202" s="1634"/>
      <c r="W202" s="1634"/>
    </row>
    <row r="203" spans="1:23">
      <c r="A203" s="1634"/>
      <c r="B203" s="1634"/>
      <c r="C203" s="1634"/>
      <c r="D203" s="1634"/>
      <c r="E203" s="1634"/>
      <c r="F203" s="1634"/>
      <c r="G203" s="1634"/>
      <c r="H203" s="1634"/>
      <c r="I203" s="1634"/>
      <c r="J203" s="1634"/>
      <c r="K203" s="1634"/>
      <c r="L203" s="1634"/>
      <c r="M203" s="1634"/>
      <c r="N203" s="1634"/>
      <c r="O203" s="1634"/>
      <c r="P203" s="1634"/>
      <c r="Q203" s="1634"/>
      <c r="R203" s="1634"/>
      <c r="S203" s="1634"/>
      <c r="T203" s="1634"/>
      <c r="U203" s="1634"/>
      <c r="V203" s="1634"/>
      <c r="W203" s="1634"/>
    </row>
    <row r="204" spans="1:23">
      <c r="A204" s="1634"/>
      <c r="B204" s="1634"/>
      <c r="C204" s="1634"/>
      <c r="D204" s="1634"/>
      <c r="E204" s="1634"/>
      <c r="F204" s="1634"/>
      <c r="G204" s="1634"/>
      <c r="H204" s="1634"/>
      <c r="I204" s="1634"/>
      <c r="J204" s="1634"/>
      <c r="K204" s="1634"/>
      <c r="L204" s="1634"/>
      <c r="M204" s="1634"/>
      <c r="N204" s="1634"/>
      <c r="O204" s="1634"/>
      <c r="P204" s="1634"/>
      <c r="Q204" s="1634"/>
      <c r="R204" s="1634"/>
      <c r="S204" s="1634"/>
      <c r="T204" s="1634"/>
      <c r="U204" s="1634"/>
      <c r="V204" s="1634"/>
      <c r="W204" s="1634"/>
    </row>
    <row r="205" spans="1:23">
      <c r="A205" s="1634"/>
      <c r="B205" s="1634"/>
      <c r="C205" s="1634"/>
      <c r="D205" s="1634"/>
      <c r="E205" s="1634"/>
      <c r="F205" s="1634"/>
      <c r="G205" s="1634"/>
      <c r="H205" s="1634"/>
      <c r="I205" s="1634"/>
      <c r="J205" s="1634"/>
      <c r="K205" s="1634"/>
      <c r="L205" s="1634"/>
      <c r="M205" s="1634"/>
      <c r="N205" s="1634"/>
      <c r="O205" s="1634"/>
      <c r="P205" s="1634"/>
      <c r="Q205" s="1634"/>
      <c r="R205" s="1634"/>
      <c r="S205" s="1634"/>
      <c r="T205" s="1634"/>
      <c r="U205" s="1634"/>
      <c r="V205" s="1634"/>
      <c r="W205" s="1634"/>
    </row>
    <row r="206" spans="1:23">
      <c r="A206" s="1634"/>
      <c r="B206" s="1634"/>
      <c r="C206" s="1634"/>
      <c r="D206" s="1634"/>
      <c r="E206" s="1634"/>
      <c r="F206" s="1634"/>
      <c r="G206" s="1634"/>
      <c r="H206" s="1634"/>
      <c r="I206" s="1634"/>
      <c r="J206" s="1634"/>
      <c r="K206" s="1634"/>
      <c r="L206" s="1634"/>
      <c r="M206" s="1634"/>
      <c r="N206" s="1634"/>
      <c r="O206" s="1634"/>
      <c r="P206" s="1634"/>
      <c r="Q206" s="1634"/>
      <c r="R206" s="1634"/>
      <c r="S206" s="1634"/>
      <c r="T206" s="1634"/>
      <c r="U206" s="1634"/>
      <c r="V206" s="1634"/>
      <c r="W206" s="1634"/>
    </row>
    <row r="207" spans="1:23">
      <c r="A207" s="1634"/>
      <c r="B207" s="1634"/>
      <c r="C207" s="1634"/>
      <c r="D207" s="1634"/>
      <c r="E207" s="1634"/>
      <c r="F207" s="1634"/>
      <c r="G207" s="1634"/>
      <c r="H207" s="1634"/>
      <c r="I207" s="1634"/>
      <c r="J207" s="1634"/>
      <c r="K207" s="1634"/>
      <c r="L207" s="1634"/>
      <c r="M207" s="1634"/>
      <c r="N207" s="1634"/>
      <c r="O207" s="1634"/>
      <c r="P207" s="1634"/>
      <c r="Q207" s="1634"/>
      <c r="R207" s="1634"/>
      <c r="S207" s="1634"/>
      <c r="T207" s="1634"/>
      <c r="U207" s="1634"/>
      <c r="V207" s="1634"/>
      <c r="W207" s="1634"/>
    </row>
    <row r="208" spans="1:23">
      <c r="A208" s="1634"/>
      <c r="B208" s="1634"/>
      <c r="C208" s="1634"/>
      <c r="D208" s="1634"/>
      <c r="E208" s="1634"/>
      <c r="F208" s="1634"/>
      <c r="G208" s="1634"/>
      <c r="H208" s="1634"/>
      <c r="I208" s="1634"/>
      <c r="J208" s="1634"/>
      <c r="K208" s="1634"/>
      <c r="L208" s="1634"/>
      <c r="M208" s="1634"/>
      <c r="N208" s="1634"/>
      <c r="O208" s="1634"/>
      <c r="P208" s="1634"/>
      <c r="Q208" s="1634"/>
      <c r="R208" s="1634"/>
      <c r="S208" s="1634"/>
      <c r="T208" s="1634"/>
      <c r="U208" s="1634"/>
      <c r="V208" s="1634"/>
      <c r="W208" s="1634"/>
    </row>
    <row r="209" spans="1:23">
      <c r="A209" s="1634"/>
      <c r="B209" s="1634"/>
      <c r="C209" s="1634"/>
      <c r="D209" s="1634"/>
      <c r="E209" s="1634"/>
      <c r="F209" s="1634"/>
      <c r="G209" s="1634"/>
      <c r="H209" s="1634"/>
      <c r="I209" s="1634"/>
      <c r="J209" s="1634"/>
      <c r="K209" s="1634"/>
      <c r="L209" s="1634"/>
      <c r="M209" s="1634"/>
      <c r="N209" s="1634"/>
      <c r="O209" s="1634"/>
      <c r="P209" s="1634"/>
      <c r="Q209" s="1634"/>
      <c r="R209" s="1634"/>
      <c r="S209" s="1634"/>
      <c r="T209" s="1634"/>
      <c r="U209" s="1634"/>
      <c r="V209" s="1634"/>
      <c r="W209" s="1634"/>
    </row>
    <row r="210" spans="1:23">
      <c r="A210" s="1634"/>
      <c r="B210" s="1634"/>
      <c r="C210" s="1634"/>
      <c r="D210" s="1634"/>
      <c r="E210" s="1634"/>
      <c r="F210" s="1634"/>
      <c r="G210" s="1634"/>
      <c r="H210" s="1634"/>
      <c r="I210" s="1634"/>
      <c r="J210" s="1634"/>
      <c r="K210" s="1634"/>
      <c r="L210" s="1634"/>
      <c r="M210" s="1634"/>
      <c r="N210" s="1634"/>
      <c r="O210" s="1634"/>
      <c r="P210" s="1634"/>
      <c r="Q210" s="1634"/>
      <c r="R210" s="1634"/>
      <c r="S210" s="1634"/>
      <c r="T210" s="1634"/>
      <c r="U210" s="1634"/>
      <c r="V210" s="1634"/>
      <c r="W210" s="1634"/>
    </row>
    <row r="211" spans="1:23">
      <c r="A211" s="1634"/>
      <c r="B211" s="1634"/>
      <c r="C211" s="1634"/>
      <c r="D211" s="1634"/>
      <c r="E211" s="1634"/>
      <c r="F211" s="1634"/>
      <c r="G211" s="1634"/>
      <c r="H211" s="1634"/>
      <c r="I211" s="1634"/>
      <c r="J211" s="1634"/>
      <c r="K211" s="1634"/>
      <c r="L211" s="1634"/>
      <c r="M211" s="1634"/>
      <c r="N211" s="1634"/>
      <c r="O211" s="1634"/>
      <c r="P211" s="1634"/>
      <c r="Q211" s="1634"/>
      <c r="R211" s="1634"/>
      <c r="S211" s="1634"/>
      <c r="T211" s="1634"/>
      <c r="U211" s="1634"/>
      <c r="V211" s="1634"/>
      <c r="W211" s="1634"/>
    </row>
    <row r="212" spans="1:23">
      <c r="A212" s="1634"/>
      <c r="B212" s="1634"/>
      <c r="C212" s="1634"/>
      <c r="D212" s="1634"/>
      <c r="E212" s="1634"/>
      <c r="F212" s="1634"/>
      <c r="G212" s="1634"/>
      <c r="H212" s="1634"/>
      <c r="I212" s="1634"/>
      <c r="J212" s="1634"/>
      <c r="K212" s="1634"/>
      <c r="L212" s="1634"/>
      <c r="M212" s="1634"/>
      <c r="N212" s="1634"/>
      <c r="O212" s="1634"/>
      <c r="P212" s="1634"/>
      <c r="Q212" s="1634"/>
      <c r="R212" s="1634"/>
      <c r="S212" s="1634"/>
      <c r="T212" s="1634"/>
      <c r="U212" s="1634"/>
      <c r="V212" s="1634"/>
      <c r="W212" s="1634"/>
    </row>
    <row r="213" spans="1:23">
      <c r="A213" s="1634"/>
      <c r="B213" s="1634"/>
      <c r="C213" s="1634"/>
      <c r="D213" s="1634"/>
      <c r="E213" s="1634"/>
      <c r="F213" s="1634"/>
      <c r="G213" s="1634"/>
      <c r="H213" s="1634"/>
      <c r="I213" s="1634"/>
      <c r="J213" s="1634"/>
      <c r="K213" s="1634"/>
      <c r="L213" s="1634"/>
      <c r="M213" s="1634"/>
      <c r="N213" s="1634"/>
      <c r="O213" s="1634"/>
      <c r="P213" s="1634"/>
      <c r="Q213" s="1634"/>
      <c r="R213" s="1634"/>
      <c r="S213" s="1634"/>
      <c r="T213" s="1634"/>
      <c r="U213" s="1634"/>
      <c r="V213" s="1634"/>
      <c r="W213" s="1634"/>
    </row>
    <row r="214" spans="1:23">
      <c r="A214" s="1634"/>
      <c r="B214" s="1634"/>
      <c r="C214" s="1634"/>
      <c r="D214" s="1634"/>
      <c r="E214" s="1634"/>
      <c r="F214" s="1634"/>
      <c r="G214" s="1634"/>
      <c r="H214" s="1634"/>
      <c r="I214" s="1634"/>
      <c r="J214" s="1634"/>
      <c r="K214" s="1634"/>
      <c r="L214" s="1634"/>
      <c r="M214" s="1634"/>
      <c r="N214" s="1634"/>
      <c r="O214" s="1634"/>
      <c r="P214" s="1634"/>
      <c r="Q214" s="1634"/>
      <c r="R214" s="1634"/>
      <c r="S214" s="1634"/>
      <c r="T214" s="1634"/>
      <c r="U214" s="1634"/>
      <c r="V214" s="1634"/>
      <c r="W214" s="1634"/>
    </row>
    <row r="215" spans="1:23">
      <c r="A215" s="1634"/>
      <c r="B215" s="1634"/>
      <c r="C215" s="1634"/>
      <c r="D215" s="1634"/>
      <c r="E215" s="1634"/>
      <c r="F215" s="1634"/>
      <c r="G215" s="1634"/>
      <c r="H215" s="1634"/>
      <c r="I215" s="1634"/>
      <c r="J215" s="1634"/>
      <c r="K215" s="1634"/>
      <c r="L215" s="1634"/>
      <c r="M215" s="1634"/>
      <c r="N215" s="1634"/>
      <c r="O215" s="1634"/>
      <c r="P215" s="1634"/>
      <c r="Q215" s="1634"/>
      <c r="R215" s="1634"/>
      <c r="S215" s="1634"/>
      <c r="T215" s="1634"/>
      <c r="U215" s="1634"/>
      <c r="V215" s="1634"/>
      <c r="W215" s="1634"/>
    </row>
    <row r="216" spans="1:23">
      <c r="A216" s="1634"/>
      <c r="B216" s="1634"/>
      <c r="C216" s="1634"/>
      <c r="D216" s="1634"/>
      <c r="E216" s="1634"/>
      <c r="F216" s="1634"/>
      <c r="G216" s="1634"/>
      <c r="H216" s="1634"/>
      <c r="I216" s="1634"/>
      <c r="J216" s="1634"/>
      <c r="K216" s="1634"/>
      <c r="L216" s="1634"/>
      <c r="M216" s="1634"/>
      <c r="N216" s="1634"/>
      <c r="O216" s="1634"/>
      <c r="P216" s="1634"/>
      <c r="Q216" s="1634"/>
      <c r="R216" s="1634"/>
      <c r="S216" s="1634"/>
      <c r="T216" s="1634"/>
      <c r="U216" s="1634"/>
      <c r="V216" s="1634"/>
      <c r="W216" s="1634"/>
    </row>
    <row r="217" spans="1:23">
      <c r="A217" s="1634"/>
      <c r="B217" s="1634"/>
      <c r="C217" s="1634"/>
      <c r="D217" s="1634"/>
      <c r="E217" s="1634"/>
      <c r="F217" s="1634"/>
      <c r="G217" s="1634"/>
      <c r="H217" s="1634"/>
      <c r="I217" s="1634"/>
      <c r="J217" s="1634"/>
      <c r="K217" s="1634"/>
      <c r="L217" s="1634"/>
      <c r="M217" s="1634"/>
      <c r="N217" s="1634"/>
      <c r="O217" s="1634"/>
      <c r="P217" s="1634"/>
      <c r="Q217" s="1634"/>
      <c r="R217" s="1634"/>
      <c r="S217" s="1634"/>
      <c r="T217" s="1634"/>
      <c r="U217" s="1634"/>
      <c r="V217" s="1634"/>
      <c r="W217" s="1634"/>
    </row>
    <row r="218" spans="1:23">
      <c r="A218" s="1634"/>
      <c r="B218" s="1634"/>
      <c r="C218" s="1634"/>
      <c r="D218" s="1634"/>
      <c r="E218" s="1634"/>
      <c r="F218" s="1634"/>
      <c r="G218" s="1634"/>
      <c r="H218" s="1634"/>
      <c r="I218" s="1634"/>
      <c r="J218" s="1634"/>
      <c r="K218" s="1634"/>
      <c r="L218" s="1634"/>
      <c r="M218" s="1634"/>
      <c r="N218" s="1634"/>
      <c r="O218" s="1634"/>
      <c r="P218" s="1634"/>
      <c r="Q218" s="1634"/>
      <c r="R218" s="1634"/>
      <c r="S218" s="1634"/>
      <c r="T218" s="1634"/>
      <c r="U218" s="1634"/>
      <c r="V218" s="1634"/>
      <c r="W218" s="1634"/>
    </row>
    <row r="219" spans="1:23">
      <c r="A219" s="1634"/>
      <c r="B219" s="1634"/>
      <c r="C219" s="1634"/>
      <c r="D219" s="1634"/>
      <c r="E219" s="1634"/>
      <c r="F219" s="1634"/>
      <c r="G219" s="1634"/>
      <c r="H219" s="1634"/>
      <c r="I219" s="1634"/>
      <c r="J219" s="1634"/>
      <c r="K219" s="1634"/>
      <c r="L219" s="1634"/>
      <c r="M219" s="1634"/>
      <c r="N219" s="1634"/>
      <c r="O219" s="1634"/>
      <c r="P219" s="1634"/>
      <c r="Q219" s="1634"/>
      <c r="R219" s="1634"/>
      <c r="S219" s="1634"/>
      <c r="T219" s="1634"/>
      <c r="U219" s="1634"/>
      <c r="V219" s="1634"/>
      <c r="W219" s="1634"/>
    </row>
    <row r="220" spans="1:23">
      <c r="A220" s="1634"/>
      <c r="B220" s="1634"/>
      <c r="C220" s="1634"/>
      <c r="D220" s="1634"/>
      <c r="E220" s="1634"/>
      <c r="F220" s="1634"/>
      <c r="G220" s="1634"/>
      <c r="H220" s="1634"/>
      <c r="I220" s="1634"/>
      <c r="J220" s="1634"/>
      <c r="K220" s="1634"/>
      <c r="L220" s="1634"/>
      <c r="M220" s="1634"/>
      <c r="N220" s="1634"/>
      <c r="O220" s="1634"/>
      <c r="P220" s="1634"/>
      <c r="Q220" s="1634"/>
      <c r="R220" s="1634"/>
      <c r="S220" s="1634"/>
      <c r="T220" s="1634"/>
      <c r="U220" s="1634"/>
      <c r="V220" s="1634"/>
      <c r="W220" s="1634"/>
    </row>
    <row r="221" spans="1:23">
      <c r="A221" s="1634"/>
      <c r="B221" s="1634"/>
      <c r="C221" s="1634"/>
      <c r="D221" s="1634"/>
      <c r="E221" s="1634"/>
      <c r="F221" s="1634"/>
      <c r="G221" s="1634"/>
      <c r="H221" s="1634"/>
      <c r="I221" s="1634"/>
      <c r="J221" s="1634"/>
      <c r="K221" s="1634"/>
      <c r="L221" s="1634"/>
      <c r="M221" s="1634"/>
      <c r="N221" s="1634"/>
      <c r="O221" s="1634"/>
      <c r="P221" s="1634"/>
      <c r="Q221" s="1634"/>
      <c r="R221" s="1634"/>
      <c r="S221" s="1634"/>
      <c r="T221" s="1634"/>
      <c r="U221" s="1634"/>
      <c r="V221" s="1634"/>
      <c r="W221" s="1634"/>
    </row>
    <row r="222" spans="1:23">
      <c r="A222" s="1634"/>
      <c r="B222" s="1634"/>
      <c r="C222" s="1634"/>
      <c r="D222" s="1634"/>
      <c r="E222" s="1634"/>
      <c r="F222" s="1634"/>
      <c r="G222" s="1634"/>
      <c r="H222" s="1634"/>
      <c r="I222" s="1634"/>
      <c r="J222" s="1634"/>
      <c r="K222" s="1634"/>
      <c r="L222" s="1634"/>
      <c r="M222" s="1634"/>
      <c r="N222" s="1634"/>
      <c r="O222" s="1634"/>
      <c r="P222" s="1634"/>
      <c r="Q222" s="1634"/>
      <c r="R222" s="1634"/>
      <c r="S222" s="1634"/>
      <c r="T222" s="1634"/>
      <c r="U222" s="1634"/>
      <c r="V222" s="1634"/>
      <c r="W222" s="1634"/>
    </row>
    <row r="223" spans="1:23">
      <c r="A223" s="1634"/>
      <c r="B223" s="1634"/>
      <c r="C223" s="1634"/>
      <c r="D223" s="1634"/>
      <c r="E223" s="1634"/>
      <c r="F223" s="1634"/>
      <c r="G223" s="1634"/>
      <c r="H223" s="1634"/>
      <c r="I223" s="1634"/>
      <c r="J223" s="1634"/>
      <c r="K223" s="1634"/>
      <c r="L223" s="1634"/>
      <c r="M223" s="1634"/>
      <c r="N223" s="1634"/>
      <c r="O223" s="1634"/>
      <c r="P223" s="1634"/>
      <c r="Q223" s="1634"/>
      <c r="R223" s="1634"/>
      <c r="S223" s="1634"/>
      <c r="T223" s="1634"/>
      <c r="U223" s="1634"/>
      <c r="V223" s="1634"/>
      <c r="W223" s="1634"/>
    </row>
    <row r="224" spans="1:23">
      <c r="A224" s="1634"/>
      <c r="B224" s="1634"/>
      <c r="C224" s="1634"/>
      <c r="D224" s="1634"/>
      <c r="E224" s="1634"/>
      <c r="F224" s="1634"/>
      <c r="G224" s="1634"/>
      <c r="H224" s="1634"/>
      <c r="I224" s="1634"/>
      <c r="J224" s="1634"/>
      <c r="K224" s="1634"/>
      <c r="L224" s="1634"/>
      <c r="M224" s="1634"/>
      <c r="N224" s="1634"/>
      <c r="O224" s="1634"/>
      <c r="P224" s="1634"/>
      <c r="Q224" s="1634"/>
      <c r="R224" s="1634"/>
      <c r="S224" s="1634"/>
      <c r="T224" s="1634"/>
      <c r="U224" s="1634"/>
      <c r="V224" s="1634"/>
      <c r="W224" s="1634"/>
    </row>
    <row r="225" spans="1:23">
      <c r="A225" s="1634"/>
      <c r="B225" s="1634"/>
      <c r="C225" s="1634"/>
      <c r="D225" s="1634"/>
      <c r="E225" s="1634"/>
      <c r="F225" s="1634"/>
      <c r="G225" s="1634"/>
      <c r="H225" s="1634"/>
      <c r="I225" s="1634"/>
      <c r="J225" s="1634"/>
      <c r="K225" s="1634"/>
      <c r="L225" s="1634"/>
      <c r="M225" s="1634"/>
      <c r="N225" s="1634"/>
      <c r="O225" s="1634"/>
      <c r="P225" s="1634"/>
      <c r="Q225" s="1634"/>
      <c r="R225" s="1634"/>
      <c r="S225" s="1634"/>
      <c r="T225" s="1634"/>
      <c r="U225" s="1634"/>
      <c r="V225" s="1634"/>
      <c r="W225" s="1634"/>
    </row>
    <row r="226" spans="1:23">
      <c r="A226" s="1634"/>
      <c r="B226" s="1634"/>
      <c r="C226" s="1634"/>
      <c r="D226" s="1634"/>
      <c r="E226" s="1634"/>
      <c r="F226" s="1634"/>
      <c r="G226" s="1634"/>
      <c r="H226" s="1634"/>
      <c r="I226" s="1634"/>
      <c r="J226" s="1634"/>
      <c r="K226" s="1634"/>
      <c r="L226" s="1634"/>
      <c r="M226" s="1634"/>
      <c r="N226" s="1634"/>
      <c r="O226" s="1634"/>
      <c r="P226" s="1634"/>
      <c r="Q226" s="1634"/>
      <c r="R226" s="1634"/>
      <c r="S226" s="1634"/>
      <c r="T226" s="1634"/>
      <c r="U226" s="1634"/>
      <c r="V226" s="1634"/>
      <c r="W226" s="1634"/>
    </row>
    <row r="227" spans="1:23">
      <c r="A227" s="1634"/>
      <c r="B227" s="1634"/>
      <c r="C227" s="1634"/>
      <c r="D227" s="1634"/>
      <c r="E227" s="1634"/>
      <c r="F227" s="1634"/>
      <c r="G227" s="1634"/>
      <c r="H227" s="1634"/>
      <c r="I227" s="1634"/>
      <c r="J227" s="1634"/>
      <c r="K227" s="1634"/>
      <c r="L227" s="1634"/>
      <c r="M227" s="1634"/>
      <c r="N227" s="1634"/>
      <c r="O227" s="1634"/>
      <c r="P227" s="1634"/>
      <c r="Q227" s="1634"/>
      <c r="R227" s="1634"/>
      <c r="S227" s="1634"/>
      <c r="T227" s="1634"/>
      <c r="U227" s="1634"/>
      <c r="V227" s="1634"/>
      <c r="W227" s="1634"/>
    </row>
    <row r="228" spans="1:23">
      <c r="A228" s="1634"/>
      <c r="B228" s="1634"/>
      <c r="C228" s="1634"/>
      <c r="D228" s="1634"/>
      <c r="E228" s="1634"/>
      <c r="F228" s="1634"/>
      <c r="G228" s="1634"/>
      <c r="H228" s="1634"/>
      <c r="I228" s="1634"/>
      <c r="J228" s="1634"/>
      <c r="K228" s="1634"/>
      <c r="L228" s="1634"/>
      <c r="M228" s="1634"/>
      <c r="N228" s="1634"/>
      <c r="O228" s="1634"/>
      <c r="P228" s="1634"/>
      <c r="Q228" s="1634"/>
      <c r="R228" s="1634"/>
      <c r="S228" s="1634"/>
      <c r="T228" s="1634"/>
      <c r="U228" s="1634"/>
      <c r="V228" s="1634"/>
      <c r="W228" s="1634"/>
    </row>
    <row r="229" spans="1:23">
      <c r="A229" s="1634"/>
      <c r="B229" s="1634"/>
      <c r="C229" s="1634"/>
      <c r="D229" s="1634"/>
      <c r="E229" s="1634"/>
      <c r="F229" s="1634"/>
      <c r="G229" s="1634"/>
      <c r="H229" s="1634"/>
      <c r="I229" s="1634"/>
      <c r="J229" s="1634"/>
      <c r="K229" s="1634"/>
      <c r="L229" s="1634"/>
      <c r="M229" s="1634"/>
      <c r="N229" s="1634"/>
      <c r="O229" s="1634"/>
      <c r="P229" s="1634"/>
      <c r="Q229" s="1634"/>
      <c r="R229" s="1634"/>
      <c r="S229" s="1634"/>
      <c r="T229" s="1634"/>
      <c r="U229" s="1634"/>
      <c r="V229" s="1634"/>
      <c r="W229" s="1634"/>
    </row>
    <row r="230" spans="1:23">
      <c r="A230" s="1634"/>
      <c r="B230" s="1634"/>
      <c r="C230" s="1634"/>
      <c r="D230" s="1634"/>
      <c r="E230" s="1634"/>
      <c r="F230" s="1634"/>
      <c r="G230" s="1634"/>
      <c r="H230" s="1634"/>
      <c r="I230" s="1634"/>
      <c r="J230" s="1634"/>
      <c r="K230" s="1634"/>
      <c r="L230" s="1634"/>
      <c r="M230" s="1634"/>
      <c r="N230" s="1634"/>
      <c r="O230" s="1634"/>
      <c r="P230" s="1634"/>
      <c r="Q230" s="1634"/>
      <c r="R230" s="1634"/>
      <c r="S230" s="1634"/>
      <c r="T230" s="1634"/>
      <c r="U230" s="1634"/>
      <c r="V230" s="1634"/>
      <c r="W230" s="1634"/>
    </row>
    <row r="231" spans="1:23">
      <c r="A231" s="1634"/>
      <c r="B231" s="1634"/>
      <c r="C231" s="1634"/>
      <c r="D231" s="1634"/>
      <c r="E231" s="1634"/>
      <c r="F231" s="1634"/>
      <c r="G231" s="1634"/>
      <c r="H231" s="1634"/>
      <c r="I231" s="1634"/>
      <c r="J231" s="1634"/>
      <c r="K231" s="1634"/>
      <c r="L231" s="1634"/>
      <c r="M231" s="1634"/>
      <c r="N231" s="1634"/>
      <c r="O231" s="1634"/>
      <c r="P231" s="1634"/>
      <c r="Q231" s="1634"/>
      <c r="R231" s="1634"/>
      <c r="S231" s="1634"/>
      <c r="T231" s="1634"/>
      <c r="U231" s="1634"/>
      <c r="V231" s="1634"/>
      <c r="W231" s="1634"/>
    </row>
    <row r="232" spans="1:23">
      <c r="A232" s="1634"/>
      <c r="B232" s="1634"/>
      <c r="C232" s="1634"/>
      <c r="D232" s="1634"/>
      <c r="E232" s="1634"/>
      <c r="F232" s="1634"/>
      <c r="G232" s="1634"/>
      <c r="H232" s="1634"/>
      <c r="I232" s="1634"/>
      <c r="J232" s="1634"/>
      <c r="K232" s="1634"/>
      <c r="L232" s="1634"/>
      <c r="M232" s="1634"/>
      <c r="N232" s="1634"/>
      <c r="O232" s="1634"/>
      <c r="P232" s="1634"/>
      <c r="Q232" s="1634"/>
      <c r="R232" s="1634"/>
      <c r="S232" s="1634"/>
      <c r="T232" s="1634"/>
      <c r="U232" s="1634"/>
      <c r="V232" s="1634"/>
      <c r="W232" s="1634"/>
    </row>
    <row r="233" spans="1:23">
      <c r="A233" s="1634"/>
      <c r="B233" s="1634"/>
      <c r="C233" s="1634"/>
      <c r="D233" s="1634"/>
      <c r="E233" s="1634"/>
      <c r="F233" s="1634"/>
      <c r="G233" s="1634"/>
      <c r="H233" s="1634"/>
      <c r="I233" s="1634"/>
      <c r="J233" s="1634"/>
      <c r="K233" s="1634"/>
      <c r="L233" s="1634"/>
      <c r="M233" s="1634"/>
      <c r="N233" s="1634"/>
      <c r="O233" s="1634"/>
      <c r="P233" s="1634"/>
      <c r="Q233" s="1634"/>
      <c r="R233" s="1634"/>
      <c r="S233" s="1634"/>
      <c r="T233" s="1634"/>
      <c r="U233" s="1634"/>
      <c r="V233" s="1634"/>
      <c r="W233" s="1634"/>
    </row>
    <row r="234" spans="1:23">
      <c r="A234" s="1634"/>
      <c r="B234" s="1634"/>
      <c r="C234" s="1634"/>
      <c r="D234" s="1634"/>
      <c r="E234" s="1634"/>
      <c r="F234" s="1634"/>
      <c r="G234" s="1634"/>
      <c r="H234" s="1634"/>
      <c r="I234" s="1634"/>
      <c r="J234" s="1634"/>
      <c r="K234" s="1634"/>
      <c r="L234" s="1634"/>
      <c r="M234" s="1634"/>
      <c r="N234" s="1634"/>
      <c r="O234" s="1634"/>
      <c r="P234" s="1634"/>
      <c r="Q234" s="1634"/>
      <c r="R234" s="1634"/>
      <c r="S234" s="1634"/>
      <c r="T234" s="1634"/>
      <c r="U234" s="1634"/>
      <c r="V234" s="1634"/>
      <c r="W234" s="1634"/>
    </row>
    <row r="235" spans="1:23">
      <c r="A235" s="1634"/>
      <c r="B235" s="1634"/>
      <c r="C235" s="1634"/>
      <c r="D235" s="1634"/>
      <c r="E235" s="1634"/>
      <c r="F235" s="1634"/>
      <c r="G235" s="1634"/>
      <c r="H235" s="1634"/>
      <c r="I235" s="1634"/>
      <c r="J235" s="1634"/>
      <c r="K235" s="1634"/>
      <c r="L235" s="1634"/>
      <c r="M235" s="1634"/>
      <c r="N235" s="1634"/>
      <c r="O235" s="1634"/>
      <c r="P235" s="1634"/>
      <c r="Q235" s="1634"/>
      <c r="R235" s="1634"/>
      <c r="S235" s="1634"/>
      <c r="T235" s="1634"/>
      <c r="U235" s="1634"/>
      <c r="V235" s="1634"/>
      <c r="W235" s="1634"/>
    </row>
    <row r="236" spans="1:23">
      <c r="A236" s="1634"/>
      <c r="B236" s="1634"/>
      <c r="C236" s="1634"/>
      <c r="D236" s="1634"/>
      <c r="E236" s="1634"/>
      <c r="F236" s="1634"/>
      <c r="G236" s="1634"/>
      <c r="H236" s="1634"/>
      <c r="I236" s="1634"/>
      <c r="J236" s="1634"/>
      <c r="K236" s="1634"/>
      <c r="L236" s="1634"/>
      <c r="M236" s="1634"/>
      <c r="N236" s="1634"/>
      <c r="O236" s="1634"/>
      <c r="P236" s="1634"/>
      <c r="Q236" s="1634"/>
      <c r="R236" s="1634"/>
      <c r="S236" s="1634"/>
      <c r="T236" s="1634"/>
      <c r="U236" s="1634"/>
      <c r="V236" s="1634"/>
      <c r="W236" s="1634"/>
    </row>
    <row r="237" spans="1:23">
      <c r="A237" s="1634"/>
      <c r="B237" s="1634"/>
      <c r="C237" s="1634"/>
      <c r="D237" s="1634"/>
      <c r="E237" s="1634"/>
      <c r="F237" s="1634"/>
      <c r="G237" s="1634"/>
      <c r="H237" s="1634"/>
      <c r="I237" s="1634"/>
      <c r="J237" s="1634"/>
      <c r="K237" s="1634"/>
      <c r="L237" s="1634"/>
      <c r="M237" s="1634"/>
      <c r="N237" s="1634"/>
      <c r="O237" s="1634"/>
      <c r="P237" s="1634"/>
      <c r="Q237" s="1634"/>
      <c r="R237" s="1634"/>
      <c r="S237" s="1634"/>
      <c r="T237" s="1634"/>
      <c r="U237" s="1634"/>
      <c r="V237" s="1634"/>
      <c r="W237" s="1634"/>
    </row>
    <row r="238" spans="1:23">
      <c r="A238" s="1634"/>
      <c r="B238" s="1634"/>
      <c r="C238" s="1634"/>
      <c r="D238" s="1634"/>
      <c r="E238" s="1634"/>
      <c r="F238" s="1634"/>
      <c r="G238" s="1634"/>
      <c r="H238" s="1634"/>
      <c r="I238" s="1634"/>
      <c r="J238" s="1634"/>
      <c r="K238" s="1634"/>
      <c r="L238" s="1634"/>
      <c r="M238" s="1634"/>
      <c r="N238" s="1634"/>
      <c r="O238" s="1634"/>
      <c r="P238" s="1634"/>
      <c r="Q238" s="1634"/>
      <c r="R238" s="1634"/>
      <c r="S238" s="1634"/>
      <c r="T238" s="1634"/>
      <c r="U238" s="1634"/>
      <c r="V238" s="1634"/>
      <c r="W238" s="1634"/>
    </row>
    <row r="239" spans="1:23">
      <c r="A239" s="1634"/>
      <c r="B239" s="1634"/>
      <c r="C239" s="1634"/>
      <c r="D239" s="1634"/>
      <c r="E239" s="1634"/>
      <c r="F239" s="1634"/>
      <c r="G239" s="1634"/>
      <c r="H239" s="1634"/>
      <c r="I239" s="1634"/>
      <c r="J239" s="1634"/>
      <c r="K239" s="1634"/>
      <c r="L239" s="1634"/>
      <c r="M239" s="1634"/>
      <c r="N239" s="1634"/>
      <c r="O239" s="1634"/>
      <c r="P239" s="1634"/>
      <c r="Q239" s="1634"/>
      <c r="R239" s="1634"/>
      <c r="S239" s="1634"/>
      <c r="T239" s="1634"/>
      <c r="U239" s="1634"/>
      <c r="V239" s="1634"/>
      <c r="W239" s="1634"/>
    </row>
    <row r="240" spans="1:23">
      <c r="A240" s="1634"/>
      <c r="B240" s="1634"/>
      <c r="C240" s="1634"/>
      <c r="D240" s="1634"/>
      <c r="E240" s="1634"/>
      <c r="F240" s="1634"/>
      <c r="G240" s="1634"/>
      <c r="H240" s="1634"/>
      <c r="I240" s="1634"/>
      <c r="J240" s="1634"/>
      <c r="K240" s="1634"/>
      <c r="L240" s="1634"/>
      <c r="M240" s="1634"/>
      <c r="N240" s="1634"/>
      <c r="O240" s="1634"/>
      <c r="P240" s="1634"/>
      <c r="Q240" s="1634"/>
      <c r="R240" s="1634"/>
      <c r="S240" s="1634"/>
      <c r="T240" s="1634"/>
      <c r="U240" s="1634"/>
      <c r="V240" s="1634"/>
      <c r="W240" s="1634"/>
    </row>
    <row r="241" spans="1:23">
      <c r="A241" s="1634"/>
      <c r="B241" s="1634"/>
      <c r="C241" s="1634"/>
      <c r="D241" s="1634"/>
      <c r="E241" s="1634"/>
      <c r="F241" s="1634"/>
      <c r="G241" s="1634"/>
      <c r="H241" s="1634"/>
      <c r="I241" s="1634"/>
      <c r="J241" s="1634"/>
      <c r="K241" s="1634"/>
      <c r="L241" s="1634"/>
      <c r="M241" s="1634"/>
      <c r="N241" s="1634"/>
      <c r="O241" s="1634"/>
      <c r="P241" s="1634"/>
      <c r="Q241" s="1634"/>
      <c r="R241" s="1634"/>
      <c r="S241" s="1634"/>
      <c r="T241" s="1634"/>
      <c r="U241" s="1634"/>
      <c r="V241" s="1634"/>
      <c r="W241" s="1634"/>
    </row>
    <row r="242" spans="1:23">
      <c r="A242" s="1634"/>
      <c r="B242" s="1634"/>
      <c r="C242" s="1634"/>
      <c r="D242" s="1634"/>
      <c r="E242" s="1634"/>
      <c r="F242" s="1634"/>
      <c r="G242" s="1634"/>
      <c r="H242" s="1634"/>
      <c r="I242" s="1634"/>
      <c r="J242" s="1634"/>
      <c r="K242" s="1634"/>
      <c r="L242" s="1634"/>
      <c r="M242" s="1634"/>
      <c r="N242" s="1634"/>
      <c r="O242" s="1634"/>
      <c r="P242" s="1634"/>
      <c r="Q242" s="1634"/>
      <c r="R242" s="1634"/>
      <c r="S242" s="1634"/>
      <c r="T242" s="1634"/>
      <c r="U242" s="1634"/>
      <c r="V242" s="1634"/>
      <c r="W242" s="1634"/>
    </row>
    <row r="243" spans="1:23">
      <c r="A243" s="1634"/>
      <c r="B243" s="1634"/>
      <c r="C243" s="1634"/>
      <c r="D243" s="1634"/>
      <c r="E243" s="1634"/>
      <c r="F243" s="1634"/>
      <c r="G243" s="1634"/>
      <c r="H243" s="1634"/>
      <c r="I243" s="1634"/>
      <c r="J243" s="1634"/>
      <c r="K243" s="1634"/>
      <c r="L243" s="1634"/>
      <c r="M243" s="1634"/>
      <c r="N243" s="1634"/>
      <c r="O243" s="1634"/>
      <c r="P243" s="1634"/>
      <c r="Q243" s="1634"/>
      <c r="R243" s="1634"/>
      <c r="S243" s="1634"/>
      <c r="T243" s="1634"/>
      <c r="U243" s="1634"/>
      <c r="V243" s="1634"/>
      <c r="W243" s="1634"/>
    </row>
    <row r="244" spans="1:23">
      <c r="A244" s="1634"/>
      <c r="B244" s="1634"/>
      <c r="C244" s="1634"/>
      <c r="D244" s="1634"/>
      <c r="E244" s="1634"/>
      <c r="F244" s="1634"/>
      <c r="G244" s="1634"/>
      <c r="H244" s="1634"/>
      <c r="I244" s="1634"/>
      <c r="J244" s="1634"/>
      <c r="K244" s="1634"/>
      <c r="L244" s="1634"/>
      <c r="M244" s="1634"/>
      <c r="N244" s="1634"/>
      <c r="O244" s="1634"/>
      <c r="P244" s="1634"/>
      <c r="Q244" s="1634"/>
      <c r="R244" s="1634"/>
      <c r="S244" s="1634"/>
      <c r="T244" s="1634"/>
      <c r="U244" s="1634"/>
      <c r="V244" s="1634"/>
      <c r="W244" s="1634"/>
    </row>
    <row r="245" spans="1:23">
      <c r="A245" s="1634"/>
      <c r="B245" s="1634"/>
      <c r="C245" s="1634"/>
      <c r="D245" s="1634"/>
      <c r="E245" s="1634"/>
      <c r="F245" s="1634"/>
      <c r="G245" s="1634"/>
      <c r="H245" s="1634"/>
      <c r="I245" s="1634"/>
      <c r="J245" s="1634"/>
      <c r="K245" s="1634"/>
      <c r="L245" s="1634"/>
      <c r="M245" s="1634"/>
      <c r="N245" s="1634"/>
      <c r="O245" s="1634"/>
      <c r="P245" s="1634"/>
      <c r="Q245" s="1634"/>
      <c r="R245" s="1634"/>
      <c r="S245" s="1634"/>
      <c r="T245" s="1634"/>
      <c r="U245" s="1634"/>
      <c r="V245" s="1634"/>
      <c r="W245" s="1634"/>
    </row>
    <row r="246" spans="1:23">
      <c r="A246" s="1634"/>
      <c r="B246" s="1634"/>
      <c r="C246" s="1634"/>
      <c r="D246" s="1634"/>
      <c r="E246" s="1634"/>
      <c r="F246" s="1634"/>
      <c r="G246" s="1634"/>
      <c r="H246" s="1634"/>
      <c r="I246" s="1634"/>
      <c r="J246" s="1634"/>
      <c r="K246" s="1634"/>
      <c r="L246" s="1634"/>
      <c r="M246" s="1634"/>
      <c r="N246" s="1634"/>
      <c r="O246" s="1634"/>
      <c r="P246" s="1634"/>
      <c r="Q246" s="1634"/>
      <c r="R246" s="1634"/>
      <c r="S246" s="1634"/>
      <c r="T246" s="1634"/>
      <c r="U246" s="1634"/>
      <c r="V246" s="1634"/>
      <c r="W246" s="1634"/>
    </row>
    <row r="247" spans="1:23">
      <c r="A247" s="1634"/>
      <c r="B247" s="1634"/>
      <c r="C247" s="1634"/>
      <c r="D247" s="1634"/>
      <c r="E247" s="1634"/>
      <c r="F247" s="1634"/>
      <c r="G247" s="1634"/>
      <c r="H247" s="1634"/>
      <c r="I247" s="1634"/>
      <c r="J247" s="1634"/>
      <c r="K247" s="1634"/>
      <c r="L247" s="1634"/>
      <c r="M247" s="1634"/>
      <c r="N247" s="1634"/>
      <c r="O247" s="1634"/>
      <c r="P247" s="1634"/>
      <c r="Q247" s="1634"/>
      <c r="R247" s="1634"/>
      <c r="S247" s="1634"/>
      <c r="T247" s="1634"/>
      <c r="U247" s="1634"/>
      <c r="V247" s="1634"/>
      <c r="W247" s="1634"/>
    </row>
    <row r="248" spans="1:23">
      <c r="A248" s="1634"/>
      <c r="B248" s="1634"/>
      <c r="C248" s="1634"/>
      <c r="D248" s="1634"/>
      <c r="E248" s="1634"/>
      <c r="F248" s="1634"/>
      <c r="G248" s="1634"/>
      <c r="H248" s="1634"/>
      <c r="I248" s="1634"/>
      <c r="J248" s="1634"/>
      <c r="K248" s="1634"/>
      <c r="L248" s="1634"/>
      <c r="M248" s="1634"/>
      <c r="N248" s="1634"/>
      <c r="O248" s="1634"/>
      <c r="P248" s="1634"/>
      <c r="Q248" s="1634"/>
      <c r="R248" s="1634"/>
      <c r="S248" s="1634"/>
      <c r="T248" s="1634"/>
      <c r="U248" s="1634"/>
      <c r="V248" s="1634"/>
      <c r="W248" s="1634"/>
    </row>
    <row r="249" spans="1:23">
      <c r="A249" s="1634"/>
      <c r="B249" s="1634"/>
      <c r="C249" s="1634"/>
      <c r="D249" s="1634"/>
      <c r="E249" s="1634"/>
      <c r="F249" s="1634"/>
      <c r="G249" s="1634"/>
      <c r="H249" s="1634"/>
      <c r="I249" s="1634"/>
      <c r="J249" s="1634"/>
      <c r="K249" s="1634"/>
      <c r="L249" s="1634"/>
      <c r="M249" s="1634"/>
      <c r="N249" s="1634"/>
      <c r="O249" s="1634"/>
      <c r="P249" s="1634"/>
      <c r="Q249" s="1634"/>
      <c r="R249" s="1634"/>
      <c r="S249" s="1634"/>
      <c r="T249" s="1634"/>
      <c r="U249" s="1634"/>
      <c r="V249" s="1634"/>
      <c r="W249" s="1634"/>
    </row>
    <row r="250" spans="1:23">
      <c r="A250" s="1634"/>
      <c r="B250" s="1634"/>
      <c r="C250" s="1634"/>
      <c r="D250" s="1634"/>
      <c r="E250" s="1634"/>
      <c r="F250" s="1634"/>
      <c r="G250" s="1634"/>
      <c r="H250" s="1634"/>
      <c r="I250" s="1634"/>
      <c r="J250" s="1634"/>
      <c r="K250" s="1634"/>
      <c r="L250" s="1634"/>
      <c r="M250" s="1634"/>
      <c r="N250" s="1634"/>
      <c r="O250" s="1634"/>
      <c r="P250" s="1634"/>
      <c r="Q250" s="1634"/>
      <c r="R250" s="1634"/>
      <c r="S250" s="1634"/>
      <c r="T250" s="1634"/>
      <c r="U250" s="1634"/>
      <c r="V250" s="1634"/>
      <c r="W250" s="1634"/>
    </row>
    <row r="251" spans="1:23">
      <c r="A251" s="1634"/>
      <c r="B251" s="1634"/>
      <c r="C251" s="1634"/>
      <c r="D251" s="1634"/>
      <c r="E251" s="1634"/>
      <c r="F251" s="1634"/>
      <c r="G251" s="1634"/>
      <c r="H251" s="1634"/>
      <c r="I251" s="1634"/>
      <c r="J251" s="1634"/>
      <c r="K251" s="1634"/>
      <c r="L251" s="1634"/>
      <c r="M251" s="1634"/>
      <c r="N251" s="1634"/>
      <c r="O251" s="1634"/>
      <c r="P251" s="1634"/>
      <c r="Q251" s="1634"/>
      <c r="R251" s="1634"/>
      <c r="S251" s="1634"/>
      <c r="T251" s="1634"/>
      <c r="U251" s="1634"/>
      <c r="V251" s="1634"/>
      <c r="W251" s="1634"/>
    </row>
    <row r="252" spans="1:23">
      <c r="A252" s="1634"/>
      <c r="B252" s="1634"/>
      <c r="C252" s="1634"/>
      <c r="D252" s="1634"/>
      <c r="E252" s="1634"/>
      <c r="F252" s="1634"/>
      <c r="G252" s="1634"/>
      <c r="H252" s="1634"/>
      <c r="I252" s="1634"/>
      <c r="J252" s="1634"/>
      <c r="K252" s="1634"/>
      <c r="L252" s="1634"/>
      <c r="M252" s="1634"/>
      <c r="N252" s="1634"/>
      <c r="O252" s="1634"/>
      <c r="P252" s="1634"/>
      <c r="Q252" s="1634"/>
      <c r="R252" s="1634"/>
      <c r="S252" s="1634"/>
      <c r="T252" s="1634"/>
      <c r="U252" s="1634"/>
      <c r="V252" s="1634"/>
      <c r="W252" s="1634"/>
    </row>
    <row r="253" spans="1:23">
      <c r="A253" s="1634"/>
      <c r="B253" s="1634"/>
      <c r="C253" s="1634"/>
      <c r="D253" s="1634"/>
      <c r="E253" s="1634"/>
      <c r="F253" s="1634"/>
      <c r="G253" s="1634"/>
      <c r="H253" s="1634"/>
      <c r="I253" s="1634"/>
      <c r="J253" s="1634"/>
      <c r="K253" s="1634"/>
      <c r="L253" s="1634"/>
      <c r="M253" s="1634"/>
      <c r="N253" s="1634"/>
      <c r="O253" s="1634"/>
      <c r="P253" s="1634"/>
      <c r="Q253" s="1634"/>
      <c r="R253" s="1634"/>
      <c r="S253" s="1634"/>
      <c r="T253" s="1634"/>
      <c r="U253" s="1634"/>
      <c r="V253" s="1634"/>
      <c r="W253" s="1634"/>
    </row>
    <row r="254" spans="1:23">
      <c r="A254" s="1634"/>
      <c r="B254" s="1634"/>
      <c r="C254" s="1634"/>
      <c r="D254" s="1634"/>
      <c r="E254" s="1634"/>
      <c r="F254" s="1634"/>
      <c r="G254" s="1634"/>
      <c r="H254" s="1634"/>
      <c r="I254" s="1634"/>
      <c r="J254" s="1634"/>
      <c r="K254" s="1634"/>
      <c r="L254" s="1634"/>
      <c r="M254" s="1634"/>
      <c r="N254" s="1634"/>
      <c r="O254" s="1634"/>
      <c r="P254" s="1634"/>
      <c r="Q254" s="1634"/>
      <c r="R254" s="1634"/>
      <c r="S254" s="1634"/>
      <c r="T254" s="1634"/>
      <c r="U254" s="1634"/>
      <c r="V254" s="1634"/>
      <c r="W254" s="1634"/>
    </row>
    <row r="255" spans="1:23">
      <c r="A255" s="1634"/>
      <c r="B255" s="1634"/>
      <c r="C255" s="1634"/>
      <c r="D255" s="1634"/>
      <c r="E255" s="1634"/>
      <c r="F255" s="1634"/>
      <c r="G255" s="1634"/>
      <c r="H255" s="1634"/>
      <c r="I255" s="1634"/>
      <c r="J255" s="1634"/>
      <c r="K255" s="1634"/>
      <c r="L255" s="1634"/>
      <c r="M255" s="1634"/>
      <c r="N255" s="1634"/>
      <c r="O255" s="1634"/>
      <c r="P255" s="1634"/>
      <c r="Q255" s="1634"/>
      <c r="R255" s="1634"/>
      <c r="S255" s="1634"/>
      <c r="T255" s="1634"/>
      <c r="U255" s="1634"/>
      <c r="V255" s="1634"/>
      <c r="W255" s="1634"/>
    </row>
    <row r="256" spans="1:23">
      <c r="A256" s="1634"/>
      <c r="B256" s="1634"/>
      <c r="C256" s="1634"/>
      <c r="D256" s="1634"/>
      <c r="E256" s="1634"/>
      <c r="F256" s="1634"/>
      <c r="G256" s="1634"/>
      <c r="H256" s="1634"/>
      <c r="I256" s="1634"/>
      <c r="J256" s="1634"/>
      <c r="K256" s="1634"/>
      <c r="L256" s="1634"/>
      <c r="M256" s="1634"/>
      <c r="N256" s="1634"/>
      <c r="O256" s="1634"/>
      <c r="P256" s="1634"/>
      <c r="Q256" s="1634"/>
      <c r="R256" s="1634"/>
      <c r="S256" s="1634"/>
      <c r="T256" s="1634"/>
      <c r="U256" s="1634"/>
      <c r="V256" s="1634"/>
      <c r="W256" s="1634"/>
    </row>
    <row r="257" spans="1:23">
      <c r="A257" s="1634"/>
      <c r="B257" s="1634"/>
      <c r="C257" s="1634"/>
      <c r="D257" s="1634"/>
      <c r="E257" s="1634"/>
      <c r="F257" s="1634"/>
      <c r="G257" s="1634"/>
      <c r="H257" s="1634"/>
      <c r="I257" s="1634"/>
      <c r="J257" s="1634"/>
      <c r="K257" s="1634"/>
      <c r="L257" s="1634"/>
      <c r="M257" s="1634"/>
      <c r="N257" s="1634"/>
      <c r="O257" s="1634"/>
      <c r="P257" s="1634"/>
      <c r="Q257" s="1634"/>
      <c r="R257" s="1634"/>
      <c r="S257" s="1634"/>
      <c r="T257" s="1634"/>
      <c r="U257" s="1634"/>
      <c r="V257" s="1634"/>
      <c r="W257" s="1634"/>
    </row>
    <row r="258" spans="1:23">
      <c r="A258" s="1634"/>
      <c r="B258" s="1634"/>
      <c r="C258" s="1634"/>
      <c r="D258" s="1634"/>
      <c r="E258" s="1634"/>
      <c r="F258" s="1634"/>
      <c r="G258" s="1634"/>
      <c r="H258" s="1634"/>
      <c r="I258" s="1634"/>
      <c r="J258" s="1634"/>
      <c r="K258" s="1634"/>
      <c r="L258" s="1634"/>
      <c r="M258" s="1634"/>
      <c r="N258" s="1634"/>
      <c r="O258" s="1634"/>
      <c r="P258" s="1634"/>
      <c r="Q258" s="1634"/>
      <c r="R258" s="1634"/>
      <c r="S258" s="1634"/>
      <c r="T258" s="1634"/>
      <c r="U258" s="1634"/>
      <c r="V258" s="1634"/>
      <c r="W258" s="1634"/>
    </row>
    <row r="259" spans="1:23">
      <c r="A259" s="1634"/>
      <c r="B259" s="1634"/>
      <c r="C259" s="1634"/>
      <c r="D259" s="1634"/>
      <c r="E259" s="1634"/>
      <c r="F259" s="1634"/>
      <c r="G259" s="1634"/>
      <c r="H259" s="1634"/>
      <c r="I259" s="1634"/>
      <c r="J259" s="1634"/>
      <c r="K259" s="1634"/>
      <c r="L259" s="1634"/>
      <c r="M259" s="1634"/>
      <c r="N259" s="1634"/>
      <c r="O259" s="1634"/>
      <c r="P259" s="1634"/>
      <c r="Q259" s="1634"/>
      <c r="R259" s="1634"/>
      <c r="S259" s="1634"/>
      <c r="T259" s="1634"/>
      <c r="U259" s="1634"/>
      <c r="V259" s="1634"/>
      <c r="W259" s="1634"/>
    </row>
    <row r="260" spans="1:23">
      <c r="A260" s="1634"/>
      <c r="B260" s="1634"/>
      <c r="C260" s="1634"/>
      <c r="D260" s="1634"/>
      <c r="E260" s="1634"/>
      <c r="F260" s="1634"/>
      <c r="G260" s="1634"/>
      <c r="H260" s="1634"/>
      <c r="I260" s="1634"/>
      <c r="J260" s="1634"/>
      <c r="K260" s="1634"/>
      <c r="L260" s="1634"/>
      <c r="M260" s="1634"/>
      <c r="N260" s="1634"/>
      <c r="O260" s="1634"/>
      <c r="P260" s="1634"/>
      <c r="Q260" s="1634"/>
      <c r="R260" s="1634"/>
      <c r="S260" s="1634"/>
      <c r="T260" s="1634"/>
      <c r="U260" s="1634"/>
      <c r="V260" s="1634"/>
      <c r="W260" s="1634"/>
    </row>
    <row r="261" spans="1:23">
      <c r="A261" s="1634"/>
      <c r="B261" s="1634"/>
      <c r="C261" s="1634"/>
      <c r="D261" s="1634"/>
      <c r="E261" s="1634"/>
      <c r="F261" s="1634"/>
      <c r="G261" s="1634"/>
      <c r="H261" s="1634"/>
      <c r="I261" s="1634"/>
      <c r="J261" s="1634"/>
      <c r="K261" s="1634"/>
      <c r="L261" s="1634"/>
      <c r="M261" s="1634"/>
      <c r="N261" s="1634"/>
      <c r="O261" s="1634"/>
      <c r="P261" s="1634"/>
      <c r="Q261" s="1634"/>
      <c r="R261" s="1634"/>
      <c r="S261" s="1634"/>
      <c r="T261" s="1634"/>
      <c r="U261" s="1634"/>
      <c r="V261" s="1634"/>
      <c r="W261" s="1634"/>
    </row>
    <row r="262" spans="1:23">
      <c r="A262" s="1634"/>
      <c r="B262" s="1634"/>
      <c r="C262" s="1634"/>
      <c r="D262" s="1634"/>
      <c r="E262" s="1634"/>
      <c r="F262" s="1634"/>
      <c r="G262" s="1634"/>
      <c r="H262" s="1634"/>
      <c r="I262" s="1634"/>
      <c r="J262" s="1634"/>
      <c r="K262" s="1634"/>
      <c r="L262" s="1634"/>
      <c r="M262" s="1634"/>
      <c r="N262" s="1634"/>
      <c r="O262" s="1634"/>
      <c r="P262" s="1634"/>
      <c r="Q262" s="1634"/>
      <c r="R262" s="1634"/>
      <c r="S262" s="1634"/>
      <c r="T262" s="1634"/>
      <c r="U262" s="1634"/>
      <c r="V262" s="1634"/>
      <c r="W262" s="1634"/>
    </row>
    <row r="263" spans="1:23">
      <c r="A263" s="1634"/>
      <c r="B263" s="1634"/>
      <c r="C263" s="1634"/>
      <c r="D263" s="1634"/>
      <c r="E263" s="1634"/>
      <c r="F263" s="1634"/>
      <c r="G263" s="1634"/>
      <c r="H263" s="1634"/>
      <c r="I263" s="1634"/>
      <c r="J263" s="1634"/>
      <c r="K263" s="1634"/>
      <c r="L263" s="1634"/>
      <c r="M263" s="1634"/>
      <c r="N263" s="1634"/>
      <c r="O263" s="1634"/>
      <c r="P263" s="1634"/>
      <c r="Q263" s="1634"/>
      <c r="R263" s="1634"/>
      <c r="S263" s="1634"/>
      <c r="T263" s="1634"/>
      <c r="U263" s="1634"/>
      <c r="V263" s="1634"/>
      <c r="W263" s="1634"/>
    </row>
    <row r="264" spans="1:23">
      <c r="A264" s="1634"/>
      <c r="B264" s="1634"/>
      <c r="C264" s="1634"/>
      <c r="D264" s="1634"/>
      <c r="E264" s="1634"/>
      <c r="F264" s="1634"/>
      <c r="G264" s="1634"/>
      <c r="H264" s="1634"/>
      <c r="I264" s="1634"/>
      <c r="J264" s="1634"/>
      <c r="K264" s="1634"/>
      <c r="L264" s="1634"/>
      <c r="M264" s="1634"/>
      <c r="N264" s="1634"/>
      <c r="O264" s="1634"/>
      <c r="P264" s="1634"/>
      <c r="Q264" s="1634"/>
      <c r="R264" s="1634"/>
      <c r="S264" s="1634"/>
      <c r="T264" s="1634"/>
      <c r="U264" s="1634"/>
      <c r="V264" s="1634"/>
      <c r="W264" s="1634"/>
    </row>
    <row r="265" spans="1:23">
      <c r="A265" s="1634"/>
      <c r="B265" s="1634"/>
      <c r="C265" s="1634"/>
      <c r="D265" s="1634"/>
      <c r="E265" s="1634"/>
      <c r="F265" s="1634"/>
      <c r="G265" s="1634"/>
      <c r="H265" s="1634"/>
      <c r="I265" s="1634"/>
      <c r="J265" s="1634"/>
      <c r="K265" s="1634"/>
      <c r="L265" s="1634"/>
      <c r="M265" s="1634"/>
      <c r="N265" s="1634"/>
      <c r="O265" s="1634"/>
      <c r="P265" s="1634"/>
      <c r="Q265" s="1634"/>
      <c r="R265" s="1634"/>
      <c r="S265" s="1634"/>
      <c r="T265" s="1634"/>
      <c r="U265" s="1634"/>
      <c r="V265" s="1634"/>
      <c r="W265" s="1634"/>
    </row>
    <row r="266" spans="1:23">
      <c r="A266" s="1634"/>
      <c r="B266" s="1634"/>
      <c r="C266" s="1634"/>
      <c r="D266" s="1634"/>
      <c r="E266" s="1634"/>
      <c r="F266" s="1634"/>
      <c r="G266" s="1634"/>
      <c r="H266" s="1634"/>
      <c r="I266" s="1634"/>
      <c r="J266" s="1634"/>
      <c r="K266" s="1634"/>
      <c r="L266" s="1634"/>
      <c r="M266" s="1634"/>
      <c r="N266" s="1634"/>
      <c r="O266" s="1634"/>
      <c r="P266" s="1634"/>
      <c r="Q266" s="1634"/>
      <c r="R266" s="1634"/>
      <c r="S266" s="1634"/>
      <c r="T266" s="1634"/>
      <c r="U266" s="1634"/>
      <c r="V266" s="1634"/>
      <c r="W266" s="1634"/>
    </row>
    <row r="267" spans="1:23">
      <c r="A267" s="1634"/>
      <c r="B267" s="1634"/>
      <c r="C267" s="1634"/>
      <c r="D267" s="1634"/>
      <c r="E267" s="1634"/>
      <c r="F267" s="1634"/>
      <c r="G267" s="1634"/>
      <c r="H267" s="1634"/>
      <c r="I267" s="1634"/>
      <c r="J267" s="1634"/>
      <c r="K267" s="1634"/>
      <c r="L267" s="1634"/>
      <c r="M267" s="1634"/>
      <c r="N267" s="1634"/>
      <c r="O267" s="1634"/>
      <c r="P267" s="1634"/>
      <c r="Q267" s="1634"/>
      <c r="R267" s="1634"/>
      <c r="S267" s="1634"/>
      <c r="T267" s="1634"/>
      <c r="U267" s="1634"/>
      <c r="V267" s="1634"/>
      <c r="W267" s="1634"/>
    </row>
    <row r="268" spans="1:23">
      <c r="A268" s="1634"/>
      <c r="B268" s="1634"/>
      <c r="C268" s="1634"/>
      <c r="D268" s="1634"/>
      <c r="E268" s="1634"/>
      <c r="F268" s="1634"/>
      <c r="G268" s="1634"/>
      <c r="H268" s="1634"/>
      <c r="I268" s="1634"/>
      <c r="J268" s="1634"/>
      <c r="K268" s="1634"/>
      <c r="L268" s="1634"/>
      <c r="M268" s="1634"/>
      <c r="N268" s="1634"/>
      <c r="O268" s="1634"/>
      <c r="P268" s="1634"/>
      <c r="Q268" s="1634"/>
      <c r="R268" s="1634"/>
      <c r="S268" s="1634"/>
      <c r="T268" s="1634"/>
      <c r="U268" s="1634"/>
      <c r="V268" s="1634"/>
      <c r="W268" s="1634"/>
    </row>
    <row r="269" spans="1:23">
      <c r="A269" s="1634"/>
      <c r="B269" s="1634"/>
      <c r="C269" s="1634"/>
      <c r="D269" s="1634"/>
      <c r="E269" s="1634"/>
      <c r="F269" s="1634"/>
      <c r="G269" s="1634"/>
      <c r="H269" s="1634"/>
      <c r="I269" s="1634"/>
      <c r="J269" s="1634"/>
      <c r="K269" s="1634"/>
      <c r="L269" s="1634"/>
      <c r="M269" s="1634"/>
      <c r="N269" s="1634"/>
      <c r="O269" s="1634"/>
      <c r="P269" s="1634"/>
      <c r="Q269" s="1634"/>
      <c r="R269" s="1634"/>
      <c r="S269" s="1634"/>
      <c r="T269" s="1634"/>
      <c r="U269" s="1634"/>
      <c r="V269" s="1634"/>
      <c r="W269" s="1634"/>
    </row>
    <row r="270" spans="1:23">
      <c r="A270" s="1634"/>
      <c r="B270" s="1634"/>
      <c r="C270" s="1634"/>
      <c r="D270" s="1634"/>
      <c r="E270" s="1634"/>
      <c r="F270" s="1634"/>
      <c r="G270" s="1634"/>
      <c r="H270" s="1634"/>
      <c r="I270" s="1634"/>
      <c r="J270" s="1634"/>
      <c r="K270" s="1634"/>
      <c r="L270" s="1634"/>
      <c r="M270" s="1634"/>
      <c r="N270" s="1634"/>
      <c r="O270" s="1634"/>
      <c r="P270" s="1634"/>
      <c r="Q270" s="1634"/>
      <c r="R270" s="1634"/>
      <c r="S270" s="1634"/>
      <c r="T270" s="1634"/>
      <c r="U270" s="1634"/>
      <c r="V270" s="1634"/>
      <c r="W270" s="1634"/>
    </row>
    <row r="271" spans="1:23">
      <c r="A271" s="1634"/>
      <c r="B271" s="1634"/>
      <c r="C271" s="1634"/>
      <c r="D271" s="1634"/>
      <c r="E271" s="1634"/>
      <c r="F271" s="1634"/>
      <c r="G271" s="1634"/>
      <c r="H271" s="1634"/>
      <c r="I271" s="1634"/>
      <c r="J271" s="1634"/>
      <c r="K271" s="1634"/>
      <c r="L271" s="1634"/>
      <c r="M271" s="1634"/>
      <c r="N271" s="1634"/>
      <c r="O271" s="1634"/>
      <c r="P271" s="1634"/>
      <c r="Q271" s="1634"/>
      <c r="R271" s="1634"/>
      <c r="S271" s="1634"/>
      <c r="T271" s="1634"/>
      <c r="U271" s="1634"/>
      <c r="V271" s="1634"/>
      <c r="W271" s="1634"/>
    </row>
    <row r="272" spans="1:23">
      <c r="A272" s="1634"/>
      <c r="B272" s="1634"/>
      <c r="C272" s="1634"/>
      <c r="D272" s="1634"/>
      <c r="E272" s="1634"/>
      <c r="F272" s="1634"/>
      <c r="G272" s="1634"/>
      <c r="H272" s="1634"/>
      <c r="I272" s="1634"/>
      <c r="J272" s="1634"/>
      <c r="K272" s="1634"/>
      <c r="L272" s="1634"/>
      <c r="M272" s="1634"/>
      <c r="N272" s="1634"/>
      <c r="O272" s="1634"/>
      <c r="P272" s="1634"/>
      <c r="Q272" s="1634"/>
      <c r="R272" s="1634"/>
      <c r="S272" s="1634"/>
      <c r="T272" s="1634"/>
      <c r="U272" s="1634"/>
      <c r="V272" s="1634"/>
      <c r="W272" s="1634"/>
    </row>
    <row r="273" spans="1:23">
      <c r="A273" s="1634"/>
      <c r="B273" s="1634"/>
      <c r="C273" s="1634"/>
      <c r="D273" s="1634"/>
      <c r="E273" s="1634"/>
      <c r="F273" s="1634"/>
      <c r="G273" s="1634"/>
      <c r="H273" s="1634"/>
      <c r="I273" s="1634"/>
      <c r="J273" s="1634"/>
      <c r="K273" s="1634"/>
      <c r="L273" s="1634"/>
      <c r="M273" s="1634"/>
      <c r="N273" s="1634"/>
      <c r="O273" s="1634"/>
      <c r="P273" s="1634"/>
      <c r="Q273" s="1634"/>
      <c r="R273" s="1634"/>
      <c r="S273" s="1634"/>
      <c r="T273" s="1634"/>
      <c r="U273" s="1634"/>
      <c r="V273" s="1634"/>
      <c r="W273" s="1634"/>
    </row>
    <row r="274" spans="1:23">
      <c r="A274" s="1634"/>
      <c r="B274" s="1634"/>
      <c r="C274" s="1634"/>
      <c r="D274" s="1634"/>
      <c r="E274" s="1634"/>
      <c r="F274" s="1634"/>
      <c r="G274" s="1634"/>
      <c r="H274" s="1634"/>
      <c r="I274" s="1634"/>
      <c r="J274" s="1634"/>
      <c r="K274" s="1634"/>
      <c r="L274" s="1634"/>
      <c r="M274" s="1634"/>
      <c r="N274" s="1634"/>
      <c r="O274" s="1634"/>
      <c r="P274" s="1634"/>
      <c r="Q274" s="1634"/>
      <c r="R274" s="1634"/>
      <c r="S274" s="1634"/>
      <c r="T274" s="1634"/>
      <c r="U274" s="1634"/>
      <c r="V274" s="1634"/>
      <c r="W274" s="1634"/>
    </row>
    <row r="275" spans="1:23">
      <c r="A275" s="1634"/>
      <c r="B275" s="1634"/>
      <c r="C275" s="1634"/>
      <c r="D275" s="1634"/>
      <c r="E275" s="1634"/>
      <c r="F275" s="1634"/>
      <c r="G275" s="1634"/>
      <c r="H275" s="1634"/>
      <c r="I275" s="1634"/>
      <c r="J275" s="1634"/>
      <c r="K275" s="1634"/>
      <c r="L275" s="1634"/>
      <c r="M275" s="1634"/>
      <c r="N275" s="1634"/>
      <c r="O275" s="1634"/>
      <c r="P275" s="1634"/>
      <c r="Q275" s="1634"/>
      <c r="R275" s="1634"/>
      <c r="S275" s="1634"/>
      <c r="T275" s="1634"/>
      <c r="U275" s="1634"/>
      <c r="V275" s="1634"/>
      <c r="W275" s="1634"/>
    </row>
    <row r="276" spans="1:23">
      <c r="A276" s="1634"/>
      <c r="B276" s="1634"/>
      <c r="C276" s="1634"/>
      <c r="D276" s="1634"/>
      <c r="E276" s="1634"/>
      <c r="F276" s="1634"/>
      <c r="G276" s="1634"/>
      <c r="H276" s="1634"/>
      <c r="I276" s="1634"/>
      <c r="J276" s="1634"/>
      <c r="K276" s="1634"/>
      <c r="L276" s="1634"/>
      <c r="M276" s="1634"/>
      <c r="N276" s="1634"/>
      <c r="O276" s="1634"/>
      <c r="P276" s="1634"/>
      <c r="Q276" s="1634"/>
      <c r="R276" s="1634"/>
      <c r="S276" s="1634"/>
      <c r="T276" s="1634"/>
      <c r="U276" s="1634"/>
      <c r="V276" s="1634"/>
      <c r="W276" s="1634"/>
    </row>
    <row r="277" spans="1:23">
      <c r="A277" s="1634"/>
      <c r="B277" s="1634"/>
      <c r="C277" s="1634"/>
      <c r="D277" s="1634"/>
      <c r="E277" s="1634"/>
      <c r="F277" s="1634"/>
      <c r="G277" s="1634"/>
      <c r="H277" s="1634"/>
      <c r="I277" s="1634"/>
      <c r="J277" s="1634"/>
      <c r="K277" s="1634"/>
      <c r="L277" s="1634"/>
      <c r="M277" s="1634"/>
      <c r="N277" s="1634"/>
      <c r="O277" s="1634"/>
      <c r="P277" s="1634"/>
      <c r="Q277" s="1634"/>
      <c r="R277" s="1634"/>
      <c r="S277" s="1634"/>
      <c r="T277" s="1634"/>
      <c r="U277" s="1634"/>
      <c r="V277" s="1634"/>
      <c r="W277" s="1634"/>
    </row>
    <row r="278" spans="1:23">
      <c r="A278" s="1634"/>
      <c r="B278" s="1634"/>
      <c r="C278" s="1634"/>
      <c r="D278" s="1634"/>
      <c r="E278" s="1634"/>
      <c r="F278" s="1634"/>
      <c r="G278" s="1634"/>
      <c r="H278" s="1634"/>
      <c r="I278" s="1634"/>
      <c r="J278" s="1634"/>
      <c r="K278" s="1634"/>
      <c r="L278" s="1634"/>
      <c r="M278" s="1634"/>
      <c r="N278" s="1634"/>
      <c r="O278" s="1634"/>
      <c r="P278" s="1634"/>
      <c r="Q278" s="1634"/>
      <c r="R278" s="1634"/>
      <c r="S278" s="1634"/>
      <c r="T278" s="1634"/>
      <c r="U278" s="1634"/>
      <c r="V278" s="1634"/>
      <c r="W278" s="1634"/>
    </row>
    <row r="279" spans="1:23">
      <c r="A279" s="1634"/>
      <c r="B279" s="1634"/>
      <c r="C279" s="1634"/>
      <c r="D279" s="1634"/>
      <c r="E279" s="1634"/>
      <c r="F279" s="1634"/>
      <c r="G279" s="1634"/>
      <c r="H279" s="1634"/>
      <c r="I279" s="1634"/>
      <c r="J279" s="1634"/>
      <c r="K279" s="1634"/>
      <c r="L279" s="1634"/>
      <c r="M279" s="1634"/>
      <c r="N279" s="1634"/>
      <c r="O279" s="1634"/>
      <c r="P279" s="1634"/>
      <c r="Q279" s="1634"/>
      <c r="R279" s="1634"/>
      <c r="S279" s="1634"/>
      <c r="T279" s="1634"/>
      <c r="U279" s="1634"/>
      <c r="V279" s="1634"/>
      <c r="W279" s="1634"/>
    </row>
    <row r="280" spans="1:23">
      <c r="A280" s="1634"/>
      <c r="B280" s="1634"/>
      <c r="C280" s="1634"/>
      <c r="D280" s="1634"/>
      <c r="E280" s="1634"/>
      <c r="F280" s="1634"/>
      <c r="G280" s="1634"/>
      <c r="H280" s="1634"/>
      <c r="I280" s="1634"/>
      <c r="J280" s="1634"/>
      <c r="K280" s="1634"/>
      <c r="L280" s="1634"/>
      <c r="M280" s="1634"/>
      <c r="N280" s="1634"/>
      <c r="O280" s="1634"/>
      <c r="P280" s="1634"/>
      <c r="Q280" s="1634"/>
      <c r="R280" s="1634"/>
      <c r="S280" s="1634"/>
      <c r="T280" s="1634"/>
      <c r="U280" s="1634"/>
      <c r="V280" s="1634"/>
      <c r="W280" s="1634"/>
    </row>
    <row r="281" spans="1:23">
      <c r="A281" s="1634"/>
      <c r="B281" s="1634"/>
      <c r="C281" s="1634"/>
      <c r="D281" s="1634"/>
      <c r="E281" s="1634"/>
      <c r="F281" s="1634"/>
      <c r="G281" s="1634"/>
      <c r="H281" s="1634"/>
      <c r="I281" s="1634"/>
      <c r="J281" s="1634"/>
      <c r="K281" s="1634"/>
      <c r="L281" s="1634"/>
      <c r="M281" s="1634"/>
      <c r="N281" s="1634"/>
      <c r="O281" s="1634"/>
      <c r="P281" s="1634"/>
      <c r="Q281" s="1634"/>
      <c r="R281" s="1634"/>
      <c r="S281" s="1634"/>
      <c r="T281" s="1634"/>
      <c r="U281" s="1634"/>
      <c r="V281" s="1634"/>
      <c r="W281" s="1634"/>
    </row>
    <row r="282" spans="1:23">
      <c r="A282" s="1634"/>
      <c r="B282" s="1634"/>
      <c r="C282" s="1634"/>
      <c r="D282" s="1634"/>
      <c r="E282" s="1634"/>
      <c r="F282" s="1634"/>
      <c r="G282" s="1634"/>
      <c r="H282" s="1634"/>
      <c r="I282" s="1634"/>
      <c r="J282" s="1634"/>
      <c r="K282" s="1634"/>
      <c r="L282" s="1634"/>
      <c r="M282" s="1634"/>
      <c r="N282" s="1634"/>
      <c r="O282" s="1634"/>
      <c r="P282" s="1634"/>
      <c r="Q282" s="1634"/>
      <c r="R282" s="1634"/>
      <c r="S282" s="1634"/>
      <c r="T282" s="1634"/>
      <c r="U282" s="1634"/>
      <c r="V282" s="1634"/>
      <c r="W282" s="1634"/>
    </row>
    <row r="283" spans="1:23">
      <c r="A283" s="1634"/>
      <c r="B283" s="1634"/>
      <c r="C283" s="1634"/>
      <c r="D283" s="1634"/>
      <c r="E283" s="1634"/>
      <c r="F283" s="1634"/>
      <c r="G283" s="1634"/>
      <c r="H283" s="1634"/>
      <c r="I283" s="1634"/>
      <c r="J283" s="1634"/>
      <c r="K283" s="1634"/>
      <c r="L283" s="1634"/>
      <c r="M283" s="1634"/>
      <c r="N283" s="1634"/>
      <c r="O283" s="1634"/>
      <c r="P283" s="1634"/>
      <c r="Q283" s="1634"/>
      <c r="R283" s="1634"/>
      <c r="S283" s="1634"/>
      <c r="T283" s="1634"/>
      <c r="U283" s="1634"/>
      <c r="V283" s="1634"/>
      <c r="W283" s="1634"/>
    </row>
    <row r="284" spans="1:23">
      <c r="A284" s="1634"/>
      <c r="B284" s="1634"/>
      <c r="C284" s="1634"/>
      <c r="D284" s="1634"/>
      <c r="E284" s="1634"/>
      <c r="F284" s="1634"/>
      <c r="G284" s="1634"/>
      <c r="H284" s="1634"/>
      <c r="I284" s="1634"/>
      <c r="J284" s="1634"/>
      <c r="K284" s="1634"/>
      <c r="L284" s="1634"/>
      <c r="M284" s="1634"/>
      <c r="N284" s="1634"/>
      <c r="O284" s="1634"/>
      <c r="P284" s="1634"/>
      <c r="Q284" s="1634"/>
      <c r="R284" s="1634"/>
      <c r="S284" s="1634"/>
      <c r="T284" s="1634"/>
      <c r="U284" s="1634"/>
      <c r="V284" s="1634"/>
      <c r="W284" s="1634"/>
    </row>
    <row r="285" spans="1:23">
      <c r="A285" s="1634"/>
      <c r="B285" s="1634"/>
      <c r="C285" s="1634"/>
      <c r="D285" s="1634"/>
      <c r="E285" s="1634"/>
      <c r="F285" s="1634"/>
      <c r="G285" s="1634"/>
      <c r="H285" s="1634"/>
      <c r="I285" s="1634"/>
      <c r="J285" s="1634"/>
      <c r="K285" s="1634"/>
      <c r="L285" s="1634"/>
      <c r="M285" s="1634"/>
      <c r="N285" s="1634"/>
      <c r="O285" s="1634"/>
      <c r="P285" s="1634"/>
      <c r="Q285" s="1634"/>
      <c r="R285" s="1634"/>
      <c r="S285" s="1634"/>
      <c r="T285" s="1634"/>
      <c r="U285" s="1634"/>
      <c r="V285" s="1634"/>
      <c r="W285" s="1634"/>
    </row>
    <row r="286" spans="1:23">
      <c r="A286" s="1634"/>
      <c r="B286" s="1634"/>
      <c r="C286" s="1634"/>
      <c r="D286" s="1634"/>
      <c r="E286" s="1634"/>
      <c r="F286" s="1634"/>
      <c r="G286" s="1634"/>
      <c r="H286" s="1634"/>
      <c r="I286" s="1634"/>
      <c r="J286" s="1634"/>
      <c r="K286" s="1634"/>
      <c r="L286" s="1634"/>
      <c r="M286" s="1634"/>
      <c r="N286" s="1634"/>
      <c r="O286" s="1634"/>
      <c r="P286" s="1634"/>
      <c r="Q286" s="1634"/>
      <c r="R286" s="1634"/>
      <c r="S286" s="1634"/>
      <c r="T286" s="1634"/>
      <c r="U286" s="1634"/>
      <c r="V286" s="1634"/>
      <c r="W286" s="1634"/>
    </row>
    <row r="287" spans="1:23">
      <c r="A287" s="1634"/>
      <c r="B287" s="1634"/>
      <c r="C287" s="1634"/>
      <c r="D287" s="1634"/>
      <c r="E287" s="1634"/>
      <c r="F287" s="1634"/>
      <c r="G287" s="1634"/>
      <c r="H287" s="1634"/>
      <c r="I287" s="1634"/>
      <c r="J287" s="1634"/>
      <c r="K287" s="1634"/>
      <c r="L287" s="1634"/>
      <c r="M287" s="1634"/>
      <c r="N287" s="1634"/>
      <c r="O287" s="1634"/>
      <c r="P287" s="1634"/>
      <c r="Q287" s="1634"/>
      <c r="R287" s="1634"/>
      <c r="S287" s="1634"/>
      <c r="T287" s="1634"/>
      <c r="U287" s="1634"/>
      <c r="V287" s="1634"/>
      <c r="W287" s="1634"/>
    </row>
    <row r="288" spans="1:23">
      <c r="A288" s="1634"/>
      <c r="B288" s="1634"/>
      <c r="C288" s="1634"/>
      <c r="D288" s="1634"/>
      <c r="E288" s="1634"/>
      <c r="F288" s="1634"/>
      <c r="G288" s="1634"/>
      <c r="H288" s="1634"/>
      <c r="I288" s="1634"/>
      <c r="J288" s="1634"/>
      <c r="K288" s="1634"/>
      <c r="L288" s="1634"/>
      <c r="M288" s="1634"/>
      <c r="N288" s="1634"/>
      <c r="O288" s="1634"/>
      <c r="P288" s="1634"/>
      <c r="Q288" s="1634"/>
      <c r="R288" s="1634"/>
      <c r="S288" s="1634"/>
      <c r="T288" s="1634"/>
      <c r="U288" s="1634"/>
      <c r="V288" s="1634"/>
      <c r="W288" s="1634"/>
    </row>
    <row r="289" spans="1:23">
      <c r="A289" s="1634"/>
      <c r="B289" s="1634"/>
      <c r="C289" s="1634"/>
      <c r="D289" s="1634"/>
      <c r="E289" s="1634"/>
      <c r="F289" s="1634"/>
      <c r="G289" s="1634"/>
      <c r="H289" s="1634"/>
      <c r="I289" s="1634"/>
      <c r="J289" s="1634"/>
      <c r="K289" s="1634"/>
      <c r="L289" s="1634"/>
      <c r="M289" s="1634"/>
      <c r="N289" s="1634"/>
      <c r="O289" s="1634"/>
      <c r="P289" s="1634"/>
      <c r="Q289" s="1634"/>
      <c r="R289" s="1634"/>
      <c r="S289" s="1634"/>
      <c r="T289" s="1634"/>
      <c r="U289" s="1634"/>
      <c r="V289" s="1634"/>
      <c r="W289" s="1634"/>
    </row>
    <row r="290" spans="1:23">
      <c r="A290" s="1634"/>
      <c r="B290" s="1634"/>
      <c r="C290" s="1634"/>
      <c r="D290" s="1634"/>
      <c r="E290" s="1634"/>
      <c r="F290" s="1634"/>
      <c r="G290" s="1634"/>
      <c r="H290" s="1634"/>
      <c r="I290" s="1634"/>
      <c r="J290" s="1634"/>
      <c r="K290" s="1634"/>
      <c r="L290" s="1634"/>
      <c r="M290" s="1634"/>
      <c r="N290" s="1634"/>
      <c r="O290" s="1634"/>
      <c r="P290" s="1634"/>
      <c r="Q290" s="1634"/>
      <c r="R290" s="1634"/>
      <c r="S290" s="1634"/>
      <c r="T290" s="1634"/>
      <c r="U290" s="1634"/>
      <c r="V290" s="1634"/>
      <c r="W290" s="1634"/>
    </row>
    <row r="291" spans="1:23">
      <c r="A291" s="1634"/>
      <c r="B291" s="1634"/>
      <c r="C291" s="1634"/>
      <c r="D291" s="1634"/>
      <c r="E291" s="1634"/>
      <c r="F291" s="1634"/>
      <c r="G291" s="1634"/>
      <c r="H291" s="1634"/>
      <c r="I291" s="1634"/>
      <c r="J291" s="1634"/>
      <c r="K291" s="1634"/>
      <c r="L291" s="1634"/>
      <c r="M291" s="1634"/>
      <c r="N291" s="1634"/>
      <c r="O291" s="1634"/>
      <c r="P291" s="1634"/>
      <c r="Q291" s="1634"/>
      <c r="R291" s="1634"/>
      <c r="S291" s="1634"/>
      <c r="T291" s="1634"/>
      <c r="U291" s="1634"/>
      <c r="V291" s="1634"/>
      <c r="W291" s="1634"/>
    </row>
    <row r="292" spans="1:23">
      <c r="A292" s="1634"/>
      <c r="B292" s="1634"/>
      <c r="C292" s="1634"/>
      <c r="D292" s="1634"/>
      <c r="E292" s="1634"/>
      <c r="F292" s="1634"/>
      <c r="G292" s="1634"/>
      <c r="H292" s="1634"/>
      <c r="I292" s="1634"/>
      <c r="J292" s="1634"/>
      <c r="K292" s="1634"/>
      <c r="L292" s="1634"/>
      <c r="M292" s="1634"/>
      <c r="N292" s="1634"/>
      <c r="O292" s="1634"/>
      <c r="P292" s="1634"/>
      <c r="Q292" s="1634"/>
      <c r="R292" s="1634"/>
      <c r="S292" s="1634"/>
      <c r="T292" s="1634"/>
      <c r="U292" s="1634"/>
      <c r="V292" s="1634"/>
      <c r="W292" s="1634"/>
    </row>
    <row r="293" spans="1:23">
      <c r="A293" s="1634"/>
      <c r="B293" s="1634"/>
      <c r="C293" s="1634"/>
      <c r="D293" s="1634"/>
      <c r="E293" s="1634"/>
      <c r="F293" s="1634"/>
      <c r="G293" s="1634"/>
      <c r="H293" s="1634"/>
      <c r="I293" s="1634"/>
      <c r="J293" s="1634"/>
      <c r="K293" s="1634"/>
      <c r="L293" s="1634"/>
      <c r="M293" s="1634"/>
      <c r="N293" s="1634"/>
      <c r="O293" s="1634"/>
      <c r="P293" s="1634"/>
      <c r="Q293" s="1634"/>
      <c r="R293" s="1634"/>
      <c r="S293" s="1634"/>
      <c r="T293" s="1634"/>
      <c r="U293" s="1634"/>
      <c r="V293" s="1634"/>
      <c r="W293" s="1634"/>
    </row>
    <row r="294" spans="1:23">
      <c r="A294" s="1634"/>
      <c r="B294" s="1634"/>
      <c r="C294" s="1634"/>
      <c r="D294" s="1634"/>
      <c r="E294" s="1634"/>
      <c r="F294" s="1634"/>
      <c r="G294" s="1634"/>
      <c r="H294" s="1634"/>
      <c r="I294" s="1634"/>
      <c r="J294" s="1634"/>
      <c r="K294" s="1634"/>
      <c r="L294" s="1634"/>
      <c r="M294" s="1634"/>
      <c r="N294" s="1634"/>
      <c r="O294" s="1634"/>
      <c r="P294" s="1634"/>
      <c r="Q294" s="1634"/>
      <c r="R294" s="1634"/>
      <c r="S294" s="1634"/>
      <c r="T294" s="1634"/>
      <c r="U294" s="1634"/>
      <c r="V294" s="1634"/>
      <c r="W294" s="1634"/>
    </row>
    <row r="295" spans="1:23">
      <c r="A295" s="1634"/>
      <c r="B295" s="1634"/>
      <c r="C295" s="1634"/>
      <c r="D295" s="1634"/>
      <c r="E295" s="1634"/>
      <c r="F295" s="1634"/>
      <c r="G295" s="1634"/>
      <c r="H295" s="1634"/>
      <c r="I295" s="1634"/>
      <c r="J295" s="1634"/>
      <c r="K295" s="1634"/>
      <c r="L295" s="1634"/>
      <c r="M295" s="1634"/>
      <c r="N295" s="1634"/>
      <c r="O295" s="1634"/>
      <c r="P295" s="1634"/>
      <c r="Q295" s="1634"/>
      <c r="R295" s="1634"/>
      <c r="S295" s="1634"/>
      <c r="T295" s="1634"/>
      <c r="U295" s="1634"/>
      <c r="V295" s="1634"/>
      <c r="W295" s="1634"/>
    </row>
    <row r="296" spans="1:23">
      <c r="A296" s="1634"/>
      <c r="B296" s="1634"/>
      <c r="C296" s="1634"/>
      <c r="D296" s="1634"/>
      <c r="E296" s="1634"/>
      <c r="F296" s="1634"/>
      <c r="G296" s="1634"/>
      <c r="H296" s="1634"/>
      <c r="I296" s="1634"/>
      <c r="J296" s="1634"/>
      <c r="K296" s="1634"/>
      <c r="L296" s="1634"/>
      <c r="M296" s="1634"/>
      <c r="N296" s="1634"/>
      <c r="O296" s="1634"/>
      <c r="P296" s="1634"/>
      <c r="Q296" s="1634"/>
      <c r="R296" s="1634"/>
      <c r="S296" s="1634"/>
      <c r="T296" s="1634"/>
      <c r="U296" s="1634"/>
      <c r="V296" s="1634"/>
      <c r="W296" s="1634"/>
    </row>
    <row r="297" spans="1:23">
      <c r="A297" s="1634"/>
      <c r="B297" s="1634"/>
      <c r="C297" s="1634"/>
      <c r="D297" s="1634"/>
      <c r="E297" s="1634"/>
      <c r="F297" s="1634"/>
      <c r="G297" s="1634"/>
      <c r="H297" s="1634"/>
      <c r="I297" s="1634"/>
      <c r="J297" s="1634"/>
      <c r="K297" s="1634"/>
      <c r="L297" s="1634"/>
      <c r="M297" s="1634"/>
      <c r="N297" s="1634"/>
      <c r="O297" s="1634"/>
      <c r="P297" s="1634"/>
      <c r="Q297" s="1634"/>
      <c r="R297" s="1634"/>
      <c r="S297" s="1634"/>
      <c r="T297" s="1634"/>
      <c r="U297" s="1634"/>
      <c r="V297" s="1634"/>
      <c r="W297" s="1634"/>
    </row>
    <row r="298" spans="1:23">
      <c r="A298" s="1634"/>
      <c r="B298" s="1634"/>
      <c r="C298" s="1634"/>
      <c r="D298" s="1634"/>
      <c r="E298" s="1634"/>
      <c r="F298" s="1634"/>
      <c r="G298" s="1634"/>
      <c r="H298" s="1634"/>
      <c r="I298" s="1634"/>
      <c r="J298" s="1634"/>
      <c r="K298" s="1634"/>
      <c r="L298" s="1634"/>
      <c r="M298" s="1634"/>
      <c r="N298" s="1634"/>
      <c r="O298" s="1634"/>
      <c r="P298" s="1634"/>
      <c r="Q298" s="1634"/>
      <c r="R298" s="1634"/>
      <c r="S298" s="1634"/>
      <c r="T298" s="1634"/>
      <c r="U298" s="1634"/>
      <c r="V298" s="1634"/>
      <c r="W298" s="1634"/>
    </row>
    <row r="299" spans="1:23">
      <c r="A299" s="1634"/>
      <c r="B299" s="1634"/>
      <c r="C299" s="1634"/>
      <c r="D299" s="1634"/>
      <c r="E299" s="1634"/>
      <c r="F299" s="1634"/>
      <c r="G299" s="1634"/>
      <c r="H299" s="1634"/>
      <c r="I299" s="1634"/>
      <c r="J299" s="1634"/>
      <c r="K299" s="1634"/>
      <c r="L299" s="1634"/>
      <c r="M299" s="1634"/>
      <c r="N299" s="1634"/>
      <c r="O299" s="1634"/>
      <c r="P299" s="1634"/>
      <c r="Q299" s="1634"/>
      <c r="R299" s="1634"/>
      <c r="S299" s="1634"/>
      <c r="T299" s="1634"/>
      <c r="U299" s="1634"/>
      <c r="V299" s="1634"/>
      <c r="W299" s="1634"/>
    </row>
    <row r="300" spans="1:23">
      <c r="A300" s="1634"/>
      <c r="B300" s="1634"/>
      <c r="C300" s="1634"/>
      <c r="D300" s="1634"/>
      <c r="E300" s="1634"/>
      <c r="F300" s="1634"/>
      <c r="G300" s="1634"/>
      <c r="H300" s="1634"/>
      <c r="I300" s="1634"/>
      <c r="J300" s="1634"/>
      <c r="K300" s="1634"/>
      <c r="L300" s="1634"/>
      <c r="M300" s="1634"/>
      <c r="N300" s="1634"/>
      <c r="O300" s="1634"/>
      <c r="P300" s="1634"/>
      <c r="Q300" s="1634"/>
      <c r="R300" s="1634"/>
      <c r="S300" s="1634"/>
      <c r="T300" s="1634"/>
      <c r="U300" s="1634"/>
      <c r="V300" s="1634"/>
      <c r="W300" s="1634"/>
    </row>
    <row r="301" spans="1:23">
      <c r="A301" s="1634"/>
      <c r="B301" s="1634"/>
      <c r="C301" s="1634"/>
      <c r="D301" s="1634"/>
      <c r="E301" s="1634"/>
      <c r="F301" s="1634"/>
      <c r="G301" s="1634"/>
      <c r="H301" s="1634"/>
      <c r="I301" s="1634"/>
      <c r="J301" s="1634"/>
      <c r="K301" s="1634"/>
      <c r="L301" s="1634"/>
      <c r="M301" s="1634"/>
      <c r="N301" s="1634"/>
      <c r="O301" s="1634"/>
      <c r="P301" s="1634"/>
      <c r="Q301" s="1634"/>
      <c r="R301" s="1634"/>
      <c r="S301" s="1634"/>
      <c r="T301" s="1634"/>
      <c r="U301" s="1634"/>
      <c r="V301" s="1634"/>
      <c r="W301" s="1634"/>
    </row>
    <row r="302" spans="1:23">
      <c r="A302" s="1634"/>
      <c r="B302" s="1634"/>
      <c r="C302" s="1634"/>
      <c r="D302" s="1634"/>
      <c r="E302" s="1634"/>
      <c r="F302" s="1634"/>
      <c r="G302" s="1634"/>
      <c r="H302" s="1634"/>
      <c r="I302" s="1634"/>
      <c r="J302" s="1634"/>
      <c r="K302" s="1634"/>
      <c r="L302" s="1634"/>
      <c r="M302" s="1634"/>
      <c r="N302" s="1634"/>
      <c r="O302" s="1634"/>
      <c r="P302" s="1634"/>
      <c r="Q302" s="1634"/>
      <c r="R302" s="1634"/>
      <c r="S302" s="1634"/>
      <c r="T302" s="1634"/>
      <c r="U302" s="1634"/>
      <c r="V302" s="1634"/>
      <c r="W302" s="1634"/>
    </row>
    <row r="303" spans="1:23">
      <c r="A303" s="1634"/>
      <c r="B303" s="1634"/>
      <c r="C303" s="1634"/>
      <c r="D303" s="1634"/>
      <c r="E303" s="1634"/>
      <c r="F303" s="1634"/>
      <c r="G303" s="1634"/>
      <c r="H303" s="1634"/>
      <c r="I303" s="1634"/>
      <c r="J303" s="1634"/>
      <c r="K303" s="1634"/>
      <c r="L303" s="1634"/>
      <c r="M303" s="1634"/>
      <c r="N303" s="1634"/>
      <c r="O303" s="1634"/>
      <c r="P303" s="1634"/>
      <c r="Q303" s="1634"/>
      <c r="R303" s="1634"/>
      <c r="S303" s="1634"/>
      <c r="T303" s="1634"/>
      <c r="U303" s="1634"/>
      <c r="V303" s="1634"/>
      <c r="W303" s="1634"/>
    </row>
    <row r="304" spans="1:23">
      <c r="A304" s="1634"/>
      <c r="B304" s="1634"/>
      <c r="C304" s="1634"/>
      <c r="D304" s="1634"/>
      <c r="E304" s="1634"/>
      <c r="F304" s="1634"/>
      <c r="G304" s="1634"/>
      <c r="H304" s="1634"/>
      <c r="I304" s="1634"/>
      <c r="J304" s="1634"/>
      <c r="K304" s="1634"/>
      <c r="L304" s="1634"/>
      <c r="M304" s="1634"/>
      <c r="N304" s="1634"/>
      <c r="O304" s="1634"/>
      <c r="P304" s="1634"/>
      <c r="Q304" s="1634"/>
      <c r="R304" s="1634"/>
      <c r="S304" s="1634"/>
      <c r="T304" s="1634"/>
      <c r="U304" s="1634"/>
      <c r="V304" s="1634"/>
      <c r="W304" s="1634"/>
    </row>
    <row r="305" spans="1:23">
      <c r="A305" s="1634"/>
      <c r="B305" s="1634"/>
      <c r="C305" s="1634"/>
      <c r="D305" s="1634"/>
      <c r="E305" s="1634"/>
      <c r="F305" s="1634"/>
      <c r="G305" s="1634"/>
      <c r="H305" s="1634"/>
      <c r="I305" s="1634"/>
      <c r="J305" s="1634"/>
      <c r="K305" s="1634"/>
      <c r="L305" s="1634"/>
      <c r="M305" s="1634"/>
      <c r="N305" s="1634"/>
      <c r="O305" s="1634"/>
      <c r="P305" s="1634"/>
      <c r="Q305" s="1634"/>
      <c r="R305" s="1634"/>
      <c r="S305" s="1634"/>
      <c r="T305" s="1634"/>
      <c r="U305" s="1634"/>
      <c r="V305" s="1634"/>
      <c r="W305" s="1634"/>
    </row>
    <row r="306" spans="1:23">
      <c r="A306" s="1634"/>
      <c r="B306" s="1634"/>
      <c r="C306" s="1634"/>
      <c r="D306" s="1634"/>
      <c r="E306" s="1634"/>
      <c r="F306" s="1634"/>
      <c r="G306" s="1634"/>
      <c r="H306" s="1634"/>
      <c r="I306" s="1634"/>
      <c r="J306" s="1634"/>
      <c r="K306" s="1634"/>
      <c r="L306" s="1634"/>
      <c r="M306" s="1634"/>
      <c r="N306" s="1634"/>
      <c r="O306" s="1634"/>
      <c r="P306" s="1634"/>
      <c r="Q306" s="1634"/>
      <c r="R306" s="1634"/>
      <c r="S306" s="1634"/>
      <c r="T306" s="1634"/>
      <c r="U306" s="1634"/>
      <c r="V306" s="1634"/>
      <c r="W306" s="1634"/>
    </row>
    <row r="307" spans="1:23">
      <c r="A307" s="1634"/>
      <c r="B307" s="1634"/>
      <c r="C307" s="1634"/>
      <c r="D307" s="1634"/>
      <c r="E307" s="1634"/>
      <c r="F307" s="1634"/>
      <c r="G307" s="1634"/>
      <c r="H307" s="1634"/>
      <c r="I307" s="1634"/>
      <c r="J307" s="1634"/>
      <c r="K307" s="1634"/>
      <c r="L307" s="1634"/>
      <c r="M307" s="1634"/>
      <c r="N307" s="1634"/>
      <c r="O307" s="1634"/>
      <c r="P307" s="1634"/>
      <c r="Q307" s="1634"/>
      <c r="R307" s="1634"/>
      <c r="S307" s="1634"/>
      <c r="T307" s="1634"/>
      <c r="U307" s="1634"/>
      <c r="V307" s="1634"/>
      <c r="W307" s="1634"/>
    </row>
    <row r="308" spans="1:23">
      <c r="A308" s="1634"/>
      <c r="B308" s="1634"/>
      <c r="C308" s="1634"/>
      <c r="D308" s="1634"/>
      <c r="E308" s="1634"/>
      <c r="F308" s="1634"/>
      <c r="G308" s="1634"/>
      <c r="H308" s="1634"/>
      <c r="I308" s="1634"/>
      <c r="J308" s="1634"/>
      <c r="K308" s="1634"/>
      <c r="L308" s="1634"/>
      <c r="M308" s="1634"/>
      <c r="N308" s="1634"/>
      <c r="O308" s="1634"/>
      <c r="P308" s="1634"/>
      <c r="Q308" s="1634"/>
      <c r="R308" s="1634"/>
      <c r="S308" s="1634"/>
      <c r="T308" s="1634"/>
      <c r="U308" s="1634"/>
      <c r="V308" s="1634"/>
      <c r="W308" s="1634"/>
    </row>
    <row r="309" spans="1:23">
      <c r="A309" s="1634"/>
      <c r="B309" s="1634"/>
      <c r="C309" s="1634"/>
      <c r="D309" s="1634"/>
      <c r="E309" s="1634"/>
      <c r="F309" s="1634"/>
      <c r="G309" s="1634"/>
      <c r="H309" s="1634"/>
      <c r="I309" s="1634"/>
      <c r="J309" s="1634"/>
      <c r="K309" s="1634"/>
      <c r="L309" s="1634"/>
      <c r="M309" s="1634"/>
      <c r="N309" s="1634"/>
      <c r="O309" s="1634"/>
      <c r="P309" s="1634"/>
      <c r="Q309" s="1634"/>
      <c r="R309" s="1634"/>
      <c r="S309" s="1634"/>
      <c r="T309" s="1634"/>
      <c r="U309" s="1634"/>
      <c r="V309" s="1634"/>
      <c r="W309" s="1634"/>
    </row>
    <row r="310" spans="1:23">
      <c r="A310" s="1634"/>
      <c r="B310" s="1634"/>
      <c r="C310" s="1634"/>
      <c r="D310" s="1634"/>
      <c r="E310" s="1634"/>
      <c r="F310" s="1634"/>
      <c r="G310" s="1634"/>
      <c r="H310" s="1634"/>
      <c r="I310" s="1634"/>
      <c r="J310" s="1634"/>
      <c r="K310" s="1634"/>
      <c r="L310" s="1634"/>
      <c r="M310" s="1634"/>
      <c r="N310" s="1634"/>
      <c r="O310" s="1634"/>
      <c r="P310" s="1634"/>
      <c r="Q310" s="1634"/>
      <c r="R310" s="1634"/>
      <c r="S310" s="1634"/>
      <c r="T310" s="1634"/>
      <c r="U310" s="1634"/>
      <c r="V310" s="1634"/>
      <c r="W310" s="1634"/>
    </row>
    <row r="311" spans="1:23">
      <c r="A311" s="1634"/>
      <c r="B311" s="1634"/>
      <c r="C311" s="1634"/>
      <c r="D311" s="1634"/>
      <c r="E311" s="1634"/>
      <c r="F311" s="1634"/>
      <c r="G311" s="1634"/>
      <c r="H311" s="1634"/>
      <c r="I311" s="1634"/>
      <c r="J311" s="1634"/>
      <c r="K311" s="1634"/>
      <c r="L311" s="1634"/>
      <c r="M311" s="1634"/>
      <c r="N311" s="1634"/>
      <c r="O311" s="1634"/>
      <c r="P311" s="1634"/>
      <c r="Q311" s="1634"/>
      <c r="R311" s="1634"/>
      <c r="S311" s="1634"/>
      <c r="T311" s="1634"/>
      <c r="U311" s="1634"/>
      <c r="V311" s="1634"/>
      <c r="W311" s="1634"/>
    </row>
    <row r="312" spans="1:23">
      <c r="A312" s="1634"/>
      <c r="B312" s="1634"/>
      <c r="C312" s="1634"/>
      <c r="D312" s="1634"/>
      <c r="E312" s="1634"/>
      <c r="F312" s="1634"/>
      <c r="G312" s="1634"/>
      <c r="H312" s="1634"/>
      <c r="I312" s="1634"/>
      <c r="J312" s="1634"/>
      <c r="K312" s="1634"/>
      <c r="L312" s="1634"/>
      <c r="M312" s="1634"/>
      <c r="N312" s="1634"/>
      <c r="O312" s="1634"/>
      <c r="P312" s="1634"/>
      <c r="Q312" s="1634"/>
      <c r="R312" s="1634"/>
      <c r="S312" s="1634"/>
      <c r="T312" s="1634"/>
      <c r="U312" s="1634"/>
      <c r="V312" s="1634"/>
      <c r="W312" s="1634"/>
    </row>
    <row r="313" spans="1:23">
      <c r="A313" s="1634"/>
      <c r="B313" s="1634"/>
      <c r="C313" s="1634"/>
      <c r="D313" s="1634"/>
      <c r="E313" s="1634"/>
      <c r="F313" s="1634"/>
      <c r="G313" s="1634"/>
      <c r="H313" s="1634"/>
      <c r="I313" s="1634"/>
      <c r="J313" s="1634"/>
      <c r="K313" s="1634"/>
      <c r="L313" s="1634"/>
      <c r="M313" s="1634"/>
      <c r="N313" s="1634"/>
      <c r="O313" s="1634"/>
      <c r="P313" s="1634"/>
      <c r="Q313" s="1634"/>
      <c r="R313" s="1634"/>
      <c r="S313" s="1634"/>
      <c r="T313" s="1634"/>
      <c r="U313" s="1634"/>
      <c r="V313" s="1634"/>
      <c r="W313" s="1634"/>
    </row>
    <row r="314" spans="1:23">
      <c r="A314" s="1634"/>
      <c r="B314" s="1634"/>
      <c r="C314" s="1634"/>
      <c r="D314" s="1634"/>
      <c r="E314" s="1634"/>
      <c r="F314" s="1634"/>
      <c r="G314" s="1634"/>
      <c r="H314" s="1634"/>
      <c r="I314" s="1634"/>
      <c r="J314" s="1634"/>
      <c r="K314" s="1634"/>
      <c r="L314" s="1634"/>
      <c r="M314" s="1634"/>
      <c r="N314" s="1634"/>
      <c r="O314" s="1634"/>
      <c r="P314" s="1634"/>
      <c r="Q314" s="1634"/>
      <c r="R314" s="1634"/>
      <c r="S314" s="1634"/>
      <c r="T314" s="1634"/>
      <c r="U314" s="1634"/>
      <c r="V314" s="1634"/>
      <c r="W314" s="1634"/>
    </row>
    <row r="315" spans="1:23">
      <c r="A315" s="1634"/>
      <c r="B315" s="1634"/>
      <c r="C315" s="1634"/>
      <c r="D315" s="1634"/>
      <c r="E315" s="1634"/>
      <c r="F315" s="1634"/>
      <c r="G315" s="1634"/>
      <c r="H315" s="1634"/>
      <c r="I315" s="1634"/>
      <c r="J315" s="1634"/>
      <c r="K315" s="1634"/>
      <c r="L315" s="1634"/>
      <c r="M315" s="1634"/>
      <c r="N315" s="1634"/>
      <c r="O315" s="1634"/>
      <c r="P315" s="1634"/>
      <c r="Q315" s="1634"/>
      <c r="R315" s="1634"/>
      <c r="S315" s="1634"/>
      <c r="T315" s="1634"/>
      <c r="U315" s="1634"/>
      <c r="V315" s="1634"/>
      <c r="W315" s="1634"/>
    </row>
    <row r="316" spans="1:23">
      <c r="A316" s="1634"/>
      <c r="B316" s="1634"/>
      <c r="C316" s="1634"/>
      <c r="D316" s="1634"/>
      <c r="E316" s="1634"/>
      <c r="F316" s="1634"/>
      <c r="G316" s="1634"/>
      <c r="H316" s="1634"/>
      <c r="I316" s="1634"/>
      <c r="J316" s="1634"/>
      <c r="K316" s="1634"/>
      <c r="L316" s="1634"/>
      <c r="M316" s="1634"/>
      <c r="N316" s="1634"/>
      <c r="O316" s="1634"/>
      <c r="P316" s="1634"/>
      <c r="Q316" s="1634"/>
      <c r="R316" s="1634"/>
      <c r="S316" s="1634"/>
      <c r="T316" s="1634"/>
      <c r="U316" s="1634"/>
      <c r="V316" s="1634"/>
      <c r="W316" s="1634"/>
    </row>
    <row r="317" spans="1:23">
      <c r="A317" s="1634"/>
      <c r="B317" s="1634"/>
      <c r="C317" s="1634"/>
      <c r="D317" s="1634"/>
      <c r="E317" s="1634"/>
      <c r="F317" s="1634"/>
      <c r="G317" s="1634"/>
      <c r="H317" s="1634"/>
      <c r="I317" s="1634"/>
      <c r="J317" s="1634"/>
      <c r="K317" s="1634"/>
      <c r="L317" s="1634"/>
      <c r="M317" s="1634"/>
      <c r="N317" s="1634"/>
      <c r="O317" s="1634"/>
      <c r="P317" s="1634"/>
      <c r="Q317" s="1634"/>
      <c r="R317" s="1634"/>
      <c r="S317" s="1634"/>
      <c r="T317" s="1634"/>
      <c r="U317" s="1634"/>
      <c r="V317" s="1634"/>
      <c r="W317" s="1634"/>
    </row>
    <row r="318" spans="1:23">
      <c r="A318" s="1634"/>
      <c r="B318" s="1634"/>
      <c r="C318" s="1634"/>
      <c r="D318" s="1634"/>
      <c r="E318" s="1634"/>
      <c r="F318" s="1634"/>
      <c r="G318" s="1634"/>
      <c r="H318" s="1634"/>
      <c r="I318" s="1634"/>
      <c r="J318" s="1634"/>
      <c r="K318" s="1634"/>
      <c r="L318" s="1634"/>
      <c r="M318" s="1634"/>
      <c r="N318" s="1634"/>
      <c r="O318" s="1634"/>
      <c r="P318" s="1634"/>
      <c r="Q318" s="1634"/>
      <c r="R318" s="1634"/>
      <c r="S318" s="1634"/>
      <c r="T318" s="1634"/>
      <c r="U318" s="1634"/>
      <c r="V318" s="1634"/>
      <c r="W318" s="1634"/>
    </row>
    <row r="319" spans="1:23">
      <c r="A319" s="1634"/>
      <c r="B319" s="1634"/>
      <c r="C319" s="1634"/>
      <c r="D319" s="1634"/>
      <c r="E319" s="1634"/>
      <c r="F319" s="1634"/>
      <c r="G319" s="1634"/>
      <c r="H319" s="1634"/>
      <c r="I319" s="1634"/>
      <c r="J319" s="1634"/>
      <c r="K319" s="1634"/>
      <c r="L319" s="1634"/>
      <c r="M319" s="1634"/>
      <c r="N319" s="1634"/>
      <c r="O319" s="1634"/>
      <c r="P319" s="1634"/>
      <c r="Q319" s="1634"/>
      <c r="R319" s="1634"/>
      <c r="S319" s="1634"/>
      <c r="T319" s="1634"/>
      <c r="U319" s="1634"/>
      <c r="V319" s="1634"/>
      <c r="W319" s="1634"/>
    </row>
    <row r="320" spans="1:23">
      <c r="A320" s="1634"/>
      <c r="B320" s="1634"/>
      <c r="C320" s="1634"/>
      <c r="D320" s="1634"/>
      <c r="E320" s="1634"/>
      <c r="F320" s="1634"/>
      <c r="G320" s="1634"/>
      <c r="H320" s="1634"/>
      <c r="I320" s="1634"/>
      <c r="J320" s="1634"/>
      <c r="K320" s="1634"/>
      <c r="L320" s="1634"/>
      <c r="M320" s="1634"/>
      <c r="N320" s="1634"/>
      <c r="O320" s="1634"/>
      <c r="P320" s="1634"/>
      <c r="Q320" s="1634"/>
      <c r="R320" s="1634"/>
      <c r="S320" s="1634"/>
      <c r="T320" s="1634"/>
      <c r="U320" s="1634"/>
      <c r="V320" s="1634"/>
      <c r="W320" s="1634"/>
    </row>
    <row r="321" spans="1:23">
      <c r="A321" s="1634"/>
      <c r="B321" s="1634"/>
      <c r="C321" s="1634"/>
      <c r="D321" s="1634"/>
      <c r="E321" s="1634"/>
      <c r="F321" s="1634"/>
      <c r="G321" s="1634"/>
      <c r="H321" s="1634"/>
      <c r="I321" s="1634"/>
      <c r="J321" s="1634"/>
      <c r="K321" s="1634"/>
      <c r="L321" s="1634"/>
      <c r="M321" s="1634"/>
      <c r="N321" s="1634"/>
      <c r="O321" s="1634"/>
      <c r="P321" s="1634"/>
      <c r="Q321" s="1634"/>
      <c r="R321" s="1634"/>
      <c r="S321" s="1634"/>
      <c r="T321" s="1634"/>
      <c r="U321" s="1634"/>
      <c r="V321" s="1634"/>
      <c r="W321" s="1634"/>
    </row>
    <row r="322" spans="1:23">
      <c r="A322" s="1634"/>
      <c r="B322" s="1634"/>
      <c r="C322" s="1634"/>
      <c r="D322" s="1634"/>
      <c r="E322" s="1634"/>
      <c r="F322" s="1634"/>
      <c r="G322" s="1634"/>
      <c r="H322" s="1634"/>
      <c r="I322" s="1634"/>
      <c r="J322" s="1634"/>
      <c r="K322" s="1634"/>
      <c r="L322" s="1634"/>
      <c r="M322" s="1634"/>
      <c r="N322" s="1634"/>
      <c r="O322" s="1634"/>
      <c r="P322" s="1634"/>
      <c r="Q322" s="1634"/>
      <c r="R322" s="1634"/>
      <c r="S322" s="1634"/>
      <c r="T322" s="1634"/>
      <c r="U322" s="1634"/>
      <c r="V322" s="1634"/>
      <c r="W322" s="1634"/>
    </row>
    <row r="323" spans="1:23">
      <c r="A323" s="1634"/>
      <c r="B323" s="1634"/>
      <c r="C323" s="1634"/>
      <c r="D323" s="1634"/>
      <c r="E323" s="1634"/>
      <c r="F323" s="1634"/>
      <c r="G323" s="1634"/>
      <c r="H323" s="1634"/>
      <c r="I323" s="1634"/>
      <c r="J323" s="1634"/>
      <c r="K323" s="1634"/>
      <c r="L323" s="1634"/>
      <c r="M323" s="1634"/>
      <c r="N323" s="1634"/>
      <c r="O323" s="1634"/>
      <c r="P323" s="1634"/>
      <c r="Q323" s="1634"/>
      <c r="R323" s="1634"/>
      <c r="S323" s="1634"/>
      <c r="T323" s="1634"/>
      <c r="U323" s="1634"/>
      <c r="V323" s="1634"/>
      <c r="W323" s="1634"/>
    </row>
    <row r="324" spans="1:23">
      <c r="A324" s="1634"/>
      <c r="B324" s="1634"/>
      <c r="C324" s="1634"/>
      <c r="D324" s="1634"/>
      <c r="E324" s="1634"/>
      <c r="F324" s="1634"/>
      <c r="G324" s="1634"/>
      <c r="H324" s="1634"/>
      <c r="I324" s="1634"/>
      <c r="J324" s="1634"/>
      <c r="K324" s="1634"/>
      <c r="L324" s="1634"/>
      <c r="M324" s="1634"/>
      <c r="N324" s="1634"/>
      <c r="O324" s="1634"/>
      <c r="P324" s="1634"/>
      <c r="Q324" s="1634"/>
      <c r="R324" s="1634"/>
      <c r="S324" s="1634"/>
      <c r="T324" s="1634"/>
      <c r="U324" s="1634"/>
      <c r="V324" s="1634"/>
      <c r="W324" s="1634"/>
    </row>
    <row r="325" spans="1:23">
      <c r="A325" s="1634"/>
      <c r="B325" s="1634"/>
      <c r="C325" s="1634"/>
      <c r="D325" s="1634"/>
      <c r="E325" s="1634"/>
      <c r="F325" s="1634"/>
      <c r="G325" s="1634"/>
      <c r="H325" s="1634"/>
      <c r="I325" s="1634"/>
      <c r="J325" s="1634"/>
      <c r="K325" s="1634"/>
      <c r="L325" s="1634"/>
      <c r="M325" s="1634"/>
      <c r="N325" s="1634"/>
      <c r="O325" s="1634"/>
      <c r="P325" s="1634"/>
      <c r="Q325" s="1634"/>
      <c r="R325" s="1634"/>
      <c r="S325" s="1634"/>
      <c r="T325" s="1634"/>
      <c r="U325" s="1634"/>
      <c r="V325" s="1634"/>
      <c r="W325" s="1634"/>
    </row>
    <row r="326" spans="1:23">
      <c r="A326" s="1634"/>
      <c r="B326" s="1634"/>
      <c r="C326" s="1634"/>
      <c r="D326" s="1634"/>
      <c r="E326" s="1634"/>
      <c r="F326" s="1634"/>
      <c r="G326" s="1634"/>
      <c r="H326" s="1634"/>
      <c r="I326" s="1634"/>
      <c r="J326" s="1634"/>
      <c r="K326" s="1634"/>
      <c r="L326" s="1634"/>
      <c r="M326" s="1634"/>
      <c r="N326" s="1634"/>
      <c r="O326" s="1634"/>
      <c r="P326" s="1634"/>
      <c r="Q326" s="1634"/>
      <c r="R326" s="1634"/>
      <c r="S326" s="1634"/>
      <c r="T326" s="1634"/>
      <c r="U326" s="1634"/>
      <c r="V326" s="1634"/>
      <c r="W326" s="1634"/>
    </row>
    <row r="327" spans="1:23">
      <c r="A327" s="1634"/>
      <c r="B327" s="1634"/>
      <c r="C327" s="1634"/>
      <c r="D327" s="1634"/>
      <c r="E327" s="1634"/>
      <c r="F327" s="1634"/>
      <c r="G327" s="1634"/>
      <c r="H327" s="1634"/>
      <c r="I327" s="1634"/>
      <c r="J327" s="1634"/>
      <c r="K327" s="1634"/>
      <c r="L327" s="1634"/>
      <c r="M327" s="1634"/>
      <c r="N327" s="1634"/>
      <c r="O327" s="1634"/>
      <c r="P327" s="1634"/>
      <c r="Q327" s="1634"/>
      <c r="R327" s="1634"/>
      <c r="S327" s="1634"/>
      <c r="T327" s="1634"/>
      <c r="U327" s="1634"/>
      <c r="V327" s="1634"/>
      <c r="W327" s="1634"/>
    </row>
    <row r="328" spans="1:23">
      <c r="A328" s="1634"/>
      <c r="B328" s="1634"/>
      <c r="C328" s="1634"/>
      <c r="D328" s="1634"/>
      <c r="E328" s="1634"/>
      <c r="F328" s="1634"/>
      <c r="G328" s="1634"/>
      <c r="H328" s="1634"/>
      <c r="I328" s="1634"/>
      <c r="J328" s="1634"/>
      <c r="K328" s="1634"/>
      <c r="L328" s="1634"/>
      <c r="M328" s="1634"/>
      <c r="N328" s="1634"/>
      <c r="O328" s="1634"/>
      <c r="P328" s="1634"/>
      <c r="Q328" s="1634"/>
      <c r="R328" s="1634"/>
      <c r="S328" s="1634"/>
      <c r="T328" s="1634"/>
      <c r="U328" s="1634"/>
      <c r="V328" s="1634"/>
      <c r="W328" s="1634"/>
    </row>
    <row r="329" spans="1:23">
      <c r="A329" s="1634"/>
      <c r="B329" s="1634"/>
      <c r="C329" s="1634"/>
      <c r="D329" s="1634"/>
      <c r="E329" s="1634"/>
      <c r="F329" s="1634"/>
      <c r="G329" s="1634"/>
      <c r="H329" s="1634"/>
      <c r="I329" s="1634"/>
      <c r="J329" s="1634"/>
      <c r="K329" s="1634"/>
      <c r="L329" s="1634"/>
      <c r="M329" s="1634"/>
      <c r="N329" s="1634"/>
      <c r="O329" s="1634"/>
      <c r="P329" s="1634"/>
      <c r="Q329" s="1634"/>
      <c r="R329" s="1634"/>
      <c r="S329" s="1634"/>
      <c r="T329" s="1634"/>
      <c r="U329" s="1634"/>
      <c r="V329" s="1634"/>
      <c r="W329" s="1634"/>
    </row>
    <row r="330" spans="1:23">
      <c r="A330" s="1634"/>
      <c r="B330" s="1634"/>
      <c r="C330" s="1634"/>
      <c r="D330" s="1634"/>
      <c r="E330" s="1634"/>
      <c r="F330" s="1634"/>
      <c r="G330" s="1634"/>
      <c r="H330" s="1634"/>
      <c r="I330" s="1634"/>
      <c r="J330" s="1634"/>
      <c r="K330" s="1634"/>
      <c r="L330" s="1634"/>
      <c r="M330" s="1634"/>
      <c r="N330" s="1634"/>
      <c r="O330" s="1634"/>
      <c r="P330" s="1634"/>
      <c r="Q330" s="1634"/>
      <c r="R330" s="1634"/>
      <c r="S330" s="1634"/>
      <c r="T330" s="1634"/>
      <c r="U330" s="1634"/>
      <c r="V330" s="1634"/>
      <c r="W330" s="1634"/>
    </row>
    <row r="331" spans="1:23">
      <c r="A331" s="1634"/>
      <c r="B331" s="1634"/>
      <c r="C331" s="1634"/>
      <c r="D331" s="1634"/>
      <c r="E331" s="1634"/>
      <c r="F331" s="1634"/>
      <c r="G331" s="1634"/>
      <c r="H331" s="1634"/>
      <c r="I331" s="1634"/>
      <c r="J331" s="1634"/>
      <c r="K331" s="1634"/>
      <c r="L331" s="1634"/>
      <c r="M331" s="1634"/>
      <c r="N331" s="1634"/>
      <c r="O331" s="1634"/>
      <c r="P331" s="1634"/>
      <c r="Q331" s="1634"/>
      <c r="R331" s="1634"/>
      <c r="S331" s="1634"/>
      <c r="T331" s="1634"/>
      <c r="U331" s="1634"/>
      <c r="V331" s="1634"/>
      <c r="W331" s="1634"/>
    </row>
    <row r="332" spans="1:23">
      <c r="A332" s="1634"/>
      <c r="B332" s="1634"/>
      <c r="C332" s="1634"/>
      <c r="D332" s="1634"/>
      <c r="E332" s="1634"/>
      <c r="F332" s="1634"/>
      <c r="G332" s="1634"/>
      <c r="H332" s="1634"/>
      <c r="I332" s="1634"/>
      <c r="J332" s="1634"/>
      <c r="K332" s="1634"/>
      <c r="L332" s="1634"/>
      <c r="M332" s="1634"/>
      <c r="N332" s="1634"/>
      <c r="O332" s="1634"/>
      <c r="P332" s="1634"/>
      <c r="Q332" s="1634"/>
      <c r="R332" s="1634"/>
      <c r="S332" s="1634"/>
      <c r="T332" s="1634"/>
      <c r="U332" s="1634"/>
      <c r="V332" s="1634"/>
      <c r="W332" s="1634"/>
    </row>
    <row r="333" spans="1:23">
      <c r="A333" s="1634"/>
      <c r="B333" s="1634"/>
      <c r="C333" s="1634"/>
      <c r="D333" s="1634"/>
      <c r="E333" s="1634"/>
      <c r="F333" s="1634"/>
      <c r="G333" s="1634"/>
      <c r="H333" s="1634"/>
      <c r="I333" s="1634"/>
      <c r="J333" s="1634"/>
      <c r="K333" s="1634"/>
      <c r="L333" s="1634"/>
      <c r="M333" s="1634"/>
      <c r="N333" s="1634"/>
      <c r="O333" s="1634"/>
      <c r="P333" s="1634"/>
      <c r="Q333" s="1634"/>
      <c r="R333" s="1634"/>
      <c r="S333" s="1634"/>
      <c r="T333" s="1634"/>
      <c r="U333" s="1634"/>
      <c r="V333" s="1634"/>
      <c r="W333" s="1634"/>
    </row>
    <row r="334" spans="1:23">
      <c r="A334" s="1634"/>
      <c r="B334" s="1634"/>
      <c r="C334" s="1634"/>
      <c r="D334" s="1634"/>
      <c r="E334" s="1634"/>
      <c r="F334" s="1634"/>
      <c r="G334" s="1634"/>
      <c r="H334" s="1634"/>
      <c r="I334" s="1634"/>
      <c r="J334" s="1634"/>
      <c r="K334" s="1634"/>
      <c r="L334" s="1634"/>
      <c r="M334" s="1634"/>
      <c r="N334" s="1634"/>
      <c r="O334" s="1634"/>
      <c r="P334" s="1634"/>
      <c r="Q334" s="1634"/>
      <c r="R334" s="1634"/>
      <c r="S334" s="1634"/>
      <c r="T334" s="1634"/>
      <c r="U334" s="1634"/>
      <c r="V334" s="1634"/>
      <c r="W334" s="1634"/>
    </row>
    <row r="335" spans="1:23">
      <c r="A335" s="1634"/>
      <c r="B335" s="1634"/>
      <c r="C335" s="1634"/>
      <c r="D335" s="1634"/>
      <c r="E335" s="1634"/>
      <c r="F335" s="1634"/>
      <c r="G335" s="1634"/>
      <c r="H335" s="1634"/>
      <c r="I335" s="1634"/>
      <c r="J335" s="1634"/>
      <c r="K335" s="1634"/>
      <c r="L335" s="1634"/>
      <c r="M335" s="1634"/>
      <c r="N335" s="1634"/>
      <c r="O335" s="1634"/>
      <c r="P335" s="1634"/>
      <c r="Q335" s="1634"/>
      <c r="R335" s="1634"/>
      <c r="S335" s="1634"/>
      <c r="T335" s="1634"/>
      <c r="U335" s="1634"/>
      <c r="V335" s="1634"/>
      <c r="W335" s="1634"/>
    </row>
    <row r="336" spans="1:23">
      <c r="A336" s="1634"/>
      <c r="B336" s="1634"/>
      <c r="C336" s="1634"/>
      <c r="D336" s="1634"/>
      <c r="E336" s="1634"/>
      <c r="F336" s="1634"/>
      <c r="G336" s="1634"/>
      <c r="H336" s="1634"/>
      <c r="I336" s="1634"/>
      <c r="J336" s="1634"/>
      <c r="K336" s="1634"/>
      <c r="L336" s="1634"/>
      <c r="M336" s="1634"/>
      <c r="N336" s="1634"/>
      <c r="O336" s="1634"/>
      <c r="P336" s="1634"/>
      <c r="Q336" s="1634"/>
      <c r="R336" s="1634"/>
      <c r="S336" s="1634"/>
      <c r="T336" s="1634"/>
      <c r="U336" s="1634"/>
      <c r="V336" s="1634"/>
      <c r="W336" s="1634"/>
    </row>
    <row r="337" spans="1:23">
      <c r="A337" s="1634"/>
      <c r="B337" s="1634"/>
      <c r="C337" s="1634"/>
      <c r="D337" s="1634"/>
      <c r="E337" s="1634"/>
      <c r="F337" s="1634"/>
      <c r="G337" s="1634"/>
      <c r="H337" s="1634"/>
      <c r="I337" s="1634"/>
      <c r="J337" s="1634"/>
      <c r="K337" s="1634"/>
      <c r="L337" s="1634"/>
      <c r="M337" s="1634"/>
      <c r="N337" s="1634"/>
      <c r="O337" s="1634"/>
      <c r="P337" s="1634"/>
      <c r="Q337" s="1634"/>
      <c r="R337" s="1634"/>
      <c r="S337" s="1634"/>
      <c r="T337" s="1634"/>
      <c r="U337" s="1634"/>
      <c r="V337" s="1634"/>
      <c r="W337" s="1634"/>
    </row>
    <row r="338" spans="1:23">
      <c r="A338" s="1634"/>
      <c r="B338" s="1634"/>
      <c r="C338" s="1634"/>
      <c r="D338" s="1634"/>
      <c r="E338" s="1634"/>
      <c r="F338" s="1634"/>
      <c r="G338" s="1634"/>
      <c r="H338" s="1634"/>
      <c r="I338" s="1634"/>
      <c r="J338" s="1634"/>
      <c r="K338" s="1634"/>
      <c r="L338" s="1634"/>
      <c r="M338" s="1634"/>
      <c r="N338" s="1634"/>
      <c r="O338" s="1634"/>
      <c r="P338" s="1634"/>
      <c r="Q338" s="1634"/>
      <c r="R338" s="1634"/>
      <c r="S338" s="1634"/>
      <c r="T338" s="1634"/>
      <c r="U338" s="1634"/>
      <c r="V338" s="1634"/>
      <c r="W338" s="1634"/>
    </row>
    <row r="339" spans="1:23">
      <c r="A339" s="1634"/>
      <c r="B339" s="1634"/>
      <c r="C339" s="1634"/>
      <c r="D339" s="1634"/>
      <c r="E339" s="1634"/>
      <c r="F339" s="1634"/>
      <c r="G339" s="1634"/>
      <c r="H339" s="1634"/>
      <c r="I339" s="1634"/>
      <c r="J339" s="1634"/>
      <c r="K339" s="1634"/>
      <c r="L339" s="1634"/>
      <c r="M339" s="1634"/>
      <c r="N339" s="1634"/>
      <c r="O339" s="1634"/>
      <c r="P339" s="1634"/>
      <c r="Q339" s="1634"/>
      <c r="R339" s="1634"/>
      <c r="S339" s="1634"/>
      <c r="T339" s="1634"/>
      <c r="U339" s="1634"/>
      <c r="V339" s="1634"/>
      <c r="W339" s="1634"/>
    </row>
    <row r="340" spans="1:23">
      <c r="A340" s="1634"/>
      <c r="B340" s="1634"/>
      <c r="C340" s="1634"/>
      <c r="D340" s="1634"/>
      <c r="E340" s="1634"/>
      <c r="F340" s="1634"/>
      <c r="G340" s="1634"/>
      <c r="H340" s="1634"/>
      <c r="I340" s="1634"/>
      <c r="J340" s="1634"/>
      <c r="K340" s="1634"/>
      <c r="L340" s="1634"/>
      <c r="M340" s="1634"/>
      <c r="N340" s="1634"/>
      <c r="O340" s="1634"/>
      <c r="P340" s="1634"/>
      <c r="Q340" s="1634"/>
      <c r="R340" s="1634"/>
      <c r="S340" s="1634"/>
      <c r="T340" s="1634"/>
      <c r="U340" s="1634"/>
      <c r="V340" s="1634"/>
      <c r="W340" s="1634"/>
    </row>
    <row r="341" spans="1:23">
      <c r="A341" s="1634"/>
      <c r="B341" s="1634"/>
      <c r="C341" s="1634"/>
      <c r="D341" s="1634"/>
      <c r="E341" s="1634"/>
      <c r="F341" s="1634"/>
      <c r="G341" s="1634"/>
      <c r="H341" s="1634"/>
      <c r="I341" s="1634"/>
      <c r="J341" s="1634"/>
      <c r="K341" s="1634"/>
      <c r="L341" s="1634"/>
      <c r="M341" s="1634"/>
      <c r="N341" s="1634"/>
      <c r="O341" s="1634"/>
      <c r="P341" s="1634"/>
      <c r="Q341" s="1634"/>
      <c r="R341" s="1634"/>
      <c r="S341" s="1634"/>
      <c r="T341" s="1634"/>
      <c r="U341" s="1634"/>
      <c r="V341" s="1634"/>
      <c r="W341" s="1634"/>
    </row>
    <row r="342" spans="1:23">
      <c r="A342" s="1634"/>
      <c r="B342" s="1634"/>
      <c r="C342" s="1634"/>
      <c r="D342" s="1634"/>
      <c r="E342" s="1634"/>
      <c r="F342" s="1634"/>
      <c r="G342" s="1634"/>
      <c r="H342" s="1634"/>
      <c r="I342" s="1634"/>
      <c r="J342" s="1634"/>
      <c r="K342" s="1634"/>
      <c r="L342" s="1634"/>
      <c r="M342" s="1634"/>
      <c r="N342" s="1634"/>
      <c r="O342" s="1634"/>
      <c r="P342" s="1634"/>
      <c r="Q342" s="1634"/>
      <c r="R342" s="1634"/>
      <c r="S342" s="1634"/>
      <c r="T342" s="1634"/>
      <c r="U342" s="1634"/>
      <c r="V342" s="1634"/>
      <c r="W342" s="1634"/>
    </row>
    <row r="343" spans="1:23">
      <c r="A343" s="1634"/>
      <c r="B343" s="1634"/>
      <c r="C343" s="1634"/>
      <c r="D343" s="1634"/>
      <c r="E343" s="1634"/>
      <c r="F343" s="1634"/>
      <c r="G343" s="1634"/>
      <c r="H343" s="1634"/>
      <c r="I343" s="1634"/>
      <c r="J343" s="1634"/>
      <c r="K343" s="1634"/>
      <c r="L343" s="1634"/>
      <c r="M343" s="1634"/>
      <c r="N343" s="1634"/>
      <c r="O343" s="1634"/>
      <c r="P343" s="1634"/>
      <c r="Q343" s="1634"/>
      <c r="R343" s="1634"/>
      <c r="S343" s="1634"/>
      <c r="T343" s="1634"/>
      <c r="U343" s="1634"/>
      <c r="V343" s="1634"/>
      <c r="W343" s="1634"/>
    </row>
    <row r="344" spans="1:23">
      <c r="A344" s="1634"/>
      <c r="B344" s="1634"/>
      <c r="C344" s="1634"/>
      <c r="D344" s="1634"/>
      <c r="E344" s="1634"/>
      <c r="F344" s="1634"/>
      <c r="G344" s="1634"/>
      <c r="H344" s="1634"/>
      <c r="I344" s="1634"/>
      <c r="J344" s="1634"/>
      <c r="K344" s="1634"/>
      <c r="L344" s="1634"/>
      <c r="M344" s="1634"/>
      <c r="N344" s="1634"/>
      <c r="O344" s="1634"/>
      <c r="P344" s="1634"/>
      <c r="Q344" s="1634"/>
      <c r="R344" s="1634"/>
      <c r="S344" s="1634"/>
      <c r="T344" s="1634"/>
      <c r="U344" s="1634"/>
      <c r="V344" s="1634"/>
      <c r="W344" s="1634"/>
    </row>
    <row r="345" spans="1:23">
      <c r="A345" s="1634"/>
      <c r="B345" s="1634"/>
      <c r="C345" s="1634"/>
      <c r="D345" s="1634"/>
      <c r="E345" s="1634"/>
      <c r="F345" s="1634"/>
      <c r="G345" s="1634"/>
      <c r="H345" s="1634"/>
      <c r="I345" s="1634"/>
      <c r="J345" s="1634"/>
      <c r="K345" s="1634"/>
      <c r="L345" s="1634"/>
      <c r="M345" s="1634"/>
      <c r="N345" s="1634"/>
      <c r="O345" s="1634"/>
      <c r="P345" s="1634"/>
      <c r="Q345" s="1634"/>
      <c r="R345" s="1634"/>
      <c r="S345" s="1634"/>
      <c r="T345" s="1634"/>
      <c r="U345" s="1634"/>
      <c r="V345" s="1634"/>
      <c r="W345" s="1634"/>
    </row>
    <row r="346" spans="1:23">
      <c r="A346" s="1634"/>
      <c r="B346" s="1634"/>
      <c r="C346" s="1634"/>
      <c r="D346" s="1634"/>
      <c r="E346" s="1634"/>
      <c r="F346" s="1634"/>
      <c r="G346" s="1634"/>
      <c r="H346" s="1634"/>
      <c r="I346" s="1634"/>
      <c r="J346" s="1634"/>
      <c r="K346" s="1634"/>
      <c r="L346" s="1634"/>
      <c r="M346" s="1634"/>
      <c r="N346" s="1634"/>
      <c r="O346" s="1634"/>
      <c r="P346" s="1634"/>
      <c r="Q346" s="1634"/>
      <c r="R346" s="1634"/>
      <c r="S346" s="1634"/>
      <c r="T346" s="1634"/>
      <c r="U346" s="1634"/>
      <c r="V346" s="1634"/>
      <c r="W346" s="1634"/>
    </row>
    <row r="347" spans="1:23">
      <c r="A347" s="1634"/>
      <c r="B347" s="1634"/>
      <c r="C347" s="1634"/>
      <c r="D347" s="1634"/>
      <c r="E347" s="1634"/>
      <c r="F347" s="1634"/>
      <c r="G347" s="1634"/>
      <c r="H347" s="1634"/>
      <c r="I347" s="1634"/>
      <c r="J347" s="1634"/>
      <c r="K347" s="1634"/>
      <c r="L347" s="1634"/>
      <c r="M347" s="1634"/>
      <c r="N347" s="1634"/>
      <c r="O347" s="1634"/>
      <c r="P347" s="1634"/>
      <c r="Q347" s="1634"/>
      <c r="R347" s="1634"/>
      <c r="S347" s="1634"/>
      <c r="T347" s="1634"/>
      <c r="U347" s="1634"/>
      <c r="V347" s="1634"/>
      <c r="W347" s="1634"/>
    </row>
    <row r="348" spans="1:23">
      <c r="A348" s="1634"/>
      <c r="B348" s="1634"/>
      <c r="C348" s="1634"/>
      <c r="D348" s="1634"/>
      <c r="E348" s="1634"/>
      <c r="F348" s="1634"/>
      <c r="G348" s="1634"/>
      <c r="H348" s="1634"/>
      <c r="I348" s="1634"/>
      <c r="J348" s="1634"/>
      <c r="K348" s="1634"/>
      <c r="L348" s="1634"/>
      <c r="M348" s="1634"/>
      <c r="N348" s="1634"/>
      <c r="O348" s="1634"/>
      <c r="P348" s="1634"/>
      <c r="Q348" s="1634"/>
      <c r="R348" s="1634"/>
      <c r="S348" s="1634"/>
      <c r="T348" s="1634"/>
      <c r="U348" s="1634"/>
      <c r="V348" s="1634"/>
      <c r="W348" s="1634"/>
    </row>
    <row r="349" spans="1:23">
      <c r="A349" s="1634"/>
      <c r="B349" s="1634"/>
      <c r="C349" s="1634"/>
      <c r="D349" s="1634"/>
      <c r="E349" s="1634"/>
      <c r="F349" s="1634"/>
      <c r="G349" s="1634"/>
      <c r="H349" s="1634"/>
      <c r="I349" s="1634"/>
      <c r="J349" s="1634"/>
      <c r="K349" s="1634"/>
      <c r="L349" s="1634"/>
      <c r="M349" s="1634"/>
      <c r="N349" s="1634"/>
      <c r="O349" s="1634"/>
      <c r="P349" s="1634"/>
      <c r="Q349" s="1634"/>
      <c r="R349" s="1634"/>
      <c r="S349" s="1634"/>
      <c r="T349" s="1634"/>
      <c r="U349" s="1634"/>
      <c r="V349" s="1634"/>
      <c r="W349" s="1634"/>
    </row>
    <row r="350" spans="1:23">
      <c r="A350" s="1634"/>
      <c r="B350" s="1634"/>
      <c r="C350" s="1634"/>
      <c r="D350" s="1634"/>
      <c r="E350" s="1634"/>
      <c r="F350" s="1634"/>
      <c r="G350" s="1634"/>
      <c r="H350" s="1634"/>
      <c r="I350" s="1634"/>
      <c r="J350" s="1634"/>
      <c r="K350" s="1634"/>
      <c r="L350" s="1634"/>
      <c r="M350" s="1634"/>
      <c r="N350" s="1634"/>
      <c r="O350" s="1634"/>
      <c r="P350" s="1634"/>
      <c r="Q350" s="1634"/>
      <c r="R350" s="1634"/>
      <c r="S350" s="1634"/>
      <c r="T350" s="1634"/>
      <c r="U350" s="1634"/>
      <c r="V350" s="1634"/>
      <c r="W350" s="1634"/>
    </row>
    <row r="351" spans="1:23">
      <c r="A351" s="1634"/>
      <c r="B351" s="1634"/>
      <c r="C351" s="1634"/>
      <c r="D351" s="1634"/>
      <c r="E351" s="1634"/>
      <c r="F351" s="1634"/>
      <c r="G351" s="1634"/>
      <c r="H351" s="1634"/>
      <c r="I351" s="1634"/>
      <c r="J351" s="1634"/>
      <c r="K351" s="1634"/>
      <c r="L351" s="1634"/>
      <c r="M351" s="1634"/>
      <c r="N351" s="1634"/>
      <c r="O351" s="1634"/>
      <c r="P351" s="1634"/>
      <c r="Q351" s="1634"/>
      <c r="R351" s="1634"/>
      <c r="S351" s="1634"/>
      <c r="T351" s="1634"/>
      <c r="U351" s="1634"/>
      <c r="V351" s="1634"/>
      <c r="W351" s="1634"/>
    </row>
    <row r="352" spans="1:23">
      <c r="A352" s="1634"/>
      <c r="B352" s="1634"/>
      <c r="C352" s="1634"/>
      <c r="D352" s="1634"/>
      <c r="E352" s="1634"/>
      <c r="F352" s="1634"/>
      <c r="G352" s="1634"/>
      <c r="H352" s="1634"/>
      <c r="I352" s="1634"/>
      <c r="J352" s="1634"/>
      <c r="K352" s="1634"/>
      <c r="L352" s="1634"/>
      <c r="M352" s="1634"/>
      <c r="N352" s="1634"/>
      <c r="O352" s="1634"/>
      <c r="P352" s="1634"/>
      <c r="Q352" s="1634"/>
      <c r="R352" s="1634"/>
      <c r="S352" s="1634"/>
      <c r="T352" s="1634"/>
      <c r="U352" s="1634"/>
      <c r="V352" s="1634"/>
      <c r="W352" s="1634"/>
    </row>
    <row r="353" spans="1:23">
      <c r="A353" s="1634"/>
      <c r="B353" s="1634"/>
      <c r="C353" s="1634"/>
      <c r="D353" s="1634"/>
      <c r="E353" s="1634"/>
      <c r="F353" s="1634"/>
      <c r="G353" s="1634"/>
      <c r="H353" s="1634"/>
      <c r="I353" s="1634"/>
      <c r="J353" s="1634"/>
      <c r="K353" s="1634"/>
      <c r="L353" s="1634"/>
      <c r="M353" s="1634"/>
      <c r="N353" s="1634"/>
      <c r="O353" s="1634"/>
      <c r="P353" s="1634"/>
      <c r="Q353" s="1634"/>
      <c r="R353" s="1634"/>
      <c r="S353" s="1634"/>
      <c r="T353" s="1634"/>
      <c r="U353" s="1634"/>
      <c r="V353" s="1634"/>
      <c r="W353" s="1634"/>
    </row>
    <row r="354" spans="1:23">
      <c r="A354" s="1634"/>
      <c r="B354" s="1634"/>
      <c r="C354" s="1634"/>
      <c r="D354" s="1634"/>
      <c r="E354" s="1634"/>
      <c r="F354" s="1634"/>
      <c r="G354" s="1634"/>
      <c r="H354" s="1634"/>
      <c r="I354" s="1634"/>
      <c r="J354" s="1634"/>
      <c r="K354" s="1634"/>
      <c r="L354" s="1634"/>
      <c r="M354" s="1634"/>
      <c r="N354" s="1634"/>
      <c r="O354" s="1634"/>
      <c r="P354" s="1634"/>
      <c r="Q354" s="1634"/>
      <c r="R354" s="1634"/>
      <c r="S354" s="1634"/>
      <c r="T354" s="1634"/>
      <c r="U354" s="1634"/>
      <c r="V354" s="1634"/>
      <c r="W354" s="1634"/>
    </row>
  </sheetData>
  <sheetProtection algorithmName="SHA-512" hashValue="reMrdJp5KkY/q/vrgV6JGICVGX+XPC86pYEOElgoFx3ITDhaURFHXMIb33UHmjL4/0mIRmGQkj4H9ZaU4CBo1Q==" saltValue="IIgxs6J13X5/NW9K3rxByA==" spinCount="100000" sheet="1" objects="1" scenarios="1"/>
  <mergeCells count="5">
    <mergeCell ref="C16:H16"/>
    <mergeCell ref="B20:H20"/>
    <mergeCell ref="B102:H102"/>
    <mergeCell ref="B153:H153"/>
    <mergeCell ref="B155:H155"/>
  </mergeCells>
  <printOptions horizontalCentered="1"/>
  <pageMargins left="0.70866141732283472" right="0.55118110236220474" top="0.35433070866141736" bottom="0.19685039370078741" header="0" footer="0"/>
  <pageSetup paperSize="9" scale="98" fitToHeight="0" orientation="portrait" r:id="rId1"/>
  <headerFooter>
    <oddFooter>&amp;L&amp;9&amp;A&amp;C&amp;9DIO 2 - ELEMENT - GRAĐENJE&amp;R&amp;"Arial,Bold"&amp;9&amp;P/&amp;N</oddFooter>
  </headerFooter>
  <rowBreaks count="1" manualBreakCount="1">
    <brk id="57" min="1" max="7"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8E419-A44C-45BF-9565-EB1D16C09A2D}">
  <sheetPr>
    <tabColor rgb="FF8EAADB"/>
  </sheetPr>
  <dimension ref="A1:W999"/>
  <sheetViews>
    <sheetView view="pageBreakPreview" zoomScaleNormal="100" zoomScaleSheetLayoutView="100" workbookViewId="0"/>
  </sheetViews>
  <sheetFormatPr defaultColWidth="14.44140625" defaultRowHeight="15" customHeight="1"/>
  <cols>
    <col min="1" max="1" width="18.5546875" style="1580" customWidth="1"/>
    <col min="2" max="2" width="15.77734375" style="1580" customWidth="1"/>
    <col min="3" max="3" width="49" style="1580" customWidth="1"/>
    <col min="4" max="23" width="8.88671875" style="1580" customWidth="1"/>
    <col min="24" max="16384" width="14.44140625" style="1580"/>
  </cols>
  <sheetData>
    <row r="1" spans="1:3" ht="15" customHeight="1">
      <c r="A1" s="1579"/>
      <c r="B1" s="1579"/>
    </row>
    <row r="2" spans="1:3" ht="48.75" customHeight="1">
      <c r="A2" s="102"/>
      <c r="B2" s="103" t="s">
        <v>0</v>
      </c>
      <c r="C2" s="103" t="s">
        <v>2530</v>
      </c>
    </row>
    <row r="3" spans="1:3" ht="7.5" customHeight="1">
      <c r="A3" s="102"/>
      <c r="B3" s="221"/>
      <c r="C3" s="102"/>
    </row>
    <row r="4" spans="1:3" ht="37.5" customHeight="1">
      <c r="A4" s="102"/>
      <c r="B4" s="103" t="s">
        <v>1</v>
      </c>
      <c r="C4" s="103" t="s">
        <v>1393</v>
      </c>
    </row>
    <row r="5" spans="1:3" ht="7.5" customHeight="1">
      <c r="A5" s="102"/>
      <c r="B5" s="102"/>
      <c r="C5" s="102"/>
    </row>
    <row r="6" spans="1:3" ht="24" customHeight="1">
      <c r="A6" s="220"/>
      <c r="B6" s="222" t="s">
        <v>149</v>
      </c>
      <c r="C6" s="103" t="s">
        <v>3</v>
      </c>
    </row>
    <row r="7" spans="1:3" ht="7.5" customHeight="1">
      <c r="A7" s="102"/>
      <c r="B7" s="220"/>
      <c r="C7" s="102"/>
    </row>
    <row r="8" spans="1:3" ht="36">
      <c r="A8" s="220"/>
      <c r="B8" s="222" t="s">
        <v>1394</v>
      </c>
      <c r="C8" s="103" t="s">
        <v>432</v>
      </c>
    </row>
    <row r="9" spans="1:3" ht="6.75" customHeight="1">
      <c r="A9" s="102"/>
      <c r="B9" s="220"/>
      <c r="C9" s="102"/>
    </row>
    <row r="10" spans="1:3" ht="15" customHeight="1">
      <c r="A10" s="102"/>
      <c r="B10" s="222" t="s">
        <v>4</v>
      </c>
      <c r="C10" s="223" t="s">
        <v>1573</v>
      </c>
    </row>
    <row r="11" spans="1:3" ht="15" customHeight="1">
      <c r="B11" s="222" t="s">
        <v>1610</v>
      </c>
      <c r="C11" s="223" t="s">
        <v>1616</v>
      </c>
    </row>
    <row r="12" spans="1:3" ht="15" customHeight="1">
      <c r="A12" s="1579"/>
      <c r="B12" s="1591"/>
    </row>
    <row r="13" spans="1:3" ht="15" customHeight="1">
      <c r="A13" s="1579"/>
      <c r="B13" s="1591"/>
    </row>
    <row r="14" spans="1:3" ht="15" customHeight="1">
      <c r="A14" s="1579"/>
      <c r="B14" s="1591"/>
    </row>
    <row r="17" spans="1:23" ht="15" customHeight="1">
      <c r="A17" s="1579"/>
      <c r="B17" s="1592"/>
    </row>
    <row r="18" spans="1:23" ht="15" customHeight="1">
      <c r="A18" s="1579"/>
      <c r="B18" s="1592"/>
    </row>
    <row r="20" spans="1:23" ht="15.75" customHeight="1"/>
    <row r="21" spans="1:23" ht="15" customHeight="1">
      <c r="A21" s="1579"/>
      <c r="B21" s="1591"/>
    </row>
    <row r="22" spans="1:23" ht="15" customHeight="1">
      <c r="A22" s="1579"/>
      <c r="B22" s="1591"/>
    </row>
    <row r="23" spans="1:23" ht="25.5" customHeight="1">
      <c r="B23" s="1682" t="s">
        <v>18</v>
      </c>
    </row>
    <row r="24" spans="1:23" ht="25.5" customHeight="1">
      <c r="A24" s="1683"/>
      <c r="B24" s="1684" t="s">
        <v>150</v>
      </c>
      <c r="C24" s="1584"/>
      <c r="D24" s="1685"/>
      <c r="E24" s="1685"/>
      <c r="F24" s="1685"/>
      <c r="G24" s="1685"/>
      <c r="H24" s="1685"/>
      <c r="I24" s="1685"/>
      <c r="J24" s="1685"/>
      <c r="K24" s="1685"/>
      <c r="L24" s="1685"/>
      <c r="M24" s="1685"/>
      <c r="N24" s="1685"/>
      <c r="O24" s="1685"/>
      <c r="P24" s="1685"/>
      <c r="Q24" s="1685"/>
      <c r="R24" s="1685"/>
      <c r="S24" s="1685"/>
      <c r="T24" s="1685"/>
      <c r="U24" s="1685"/>
      <c r="V24" s="1685"/>
      <c r="W24" s="1685"/>
    </row>
    <row r="25" spans="1:23" ht="15" customHeight="1">
      <c r="A25" s="1686"/>
      <c r="B25" s="1592"/>
    </row>
    <row r="26" spans="1:23" ht="15" customHeight="1">
      <c r="A26" s="1686"/>
      <c r="B26" s="1579"/>
    </row>
    <row r="27" spans="1:23" ht="15" customHeight="1">
      <c r="A27" s="1686"/>
      <c r="B27" s="1579"/>
    </row>
    <row r="28" spans="1:23" ht="15" customHeight="1">
      <c r="A28" s="1687"/>
      <c r="B28" s="1591"/>
    </row>
    <row r="29" spans="1:23" ht="15" customHeight="1">
      <c r="A29" s="1686"/>
      <c r="B29" s="1579"/>
    </row>
    <row r="30" spans="1:23" ht="15" customHeight="1">
      <c r="A30" s="1686"/>
      <c r="B30" s="1579"/>
    </row>
    <row r="31" spans="1:23" ht="15" customHeight="1">
      <c r="A31" s="1686"/>
      <c r="B31" s="1579"/>
    </row>
    <row r="32" spans="1:23" ht="15" customHeight="1">
      <c r="A32" s="1686"/>
      <c r="B32" s="1579"/>
      <c r="C32" s="1579"/>
      <c r="D32" s="1579"/>
      <c r="E32" s="1579"/>
      <c r="F32" s="1579"/>
      <c r="G32" s="1579"/>
      <c r="H32" s="1579"/>
      <c r="I32" s="1579"/>
      <c r="J32" s="1579"/>
      <c r="K32" s="1579"/>
      <c r="L32" s="1579"/>
      <c r="M32" s="1579"/>
      <c r="N32" s="1579"/>
      <c r="O32" s="1579"/>
      <c r="P32" s="1579"/>
      <c r="Q32" s="1579"/>
      <c r="R32" s="1579"/>
      <c r="S32" s="1579"/>
      <c r="T32" s="1579"/>
      <c r="U32" s="1579"/>
      <c r="V32" s="1579"/>
      <c r="W32" s="1579"/>
    </row>
    <row r="33" spans="1:23" ht="15" customHeight="1">
      <c r="A33" s="1686"/>
      <c r="B33" s="1579"/>
      <c r="C33" s="1579"/>
      <c r="D33" s="1579"/>
      <c r="E33" s="1579"/>
      <c r="F33" s="1579"/>
      <c r="G33" s="1579"/>
      <c r="H33" s="1579"/>
      <c r="I33" s="1579"/>
      <c r="J33" s="1579"/>
      <c r="K33" s="1579"/>
      <c r="L33" s="1579"/>
      <c r="M33" s="1579"/>
      <c r="N33" s="1579"/>
      <c r="O33" s="1579"/>
      <c r="P33" s="1579"/>
      <c r="Q33" s="1579"/>
      <c r="R33" s="1579"/>
      <c r="S33" s="1579"/>
      <c r="T33" s="1579"/>
      <c r="U33" s="1579"/>
      <c r="V33" s="1579"/>
      <c r="W33" s="1579"/>
    </row>
    <row r="34" spans="1:23" ht="15" customHeight="1">
      <c r="A34" s="1686"/>
      <c r="B34" s="1579"/>
    </row>
    <row r="35" spans="1:23" ht="15" customHeight="1">
      <c r="A35" s="1686"/>
      <c r="B35" s="1579"/>
    </row>
    <row r="36" spans="1:23" ht="15" customHeight="1">
      <c r="A36" s="1686"/>
    </row>
    <row r="37" spans="1:23" ht="15" customHeight="1">
      <c r="A37" s="1687"/>
      <c r="B37" s="1591"/>
      <c r="C37" s="1591"/>
      <c r="D37" s="1591"/>
      <c r="E37" s="1591"/>
      <c r="F37" s="1591"/>
      <c r="G37" s="1591"/>
      <c r="H37" s="1591"/>
      <c r="I37" s="1591"/>
      <c r="J37" s="1591"/>
      <c r="K37" s="1591"/>
      <c r="L37" s="1591"/>
      <c r="M37" s="1591"/>
      <c r="N37" s="1591"/>
      <c r="O37" s="1591"/>
      <c r="P37" s="1591"/>
      <c r="Q37" s="1591"/>
      <c r="R37" s="1591"/>
      <c r="S37" s="1591"/>
      <c r="T37" s="1591"/>
      <c r="U37" s="1591"/>
      <c r="V37" s="1591"/>
      <c r="W37" s="1591"/>
    </row>
    <row r="38" spans="1:23" ht="15" customHeight="1">
      <c r="A38" s="1686"/>
      <c r="B38" s="1591"/>
    </row>
    <row r="39" spans="1:23" ht="15" customHeight="1">
      <c r="A39" s="1686"/>
      <c r="B39" s="1591"/>
    </row>
    <row r="40" spans="1:23" ht="15" customHeight="1">
      <c r="A40" s="1686"/>
      <c r="B40" s="1579"/>
    </row>
    <row r="41" spans="1:23" ht="15" customHeight="1">
      <c r="A41" s="1686"/>
    </row>
    <row r="42" spans="1:23" ht="15.75" customHeight="1">
      <c r="A42" s="1591"/>
      <c r="B42" s="1582" t="s">
        <v>151</v>
      </c>
      <c r="C42" s="1688" t="s">
        <v>9</v>
      </c>
      <c r="D42" s="1591"/>
      <c r="E42" s="1591"/>
      <c r="F42" s="1591"/>
      <c r="G42" s="1591"/>
      <c r="H42" s="1591"/>
      <c r="I42" s="1591"/>
      <c r="J42" s="1591"/>
      <c r="K42" s="1591"/>
      <c r="L42" s="1591"/>
      <c r="M42" s="1591"/>
      <c r="N42" s="1591"/>
      <c r="O42" s="1591"/>
      <c r="P42" s="1591"/>
      <c r="Q42" s="1591"/>
      <c r="R42" s="1591"/>
      <c r="S42" s="1591"/>
      <c r="T42" s="1591"/>
      <c r="U42" s="1591"/>
      <c r="V42" s="1591"/>
      <c r="W42" s="1591"/>
    </row>
    <row r="43" spans="1:23" ht="7.5" customHeight="1">
      <c r="A43" s="1591"/>
      <c r="B43" s="1591"/>
      <c r="C43" s="1601"/>
      <c r="D43" s="1591"/>
      <c r="E43" s="1591"/>
      <c r="F43" s="1591"/>
      <c r="G43" s="1591"/>
      <c r="H43" s="1591"/>
      <c r="I43" s="1591"/>
      <c r="J43" s="1591"/>
      <c r="K43" s="1591"/>
      <c r="L43" s="1591"/>
      <c r="M43" s="1591"/>
      <c r="N43" s="1591"/>
      <c r="O43" s="1591"/>
      <c r="P43" s="1591"/>
      <c r="Q43" s="1591"/>
      <c r="R43" s="1591"/>
      <c r="S43" s="1591"/>
      <c r="T43" s="1591"/>
      <c r="U43" s="1591"/>
      <c r="V43" s="1591"/>
      <c r="W43" s="1591"/>
    </row>
    <row r="44" spans="1:23" ht="13.2">
      <c r="A44" s="1686"/>
      <c r="B44" s="1689"/>
      <c r="C44" s="1690"/>
    </row>
    <row r="45" spans="1:23" ht="15" customHeight="1">
      <c r="B45" s="1579"/>
    </row>
    <row r="46" spans="1:23" ht="15" customHeight="1">
      <c r="B46" s="1579"/>
    </row>
    <row r="47" spans="1:23" ht="15.75" customHeight="1"/>
    <row r="48" spans="1:2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sheetProtection algorithmName="SHA-512" hashValue="Nz7hWM4znuUK+JJdXSyIcPoxxAZks9ZTyxeEzddMhh6/PP7vw2bbOrnp67JRX6USE0t1/VahDNBPYnpl2rsRVg==" saltValue="pd6KUky5uVoKTe8+bwEeXg==" spinCount="100000" sheet="1" objects="1" scenarios="1"/>
  <mergeCells count="1">
    <mergeCell ref="B24:C24"/>
  </mergeCells>
  <printOptions horizontalCentered="1"/>
  <pageMargins left="1.299212598425197" right="0.55118110236220474" top="0.35433070866141736" bottom="0.39370078740157483" header="0" footer="0"/>
  <pageSetup paperSize="9" orientation="portrait" r:id="rId1"/>
  <headerFooter>
    <oddFooter>&amp;L&amp;9&amp;A&amp;C&amp;9DIO 2 - ELEMENT - GRAĐENJE&amp;R&amp;"Arial,Bold"&amp;9&amp;P/&amp;N</oddFooter>
  </headerFooter>
  <colBreaks count="1" manualBreakCount="1">
    <brk id="3" max="50"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1B99D-A278-454A-8C5E-C4A545C38060}">
  <sheetPr>
    <tabColor rgb="FF8EAADB"/>
  </sheetPr>
  <dimension ref="A1:Z1213"/>
  <sheetViews>
    <sheetView view="pageBreakPreview" zoomScaleNormal="100" zoomScaleSheetLayoutView="100" workbookViewId="0"/>
  </sheetViews>
  <sheetFormatPr defaultColWidth="14.44140625" defaultRowHeight="13.2"/>
  <cols>
    <col min="1" max="1" width="3.77734375" style="1555" customWidth="1"/>
    <col min="2" max="2" width="85.88671875" style="1757" customWidth="1"/>
    <col min="3" max="3" width="3.77734375" style="1555" customWidth="1"/>
    <col min="4" max="4" width="26.77734375" style="1555" customWidth="1"/>
    <col min="5" max="5" width="5.77734375" style="1555" customWidth="1"/>
    <col min="6" max="6" width="18.77734375" style="1555" customWidth="1"/>
    <col min="7" max="7" width="12.77734375" style="1555" customWidth="1"/>
    <col min="8" max="8" width="16.77734375" style="1555" customWidth="1"/>
    <col min="9" max="26" width="9.109375" style="1555" customWidth="1"/>
    <col min="27" max="16384" width="14.44140625" style="1555"/>
  </cols>
  <sheetData>
    <row r="1" spans="1:24" ht="15">
      <c r="A1" s="1691"/>
      <c r="B1" s="1692"/>
      <c r="C1" s="1693"/>
      <c r="D1" s="1694"/>
      <c r="E1" s="1695"/>
      <c r="F1" s="1695"/>
      <c r="G1" s="1696"/>
      <c r="H1" s="1697"/>
      <c r="I1" s="1676"/>
      <c r="J1" s="1676"/>
      <c r="K1" s="1676"/>
      <c r="L1" s="1676"/>
      <c r="M1" s="1676"/>
      <c r="N1" s="1676"/>
      <c r="O1" s="1676"/>
      <c r="P1" s="1676"/>
      <c r="Q1" s="1676"/>
      <c r="R1" s="1676"/>
      <c r="S1" s="1676"/>
      <c r="T1" s="1676"/>
      <c r="U1" s="1676"/>
      <c r="V1" s="1676"/>
      <c r="W1" s="1676"/>
      <c r="X1" s="1676"/>
    </row>
    <row r="2" spans="1:24" ht="21">
      <c r="A2" s="1698"/>
      <c r="B2" s="1699" t="s">
        <v>152</v>
      </c>
      <c r="C2" s="1640"/>
      <c r="D2" s="1700"/>
      <c r="E2" s="1700"/>
      <c r="F2" s="1700"/>
      <c r="G2" s="1700"/>
      <c r="H2" s="1701"/>
      <c r="I2" s="1641"/>
      <c r="J2" s="1641"/>
      <c r="K2" s="1641"/>
      <c r="L2" s="1641"/>
      <c r="M2" s="1641"/>
      <c r="N2" s="1641"/>
      <c r="O2" s="1641"/>
      <c r="P2" s="1641"/>
      <c r="Q2" s="1641"/>
      <c r="R2" s="1641"/>
      <c r="S2" s="1641"/>
      <c r="T2" s="1641"/>
      <c r="U2" s="1641"/>
      <c r="V2" s="1641"/>
      <c r="W2" s="1641"/>
      <c r="X2" s="1641"/>
    </row>
    <row r="3" spans="1:24" ht="16.2">
      <c r="A3" s="1701"/>
      <c r="B3" s="1702" t="s">
        <v>150</v>
      </c>
      <c r="C3" s="1701"/>
      <c r="D3" s="1701"/>
      <c r="E3" s="1701"/>
      <c r="F3" s="1701"/>
      <c r="G3" s="1701"/>
      <c r="H3" s="1701"/>
      <c r="I3" s="1641"/>
      <c r="J3" s="1641"/>
      <c r="K3" s="1641"/>
      <c r="L3" s="1641"/>
      <c r="M3" s="1641"/>
      <c r="N3" s="1641"/>
      <c r="O3" s="1641"/>
      <c r="P3" s="1641"/>
      <c r="Q3" s="1641"/>
      <c r="R3" s="1641"/>
      <c r="S3" s="1641"/>
      <c r="T3" s="1641"/>
      <c r="U3" s="1641"/>
      <c r="V3" s="1641"/>
      <c r="W3" s="1641"/>
      <c r="X3" s="1641"/>
    </row>
    <row r="4" spans="1:24" ht="16.2">
      <c r="A4" s="1701"/>
      <c r="B4" s="1703"/>
      <c r="C4" s="1701"/>
      <c r="D4" s="1701"/>
      <c r="E4" s="1701"/>
      <c r="F4" s="1701"/>
      <c r="G4" s="1701"/>
      <c r="H4" s="1701"/>
      <c r="I4" s="1641"/>
      <c r="J4" s="1641"/>
      <c r="K4" s="1641"/>
      <c r="L4" s="1641"/>
      <c r="M4" s="1641"/>
      <c r="N4" s="1641"/>
      <c r="O4" s="1641"/>
      <c r="P4" s="1641"/>
      <c r="Q4" s="1641"/>
      <c r="R4" s="1641"/>
      <c r="S4" s="1641"/>
      <c r="T4" s="1641"/>
      <c r="U4" s="1641"/>
      <c r="V4" s="1641"/>
      <c r="W4" s="1641"/>
      <c r="X4" s="1641"/>
    </row>
    <row r="5" spans="1:24" ht="15">
      <c r="A5" s="1691"/>
      <c r="B5" s="1692"/>
      <c r="C5" s="1693"/>
      <c r="D5" s="1694"/>
      <c r="E5" s="1695"/>
      <c r="F5" s="1695"/>
      <c r="G5" s="1696"/>
      <c r="H5" s="1697"/>
      <c r="I5" s="1641"/>
      <c r="J5" s="1641"/>
      <c r="K5" s="1641"/>
      <c r="L5" s="1641"/>
      <c r="M5" s="1641"/>
      <c r="N5" s="1641"/>
      <c r="O5" s="1641"/>
      <c r="P5" s="1641"/>
      <c r="Q5" s="1641"/>
      <c r="R5" s="1641"/>
      <c r="S5" s="1641"/>
      <c r="T5" s="1641"/>
      <c r="U5" s="1641"/>
      <c r="V5" s="1641"/>
      <c r="W5" s="1641"/>
      <c r="X5" s="1641"/>
    </row>
    <row r="6" spans="1:24" ht="16.2">
      <c r="A6" s="1704"/>
      <c r="B6" s="1705" t="s">
        <v>7</v>
      </c>
      <c r="C6" s="1652"/>
      <c r="E6" s="1654"/>
      <c r="F6" s="1654"/>
      <c r="G6" s="1654"/>
      <c r="H6" s="1654"/>
      <c r="I6" s="1641"/>
      <c r="J6" s="1641"/>
      <c r="K6" s="1641"/>
      <c r="L6" s="1641"/>
      <c r="M6" s="1641"/>
      <c r="N6" s="1641"/>
      <c r="O6" s="1641"/>
      <c r="P6" s="1641"/>
      <c r="Q6" s="1641"/>
      <c r="R6" s="1641"/>
      <c r="S6" s="1641"/>
      <c r="T6" s="1641"/>
      <c r="U6" s="1641"/>
      <c r="V6" s="1641"/>
      <c r="W6" s="1641"/>
      <c r="X6" s="1641"/>
    </row>
    <row r="7" spans="1:24">
      <c r="A7" s="1704"/>
      <c r="B7" s="1706"/>
      <c r="C7" s="1652"/>
      <c r="E7" s="1654"/>
      <c r="F7" s="1654"/>
      <c r="G7" s="1654"/>
      <c r="H7" s="1654"/>
      <c r="I7" s="1641"/>
      <c r="J7" s="1641"/>
      <c r="K7" s="1641"/>
      <c r="L7" s="1641"/>
      <c r="M7" s="1641"/>
      <c r="N7" s="1641"/>
      <c r="O7" s="1641"/>
      <c r="P7" s="1641"/>
      <c r="Q7" s="1641"/>
      <c r="R7" s="1641"/>
      <c r="S7" s="1641"/>
      <c r="T7" s="1641"/>
      <c r="U7" s="1641"/>
      <c r="V7" s="1641"/>
      <c r="W7" s="1641"/>
      <c r="X7" s="1641"/>
    </row>
    <row r="8" spans="1:24">
      <c r="A8" s="1704"/>
      <c r="B8" s="1707" t="str">
        <f>A31</f>
        <v>RUŠENJE</v>
      </c>
      <c r="C8" s="1652"/>
      <c r="E8" s="1654"/>
      <c r="F8" s="1654"/>
      <c r="G8" s="1654"/>
      <c r="H8" s="1654"/>
      <c r="I8" s="1708"/>
      <c r="J8" s="1708"/>
      <c r="K8" s="1708"/>
      <c r="L8" s="1708"/>
      <c r="M8" s="1708"/>
      <c r="N8" s="1708"/>
      <c r="O8" s="1708"/>
      <c r="P8" s="1708"/>
      <c r="Q8" s="1708"/>
      <c r="R8" s="1708"/>
      <c r="S8" s="1708"/>
      <c r="T8" s="1708"/>
      <c r="U8" s="1708"/>
      <c r="V8" s="1708"/>
      <c r="W8" s="1708"/>
      <c r="X8" s="1708"/>
    </row>
    <row r="9" spans="1:24">
      <c r="A9" s="1704"/>
      <c r="B9" s="1707" t="str">
        <f>A76</f>
        <v>PRIJENOSI I TRANSPORTI</v>
      </c>
      <c r="C9" s="1652"/>
      <c r="E9" s="1654"/>
      <c r="F9" s="1654"/>
      <c r="G9" s="1654"/>
      <c r="H9" s="1654"/>
      <c r="I9" s="1708"/>
      <c r="J9" s="1708"/>
      <c r="K9" s="1708"/>
      <c r="L9" s="1708"/>
      <c r="M9" s="1708"/>
      <c r="N9" s="1708"/>
      <c r="O9" s="1708"/>
      <c r="P9" s="1708"/>
      <c r="Q9" s="1708"/>
      <c r="R9" s="1708"/>
      <c r="S9" s="1708"/>
      <c r="T9" s="1708"/>
      <c r="U9" s="1708"/>
      <c r="V9" s="1708"/>
      <c r="W9" s="1708"/>
      <c r="X9" s="1708"/>
    </row>
    <row r="10" spans="1:24">
      <c r="A10" s="1704"/>
      <c r="B10" s="1707" t="str">
        <f>A88</f>
        <v>PRIPREMNI RADOVI</v>
      </c>
      <c r="C10" s="1652"/>
      <c r="E10" s="1654"/>
      <c r="F10" s="1654"/>
      <c r="G10" s="1654"/>
      <c r="H10" s="1654"/>
      <c r="I10" s="1709"/>
      <c r="J10" s="1709"/>
      <c r="K10" s="1709"/>
      <c r="L10" s="1709"/>
      <c r="M10" s="1709"/>
      <c r="N10" s="1709"/>
      <c r="O10" s="1709"/>
      <c r="P10" s="1709"/>
      <c r="Q10" s="1709"/>
      <c r="R10" s="1709"/>
      <c r="S10" s="1709"/>
      <c r="T10" s="1709"/>
      <c r="U10" s="1709"/>
      <c r="V10" s="1709"/>
      <c r="W10" s="1709"/>
      <c r="X10" s="1709"/>
    </row>
    <row r="11" spans="1:24">
      <c r="A11" s="1704"/>
      <c r="B11" s="1707" t="str">
        <f>A115</f>
        <v>ZEMLJANI RADOVI</v>
      </c>
      <c r="C11" s="1652"/>
      <c r="E11" s="1654"/>
      <c r="F11" s="1654"/>
      <c r="G11" s="1654"/>
      <c r="H11" s="1654"/>
      <c r="I11" s="1709"/>
      <c r="J11" s="1709"/>
      <c r="K11" s="1709"/>
      <c r="L11" s="1709"/>
      <c r="M11" s="1709"/>
      <c r="N11" s="1709"/>
      <c r="O11" s="1709"/>
      <c r="P11" s="1709"/>
      <c r="Q11" s="1709"/>
      <c r="R11" s="1709"/>
      <c r="S11" s="1709"/>
      <c r="T11" s="1709"/>
      <c r="U11" s="1709"/>
      <c r="V11" s="1709"/>
      <c r="W11" s="1709"/>
      <c r="X11" s="1709"/>
    </row>
    <row r="12" spans="1:24">
      <c r="A12" s="1704"/>
      <c r="B12" s="1707" t="str">
        <f>A180</f>
        <v>TESARSKI RADOVI</v>
      </c>
      <c r="C12" s="1652"/>
      <c r="E12" s="1654"/>
      <c r="F12" s="1654"/>
      <c r="G12" s="1654"/>
      <c r="H12" s="1654"/>
      <c r="I12" s="1709"/>
      <c r="J12" s="1709"/>
      <c r="K12" s="1709"/>
      <c r="L12" s="1709"/>
      <c r="M12" s="1709"/>
      <c r="N12" s="1709"/>
      <c r="O12" s="1709"/>
      <c r="P12" s="1709"/>
      <c r="Q12" s="1709"/>
      <c r="R12" s="1709"/>
      <c r="S12" s="1709"/>
      <c r="T12" s="1709"/>
      <c r="U12" s="1709"/>
      <c r="V12" s="1709"/>
      <c r="W12" s="1709"/>
      <c r="X12" s="1709"/>
    </row>
    <row r="13" spans="1:24">
      <c r="A13" s="1704"/>
      <c r="B13" s="1707" t="str">
        <f>A264</f>
        <v>BETONSKI I ARMIRANO BETONSKI RADOVI</v>
      </c>
      <c r="C13" s="1652"/>
      <c r="E13" s="1654"/>
      <c r="F13" s="1654"/>
      <c r="G13" s="1654"/>
      <c r="H13" s="1654"/>
      <c r="I13" s="1709"/>
      <c r="J13" s="1709"/>
      <c r="K13" s="1709"/>
      <c r="L13" s="1709"/>
      <c r="M13" s="1709"/>
      <c r="N13" s="1709"/>
      <c r="O13" s="1709"/>
      <c r="P13" s="1709"/>
      <c r="Q13" s="1709"/>
      <c r="R13" s="1709"/>
      <c r="S13" s="1709"/>
      <c r="T13" s="1709"/>
      <c r="U13" s="1709"/>
      <c r="V13" s="1709"/>
      <c r="W13" s="1709"/>
      <c r="X13" s="1709"/>
    </row>
    <row r="14" spans="1:24">
      <c r="A14" s="1704"/>
      <c r="B14" s="1707" t="str">
        <f>A411</f>
        <v>ZIDARSKI RADOVI</v>
      </c>
      <c r="C14" s="1652"/>
      <c r="E14" s="1654"/>
      <c r="F14" s="1654"/>
      <c r="G14" s="1654"/>
      <c r="H14" s="1654"/>
      <c r="I14" s="1709"/>
      <c r="J14" s="1709"/>
      <c r="K14" s="1709"/>
      <c r="L14" s="1709"/>
      <c r="M14" s="1709"/>
      <c r="N14" s="1709"/>
      <c r="O14" s="1709"/>
      <c r="P14" s="1709"/>
      <c r="Q14" s="1709"/>
      <c r="R14" s="1709"/>
      <c r="S14" s="1709"/>
      <c r="T14" s="1709"/>
      <c r="U14" s="1709"/>
      <c r="V14" s="1709"/>
      <c r="W14" s="1709"/>
      <c r="X14" s="1709"/>
    </row>
    <row r="15" spans="1:24">
      <c r="A15" s="1704"/>
      <c r="B15" s="1707" t="str">
        <f>A517</f>
        <v>ASFALTERSKI RADOVI</v>
      </c>
      <c r="C15" s="1652"/>
      <c r="E15" s="1654"/>
      <c r="F15" s="1654"/>
      <c r="G15" s="1654"/>
      <c r="H15" s="1654"/>
      <c r="I15" s="1709"/>
      <c r="J15" s="1709"/>
      <c r="K15" s="1709"/>
      <c r="L15" s="1709"/>
      <c r="M15" s="1709"/>
      <c r="N15" s="1709"/>
      <c r="O15" s="1709"/>
      <c r="P15" s="1709"/>
      <c r="Q15" s="1709"/>
      <c r="R15" s="1709"/>
      <c r="S15" s="1709"/>
      <c r="T15" s="1709"/>
      <c r="U15" s="1709"/>
      <c r="V15" s="1709"/>
      <c r="W15" s="1709"/>
      <c r="X15" s="1709"/>
    </row>
    <row r="16" spans="1:24">
      <c r="A16" s="1704"/>
      <c r="B16" s="1707" t="str">
        <f>A554</f>
        <v>IZOLATERSKI RADOVI</v>
      </c>
      <c r="C16" s="1652"/>
      <c r="E16" s="1654"/>
      <c r="F16" s="1654"/>
      <c r="G16" s="1654"/>
      <c r="H16" s="1654"/>
      <c r="I16" s="1709"/>
      <c r="J16" s="1709"/>
      <c r="K16" s="1709"/>
      <c r="L16" s="1709"/>
      <c r="M16" s="1709"/>
      <c r="N16" s="1709"/>
      <c r="O16" s="1709"/>
      <c r="P16" s="1709"/>
      <c r="Q16" s="1709"/>
      <c r="R16" s="1709"/>
      <c r="S16" s="1709"/>
      <c r="T16" s="1709"/>
      <c r="U16" s="1709"/>
      <c r="V16" s="1709"/>
      <c r="W16" s="1709"/>
      <c r="X16" s="1709"/>
    </row>
    <row r="17" spans="1:24">
      <c r="A17" s="1704"/>
      <c r="B17" s="1707" t="str">
        <f>A600</f>
        <v>KROVOPOKRIVAČKI RADOVI</v>
      </c>
      <c r="C17" s="1652"/>
      <c r="E17" s="1654"/>
      <c r="F17" s="1654"/>
      <c r="G17" s="1654"/>
      <c r="H17" s="1654"/>
      <c r="I17" s="1709"/>
      <c r="J17" s="1709"/>
      <c r="K17" s="1709"/>
      <c r="L17" s="1709"/>
      <c r="M17" s="1709"/>
      <c r="N17" s="1709"/>
      <c r="O17" s="1709"/>
      <c r="P17" s="1709"/>
      <c r="Q17" s="1709"/>
      <c r="R17" s="1709"/>
      <c r="S17" s="1709"/>
      <c r="T17" s="1709"/>
      <c r="U17" s="1709"/>
      <c r="V17" s="1709"/>
      <c r="W17" s="1709"/>
      <c r="X17" s="1709"/>
    </row>
    <row r="18" spans="1:24">
      <c r="A18" s="1704"/>
      <c r="B18" s="1707" t="str">
        <f>A636</f>
        <v>LIMARSKI RADOVI</v>
      </c>
      <c r="C18" s="1652"/>
      <c r="E18" s="1654"/>
      <c r="F18" s="1654"/>
      <c r="G18" s="1654"/>
      <c r="H18" s="1654"/>
      <c r="I18" s="1709"/>
      <c r="J18" s="1709"/>
      <c r="K18" s="1709"/>
      <c r="L18" s="1709"/>
      <c r="M18" s="1709"/>
      <c r="N18" s="1709"/>
      <c r="O18" s="1709"/>
      <c r="P18" s="1709"/>
      <c r="Q18" s="1709"/>
      <c r="R18" s="1709"/>
      <c r="S18" s="1709"/>
      <c r="T18" s="1709"/>
      <c r="U18" s="1709"/>
      <c r="V18" s="1709"/>
      <c r="W18" s="1709"/>
      <c r="X18" s="1709"/>
    </row>
    <row r="19" spans="1:24">
      <c r="A19" s="1704"/>
      <c r="B19" s="1707" t="str">
        <f>A679</f>
        <v>STOLARSKI  RADOVI</v>
      </c>
      <c r="C19" s="1652"/>
      <c r="E19" s="1654"/>
      <c r="F19" s="1654"/>
      <c r="G19" s="1654"/>
      <c r="H19" s="1654"/>
      <c r="I19" s="1709"/>
      <c r="J19" s="1709"/>
      <c r="K19" s="1709"/>
      <c r="L19" s="1709"/>
      <c r="M19" s="1709"/>
      <c r="N19" s="1709"/>
      <c r="O19" s="1709"/>
      <c r="P19" s="1709"/>
      <c r="Q19" s="1709"/>
      <c r="R19" s="1709"/>
      <c r="S19" s="1709"/>
      <c r="T19" s="1709"/>
      <c r="U19" s="1709"/>
      <c r="V19" s="1709"/>
      <c r="W19" s="1709"/>
      <c r="X19" s="1709"/>
    </row>
    <row r="20" spans="1:24">
      <c r="A20" s="1704"/>
      <c r="B20" s="1707" t="str">
        <f>A709</f>
        <v>BRAVARSKI RADOVI</v>
      </c>
      <c r="C20" s="1652"/>
      <c r="E20" s="1654"/>
      <c r="F20" s="1654"/>
      <c r="G20" s="1654"/>
      <c r="H20" s="1654"/>
      <c r="I20" s="1709"/>
      <c r="J20" s="1709"/>
      <c r="K20" s="1709"/>
      <c r="L20" s="1709"/>
      <c r="M20" s="1709"/>
      <c r="N20" s="1709"/>
      <c r="O20" s="1709"/>
      <c r="P20" s="1709"/>
      <c r="Q20" s="1709"/>
      <c r="R20" s="1709"/>
      <c r="S20" s="1709"/>
      <c r="T20" s="1709"/>
      <c r="U20" s="1709"/>
      <c r="V20" s="1709"/>
      <c r="W20" s="1709"/>
      <c r="X20" s="1709"/>
    </row>
    <row r="21" spans="1:24">
      <c r="A21" s="1704"/>
      <c r="B21" s="1707" t="str">
        <f>A749</f>
        <v>ALUMINIJSKI  RADOVI</v>
      </c>
      <c r="C21" s="1652"/>
      <c r="E21" s="1654"/>
      <c r="F21" s="1654"/>
      <c r="G21" s="1654"/>
      <c r="H21" s="1654"/>
      <c r="I21" s="1709"/>
      <c r="J21" s="1709"/>
      <c r="K21" s="1709"/>
      <c r="L21" s="1709"/>
      <c r="M21" s="1709"/>
      <c r="N21" s="1709"/>
      <c r="O21" s="1709"/>
      <c r="P21" s="1709"/>
      <c r="Q21" s="1709"/>
      <c r="R21" s="1709"/>
      <c r="S21" s="1709"/>
      <c r="T21" s="1709"/>
      <c r="U21" s="1709"/>
      <c r="V21" s="1709"/>
      <c r="W21" s="1709"/>
      <c r="X21" s="1709"/>
    </row>
    <row r="22" spans="1:24">
      <c r="A22" s="1704"/>
      <c r="B22" s="1707" t="str">
        <f>A786</f>
        <v>STAKLARSKI RADOVI</v>
      </c>
      <c r="C22" s="1652"/>
      <c r="E22" s="1654"/>
      <c r="F22" s="1654"/>
      <c r="G22" s="1654"/>
      <c r="H22" s="1654"/>
      <c r="I22" s="1709"/>
      <c r="J22" s="1709"/>
      <c r="K22" s="1709"/>
      <c r="L22" s="1709"/>
      <c r="M22" s="1709"/>
      <c r="N22" s="1709"/>
      <c r="O22" s="1709"/>
      <c r="P22" s="1709"/>
      <c r="Q22" s="1709"/>
      <c r="R22" s="1709"/>
      <c r="S22" s="1709"/>
      <c r="T22" s="1709"/>
      <c r="U22" s="1709"/>
      <c r="V22" s="1709"/>
      <c r="W22" s="1709"/>
      <c r="X22" s="1709"/>
    </row>
    <row r="23" spans="1:24">
      <c r="A23" s="1704"/>
      <c r="B23" s="1707" t="str">
        <f>A824</f>
        <v>SOBOSLIKARSKI I LIČILAČKI RADOVI</v>
      </c>
      <c r="C23" s="1652"/>
      <c r="E23" s="1654"/>
      <c r="F23" s="1654"/>
      <c r="G23" s="1654"/>
      <c r="H23" s="1654"/>
      <c r="I23" s="1709"/>
      <c r="J23" s="1709"/>
      <c r="K23" s="1709"/>
      <c r="L23" s="1709"/>
      <c r="M23" s="1709"/>
      <c r="N23" s="1709"/>
      <c r="O23" s="1709"/>
      <c r="P23" s="1709"/>
      <c r="Q23" s="1709"/>
      <c r="R23" s="1709"/>
      <c r="S23" s="1709"/>
      <c r="T23" s="1709"/>
      <c r="U23" s="1709"/>
      <c r="V23" s="1709"/>
      <c r="W23" s="1709"/>
      <c r="X23" s="1709"/>
    </row>
    <row r="24" spans="1:24">
      <c r="A24" s="1704"/>
      <c r="B24" s="1707" t="str">
        <f>A862</f>
        <v>FASADERSKI RADOVI</v>
      </c>
      <c r="C24" s="1652"/>
      <c r="E24" s="1654"/>
      <c r="F24" s="1654"/>
      <c r="G24" s="1654"/>
      <c r="H24" s="1654"/>
      <c r="I24" s="1709"/>
      <c r="J24" s="1709"/>
      <c r="K24" s="1709"/>
      <c r="L24" s="1709"/>
      <c r="M24" s="1709"/>
      <c r="N24" s="1709"/>
      <c r="O24" s="1709"/>
      <c r="P24" s="1709"/>
      <c r="Q24" s="1709"/>
      <c r="R24" s="1709"/>
      <c r="S24" s="1709"/>
      <c r="T24" s="1709"/>
      <c r="U24" s="1709"/>
      <c r="V24" s="1709"/>
      <c r="W24" s="1709"/>
      <c r="X24" s="1709"/>
    </row>
    <row r="25" spans="1:24">
      <c r="A25" s="1704"/>
      <c r="B25" s="1707" t="str">
        <f>A928</f>
        <v>KERAMIČARSKI RADOVI</v>
      </c>
      <c r="C25" s="1652"/>
      <c r="E25" s="1654"/>
      <c r="F25" s="1654"/>
      <c r="G25" s="1654"/>
      <c r="H25" s="1654"/>
      <c r="I25" s="1709"/>
      <c r="J25" s="1709"/>
      <c r="K25" s="1709"/>
      <c r="L25" s="1709"/>
      <c r="M25" s="1709"/>
      <c r="N25" s="1709"/>
      <c r="O25" s="1709"/>
      <c r="P25" s="1709"/>
      <c r="Q25" s="1709"/>
      <c r="R25" s="1709"/>
      <c r="S25" s="1709"/>
      <c r="T25" s="1709"/>
      <c r="U25" s="1709"/>
      <c r="V25" s="1709"/>
      <c r="W25" s="1709"/>
      <c r="X25" s="1709"/>
    </row>
    <row r="26" spans="1:24">
      <c r="A26" s="1704"/>
      <c r="B26" s="1707" t="str">
        <f>A947</f>
        <v>PODOPOLAGAČKI RADOVI</v>
      </c>
      <c r="C26" s="1652"/>
      <c r="E26" s="1654"/>
      <c r="F26" s="1654"/>
      <c r="G26" s="1654"/>
      <c r="H26" s="1654"/>
      <c r="I26" s="1709"/>
      <c r="J26" s="1709"/>
      <c r="K26" s="1709"/>
      <c r="L26" s="1709"/>
      <c r="M26" s="1709"/>
      <c r="N26" s="1709"/>
      <c r="O26" s="1709"/>
      <c r="P26" s="1709"/>
      <c r="Q26" s="1709"/>
      <c r="R26" s="1709"/>
      <c r="S26" s="1709"/>
      <c r="T26" s="1709"/>
      <c r="U26" s="1709"/>
      <c r="V26" s="1709"/>
      <c r="W26" s="1709"/>
      <c r="X26" s="1709"/>
    </row>
    <row r="27" spans="1:24">
      <c r="A27" s="1704"/>
      <c r="B27" s="1707" t="str">
        <f>A1022</f>
        <v>GIPSARSKI RADOVI</v>
      </c>
      <c r="C27" s="1652"/>
      <c r="E27" s="1654"/>
      <c r="F27" s="1654"/>
      <c r="G27" s="1654"/>
      <c r="H27" s="1654"/>
      <c r="I27" s="1709"/>
      <c r="J27" s="1709"/>
      <c r="K27" s="1709"/>
      <c r="L27" s="1709"/>
      <c r="M27" s="1709"/>
      <c r="N27" s="1709"/>
      <c r="O27" s="1709"/>
      <c r="P27" s="1709"/>
      <c r="Q27" s="1709"/>
      <c r="R27" s="1709"/>
      <c r="S27" s="1709"/>
      <c r="T27" s="1709"/>
      <c r="U27" s="1709"/>
      <c r="V27" s="1709"/>
      <c r="W27" s="1709"/>
      <c r="X27" s="1709"/>
    </row>
    <row r="28" spans="1:24">
      <c r="A28" s="1704"/>
      <c r="B28" s="1707" t="str">
        <f>A1123</f>
        <v>ČELIČNE KONSTRUKCIJE</v>
      </c>
      <c r="C28" s="1652"/>
      <c r="E28" s="1654"/>
      <c r="F28" s="1654"/>
      <c r="G28" s="1654"/>
      <c r="H28" s="1654"/>
      <c r="I28" s="1709"/>
      <c r="J28" s="1709"/>
      <c r="K28" s="1709"/>
      <c r="L28" s="1709"/>
      <c r="M28" s="1709"/>
      <c r="N28" s="1709"/>
      <c r="O28" s="1709"/>
      <c r="P28" s="1709"/>
      <c r="Q28" s="1709"/>
      <c r="R28" s="1709"/>
      <c r="S28" s="1709"/>
      <c r="T28" s="1709"/>
      <c r="U28" s="1709"/>
      <c r="V28" s="1709"/>
      <c r="W28" s="1709"/>
      <c r="X28" s="1709"/>
    </row>
    <row r="29" spans="1:24">
      <c r="A29" s="1704"/>
      <c r="B29" s="1706"/>
      <c r="C29" s="1652"/>
      <c r="D29" s="1654"/>
      <c r="E29" s="1654"/>
      <c r="F29" s="1654"/>
      <c r="G29" s="1654"/>
      <c r="H29" s="1654"/>
      <c r="I29" s="1634"/>
      <c r="J29" s="1634"/>
      <c r="K29" s="1634"/>
      <c r="L29" s="1634"/>
      <c r="M29" s="1634"/>
      <c r="N29" s="1634"/>
      <c r="O29" s="1634"/>
      <c r="P29" s="1634"/>
      <c r="Q29" s="1634"/>
      <c r="R29" s="1634"/>
      <c r="S29" s="1634"/>
      <c r="T29" s="1634"/>
      <c r="U29" s="1634"/>
      <c r="V29" s="1634"/>
      <c r="W29" s="1634"/>
      <c r="X29" s="1634"/>
    </row>
    <row r="30" spans="1:24">
      <c r="A30" s="1704"/>
      <c r="B30" s="1706"/>
      <c r="C30" s="1652"/>
      <c r="D30" s="1710"/>
      <c r="E30" s="1654"/>
      <c r="F30" s="1654"/>
      <c r="G30" s="1654"/>
      <c r="H30" s="1654"/>
      <c r="I30" s="1634"/>
      <c r="J30" s="1634"/>
      <c r="K30" s="1634"/>
      <c r="L30" s="1634"/>
      <c r="M30" s="1634"/>
      <c r="N30" s="1634"/>
      <c r="O30" s="1634"/>
      <c r="P30" s="1634"/>
      <c r="Q30" s="1634"/>
      <c r="R30" s="1634"/>
      <c r="S30" s="1634"/>
      <c r="T30" s="1634"/>
      <c r="U30" s="1634"/>
      <c r="V30" s="1634"/>
      <c r="W30" s="1634"/>
      <c r="X30" s="1634"/>
    </row>
    <row r="31" spans="1:24" ht="17.399999999999999">
      <c r="A31" s="1711" t="s">
        <v>704</v>
      </c>
      <c r="B31" s="1706"/>
      <c r="C31" s="1652"/>
      <c r="D31" s="1710"/>
      <c r="E31" s="1654"/>
      <c r="F31" s="1654"/>
      <c r="G31" s="1654"/>
      <c r="H31" s="1654"/>
      <c r="I31" s="1634"/>
      <c r="J31" s="1634"/>
      <c r="K31" s="1634"/>
      <c r="L31" s="1634"/>
      <c r="M31" s="1634"/>
      <c r="N31" s="1634"/>
      <c r="O31" s="1634"/>
      <c r="P31" s="1634"/>
      <c r="Q31" s="1634"/>
      <c r="R31" s="1634"/>
      <c r="S31" s="1634"/>
      <c r="T31" s="1634"/>
      <c r="U31" s="1634"/>
      <c r="V31" s="1634"/>
      <c r="W31" s="1634"/>
      <c r="X31" s="1634"/>
    </row>
    <row r="32" spans="1:24">
      <c r="A32" s="1704"/>
      <c r="B32" s="1706"/>
      <c r="C32" s="1652"/>
      <c r="D32" s="1710"/>
      <c r="E32" s="1654"/>
      <c r="F32" s="1654"/>
      <c r="G32" s="1654"/>
      <c r="H32" s="1654"/>
      <c r="I32" s="1634"/>
      <c r="J32" s="1634"/>
      <c r="K32" s="1634"/>
      <c r="L32" s="1634"/>
      <c r="M32" s="1634"/>
      <c r="N32" s="1634"/>
      <c r="O32" s="1634"/>
      <c r="P32" s="1634"/>
      <c r="Q32" s="1634"/>
      <c r="R32" s="1634"/>
      <c r="S32" s="1634"/>
      <c r="T32" s="1634"/>
      <c r="U32" s="1634"/>
      <c r="V32" s="1634"/>
      <c r="W32" s="1634"/>
      <c r="X32" s="1634"/>
    </row>
    <row r="33" spans="1:24">
      <c r="A33" s="1704"/>
      <c r="B33" s="1712" t="s">
        <v>705</v>
      </c>
      <c r="C33" s="1652"/>
      <c r="D33" s="1710"/>
      <c r="E33" s="1654"/>
      <c r="F33" s="1654"/>
      <c r="G33" s="1654"/>
      <c r="H33" s="1654"/>
      <c r="I33" s="1634"/>
      <c r="J33" s="1634"/>
      <c r="K33" s="1634"/>
      <c r="L33" s="1634"/>
      <c r="M33" s="1634"/>
      <c r="N33" s="1634"/>
      <c r="O33" s="1634"/>
      <c r="P33" s="1634"/>
      <c r="Q33" s="1634"/>
      <c r="R33" s="1634"/>
      <c r="S33" s="1634"/>
      <c r="T33" s="1634"/>
      <c r="U33" s="1634"/>
      <c r="V33" s="1634"/>
      <c r="W33" s="1634"/>
      <c r="X33" s="1634"/>
    </row>
    <row r="34" spans="1:24" ht="22.8">
      <c r="A34" s="1704"/>
      <c r="B34" s="1706" t="s">
        <v>1570</v>
      </c>
      <c r="C34" s="1652"/>
      <c r="D34" s="1710"/>
      <c r="E34" s="1654"/>
      <c r="F34" s="1654"/>
      <c r="G34" s="1654"/>
      <c r="H34" s="1654"/>
      <c r="I34" s="1634"/>
      <c r="J34" s="1634"/>
      <c r="K34" s="1634"/>
      <c r="L34" s="1634"/>
      <c r="M34" s="1634"/>
      <c r="N34" s="1634"/>
      <c r="O34" s="1634"/>
      <c r="P34" s="1634"/>
      <c r="Q34" s="1634"/>
      <c r="R34" s="1634"/>
      <c r="S34" s="1634"/>
      <c r="T34" s="1634"/>
      <c r="U34" s="1634"/>
      <c r="V34" s="1634"/>
      <c r="W34" s="1634"/>
      <c r="X34" s="1634"/>
    </row>
    <row r="35" spans="1:24">
      <c r="B35" s="1713"/>
      <c r="C35" s="1652"/>
      <c r="D35" s="1710"/>
      <c r="E35" s="1654"/>
      <c r="F35" s="1654"/>
      <c r="G35" s="1654"/>
      <c r="H35" s="1654"/>
      <c r="I35" s="1634"/>
      <c r="J35" s="1634"/>
      <c r="K35" s="1634"/>
      <c r="L35" s="1634"/>
      <c r="M35" s="1634"/>
      <c r="N35" s="1634"/>
      <c r="O35" s="1634"/>
      <c r="P35" s="1634"/>
      <c r="Q35" s="1634"/>
      <c r="R35" s="1634"/>
      <c r="S35" s="1634"/>
      <c r="T35" s="1634"/>
      <c r="U35" s="1634"/>
      <c r="V35" s="1634"/>
      <c r="W35" s="1634"/>
      <c r="X35" s="1634"/>
    </row>
    <row r="36" spans="1:24">
      <c r="A36" s="1714" t="s">
        <v>119</v>
      </c>
      <c r="B36" s="1715" t="s">
        <v>706</v>
      </c>
      <c r="C36" s="1710"/>
      <c r="D36" s="1654"/>
      <c r="E36" s="1654"/>
      <c r="F36" s="1654"/>
      <c r="G36" s="1654"/>
      <c r="I36" s="1634"/>
      <c r="J36" s="1634"/>
      <c r="K36" s="1634"/>
      <c r="L36" s="1634"/>
      <c r="M36" s="1634"/>
      <c r="N36" s="1634"/>
      <c r="O36" s="1634"/>
      <c r="P36" s="1634"/>
      <c r="Q36" s="1634"/>
      <c r="R36" s="1634"/>
      <c r="S36" s="1634"/>
      <c r="T36" s="1634"/>
      <c r="U36" s="1634"/>
      <c r="V36" s="1634"/>
      <c r="W36" s="1634"/>
      <c r="X36" s="1634"/>
    </row>
    <row r="37" spans="1:24">
      <c r="A37" s="1714" t="s">
        <v>119</v>
      </c>
      <c r="B37" s="1716" t="s">
        <v>707</v>
      </c>
      <c r="C37" s="1710"/>
      <c r="D37" s="1654"/>
      <c r="E37" s="1654"/>
      <c r="F37" s="1654"/>
      <c r="G37" s="1654"/>
      <c r="I37" s="1634"/>
      <c r="J37" s="1634"/>
      <c r="K37" s="1634"/>
      <c r="L37" s="1634"/>
      <c r="M37" s="1634"/>
      <c r="N37" s="1634"/>
      <c r="O37" s="1634"/>
      <c r="P37" s="1634"/>
      <c r="Q37" s="1634"/>
      <c r="R37" s="1634"/>
      <c r="S37" s="1634"/>
      <c r="T37" s="1634"/>
      <c r="U37" s="1634"/>
      <c r="V37" s="1634"/>
      <c r="W37" s="1634"/>
      <c r="X37" s="1634"/>
    </row>
    <row r="38" spans="1:24">
      <c r="A38" s="1714" t="s">
        <v>119</v>
      </c>
      <c r="B38" s="1716" t="s">
        <v>708</v>
      </c>
      <c r="C38" s="1710"/>
      <c r="D38" s="1654"/>
      <c r="E38" s="1654"/>
      <c r="F38" s="1654"/>
      <c r="G38" s="1654"/>
      <c r="I38" s="1634"/>
      <c r="J38" s="1634"/>
      <c r="K38" s="1634"/>
      <c r="L38" s="1634"/>
      <c r="M38" s="1634"/>
      <c r="N38" s="1634"/>
      <c r="O38" s="1634"/>
      <c r="P38" s="1634"/>
      <c r="Q38" s="1634"/>
      <c r="R38" s="1634"/>
      <c r="S38" s="1634"/>
      <c r="T38" s="1634"/>
      <c r="U38" s="1634"/>
      <c r="V38" s="1634"/>
      <c r="W38" s="1634"/>
      <c r="X38" s="1634"/>
    </row>
    <row r="39" spans="1:24">
      <c r="A39" s="1714" t="s">
        <v>119</v>
      </c>
      <c r="B39" s="1715" t="s">
        <v>709</v>
      </c>
      <c r="C39" s="1710"/>
      <c r="D39" s="1654"/>
      <c r="E39" s="1654"/>
      <c r="F39" s="1654"/>
      <c r="G39" s="1654"/>
      <c r="I39" s="1634"/>
      <c r="J39" s="1634"/>
      <c r="K39" s="1634"/>
      <c r="L39" s="1634"/>
      <c r="M39" s="1634"/>
      <c r="N39" s="1634"/>
      <c r="O39" s="1634"/>
      <c r="P39" s="1634"/>
      <c r="Q39" s="1634"/>
      <c r="R39" s="1634"/>
      <c r="S39" s="1634"/>
      <c r="T39" s="1634"/>
      <c r="U39" s="1634"/>
      <c r="V39" s="1634"/>
      <c r="W39" s="1634"/>
      <c r="X39" s="1634"/>
    </row>
    <row r="40" spans="1:24">
      <c r="A40" s="1714" t="s">
        <v>119</v>
      </c>
      <c r="B40" s="1715" t="s">
        <v>710</v>
      </c>
      <c r="C40" s="1710"/>
      <c r="D40" s="1654"/>
      <c r="E40" s="1654"/>
      <c r="F40" s="1654"/>
      <c r="G40" s="1654"/>
      <c r="I40" s="1634"/>
      <c r="J40" s="1634"/>
      <c r="K40" s="1634"/>
      <c r="L40" s="1634"/>
      <c r="M40" s="1634"/>
      <c r="N40" s="1634"/>
      <c r="O40" s="1634"/>
      <c r="P40" s="1634"/>
      <c r="Q40" s="1634"/>
      <c r="R40" s="1634"/>
      <c r="S40" s="1634"/>
      <c r="T40" s="1634"/>
      <c r="U40" s="1634"/>
      <c r="V40" s="1634"/>
      <c r="W40" s="1634"/>
      <c r="X40" s="1634"/>
    </row>
    <row r="41" spans="1:24">
      <c r="A41" s="1714"/>
      <c r="B41" s="1716" t="s">
        <v>711</v>
      </c>
      <c r="C41" s="1710"/>
      <c r="D41" s="1654"/>
      <c r="E41" s="1654"/>
      <c r="F41" s="1654"/>
      <c r="G41" s="1654"/>
      <c r="I41" s="1634"/>
      <c r="J41" s="1634"/>
      <c r="K41" s="1634"/>
      <c r="L41" s="1634"/>
      <c r="M41" s="1634"/>
      <c r="N41" s="1634"/>
      <c r="O41" s="1634"/>
      <c r="P41" s="1634"/>
      <c r="Q41" s="1634"/>
      <c r="R41" s="1634"/>
      <c r="S41" s="1634"/>
      <c r="T41" s="1634"/>
      <c r="U41" s="1634"/>
      <c r="V41" s="1634"/>
      <c r="W41" s="1634"/>
      <c r="X41" s="1634"/>
    </row>
    <row r="42" spans="1:24" ht="12.75" customHeight="1">
      <c r="A42" s="1717" t="s">
        <v>119</v>
      </c>
      <c r="B42" s="1718" t="s">
        <v>712</v>
      </c>
      <c r="C42" s="1719"/>
      <c r="D42" s="1719"/>
      <c r="E42" s="1719"/>
      <c r="F42" s="1719"/>
      <c r="G42" s="1719"/>
      <c r="I42" s="1634"/>
      <c r="J42" s="1634"/>
      <c r="K42" s="1634"/>
      <c r="L42" s="1634"/>
      <c r="M42" s="1634"/>
      <c r="N42" s="1634"/>
      <c r="O42" s="1634"/>
      <c r="P42" s="1634"/>
      <c r="Q42" s="1634"/>
      <c r="R42" s="1634"/>
      <c r="S42" s="1634"/>
      <c r="T42" s="1634"/>
      <c r="U42" s="1634"/>
      <c r="V42" s="1634"/>
      <c r="W42" s="1634"/>
      <c r="X42" s="1634"/>
    </row>
    <row r="43" spans="1:24" ht="12.75" customHeight="1">
      <c r="A43" s="1717"/>
      <c r="B43" s="1718"/>
      <c r="C43" s="1719"/>
      <c r="D43" s="1719"/>
      <c r="E43" s="1719"/>
      <c r="F43" s="1719"/>
      <c r="G43" s="1719"/>
      <c r="I43" s="1634"/>
      <c r="J43" s="1634"/>
      <c r="K43" s="1634"/>
      <c r="L43" s="1634"/>
      <c r="M43" s="1634"/>
      <c r="N43" s="1634"/>
      <c r="O43" s="1634"/>
      <c r="P43" s="1634"/>
      <c r="Q43" s="1634"/>
      <c r="R43" s="1634"/>
      <c r="S43" s="1634"/>
      <c r="T43" s="1634"/>
      <c r="U43" s="1634"/>
      <c r="V43" s="1634"/>
      <c r="W43" s="1634"/>
      <c r="X43" s="1634"/>
    </row>
    <row r="44" spans="1:24">
      <c r="A44" s="1704"/>
      <c r="B44" s="1706" t="s">
        <v>713</v>
      </c>
      <c r="C44" s="1652"/>
      <c r="D44" s="1710"/>
      <c r="E44" s="1654"/>
      <c r="F44" s="1654"/>
      <c r="G44" s="1654"/>
      <c r="H44" s="1654"/>
      <c r="I44" s="1650"/>
      <c r="J44" s="1650"/>
      <c r="K44" s="1650"/>
      <c r="L44" s="1650"/>
      <c r="M44" s="1650"/>
      <c r="N44" s="1650"/>
      <c r="O44" s="1650"/>
      <c r="P44" s="1650"/>
      <c r="Q44" s="1650"/>
      <c r="R44" s="1650"/>
      <c r="S44" s="1650"/>
      <c r="T44" s="1650"/>
      <c r="U44" s="1650"/>
      <c r="V44" s="1650"/>
      <c r="W44" s="1650"/>
      <c r="X44" s="1650"/>
    </row>
    <row r="45" spans="1:24" ht="22.8">
      <c r="B45" s="1720" t="s">
        <v>1453</v>
      </c>
      <c r="C45" s="1652"/>
      <c r="D45" s="1710"/>
      <c r="E45" s="1654"/>
      <c r="F45" s="1654"/>
      <c r="G45" s="1654"/>
      <c r="H45" s="1654"/>
      <c r="I45" s="1650"/>
      <c r="J45" s="1650"/>
      <c r="K45" s="1650"/>
      <c r="L45" s="1650"/>
      <c r="M45" s="1650"/>
      <c r="N45" s="1650"/>
      <c r="O45" s="1650"/>
      <c r="P45" s="1650"/>
      <c r="Q45" s="1650"/>
      <c r="R45" s="1650"/>
      <c r="S45" s="1650"/>
      <c r="T45" s="1650"/>
      <c r="U45" s="1650"/>
      <c r="V45" s="1650"/>
      <c r="W45" s="1650"/>
      <c r="X45" s="1650"/>
    </row>
    <row r="46" spans="1:24">
      <c r="A46" s="1704"/>
      <c r="B46" s="1706" t="s">
        <v>714</v>
      </c>
      <c r="C46" s="1652"/>
      <c r="D46" s="1710"/>
      <c r="E46" s="1654"/>
      <c r="F46" s="1654"/>
      <c r="G46" s="1654"/>
      <c r="H46" s="1654"/>
      <c r="I46" s="1650"/>
      <c r="J46" s="1650"/>
      <c r="K46" s="1650"/>
      <c r="L46" s="1650"/>
      <c r="M46" s="1650"/>
      <c r="N46" s="1650"/>
      <c r="O46" s="1650"/>
      <c r="P46" s="1650"/>
      <c r="Q46" s="1650"/>
      <c r="R46" s="1650"/>
      <c r="S46" s="1650"/>
      <c r="T46" s="1650"/>
      <c r="U46" s="1650"/>
      <c r="V46" s="1650"/>
      <c r="W46" s="1650"/>
      <c r="X46" s="1650"/>
    </row>
    <row r="47" spans="1:24">
      <c r="B47" s="1713" t="s">
        <v>715</v>
      </c>
      <c r="C47" s="1652"/>
      <c r="D47" s="1710"/>
      <c r="E47" s="1654"/>
      <c r="F47" s="1654"/>
      <c r="G47" s="1654"/>
      <c r="H47" s="1654"/>
      <c r="I47" s="1650"/>
      <c r="J47" s="1650"/>
      <c r="K47" s="1650"/>
      <c r="L47" s="1650"/>
      <c r="M47" s="1650"/>
      <c r="N47" s="1650"/>
      <c r="O47" s="1650"/>
      <c r="P47" s="1650"/>
      <c r="Q47" s="1650"/>
      <c r="R47" s="1650"/>
      <c r="S47" s="1650"/>
      <c r="T47" s="1650"/>
      <c r="U47" s="1650"/>
      <c r="V47" s="1650"/>
      <c r="W47" s="1650"/>
      <c r="X47" s="1650"/>
    </row>
    <row r="48" spans="1:24" ht="22.8">
      <c r="A48" s="1704"/>
      <c r="B48" s="1706" t="s">
        <v>1452</v>
      </c>
      <c r="C48" s="1652"/>
      <c r="D48" s="1710"/>
      <c r="E48" s="1654"/>
      <c r="F48" s="1654"/>
      <c r="G48" s="1654"/>
      <c r="H48" s="1654"/>
      <c r="I48" s="1650"/>
      <c r="J48" s="1650"/>
      <c r="K48" s="1650"/>
      <c r="L48" s="1650"/>
      <c r="M48" s="1650"/>
      <c r="N48" s="1650"/>
      <c r="O48" s="1650"/>
      <c r="P48" s="1650"/>
      <c r="Q48" s="1650"/>
      <c r="R48" s="1650"/>
      <c r="S48" s="1650"/>
      <c r="T48" s="1650"/>
      <c r="U48" s="1650"/>
      <c r="V48" s="1650"/>
      <c r="W48" s="1650"/>
      <c r="X48" s="1650"/>
    </row>
    <row r="49" spans="1:24" ht="22.8">
      <c r="A49" s="1704"/>
      <c r="B49" s="1706" t="s">
        <v>1566</v>
      </c>
      <c r="C49" s="1652"/>
      <c r="D49" s="1710"/>
      <c r="E49" s="1654"/>
      <c r="F49" s="1654"/>
      <c r="G49" s="1654"/>
      <c r="H49" s="1654"/>
      <c r="I49" s="1676"/>
      <c r="J49" s="1676"/>
      <c r="K49" s="1676"/>
      <c r="L49" s="1676"/>
      <c r="M49" s="1676"/>
      <c r="N49" s="1676"/>
      <c r="O49" s="1676"/>
      <c r="P49" s="1676"/>
      <c r="Q49" s="1676"/>
      <c r="R49" s="1676"/>
      <c r="S49" s="1676"/>
      <c r="T49" s="1676"/>
      <c r="U49" s="1676"/>
      <c r="V49" s="1676"/>
      <c r="W49" s="1676"/>
      <c r="X49" s="1676"/>
    </row>
    <row r="50" spans="1:24" ht="22.8">
      <c r="A50" s="1704"/>
      <c r="B50" s="1706" t="s">
        <v>1567</v>
      </c>
      <c r="C50" s="1652"/>
      <c r="D50" s="1710"/>
      <c r="E50" s="1654"/>
      <c r="F50" s="1654"/>
      <c r="G50" s="1654"/>
      <c r="H50" s="1654"/>
      <c r="I50" s="1676"/>
      <c r="J50" s="1676"/>
      <c r="K50" s="1676"/>
      <c r="L50" s="1676"/>
      <c r="M50" s="1676"/>
      <c r="N50" s="1676"/>
      <c r="O50" s="1676"/>
      <c r="P50" s="1676"/>
      <c r="Q50" s="1676"/>
      <c r="R50" s="1676"/>
      <c r="S50" s="1676"/>
      <c r="T50" s="1676"/>
      <c r="U50" s="1676"/>
      <c r="V50" s="1676"/>
      <c r="W50" s="1676"/>
      <c r="X50" s="1676"/>
    </row>
    <row r="51" spans="1:24" ht="22.8">
      <c r="A51" s="1701"/>
      <c r="B51" s="1706" t="s">
        <v>1451</v>
      </c>
      <c r="C51" s="1652"/>
      <c r="D51" s="1710"/>
      <c r="E51" s="1654"/>
      <c r="F51" s="1654"/>
      <c r="G51" s="1654"/>
      <c r="H51" s="1654"/>
      <c r="I51" s="1676"/>
      <c r="J51" s="1676"/>
      <c r="K51" s="1676"/>
      <c r="L51" s="1676"/>
      <c r="M51" s="1676"/>
      <c r="N51" s="1676"/>
      <c r="O51" s="1676"/>
      <c r="P51" s="1676"/>
      <c r="Q51" s="1676"/>
      <c r="R51" s="1676"/>
      <c r="S51" s="1676"/>
      <c r="T51" s="1676"/>
      <c r="U51" s="1676"/>
      <c r="V51" s="1676"/>
      <c r="W51" s="1676"/>
      <c r="X51" s="1676"/>
    </row>
    <row r="52" spans="1:24" ht="22.8">
      <c r="A52" s="1701"/>
      <c r="B52" s="1706" t="s">
        <v>1568</v>
      </c>
      <c r="C52" s="1652"/>
      <c r="D52" s="1710"/>
      <c r="E52" s="1654"/>
      <c r="F52" s="1654"/>
      <c r="G52" s="1654"/>
      <c r="H52" s="1654"/>
      <c r="I52" s="1676"/>
      <c r="J52" s="1676"/>
      <c r="K52" s="1676"/>
      <c r="L52" s="1676"/>
      <c r="M52" s="1676"/>
      <c r="N52" s="1676"/>
      <c r="O52" s="1676"/>
      <c r="P52" s="1676"/>
      <c r="Q52" s="1676"/>
      <c r="R52" s="1676"/>
      <c r="S52" s="1676"/>
      <c r="T52" s="1676"/>
      <c r="U52" s="1676"/>
      <c r="V52" s="1676"/>
      <c r="W52" s="1676"/>
      <c r="X52" s="1676"/>
    </row>
    <row r="53" spans="1:24">
      <c r="A53" s="1701"/>
      <c r="B53" s="1706" t="s">
        <v>716</v>
      </c>
      <c r="C53" s="1652"/>
      <c r="D53" s="1710"/>
      <c r="E53" s="1654"/>
      <c r="F53" s="1654"/>
      <c r="G53" s="1654"/>
      <c r="H53" s="1654"/>
      <c r="I53" s="1676"/>
      <c r="J53" s="1676"/>
      <c r="K53" s="1676"/>
      <c r="L53" s="1676"/>
      <c r="M53" s="1676"/>
      <c r="N53" s="1676"/>
      <c r="O53" s="1676"/>
      <c r="P53" s="1676"/>
      <c r="Q53" s="1676"/>
      <c r="R53" s="1676"/>
      <c r="S53" s="1676"/>
      <c r="T53" s="1676"/>
      <c r="U53" s="1676"/>
      <c r="V53" s="1676"/>
      <c r="W53" s="1676"/>
      <c r="X53" s="1676"/>
    </row>
    <row r="54" spans="1:24">
      <c r="A54" s="1701"/>
      <c r="B54" s="1706" t="s">
        <v>717</v>
      </c>
      <c r="C54" s="1652"/>
      <c r="D54" s="1710"/>
      <c r="E54" s="1654"/>
      <c r="F54" s="1654"/>
      <c r="G54" s="1654"/>
      <c r="H54" s="1654"/>
      <c r="I54" s="1676"/>
      <c r="J54" s="1676"/>
      <c r="K54" s="1676"/>
      <c r="L54" s="1676"/>
      <c r="M54" s="1676"/>
      <c r="N54" s="1676"/>
      <c r="O54" s="1676"/>
      <c r="P54" s="1676"/>
      <c r="Q54" s="1676"/>
      <c r="R54" s="1676"/>
      <c r="S54" s="1676"/>
      <c r="T54" s="1676"/>
      <c r="U54" s="1676"/>
      <c r="V54" s="1676"/>
      <c r="W54" s="1676"/>
      <c r="X54" s="1676"/>
    </row>
    <row r="55" spans="1:24">
      <c r="B55" s="1721" t="s">
        <v>718</v>
      </c>
      <c r="C55" s="1652"/>
      <c r="D55" s="1710"/>
      <c r="E55" s="1654"/>
      <c r="F55" s="1654"/>
      <c r="G55" s="1654"/>
      <c r="H55" s="1654"/>
      <c r="I55" s="1676"/>
      <c r="J55" s="1676"/>
      <c r="K55" s="1676"/>
      <c r="L55" s="1676"/>
      <c r="M55" s="1676"/>
      <c r="N55" s="1676"/>
      <c r="O55" s="1676"/>
      <c r="P55" s="1676"/>
      <c r="Q55" s="1676"/>
      <c r="R55" s="1676"/>
      <c r="S55" s="1676"/>
      <c r="T55" s="1676"/>
      <c r="U55" s="1676"/>
      <c r="V55" s="1676"/>
      <c r="W55" s="1676"/>
      <c r="X55" s="1676"/>
    </row>
    <row r="56" spans="1:24">
      <c r="A56" s="1656"/>
      <c r="B56" s="1706" t="s">
        <v>719</v>
      </c>
      <c r="C56" s="1652"/>
      <c r="D56" s="1710"/>
      <c r="E56" s="1654"/>
      <c r="F56" s="1654"/>
      <c r="G56" s="1654"/>
      <c r="H56" s="1654"/>
      <c r="I56" s="1676"/>
      <c r="J56" s="1676"/>
      <c r="K56" s="1676"/>
      <c r="L56" s="1676"/>
      <c r="M56" s="1676"/>
      <c r="N56" s="1676"/>
      <c r="O56" s="1676"/>
      <c r="P56" s="1676"/>
      <c r="Q56" s="1676"/>
      <c r="R56" s="1676"/>
      <c r="S56" s="1676"/>
      <c r="T56" s="1676"/>
      <c r="U56" s="1676"/>
      <c r="V56" s="1676"/>
      <c r="W56" s="1676"/>
      <c r="X56" s="1676"/>
    </row>
    <row r="57" spans="1:24">
      <c r="A57" s="1656"/>
      <c r="B57" s="1706" t="s">
        <v>720</v>
      </c>
      <c r="C57" s="1652"/>
      <c r="D57" s="1710"/>
      <c r="E57" s="1654"/>
      <c r="F57" s="1654"/>
      <c r="G57" s="1654"/>
      <c r="H57" s="1654"/>
      <c r="I57" s="1676"/>
      <c r="J57" s="1676"/>
      <c r="K57" s="1676"/>
      <c r="L57" s="1676"/>
      <c r="M57" s="1676"/>
      <c r="N57" s="1676"/>
      <c r="O57" s="1676"/>
      <c r="P57" s="1676"/>
      <c r="Q57" s="1676"/>
      <c r="R57" s="1676"/>
      <c r="S57" s="1676"/>
      <c r="T57" s="1676"/>
      <c r="U57" s="1676"/>
      <c r="V57" s="1676"/>
      <c r="W57" s="1676"/>
      <c r="X57" s="1676"/>
    </row>
    <row r="58" spans="1:24">
      <c r="A58" s="1704"/>
      <c r="B58" s="1706" t="s">
        <v>721</v>
      </c>
      <c r="C58" s="1652"/>
      <c r="D58" s="1710"/>
      <c r="E58" s="1654"/>
      <c r="F58" s="1654"/>
      <c r="G58" s="1654"/>
      <c r="H58" s="1654"/>
      <c r="I58" s="1676"/>
      <c r="J58" s="1676"/>
      <c r="K58" s="1676"/>
      <c r="L58" s="1676"/>
      <c r="M58" s="1676"/>
      <c r="N58" s="1676"/>
      <c r="O58" s="1676"/>
      <c r="P58" s="1676"/>
      <c r="Q58" s="1676"/>
      <c r="R58" s="1676"/>
      <c r="S58" s="1676"/>
      <c r="T58" s="1676"/>
      <c r="U58" s="1676"/>
      <c r="V58" s="1676"/>
      <c r="W58" s="1676"/>
      <c r="X58" s="1676"/>
    </row>
    <row r="59" spans="1:24" ht="22.8">
      <c r="B59" s="1720" t="s">
        <v>1569</v>
      </c>
      <c r="C59" s="1652"/>
      <c r="D59" s="1710"/>
      <c r="E59" s="1654"/>
      <c r="F59" s="1654"/>
      <c r="G59" s="1654"/>
      <c r="H59" s="1654"/>
      <c r="I59" s="1676"/>
      <c r="J59" s="1676"/>
      <c r="K59" s="1676"/>
      <c r="L59" s="1676"/>
      <c r="M59" s="1676"/>
      <c r="N59" s="1676"/>
      <c r="O59" s="1676"/>
      <c r="P59" s="1676"/>
      <c r="Q59" s="1676"/>
      <c r="R59" s="1676"/>
      <c r="S59" s="1676"/>
      <c r="T59" s="1676"/>
      <c r="U59" s="1676"/>
      <c r="V59" s="1676"/>
      <c r="W59" s="1676"/>
      <c r="X59" s="1676"/>
    </row>
    <row r="60" spans="1:24">
      <c r="A60" s="1656"/>
      <c r="B60" s="1706" t="s">
        <v>722</v>
      </c>
      <c r="C60" s="1656"/>
      <c r="D60" s="1710"/>
      <c r="E60" s="1654"/>
      <c r="F60" s="1654"/>
      <c r="G60" s="1654"/>
      <c r="H60" s="1654"/>
      <c r="I60" s="1676"/>
      <c r="J60" s="1676"/>
      <c r="K60" s="1676"/>
      <c r="L60" s="1676"/>
      <c r="M60" s="1676"/>
      <c r="N60" s="1676"/>
      <c r="O60" s="1676"/>
      <c r="P60" s="1676"/>
      <c r="Q60" s="1676"/>
      <c r="R60" s="1676"/>
      <c r="S60" s="1676"/>
      <c r="T60" s="1676"/>
      <c r="U60" s="1676"/>
      <c r="V60" s="1676"/>
      <c r="W60" s="1676"/>
      <c r="X60" s="1676"/>
    </row>
    <row r="61" spans="1:24">
      <c r="A61" s="1656"/>
      <c r="B61" s="1706"/>
      <c r="C61" s="1656"/>
      <c r="D61" s="1710"/>
      <c r="E61" s="1654"/>
      <c r="F61" s="1654"/>
      <c r="G61" s="1654"/>
      <c r="H61" s="1654"/>
      <c r="I61" s="1634"/>
      <c r="J61" s="1634"/>
      <c r="K61" s="1634"/>
      <c r="L61" s="1634"/>
      <c r="M61" s="1634"/>
      <c r="N61" s="1634"/>
      <c r="O61" s="1634"/>
      <c r="P61" s="1634"/>
      <c r="Q61" s="1634"/>
      <c r="R61" s="1634"/>
      <c r="S61" s="1634"/>
      <c r="T61" s="1634"/>
      <c r="U61" s="1634"/>
      <c r="V61" s="1634"/>
      <c r="W61" s="1634"/>
      <c r="X61" s="1634"/>
    </row>
    <row r="62" spans="1:24" ht="48">
      <c r="A62" s="1656"/>
      <c r="B62" s="1707" t="s">
        <v>1429</v>
      </c>
      <c r="C62" s="1656"/>
      <c r="D62" s="1710"/>
      <c r="E62" s="1654"/>
      <c r="F62" s="1654"/>
      <c r="G62" s="1654"/>
      <c r="H62" s="1654"/>
      <c r="I62" s="1634"/>
      <c r="J62" s="1634"/>
      <c r="K62" s="1634"/>
      <c r="L62" s="1634"/>
      <c r="M62" s="1634"/>
      <c r="N62" s="1634"/>
      <c r="O62" s="1634"/>
      <c r="P62" s="1634"/>
      <c r="Q62" s="1634"/>
      <c r="R62" s="1634"/>
      <c r="S62" s="1634"/>
      <c r="T62" s="1634"/>
      <c r="U62" s="1634"/>
      <c r="V62" s="1634"/>
      <c r="W62" s="1634"/>
      <c r="X62" s="1634"/>
    </row>
    <row r="63" spans="1:24">
      <c r="A63" s="1656"/>
      <c r="B63" s="1706"/>
      <c r="C63" s="1656"/>
      <c r="D63" s="1710"/>
      <c r="E63" s="1654"/>
      <c r="F63" s="1654"/>
      <c r="G63" s="1654"/>
      <c r="H63" s="1654"/>
      <c r="I63" s="1634"/>
      <c r="J63" s="1634"/>
      <c r="K63" s="1634"/>
      <c r="L63" s="1634"/>
      <c r="M63" s="1634"/>
      <c r="N63" s="1634"/>
      <c r="O63" s="1634"/>
      <c r="P63" s="1634"/>
      <c r="Q63" s="1634"/>
      <c r="R63" s="1634"/>
      <c r="S63" s="1634"/>
      <c r="T63" s="1634"/>
      <c r="U63" s="1634"/>
      <c r="V63" s="1634"/>
      <c r="W63" s="1634"/>
      <c r="X63" s="1634"/>
    </row>
    <row r="64" spans="1:24">
      <c r="A64" s="1656"/>
      <c r="B64" s="1712" t="s">
        <v>723</v>
      </c>
      <c r="D64" s="1710"/>
      <c r="E64" s="1654"/>
      <c r="F64" s="1654"/>
      <c r="G64" s="1654"/>
      <c r="H64" s="1654"/>
      <c r="I64" s="1634"/>
      <c r="J64" s="1634"/>
      <c r="K64" s="1634"/>
      <c r="L64" s="1634"/>
      <c r="M64" s="1634"/>
      <c r="N64" s="1634"/>
      <c r="O64" s="1634"/>
      <c r="P64" s="1634"/>
      <c r="Q64" s="1634"/>
      <c r="R64" s="1634"/>
      <c r="S64" s="1634"/>
      <c r="T64" s="1634"/>
      <c r="U64" s="1634"/>
      <c r="V64" s="1634"/>
      <c r="W64" s="1634"/>
      <c r="X64" s="1634"/>
    </row>
    <row r="65" spans="1:24" ht="22.8">
      <c r="A65" s="1656"/>
      <c r="B65" s="1706" t="s">
        <v>1450</v>
      </c>
      <c r="C65" s="1701"/>
      <c r="D65" s="1710"/>
      <c r="E65" s="1654"/>
      <c r="F65" s="1654"/>
      <c r="G65" s="1654"/>
      <c r="H65" s="1654"/>
      <c r="I65" s="1634"/>
      <c r="J65" s="1634"/>
      <c r="K65" s="1634"/>
      <c r="L65" s="1634"/>
      <c r="M65" s="1634"/>
      <c r="N65" s="1634"/>
      <c r="O65" s="1634"/>
      <c r="P65" s="1634"/>
      <c r="Q65" s="1634"/>
      <c r="R65" s="1634"/>
      <c r="S65" s="1634"/>
      <c r="T65" s="1634"/>
      <c r="U65" s="1634"/>
      <c r="V65" s="1634"/>
      <c r="W65" s="1634"/>
      <c r="X65" s="1634"/>
    </row>
    <row r="66" spans="1:24">
      <c r="A66" s="1656"/>
      <c r="B66" s="1720"/>
      <c r="C66" s="1656"/>
      <c r="D66" s="1710"/>
      <c r="E66" s="1654"/>
      <c r="F66" s="1654"/>
      <c r="G66" s="1654"/>
      <c r="H66" s="1654"/>
      <c r="I66" s="1634"/>
      <c r="J66" s="1634"/>
      <c r="K66" s="1634"/>
      <c r="L66" s="1634"/>
      <c r="M66" s="1634"/>
      <c r="N66" s="1634"/>
      <c r="O66" s="1634"/>
      <c r="P66" s="1634"/>
      <c r="Q66" s="1634"/>
      <c r="R66" s="1634"/>
      <c r="S66" s="1634"/>
      <c r="T66" s="1634"/>
      <c r="U66" s="1634"/>
      <c r="V66" s="1634"/>
      <c r="W66" s="1634"/>
      <c r="X66" s="1634"/>
    </row>
    <row r="67" spans="1:24">
      <c r="A67" s="1656"/>
      <c r="B67" s="1720"/>
      <c r="C67" s="1656"/>
      <c r="D67" s="1710"/>
      <c r="E67" s="1654"/>
      <c r="F67" s="1654"/>
      <c r="G67" s="1654"/>
      <c r="H67" s="1654"/>
      <c r="I67" s="1676"/>
      <c r="J67" s="1676"/>
      <c r="K67" s="1676"/>
      <c r="L67" s="1676"/>
      <c r="M67" s="1676"/>
      <c r="N67" s="1676"/>
      <c r="O67" s="1676"/>
      <c r="P67" s="1676"/>
      <c r="Q67" s="1676"/>
      <c r="R67" s="1676"/>
      <c r="S67" s="1676"/>
      <c r="T67" s="1676"/>
      <c r="U67" s="1676"/>
      <c r="V67" s="1676"/>
      <c r="W67" s="1676"/>
      <c r="X67" s="1676"/>
    </row>
    <row r="68" spans="1:24" ht="17.399999999999999">
      <c r="A68" s="1711" t="s">
        <v>724</v>
      </c>
      <c r="B68" s="1720"/>
      <c r="C68" s="1656"/>
      <c r="D68" s="1710"/>
      <c r="E68" s="1654"/>
      <c r="F68" s="1654"/>
      <c r="G68" s="1654"/>
      <c r="H68" s="1654"/>
      <c r="I68" s="1676"/>
      <c r="J68" s="1676"/>
      <c r="K68" s="1676"/>
      <c r="L68" s="1676"/>
      <c r="M68" s="1676"/>
      <c r="N68" s="1676"/>
      <c r="O68" s="1676"/>
      <c r="P68" s="1676"/>
      <c r="Q68" s="1676"/>
      <c r="R68" s="1676"/>
      <c r="S68" s="1676"/>
      <c r="T68" s="1676"/>
      <c r="U68" s="1676"/>
      <c r="V68" s="1676"/>
      <c r="W68" s="1676"/>
      <c r="X68" s="1676"/>
    </row>
    <row r="69" spans="1:24">
      <c r="A69" s="1656"/>
      <c r="B69" s="1720"/>
      <c r="C69" s="1656"/>
      <c r="D69" s="1710"/>
      <c r="E69" s="1654"/>
      <c r="F69" s="1654"/>
      <c r="G69" s="1654"/>
      <c r="H69" s="1654"/>
      <c r="I69" s="1676"/>
      <c r="J69" s="1676"/>
      <c r="K69" s="1676"/>
      <c r="L69" s="1676"/>
      <c r="M69" s="1676"/>
      <c r="N69" s="1676"/>
      <c r="O69" s="1676"/>
      <c r="P69" s="1676"/>
      <c r="Q69" s="1676"/>
      <c r="R69" s="1676"/>
      <c r="S69" s="1676"/>
      <c r="T69" s="1676"/>
      <c r="U69" s="1676"/>
      <c r="V69" s="1676"/>
      <c r="W69" s="1676"/>
      <c r="X69" s="1676"/>
    </row>
    <row r="70" spans="1:24">
      <c r="A70" s="1656"/>
      <c r="B70" s="1706" t="s">
        <v>725</v>
      </c>
      <c r="C70" s="1701"/>
      <c r="D70" s="1710"/>
      <c r="E70" s="1654"/>
      <c r="F70" s="1654"/>
      <c r="G70" s="1654"/>
      <c r="H70" s="1654"/>
      <c r="I70" s="1676"/>
      <c r="J70" s="1676"/>
      <c r="K70" s="1676"/>
      <c r="L70" s="1676"/>
      <c r="M70" s="1676"/>
      <c r="N70" s="1676"/>
      <c r="O70" s="1676"/>
      <c r="P70" s="1676"/>
      <c r="Q70" s="1676"/>
      <c r="R70" s="1676"/>
      <c r="S70" s="1676"/>
      <c r="T70" s="1676"/>
      <c r="U70" s="1676"/>
      <c r="V70" s="1676"/>
      <c r="W70" s="1676"/>
      <c r="X70" s="1676"/>
    </row>
    <row r="71" spans="1:24">
      <c r="B71" s="1656" t="s">
        <v>726</v>
      </c>
      <c r="C71" s="1656"/>
      <c r="D71" s="1710"/>
      <c r="E71" s="1654"/>
      <c r="F71" s="1654"/>
      <c r="G71" s="1654"/>
      <c r="H71" s="1654"/>
      <c r="I71" s="1676"/>
      <c r="J71" s="1676"/>
      <c r="K71" s="1676"/>
      <c r="L71" s="1676"/>
      <c r="M71" s="1676"/>
      <c r="N71" s="1676"/>
      <c r="O71" s="1676"/>
      <c r="P71" s="1676"/>
      <c r="Q71" s="1676"/>
      <c r="R71" s="1676"/>
      <c r="S71" s="1676"/>
      <c r="T71" s="1676"/>
      <c r="U71" s="1676"/>
      <c r="V71" s="1676"/>
      <c r="W71" s="1676"/>
      <c r="X71" s="1676"/>
    </row>
    <row r="72" spans="1:24" ht="22.8">
      <c r="A72" s="1656"/>
      <c r="B72" s="1706" t="s">
        <v>727</v>
      </c>
      <c r="C72" s="1701"/>
      <c r="D72" s="1710"/>
      <c r="E72" s="1654"/>
      <c r="F72" s="1654"/>
      <c r="G72" s="1654"/>
      <c r="H72" s="1654"/>
      <c r="I72" s="1676"/>
      <c r="J72" s="1676"/>
      <c r="K72" s="1676"/>
      <c r="L72" s="1676"/>
      <c r="M72" s="1676"/>
      <c r="N72" s="1676"/>
      <c r="O72" s="1676"/>
      <c r="P72" s="1676"/>
      <c r="Q72" s="1676"/>
      <c r="R72" s="1676"/>
      <c r="S72" s="1676"/>
      <c r="T72" s="1676"/>
      <c r="U72" s="1676"/>
      <c r="V72" s="1676"/>
      <c r="W72" s="1676"/>
      <c r="X72" s="1676"/>
    </row>
    <row r="73" spans="1:24">
      <c r="B73" s="1656" t="s">
        <v>728</v>
      </c>
      <c r="C73" s="1656"/>
      <c r="D73" s="1710"/>
      <c r="E73" s="1654"/>
      <c r="F73" s="1654"/>
      <c r="G73" s="1654"/>
      <c r="H73" s="1654"/>
      <c r="I73" s="1676"/>
      <c r="J73" s="1676"/>
      <c r="K73" s="1676"/>
      <c r="L73" s="1676"/>
      <c r="M73" s="1676"/>
      <c r="N73" s="1676"/>
      <c r="O73" s="1676"/>
      <c r="P73" s="1676"/>
      <c r="Q73" s="1676"/>
      <c r="R73" s="1676"/>
      <c r="S73" s="1676"/>
      <c r="T73" s="1676"/>
      <c r="U73" s="1676"/>
      <c r="V73" s="1676"/>
      <c r="W73" s="1676"/>
      <c r="X73" s="1676"/>
    </row>
    <row r="74" spans="1:24">
      <c r="A74" s="1704"/>
      <c r="B74" s="1706"/>
      <c r="C74" s="1652"/>
      <c r="D74" s="1710"/>
      <c r="E74" s="1654"/>
      <c r="F74" s="1654"/>
      <c r="G74" s="1654"/>
      <c r="H74" s="1654"/>
      <c r="I74" s="1634"/>
      <c r="J74" s="1634"/>
      <c r="K74" s="1634"/>
      <c r="L74" s="1634"/>
      <c r="M74" s="1634"/>
      <c r="N74" s="1634"/>
      <c r="O74" s="1634"/>
      <c r="P74" s="1634"/>
      <c r="Q74" s="1634"/>
      <c r="R74" s="1634"/>
      <c r="S74" s="1634"/>
      <c r="T74" s="1634"/>
      <c r="U74" s="1634"/>
      <c r="V74" s="1634"/>
      <c r="W74" s="1634"/>
      <c r="X74" s="1634"/>
    </row>
    <row r="75" spans="1:24">
      <c r="A75" s="1704"/>
      <c r="B75" s="1706"/>
      <c r="C75" s="1652"/>
      <c r="D75" s="1710"/>
      <c r="E75" s="1654"/>
      <c r="F75" s="1654"/>
      <c r="G75" s="1654"/>
      <c r="H75" s="1654"/>
      <c r="I75" s="1634"/>
      <c r="J75" s="1634"/>
      <c r="K75" s="1634"/>
      <c r="L75" s="1634"/>
      <c r="M75" s="1634"/>
      <c r="N75" s="1634"/>
      <c r="O75" s="1634"/>
      <c r="P75" s="1634"/>
      <c r="Q75" s="1634"/>
      <c r="R75" s="1634"/>
      <c r="S75" s="1634"/>
      <c r="T75" s="1634"/>
      <c r="U75" s="1634"/>
      <c r="V75" s="1634"/>
      <c r="W75" s="1634"/>
      <c r="X75" s="1634"/>
    </row>
    <row r="76" spans="1:24" ht="17.399999999999999">
      <c r="A76" s="1711" t="s">
        <v>729</v>
      </c>
      <c r="B76" s="1706"/>
      <c r="C76" s="1652"/>
      <c r="D76" s="1710"/>
      <c r="E76" s="1654"/>
      <c r="F76" s="1654"/>
      <c r="G76" s="1654"/>
      <c r="H76" s="1654"/>
      <c r="I76" s="1676"/>
      <c r="J76" s="1676"/>
      <c r="K76" s="1676"/>
      <c r="L76" s="1676"/>
      <c r="M76" s="1676"/>
      <c r="N76" s="1676"/>
      <c r="O76" s="1676"/>
      <c r="P76" s="1676"/>
      <c r="Q76" s="1676"/>
      <c r="R76" s="1676"/>
      <c r="S76" s="1676"/>
      <c r="T76" s="1676"/>
      <c r="U76" s="1676"/>
      <c r="V76" s="1676"/>
      <c r="W76" s="1676"/>
      <c r="X76" s="1676"/>
    </row>
    <row r="77" spans="1:24">
      <c r="A77" s="1704"/>
      <c r="B77" s="1706"/>
      <c r="C77" s="1652"/>
      <c r="D77" s="1710"/>
      <c r="E77" s="1654"/>
      <c r="F77" s="1654"/>
      <c r="G77" s="1654"/>
      <c r="H77" s="1654"/>
      <c r="I77" s="1676"/>
      <c r="J77" s="1676"/>
      <c r="K77" s="1676"/>
      <c r="L77" s="1676"/>
      <c r="M77" s="1676"/>
      <c r="N77" s="1676"/>
      <c r="O77" s="1676"/>
      <c r="P77" s="1676"/>
      <c r="Q77" s="1676"/>
      <c r="R77" s="1676"/>
      <c r="S77" s="1676"/>
      <c r="T77" s="1676"/>
      <c r="U77" s="1676"/>
      <c r="V77" s="1676"/>
      <c r="W77" s="1676"/>
      <c r="X77" s="1676"/>
    </row>
    <row r="78" spans="1:24">
      <c r="A78" s="1704"/>
      <c r="B78" s="1712" t="s">
        <v>705</v>
      </c>
      <c r="C78" s="1652"/>
      <c r="D78" s="1710"/>
      <c r="E78" s="1654"/>
      <c r="F78" s="1654"/>
      <c r="G78" s="1654"/>
      <c r="H78" s="1654"/>
      <c r="I78" s="1676"/>
      <c r="J78" s="1676"/>
      <c r="K78" s="1676"/>
      <c r="L78" s="1676"/>
      <c r="M78" s="1676"/>
      <c r="N78" s="1676"/>
      <c r="O78" s="1676"/>
      <c r="P78" s="1676"/>
      <c r="Q78" s="1676"/>
      <c r="R78" s="1676"/>
      <c r="S78" s="1676"/>
      <c r="T78" s="1676"/>
      <c r="U78" s="1676"/>
      <c r="V78" s="1676"/>
      <c r="W78" s="1676"/>
      <c r="X78" s="1676"/>
    </row>
    <row r="79" spans="1:24">
      <c r="A79" s="1704"/>
      <c r="B79" s="1706" t="s">
        <v>142</v>
      </c>
      <c r="C79" s="1652"/>
      <c r="D79" s="1710"/>
      <c r="E79" s="1654"/>
      <c r="F79" s="1654"/>
      <c r="G79" s="1654"/>
      <c r="H79" s="1654"/>
      <c r="I79" s="1676"/>
      <c r="J79" s="1676"/>
      <c r="K79" s="1676"/>
      <c r="L79" s="1676"/>
      <c r="M79" s="1676"/>
      <c r="N79" s="1676"/>
      <c r="O79" s="1676"/>
      <c r="P79" s="1676"/>
      <c r="Q79" s="1676"/>
      <c r="R79" s="1676"/>
      <c r="S79" s="1676"/>
      <c r="T79" s="1676"/>
      <c r="U79" s="1676"/>
      <c r="V79" s="1676"/>
      <c r="W79" s="1676"/>
      <c r="X79" s="1676"/>
    </row>
    <row r="80" spans="1:24">
      <c r="B80" s="1720" t="s">
        <v>143</v>
      </c>
      <c r="C80" s="1652"/>
      <c r="D80" s="1710"/>
      <c r="E80" s="1654"/>
      <c r="F80" s="1654"/>
      <c r="G80" s="1654"/>
      <c r="H80" s="1654"/>
      <c r="I80" s="1676"/>
      <c r="J80" s="1676"/>
      <c r="K80" s="1676"/>
      <c r="L80" s="1676"/>
      <c r="M80" s="1676"/>
      <c r="N80" s="1676"/>
      <c r="O80" s="1676"/>
      <c r="P80" s="1676"/>
      <c r="Q80" s="1676"/>
      <c r="R80" s="1676"/>
      <c r="S80" s="1676"/>
      <c r="T80" s="1676"/>
      <c r="U80" s="1676"/>
      <c r="V80" s="1676"/>
      <c r="W80" s="1676"/>
      <c r="X80" s="1676"/>
    </row>
    <row r="81" spans="1:24">
      <c r="B81" s="1713" t="s">
        <v>144</v>
      </c>
      <c r="C81" s="1652"/>
      <c r="D81" s="1710"/>
      <c r="E81" s="1654"/>
      <c r="F81" s="1654"/>
      <c r="G81" s="1654"/>
      <c r="H81" s="1654"/>
      <c r="I81" s="1676"/>
      <c r="J81" s="1676"/>
      <c r="K81" s="1676"/>
      <c r="L81" s="1676"/>
      <c r="M81" s="1676"/>
      <c r="N81" s="1676"/>
      <c r="O81" s="1676"/>
      <c r="P81" s="1676"/>
      <c r="Q81" s="1676"/>
      <c r="R81" s="1676"/>
      <c r="S81" s="1676"/>
      <c r="T81" s="1676"/>
      <c r="U81" s="1676"/>
      <c r="V81" s="1676"/>
      <c r="W81" s="1676"/>
      <c r="X81" s="1676"/>
    </row>
    <row r="82" spans="1:24">
      <c r="A82" s="1704"/>
      <c r="B82" s="1706" t="s">
        <v>145</v>
      </c>
      <c r="C82" s="1652"/>
      <c r="D82" s="1710"/>
      <c r="E82" s="1654"/>
      <c r="F82" s="1654"/>
      <c r="G82" s="1654"/>
      <c r="H82" s="1654"/>
      <c r="I82" s="1676"/>
      <c r="J82" s="1676"/>
      <c r="K82" s="1676"/>
      <c r="L82" s="1676"/>
      <c r="M82" s="1676"/>
      <c r="N82" s="1676"/>
      <c r="O82" s="1676"/>
      <c r="P82" s="1676"/>
      <c r="Q82" s="1676"/>
      <c r="R82" s="1676"/>
      <c r="S82" s="1676"/>
      <c r="T82" s="1676"/>
      <c r="U82" s="1676"/>
      <c r="V82" s="1676"/>
      <c r="W82" s="1676"/>
      <c r="X82" s="1676"/>
    </row>
    <row r="83" spans="1:24">
      <c r="B83" s="1713" t="s">
        <v>146</v>
      </c>
      <c r="C83" s="1652"/>
      <c r="D83" s="1710"/>
      <c r="E83" s="1654"/>
      <c r="F83" s="1654"/>
      <c r="G83" s="1654"/>
      <c r="H83" s="1654"/>
      <c r="I83" s="1676"/>
      <c r="J83" s="1676"/>
      <c r="K83" s="1676"/>
      <c r="L83" s="1676"/>
      <c r="M83" s="1676"/>
      <c r="N83" s="1676"/>
      <c r="O83" s="1676"/>
      <c r="P83" s="1676"/>
      <c r="Q83" s="1676"/>
      <c r="R83" s="1676"/>
      <c r="S83" s="1676"/>
      <c r="T83" s="1676"/>
      <c r="U83" s="1676"/>
      <c r="V83" s="1676"/>
      <c r="W83" s="1676"/>
      <c r="X83" s="1676"/>
    </row>
    <row r="84" spans="1:24">
      <c r="A84" s="1704"/>
      <c r="B84" s="1706" t="s">
        <v>147</v>
      </c>
      <c r="C84" s="1652"/>
      <c r="D84" s="1710"/>
      <c r="E84" s="1654"/>
      <c r="F84" s="1654"/>
      <c r="G84" s="1654"/>
      <c r="H84" s="1654"/>
      <c r="I84" s="1676"/>
      <c r="J84" s="1676"/>
      <c r="K84" s="1676"/>
      <c r="L84" s="1676"/>
      <c r="M84" s="1676"/>
      <c r="N84" s="1676"/>
      <c r="O84" s="1676"/>
      <c r="P84" s="1676"/>
      <c r="Q84" s="1676"/>
      <c r="R84" s="1676"/>
      <c r="S84" s="1676"/>
      <c r="T84" s="1676"/>
      <c r="U84" s="1676"/>
      <c r="V84" s="1676"/>
      <c r="W84" s="1676"/>
      <c r="X84" s="1676"/>
    </row>
    <row r="85" spans="1:24">
      <c r="B85" s="1713" t="s">
        <v>148</v>
      </c>
      <c r="C85" s="1652"/>
      <c r="D85" s="1710"/>
      <c r="E85" s="1654"/>
      <c r="F85" s="1654"/>
      <c r="G85" s="1654"/>
      <c r="H85" s="1654"/>
      <c r="I85" s="1676"/>
      <c r="J85" s="1676"/>
      <c r="K85" s="1676"/>
      <c r="L85" s="1676"/>
      <c r="M85" s="1676"/>
      <c r="N85" s="1676"/>
      <c r="O85" s="1676"/>
      <c r="P85" s="1676"/>
      <c r="Q85" s="1676"/>
      <c r="R85" s="1676"/>
      <c r="S85" s="1676"/>
      <c r="T85" s="1676"/>
      <c r="U85" s="1676"/>
      <c r="V85" s="1676"/>
      <c r="W85" s="1676"/>
      <c r="X85" s="1676"/>
    </row>
    <row r="86" spans="1:24">
      <c r="A86" s="1704"/>
      <c r="B86" s="1706"/>
      <c r="C86" s="1652"/>
      <c r="D86" s="1654"/>
      <c r="E86" s="1654"/>
      <c r="F86" s="1654"/>
      <c r="G86" s="1654"/>
      <c r="H86" s="1654"/>
      <c r="I86" s="1676"/>
      <c r="J86" s="1676"/>
      <c r="K86" s="1676"/>
      <c r="L86" s="1676"/>
      <c r="M86" s="1676"/>
      <c r="N86" s="1676"/>
      <c r="O86" s="1676"/>
      <c r="P86" s="1676"/>
      <c r="Q86" s="1676"/>
      <c r="R86" s="1676"/>
      <c r="S86" s="1676"/>
      <c r="T86" s="1676"/>
      <c r="U86" s="1676"/>
      <c r="V86" s="1676"/>
      <c r="W86" s="1676"/>
      <c r="X86" s="1676"/>
    </row>
    <row r="87" spans="1:24">
      <c r="A87" s="1704"/>
      <c r="B87" s="1706"/>
      <c r="C87" s="1652"/>
      <c r="D87" s="1654"/>
      <c r="E87" s="1654"/>
      <c r="F87" s="1654"/>
      <c r="G87" s="1654"/>
      <c r="H87" s="1654"/>
      <c r="I87" s="1676"/>
      <c r="J87" s="1676"/>
      <c r="K87" s="1676"/>
      <c r="L87" s="1676"/>
      <c r="M87" s="1676"/>
      <c r="N87" s="1676"/>
      <c r="O87" s="1676"/>
      <c r="P87" s="1676"/>
      <c r="Q87" s="1676"/>
      <c r="R87" s="1676"/>
      <c r="S87" s="1676"/>
      <c r="T87" s="1676"/>
      <c r="U87" s="1676"/>
      <c r="V87" s="1676"/>
      <c r="W87" s="1676"/>
      <c r="X87" s="1676"/>
    </row>
    <row r="88" spans="1:24" ht="17.399999999999999">
      <c r="A88" s="1711" t="s">
        <v>153</v>
      </c>
      <c r="B88" s="1706"/>
      <c r="C88" s="1652"/>
      <c r="D88" s="1654"/>
      <c r="E88" s="1654"/>
      <c r="F88" s="1654"/>
      <c r="G88" s="1654"/>
      <c r="H88" s="1654"/>
      <c r="I88" s="1676"/>
      <c r="J88" s="1676"/>
      <c r="K88" s="1676"/>
      <c r="L88" s="1676"/>
      <c r="M88" s="1676"/>
      <c r="N88" s="1676"/>
      <c r="O88" s="1676"/>
      <c r="P88" s="1676"/>
      <c r="Q88" s="1676"/>
      <c r="R88" s="1676"/>
      <c r="S88" s="1676"/>
      <c r="T88" s="1676"/>
      <c r="U88" s="1676"/>
      <c r="V88" s="1676"/>
      <c r="W88" s="1676"/>
      <c r="X88" s="1676"/>
    </row>
    <row r="89" spans="1:24">
      <c r="A89" s="1704"/>
      <c r="B89" s="1706"/>
      <c r="C89" s="1652"/>
      <c r="D89" s="1654"/>
      <c r="E89" s="1654"/>
      <c r="F89" s="1654"/>
      <c r="G89" s="1654"/>
      <c r="H89" s="1654"/>
      <c r="I89" s="1676"/>
      <c r="J89" s="1676"/>
      <c r="K89" s="1676"/>
      <c r="L89" s="1676"/>
      <c r="M89" s="1676"/>
      <c r="N89" s="1676"/>
      <c r="O89" s="1676"/>
      <c r="P89" s="1676"/>
      <c r="Q89" s="1676"/>
      <c r="R89" s="1676"/>
      <c r="S89" s="1676"/>
      <c r="T89" s="1676"/>
      <c r="U89" s="1676"/>
      <c r="V89" s="1676"/>
      <c r="W89" s="1676"/>
      <c r="X89" s="1676"/>
    </row>
    <row r="90" spans="1:24">
      <c r="A90" s="1704"/>
      <c r="B90" s="1712" t="s">
        <v>705</v>
      </c>
      <c r="C90" s="1652"/>
      <c r="D90" s="1654"/>
      <c r="E90" s="1654"/>
      <c r="F90" s="1654"/>
      <c r="G90" s="1654"/>
      <c r="H90" s="1654"/>
      <c r="I90" s="1676"/>
      <c r="J90" s="1676"/>
      <c r="K90" s="1676"/>
      <c r="L90" s="1676"/>
      <c r="M90" s="1676"/>
      <c r="N90" s="1676"/>
      <c r="O90" s="1676"/>
      <c r="P90" s="1676"/>
      <c r="Q90" s="1676"/>
      <c r="R90" s="1676"/>
      <c r="S90" s="1676"/>
      <c r="T90" s="1676"/>
      <c r="U90" s="1676"/>
      <c r="V90" s="1676"/>
      <c r="W90" s="1676"/>
      <c r="X90" s="1676"/>
    </row>
    <row r="91" spans="1:24" ht="22.8">
      <c r="A91" s="1704"/>
      <c r="B91" s="1706" t="s">
        <v>1571</v>
      </c>
      <c r="C91" s="1652"/>
      <c r="D91" s="1654"/>
      <c r="E91" s="1654"/>
      <c r="F91" s="1654"/>
      <c r="G91" s="1654"/>
      <c r="H91" s="1654"/>
      <c r="I91" s="1676"/>
      <c r="J91" s="1676"/>
      <c r="K91" s="1676"/>
      <c r="L91" s="1676"/>
      <c r="M91" s="1676"/>
      <c r="N91" s="1676"/>
      <c r="O91" s="1676"/>
      <c r="P91" s="1676"/>
      <c r="Q91" s="1676"/>
      <c r="R91" s="1676"/>
      <c r="S91" s="1676"/>
      <c r="T91" s="1676"/>
      <c r="U91" s="1676"/>
      <c r="V91" s="1676"/>
      <c r="W91" s="1676"/>
      <c r="X91" s="1676"/>
    </row>
    <row r="92" spans="1:24">
      <c r="A92" s="1704"/>
      <c r="B92" s="1706"/>
      <c r="C92" s="1652"/>
      <c r="D92" s="1654"/>
      <c r="E92" s="1654"/>
      <c r="F92" s="1654"/>
      <c r="G92" s="1654"/>
      <c r="H92" s="1654"/>
      <c r="I92" s="1676"/>
      <c r="J92" s="1676"/>
      <c r="K92" s="1676"/>
      <c r="L92" s="1676"/>
      <c r="M92" s="1676"/>
      <c r="N92" s="1676"/>
      <c r="O92" s="1676"/>
      <c r="P92" s="1676"/>
      <c r="Q92" s="1676"/>
      <c r="R92" s="1676"/>
      <c r="S92" s="1676"/>
      <c r="T92" s="1676"/>
      <c r="U92" s="1676"/>
      <c r="V92" s="1676"/>
      <c r="W92" s="1676"/>
      <c r="X92" s="1676"/>
    </row>
    <row r="93" spans="1:24">
      <c r="A93" s="1714" t="s">
        <v>119</v>
      </c>
      <c r="B93" s="1715" t="s">
        <v>730</v>
      </c>
      <c r="C93" s="1654"/>
      <c r="E93" s="1654"/>
      <c r="F93" s="1654"/>
      <c r="G93" s="1654"/>
      <c r="H93" s="1654"/>
      <c r="I93" s="1676"/>
      <c r="J93" s="1676"/>
      <c r="K93" s="1676"/>
      <c r="L93" s="1676"/>
      <c r="M93" s="1676"/>
      <c r="N93" s="1676"/>
      <c r="O93" s="1676"/>
      <c r="P93" s="1676"/>
      <c r="Q93" s="1676"/>
      <c r="R93" s="1676"/>
      <c r="S93" s="1676"/>
      <c r="T93" s="1676"/>
      <c r="U93" s="1676"/>
      <c r="V93" s="1676"/>
      <c r="W93" s="1676"/>
      <c r="X93" s="1676"/>
    </row>
    <row r="94" spans="1:24">
      <c r="A94" s="1714" t="s">
        <v>119</v>
      </c>
      <c r="B94" s="1716" t="s">
        <v>707</v>
      </c>
      <c r="C94" s="1710"/>
      <c r="E94" s="1654"/>
      <c r="F94" s="1654"/>
      <c r="G94" s="1654"/>
      <c r="H94" s="1654"/>
      <c r="I94" s="1676"/>
      <c r="J94" s="1676"/>
      <c r="K94" s="1676"/>
      <c r="L94" s="1676"/>
      <c r="M94" s="1676"/>
      <c r="N94" s="1676"/>
      <c r="O94" s="1676"/>
      <c r="P94" s="1676"/>
      <c r="Q94" s="1676"/>
      <c r="R94" s="1676"/>
      <c r="S94" s="1676"/>
      <c r="T94" s="1676"/>
      <c r="U94" s="1676"/>
      <c r="V94" s="1676"/>
      <c r="W94" s="1676"/>
      <c r="X94" s="1676"/>
    </row>
    <row r="95" spans="1:24">
      <c r="A95" s="1704"/>
      <c r="B95" s="1706"/>
      <c r="C95" s="1652"/>
      <c r="D95" s="1654"/>
      <c r="E95" s="1654"/>
      <c r="F95" s="1654"/>
      <c r="G95" s="1654"/>
      <c r="H95" s="1654"/>
      <c r="I95" s="1676"/>
      <c r="J95" s="1676"/>
      <c r="K95" s="1676"/>
      <c r="L95" s="1676"/>
      <c r="M95" s="1676"/>
      <c r="N95" s="1676"/>
      <c r="O95" s="1676"/>
      <c r="P95" s="1676"/>
      <c r="Q95" s="1676"/>
      <c r="R95" s="1676"/>
      <c r="S95" s="1676"/>
      <c r="T95" s="1676"/>
      <c r="U95" s="1676"/>
      <c r="V95" s="1676"/>
      <c r="W95" s="1676"/>
      <c r="X95" s="1676"/>
    </row>
    <row r="96" spans="1:24">
      <c r="A96" s="1704"/>
      <c r="B96" s="1712" t="s">
        <v>731</v>
      </c>
      <c r="C96" s="1652"/>
      <c r="D96" s="1654"/>
      <c r="E96" s="1654"/>
      <c r="F96" s="1654"/>
      <c r="G96" s="1654"/>
      <c r="H96" s="1654"/>
      <c r="I96" s="1676"/>
      <c r="J96" s="1676"/>
      <c r="K96" s="1676"/>
      <c r="L96" s="1676"/>
      <c r="M96" s="1676"/>
      <c r="N96" s="1676"/>
      <c r="O96" s="1676"/>
      <c r="P96" s="1676"/>
      <c r="Q96" s="1676"/>
      <c r="R96" s="1676"/>
      <c r="S96" s="1676"/>
      <c r="T96" s="1676"/>
      <c r="U96" s="1676"/>
      <c r="V96" s="1676"/>
      <c r="W96" s="1676"/>
      <c r="X96" s="1676"/>
    </row>
    <row r="97" spans="1:24">
      <c r="A97" s="1704"/>
      <c r="B97" s="1706" t="s">
        <v>732</v>
      </c>
      <c r="C97" s="1652"/>
      <c r="D97" s="1654"/>
      <c r="E97" s="1654"/>
      <c r="F97" s="1654"/>
      <c r="G97" s="1654"/>
      <c r="H97" s="1654"/>
      <c r="I97" s="1676"/>
      <c r="J97" s="1676"/>
      <c r="K97" s="1676"/>
      <c r="L97" s="1676"/>
      <c r="M97" s="1676"/>
      <c r="N97" s="1676"/>
      <c r="O97" s="1676"/>
      <c r="P97" s="1676"/>
      <c r="Q97" s="1676"/>
      <c r="R97" s="1676"/>
      <c r="S97" s="1676"/>
      <c r="T97" s="1676"/>
      <c r="U97" s="1676"/>
      <c r="V97" s="1676"/>
      <c r="W97" s="1676"/>
      <c r="X97" s="1676"/>
    </row>
    <row r="98" spans="1:24">
      <c r="B98" s="1720" t="s">
        <v>733</v>
      </c>
      <c r="C98" s="1652"/>
      <c r="D98" s="1654"/>
      <c r="E98" s="1654"/>
      <c r="F98" s="1654"/>
      <c r="G98" s="1654"/>
      <c r="H98" s="1654"/>
      <c r="I98" s="1676"/>
      <c r="J98" s="1676"/>
      <c r="K98" s="1676"/>
      <c r="L98" s="1676"/>
      <c r="M98" s="1676"/>
      <c r="N98" s="1676"/>
      <c r="O98" s="1676"/>
      <c r="P98" s="1676"/>
      <c r="Q98" s="1676"/>
      <c r="R98" s="1676"/>
      <c r="S98" s="1676"/>
      <c r="T98" s="1676"/>
      <c r="U98" s="1676"/>
      <c r="V98" s="1676"/>
      <c r="W98" s="1676"/>
      <c r="X98" s="1676"/>
    </row>
    <row r="99" spans="1:24">
      <c r="B99" s="1720" t="s">
        <v>734</v>
      </c>
      <c r="C99" s="1652"/>
      <c r="D99" s="1654"/>
      <c r="E99" s="1654"/>
      <c r="F99" s="1654"/>
      <c r="G99" s="1654"/>
      <c r="H99" s="1654"/>
      <c r="I99" s="1676"/>
      <c r="J99" s="1676"/>
      <c r="K99" s="1676"/>
      <c r="L99" s="1676"/>
      <c r="M99" s="1676"/>
      <c r="N99" s="1676"/>
      <c r="O99" s="1676"/>
      <c r="P99" s="1676"/>
      <c r="Q99" s="1676"/>
      <c r="R99" s="1676"/>
      <c r="S99" s="1676"/>
      <c r="T99" s="1676"/>
      <c r="U99" s="1676"/>
      <c r="V99" s="1676"/>
      <c r="W99" s="1676"/>
      <c r="X99" s="1676"/>
    </row>
    <row r="100" spans="1:24">
      <c r="A100" s="1704"/>
      <c r="B100" s="1706" t="s">
        <v>735</v>
      </c>
      <c r="C100" s="1652"/>
      <c r="D100" s="1654"/>
      <c r="E100" s="1654"/>
      <c r="F100" s="1654"/>
      <c r="G100" s="1654"/>
      <c r="H100" s="1654"/>
      <c r="I100" s="1676"/>
      <c r="J100" s="1676"/>
      <c r="K100" s="1676"/>
      <c r="L100" s="1676"/>
      <c r="M100" s="1676"/>
      <c r="N100" s="1676"/>
      <c r="O100" s="1676"/>
      <c r="P100" s="1676"/>
      <c r="Q100" s="1676"/>
      <c r="R100" s="1676"/>
      <c r="S100" s="1676"/>
      <c r="T100" s="1676"/>
      <c r="U100" s="1676"/>
      <c r="V100" s="1676"/>
      <c r="W100" s="1676"/>
      <c r="X100" s="1676"/>
    </row>
    <row r="101" spans="1:24" ht="22.8">
      <c r="B101" s="1720" t="s">
        <v>736</v>
      </c>
      <c r="C101" s="1652"/>
      <c r="D101" s="1654"/>
      <c r="E101" s="1654"/>
      <c r="F101" s="1654"/>
      <c r="G101" s="1654"/>
      <c r="H101" s="1654"/>
      <c r="I101" s="1676"/>
      <c r="J101" s="1676"/>
      <c r="K101" s="1676"/>
      <c r="L101" s="1676"/>
      <c r="M101" s="1676"/>
      <c r="N101" s="1676"/>
      <c r="O101" s="1676"/>
      <c r="P101" s="1676"/>
      <c r="Q101" s="1676"/>
      <c r="R101" s="1676"/>
      <c r="S101" s="1676"/>
      <c r="T101" s="1676"/>
      <c r="U101" s="1676"/>
      <c r="V101" s="1676"/>
      <c r="W101" s="1676"/>
      <c r="X101" s="1676"/>
    </row>
    <row r="102" spans="1:24">
      <c r="A102" s="1704"/>
      <c r="B102" s="1706" t="s">
        <v>737</v>
      </c>
      <c r="C102" s="1652"/>
      <c r="D102" s="1654"/>
      <c r="E102" s="1654"/>
      <c r="F102" s="1654"/>
      <c r="G102" s="1654"/>
      <c r="H102" s="1654"/>
      <c r="I102" s="1676"/>
      <c r="J102" s="1676"/>
      <c r="K102" s="1676"/>
      <c r="L102" s="1676"/>
      <c r="M102" s="1676"/>
      <c r="N102" s="1676"/>
      <c r="O102" s="1676"/>
      <c r="P102" s="1676"/>
      <c r="Q102" s="1676"/>
      <c r="R102" s="1676"/>
      <c r="S102" s="1676"/>
      <c r="T102" s="1676"/>
      <c r="U102" s="1676"/>
      <c r="V102" s="1676"/>
      <c r="W102" s="1676"/>
      <c r="X102" s="1676"/>
    </row>
    <row r="103" spans="1:24" ht="22.8">
      <c r="B103" s="1720" t="s">
        <v>738</v>
      </c>
      <c r="C103" s="1652"/>
      <c r="D103" s="1654"/>
      <c r="E103" s="1654"/>
      <c r="F103" s="1654"/>
      <c r="G103" s="1654"/>
      <c r="H103" s="1654"/>
      <c r="I103" s="1676"/>
      <c r="J103" s="1676"/>
      <c r="K103" s="1676"/>
      <c r="L103" s="1676"/>
      <c r="M103" s="1676"/>
      <c r="N103" s="1676"/>
      <c r="O103" s="1676"/>
      <c r="P103" s="1676"/>
      <c r="Q103" s="1676"/>
      <c r="R103" s="1676"/>
      <c r="S103" s="1676"/>
      <c r="T103" s="1676"/>
      <c r="U103" s="1676"/>
      <c r="V103" s="1676"/>
      <c r="W103" s="1676"/>
      <c r="X103" s="1676"/>
    </row>
    <row r="104" spans="1:24">
      <c r="A104" s="1704"/>
      <c r="B104" s="1706" t="s">
        <v>739</v>
      </c>
      <c r="C104" s="1652"/>
      <c r="D104" s="1654"/>
      <c r="E104" s="1654"/>
      <c r="F104" s="1654"/>
      <c r="G104" s="1654"/>
      <c r="H104" s="1654"/>
      <c r="I104" s="1676"/>
      <c r="J104" s="1676"/>
      <c r="K104" s="1676"/>
      <c r="L104" s="1676"/>
      <c r="M104" s="1676"/>
      <c r="N104" s="1676"/>
      <c r="O104" s="1676"/>
      <c r="P104" s="1676"/>
      <c r="Q104" s="1676"/>
      <c r="R104" s="1676"/>
      <c r="S104" s="1676"/>
      <c r="T104" s="1676"/>
      <c r="U104" s="1676"/>
      <c r="V104" s="1676"/>
      <c r="W104" s="1676"/>
      <c r="X104" s="1676"/>
    </row>
    <row r="105" spans="1:24" ht="22.8">
      <c r="B105" s="1720" t="s">
        <v>740</v>
      </c>
      <c r="C105" s="1652"/>
      <c r="D105" s="1654"/>
      <c r="E105" s="1654"/>
      <c r="F105" s="1654"/>
      <c r="G105" s="1654"/>
      <c r="H105" s="1654"/>
      <c r="I105" s="1676"/>
      <c r="J105" s="1676"/>
      <c r="K105" s="1676"/>
      <c r="L105" s="1676"/>
      <c r="M105" s="1676"/>
      <c r="N105" s="1676"/>
      <c r="O105" s="1676"/>
      <c r="P105" s="1676"/>
      <c r="Q105" s="1676"/>
      <c r="R105" s="1676"/>
      <c r="S105" s="1676"/>
      <c r="T105" s="1676"/>
      <c r="U105" s="1676"/>
      <c r="V105" s="1676"/>
      <c r="W105" s="1676"/>
      <c r="X105" s="1676"/>
    </row>
    <row r="106" spans="1:24">
      <c r="B106" s="1720" t="s">
        <v>741</v>
      </c>
      <c r="C106" s="1652"/>
      <c r="D106" s="1654"/>
      <c r="E106" s="1654"/>
      <c r="F106" s="1654"/>
      <c r="G106" s="1654"/>
      <c r="H106" s="1654"/>
      <c r="I106" s="1676"/>
      <c r="J106" s="1676"/>
      <c r="K106" s="1676"/>
      <c r="L106" s="1676"/>
      <c r="M106" s="1676"/>
      <c r="N106" s="1676"/>
      <c r="O106" s="1676"/>
      <c r="P106" s="1676"/>
      <c r="Q106" s="1676"/>
      <c r="R106" s="1676"/>
      <c r="S106" s="1676"/>
      <c r="T106" s="1676"/>
      <c r="U106" s="1676"/>
      <c r="V106" s="1676"/>
      <c r="W106" s="1676"/>
      <c r="X106" s="1676"/>
    </row>
    <row r="107" spans="1:24">
      <c r="A107" s="1704"/>
      <c r="B107" s="1706"/>
      <c r="C107" s="1652"/>
      <c r="D107" s="1654"/>
      <c r="E107" s="1654"/>
      <c r="F107" s="1654"/>
      <c r="G107" s="1654"/>
      <c r="H107" s="1654"/>
      <c r="I107" s="1676"/>
      <c r="J107" s="1676"/>
      <c r="K107" s="1676"/>
      <c r="L107" s="1676"/>
      <c r="M107" s="1676"/>
      <c r="N107" s="1676"/>
      <c r="O107" s="1676"/>
      <c r="P107" s="1676"/>
      <c r="Q107" s="1676"/>
      <c r="R107" s="1676"/>
      <c r="S107" s="1676"/>
      <c r="T107" s="1676"/>
      <c r="U107" s="1676"/>
      <c r="V107" s="1676"/>
      <c r="W107" s="1676"/>
      <c r="X107" s="1676"/>
    </row>
    <row r="108" spans="1:24">
      <c r="A108" s="1704"/>
      <c r="B108" s="1712" t="s">
        <v>723</v>
      </c>
      <c r="C108" s="1652"/>
      <c r="D108" s="1654"/>
      <c r="E108" s="1654"/>
      <c r="F108" s="1654"/>
      <c r="G108" s="1654"/>
      <c r="H108" s="1654"/>
      <c r="I108" s="1676"/>
      <c r="J108" s="1676"/>
      <c r="K108" s="1676"/>
      <c r="L108" s="1676"/>
      <c r="M108" s="1676"/>
      <c r="N108" s="1676"/>
      <c r="O108" s="1676"/>
      <c r="P108" s="1676"/>
      <c r="Q108" s="1676"/>
      <c r="R108" s="1676"/>
      <c r="S108" s="1676"/>
      <c r="T108" s="1676"/>
      <c r="U108" s="1676"/>
      <c r="V108" s="1676"/>
      <c r="W108" s="1676"/>
      <c r="X108" s="1676"/>
    </row>
    <row r="109" spans="1:24">
      <c r="A109" s="1704"/>
      <c r="B109" s="1706" t="s">
        <v>742</v>
      </c>
      <c r="C109" s="1652"/>
      <c r="D109" s="1654"/>
      <c r="E109" s="1654"/>
      <c r="F109" s="1654"/>
      <c r="G109" s="1654"/>
      <c r="H109" s="1654"/>
      <c r="I109" s="1676"/>
      <c r="J109" s="1676"/>
      <c r="K109" s="1676"/>
      <c r="L109" s="1676"/>
      <c r="M109" s="1676"/>
      <c r="N109" s="1676"/>
      <c r="O109" s="1676"/>
      <c r="P109" s="1676"/>
      <c r="Q109" s="1676"/>
      <c r="R109" s="1676"/>
      <c r="S109" s="1676"/>
      <c r="T109" s="1676"/>
      <c r="U109" s="1676"/>
      <c r="V109" s="1676"/>
      <c r="W109" s="1676"/>
      <c r="X109" s="1676"/>
    </row>
    <row r="110" spans="1:24">
      <c r="A110" s="1704"/>
      <c r="B110" s="1706" t="s">
        <v>743</v>
      </c>
      <c r="C110" s="1652"/>
      <c r="D110" s="1654"/>
      <c r="E110" s="1654"/>
      <c r="F110" s="1654"/>
      <c r="G110" s="1654"/>
      <c r="H110" s="1654"/>
      <c r="I110" s="1676"/>
      <c r="J110" s="1676"/>
      <c r="K110" s="1676"/>
      <c r="L110" s="1676"/>
      <c r="M110" s="1676"/>
      <c r="N110" s="1676"/>
      <c r="O110" s="1676"/>
      <c r="P110" s="1676"/>
      <c r="Q110" s="1676"/>
      <c r="R110" s="1676"/>
      <c r="S110" s="1676"/>
      <c r="T110" s="1676"/>
      <c r="U110" s="1676"/>
      <c r="V110" s="1676"/>
      <c r="W110" s="1676"/>
      <c r="X110" s="1676"/>
    </row>
    <row r="111" spans="1:24">
      <c r="B111" s="1713" t="s">
        <v>744</v>
      </c>
      <c r="C111" s="1652"/>
      <c r="D111" s="1654"/>
      <c r="E111" s="1654"/>
      <c r="F111" s="1654"/>
      <c r="G111" s="1654"/>
      <c r="H111" s="1654"/>
      <c r="I111" s="1676"/>
      <c r="J111" s="1676"/>
      <c r="K111" s="1676"/>
      <c r="L111" s="1676"/>
      <c r="M111" s="1676"/>
      <c r="N111" s="1676"/>
      <c r="O111" s="1676"/>
      <c r="P111" s="1676"/>
      <c r="Q111" s="1676"/>
      <c r="R111" s="1676"/>
      <c r="S111" s="1676"/>
      <c r="T111" s="1676"/>
      <c r="U111" s="1676"/>
      <c r="V111" s="1676"/>
      <c r="W111" s="1676"/>
      <c r="X111" s="1676"/>
    </row>
    <row r="112" spans="1:24">
      <c r="A112" s="1722"/>
      <c r="B112" s="1723"/>
      <c r="C112" s="1722"/>
      <c r="D112" s="1722"/>
      <c r="E112" s="1722"/>
      <c r="F112" s="1722"/>
      <c r="G112" s="1722"/>
      <c r="H112" s="1722"/>
      <c r="I112" s="1634"/>
      <c r="J112" s="1634"/>
      <c r="K112" s="1634"/>
      <c r="L112" s="1634"/>
      <c r="M112" s="1634"/>
      <c r="N112" s="1634"/>
      <c r="O112" s="1634"/>
      <c r="P112" s="1634"/>
      <c r="Q112" s="1634"/>
      <c r="R112" s="1634"/>
      <c r="S112" s="1634"/>
      <c r="T112" s="1634"/>
      <c r="U112" s="1634"/>
      <c r="V112" s="1634"/>
      <c r="W112" s="1634"/>
      <c r="X112" s="1634"/>
    </row>
    <row r="113" spans="1:24">
      <c r="A113" s="1722"/>
      <c r="B113" s="1723"/>
      <c r="C113" s="1722"/>
      <c r="D113" s="1722"/>
      <c r="E113" s="1722"/>
      <c r="F113" s="1722"/>
      <c r="G113" s="1722"/>
      <c r="H113" s="1722"/>
      <c r="I113" s="1634"/>
      <c r="J113" s="1634"/>
      <c r="K113" s="1634"/>
      <c r="L113" s="1634"/>
      <c r="M113" s="1634"/>
      <c r="N113" s="1634"/>
      <c r="O113" s="1634"/>
      <c r="P113" s="1634"/>
      <c r="Q113" s="1634"/>
      <c r="R113" s="1634"/>
      <c r="S113" s="1634"/>
      <c r="T113" s="1634"/>
      <c r="U113" s="1634"/>
      <c r="V113" s="1634"/>
      <c r="W113" s="1634"/>
      <c r="X113" s="1634"/>
    </row>
    <row r="114" spans="1:24">
      <c r="A114" s="1722"/>
      <c r="B114" s="1723"/>
      <c r="C114" s="1722"/>
      <c r="D114" s="1722"/>
      <c r="E114" s="1722"/>
      <c r="F114" s="1722"/>
      <c r="G114" s="1722"/>
      <c r="H114" s="1722"/>
      <c r="I114" s="1634"/>
      <c r="J114" s="1634"/>
      <c r="K114" s="1634"/>
      <c r="L114" s="1634"/>
      <c r="M114" s="1634"/>
      <c r="N114" s="1634"/>
      <c r="O114" s="1634"/>
      <c r="P114" s="1634"/>
      <c r="Q114" s="1634"/>
      <c r="R114" s="1634"/>
      <c r="S114" s="1634"/>
      <c r="T114" s="1634"/>
      <c r="U114" s="1634"/>
      <c r="V114" s="1634"/>
      <c r="W114" s="1634"/>
      <c r="X114" s="1634"/>
    </row>
    <row r="115" spans="1:24" ht="17.399999999999999">
      <c r="A115" s="1711" t="s">
        <v>154</v>
      </c>
      <c r="B115" s="1706"/>
      <c r="C115" s="1652"/>
      <c r="D115" s="1654"/>
      <c r="E115" s="1654"/>
      <c r="F115" s="1654"/>
      <c r="G115" s="1654"/>
      <c r="H115" s="1654"/>
      <c r="I115" s="1634"/>
      <c r="J115" s="1634"/>
      <c r="K115" s="1634"/>
      <c r="L115" s="1634"/>
      <c r="M115" s="1634"/>
      <c r="N115" s="1634"/>
      <c r="O115" s="1634"/>
      <c r="P115" s="1634"/>
      <c r="Q115" s="1634"/>
      <c r="R115" s="1634"/>
      <c r="S115" s="1634"/>
      <c r="T115" s="1634"/>
      <c r="U115" s="1634"/>
      <c r="V115" s="1634"/>
      <c r="W115" s="1634"/>
      <c r="X115" s="1634"/>
    </row>
    <row r="116" spans="1:24">
      <c r="A116" s="1704"/>
      <c r="B116" s="1706"/>
      <c r="C116" s="1652"/>
      <c r="D116" s="1654"/>
      <c r="E116" s="1654"/>
      <c r="F116" s="1654"/>
      <c r="G116" s="1654"/>
      <c r="H116" s="1654"/>
      <c r="I116" s="1634"/>
      <c r="J116" s="1634"/>
      <c r="K116" s="1634"/>
      <c r="L116" s="1634"/>
      <c r="M116" s="1634"/>
      <c r="N116" s="1634"/>
      <c r="O116" s="1634"/>
      <c r="P116" s="1634"/>
      <c r="Q116" s="1634"/>
      <c r="R116" s="1634"/>
      <c r="S116" s="1634"/>
      <c r="T116" s="1634"/>
      <c r="U116" s="1634"/>
      <c r="V116" s="1634"/>
      <c r="W116" s="1634"/>
      <c r="X116" s="1634"/>
    </row>
    <row r="117" spans="1:24" ht="16.2">
      <c r="A117" s="1704"/>
      <c r="B117" s="1724" t="s">
        <v>745</v>
      </c>
      <c r="C117" s="1652"/>
      <c r="D117" s="1654"/>
      <c r="E117" s="1654"/>
      <c r="F117" s="1654"/>
      <c r="G117" s="1654"/>
      <c r="H117" s="1654"/>
      <c r="I117" s="1676"/>
      <c r="J117" s="1676"/>
      <c r="K117" s="1676"/>
      <c r="L117" s="1676"/>
      <c r="M117" s="1676"/>
      <c r="N117" s="1676"/>
      <c r="O117" s="1676"/>
      <c r="P117" s="1676"/>
      <c r="Q117" s="1676"/>
      <c r="R117" s="1676"/>
      <c r="S117" s="1676"/>
      <c r="T117" s="1676"/>
      <c r="U117" s="1676"/>
      <c r="V117" s="1676"/>
      <c r="W117" s="1676"/>
      <c r="X117" s="1676"/>
    </row>
    <row r="118" spans="1:24">
      <c r="A118" s="1704"/>
      <c r="B118" s="1706"/>
      <c r="C118" s="1652"/>
      <c r="D118" s="1654"/>
      <c r="E118" s="1654"/>
      <c r="F118" s="1654"/>
      <c r="G118" s="1654"/>
      <c r="H118" s="1654"/>
      <c r="I118" s="1676"/>
      <c r="J118" s="1676"/>
      <c r="K118" s="1676"/>
      <c r="L118" s="1676"/>
      <c r="M118" s="1676"/>
      <c r="N118" s="1676"/>
      <c r="O118" s="1676"/>
      <c r="P118" s="1676"/>
      <c r="Q118" s="1676"/>
      <c r="R118" s="1676"/>
      <c r="S118" s="1676"/>
      <c r="T118" s="1676"/>
      <c r="U118" s="1676"/>
      <c r="V118" s="1676"/>
      <c r="W118" s="1676"/>
      <c r="X118" s="1676"/>
    </row>
    <row r="119" spans="1:24">
      <c r="A119" s="1704"/>
      <c r="B119" s="1712" t="s">
        <v>705</v>
      </c>
      <c r="C119" s="1652"/>
      <c r="D119" s="1654"/>
      <c r="E119" s="1654"/>
      <c r="F119" s="1654"/>
      <c r="G119" s="1654"/>
      <c r="H119" s="1654"/>
      <c r="I119" s="1676"/>
      <c r="J119" s="1676"/>
      <c r="K119" s="1676"/>
      <c r="L119" s="1676"/>
      <c r="M119" s="1676"/>
      <c r="N119" s="1676"/>
      <c r="O119" s="1676"/>
      <c r="P119" s="1676"/>
      <c r="Q119" s="1676"/>
      <c r="R119" s="1676"/>
      <c r="S119" s="1676"/>
      <c r="T119" s="1676"/>
      <c r="U119" s="1676"/>
      <c r="V119" s="1676"/>
      <c r="W119" s="1676"/>
      <c r="X119" s="1676"/>
    </row>
    <row r="120" spans="1:24">
      <c r="A120" s="1704"/>
      <c r="B120" s="1706" t="s">
        <v>746</v>
      </c>
      <c r="C120" s="1652"/>
      <c r="D120" s="1654"/>
      <c r="E120" s="1654"/>
      <c r="F120" s="1654"/>
      <c r="G120" s="1654"/>
      <c r="H120" s="1654"/>
      <c r="I120" s="1676"/>
      <c r="J120" s="1676"/>
      <c r="K120" s="1676"/>
      <c r="L120" s="1676"/>
      <c r="M120" s="1676"/>
      <c r="N120" s="1676"/>
      <c r="O120" s="1676"/>
      <c r="P120" s="1676"/>
      <c r="Q120" s="1676"/>
      <c r="R120" s="1676"/>
      <c r="S120" s="1676"/>
      <c r="T120" s="1676"/>
      <c r="U120" s="1676"/>
      <c r="V120" s="1676"/>
      <c r="W120" s="1676"/>
      <c r="X120" s="1676"/>
    </row>
    <row r="121" spans="1:24" ht="22.8">
      <c r="B121" s="1720" t="s">
        <v>1454</v>
      </c>
      <c r="C121" s="1652"/>
      <c r="D121" s="1654"/>
      <c r="E121" s="1654"/>
      <c r="F121" s="1654"/>
      <c r="G121" s="1654"/>
      <c r="H121" s="1654"/>
      <c r="I121" s="1676"/>
      <c r="J121" s="1676"/>
      <c r="K121" s="1676"/>
      <c r="L121" s="1676"/>
      <c r="M121" s="1676"/>
      <c r="N121" s="1676"/>
      <c r="O121" s="1676"/>
      <c r="P121" s="1676"/>
      <c r="Q121" s="1676"/>
      <c r="R121" s="1676"/>
      <c r="S121" s="1676"/>
      <c r="T121" s="1676"/>
      <c r="U121" s="1676"/>
      <c r="V121" s="1676"/>
      <c r="W121" s="1676"/>
      <c r="X121" s="1676"/>
    </row>
    <row r="122" spans="1:24">
      <c r="A122" s="1704"/>
      <c r="B122" s="1706"/>
      <c r="C122" s="1652"/>
      <c r="D122" s="1654"/>
      <c r="E122" s="1654"/>
      <c r="F122" s="1654"/>
      <c r="G122" s="1654"/>
      <c r="H122" s="1654"/>
      <c r="I122" s="1676"/>
      <c r="J122" s="1676"/>
      <c r="K122" s="1676"/>
      <c r="L122" s="1676"/>
      <c r="M122" s="1676"/>
      <c r="N122" s="1676"/>
      <c r="O122" s="1676"/>
      <c r="P122" s="1676"/>
      <c r="Q122" s="1676"/>
      <c r="R122" s="1676"/>
      <c r="S122" s="1676"/>
      <c r="T122" s="1676"/>
      <c r="U122" s="1676"/>
      <c r="V122" s="1676"/>
      <c r="W122" s="1676"/>
      <c r="X122" s="1676"/>
    </row>
    <row r="123" spans="1:24" ht="34.200000000000003">
      <c r="A123" s="1704"/>
      <c r="B123" s="1706" t="s">
        <v>1455</v>
      </c>
      <c r="C123" s="1652"/>
      <c r="D123" s="1654"/>
      <c r="E123" s="1654"/>
      <c r="F123" s="1654"/>
      <c r="G123" s="1654"/>
      <c r="H123" s="1654"/>
      <c r="I123" s="1676"/>
      <c r="J123" s="1676"/>
      <c r="K123" s="1676"/>
      <c r="L123" s="1676"/>
      <c r="M123" s="1676"/>
      <c r="N123" s="1676"/>
      <c r="O123" s="1676"/>
      <c r="P123" s="1676"/>
      <c r="Q123" s="1676"/>
      <c r="R123" s="1676"/>
      <c r="S123" s="1676"/>
      <c r="T123" s="1676"/>
      <c r="U123" s="1676"/>
      <c r="V123" s="1676"/>
      <c r="W123" s="1676"/>
      <c r="X123" s="1676"/>
    </row>
    <row r="124" spans="1:24">
      <c r="A124" s="1704"/>
      <c r="B124" s="1706" t="s">
        <v>747</v>
      </c>
      <c r="C124" s="1652"/>
      <c r="D124" s="1654"/>
      <c r="E124" s="1654"/>
      <c r="F124" s="1654"/>
      <c r="G124" s="1654"/>
      <c r="H124" s="1654"/>
      <c r="I124" s="1676"/>
      <c r="J124" s="1676"/>
      <c r="K124" s="1676"/>
      <c r="L124" s="1676"/>
      <c r="M124" s="1676"/>
      <c r="N124" s="1676"/>
      <c r="O124" s="1676"/>
      <c r="P124" s="1676"/>
      <c r="Q124" s="1676"/>
      <c r="R124" s="1676"/>
      <c r="S124" s="1676"/>
      <c r="T124" s="1676"/>
      <c r="U124" s="1676"/>
      <c r="V124" s="1676"/>
      <c r="W124" s="1676"/>
      <c r="X124" s="1676"/>
    </row>
    <row r="125" spans="1:24" ht="22.8">
      <c r="B125" s="1720" t="s">
        <v>748</v>
      </c>
      <c r="C125" s="1652"/>
      <c r="D125" s="1654"/>
      <c r="E125" s="1654"/>
      <c r="F125" s="1654"/>
      <c r="G125" s="1654"/>
      <c r="H125" s="1654"/>
      <c r="I125" s="1676"/>
      <c r="J125" s="1676"/>
      <c r="K125" s="1676"/>
      <c r="L125" s="1676"/>
      <c r="M125" s="1676"/>
      <c r="N125" s="1676"/>
      <c r="O125" s="1676"/>
      <c r="P125" s="1676"/>
      <c r="Q125" s="1676"/>
      <c r="R125" s="1676"/>
      <c r="S125" s="1676"/>
      <c r="T125" s="1676"/>
      <c r="U125" s="1676"/>
      <c r="V125" s="1676"/>
      <c r="W125" s="1676"/>
      <c r="X125" s="1676"/>
    </row>
    <row r="126" spans="1:24">
      <c r="B126" s="1720" t="s">
        <v>749</v>
      </c>
      <c r="C126" s="1652"/>
      <c r="D126" s="1654"/>
      <c r="E126" s="1654"/>
      <c r="F126" s="1654"/>
      <c r="G126" s="1654"/>
      <c r="H126" s="1654"/>
      <c r="I126" s="1676"/>
      <c r="J126" s="1676"/>
      <c r="K126" s="1676"/>
      <c r="L126" s="1676"/>
      <c r="M126" s="1676"/>
      <c r="N126" s="1676"/>
      <c r="O126" s="1725"/>
      <c r="P126" s="1676"/>
      <c r="Q126" s="1676"/>
      <c r="R126" s="1676"/>
      <c r="S126" s="1676"/>
      <c r="T126" s="1676"/>
      <c r="U126" s="1676"/>
      <c r="V126" s="1676"/>
      <c r="W126" s="1676"/>
      <c r="X126" s="1676"/>
    </row>
    <row r="127" spans="1:24">
      <c r="A127" s="1704"/>
      <c r="B127" s="1706" t="s">
        <v>750</v>
      </c>
      <c r="C127" s="1652"/>
      <c r="D127" s="1654"/>
      <c r="E127" s="1654"/>
      <c r="F127" s="1654"/>
      <c r="G127" s="1654"/>
      <c r="H127" s="1654"/>
      <c r="I127" s="1676"/>
      <c r="J127" s="1676"/>
      <c r="K127" s="1676"/>
      <c r="L127" s="1676"/>
      <c r="M127" s="1676"/>
      <c r="N127" s="1676"/>
      <c r="O127" s="1676"/>
      <c r="P127" s="1676"/>
      <c r="Q127" s="1676"/>
      <c r="R127" s="1676"/>
      <c r="S127" s="1676"/>
      <c r="T127" s="1676"/>
      <c r="U127" s="1676"/>
      <c r="V127" s="1676"/>
      <c r="W127" s="1676"/>
      <c r="X127" s="1676"/>
    </row>
    <row r="128" spans="1:24">
      <c r="A128" s="1726" t="s">
        <v>155</v>
      </c>
      <c r="B128" s="1706" t="s">
        <v>751</v>
      </c>
      <c r="C128" s="1654"/>
      <c r="E128" s="1654"/>
      <c r="F128" s="1654"/>
      <c r="G128" s="1654"/>
      <c r="H128" s="1654"/>
      <c r="I128" s="1676"/>
      <c r="J128" s="1676"/>
      <c r="K128" s="1676"/>
      <c r="L128" s="1676"/>
      <c r="M128" s="1676"/>
      <c r="N128" s="1676"/>
      <c r="O128" s="1676"/>
      <c r="P128" s="1676"/>
      <c r="Q128" s="1676"/>
      <c r="R128" s="1676"/>
      <c r="S128" s="1676"/>
      <c r="T128" s="1676"/>
      <c r="U128" s="1676"/>
      <c r="V128" s="1676"/>
      <c r="W128" s="1676"/>
      <c r="X128" s="1676"/>
    </row>
    <row r="129" spans="1:24">
      <c r="A129" s="1726" t="s">
        <v>156</v>
      </c>
      <c r="B129" s="1706" t="s">
        <v>752</v>
      </c>
      <c r="C129" s="1654"/>
      <c r="E129" s="1654"/>
      <c r="F129" s="1654"/>
      <c r="G129" s="1654"/>
      <c r="H129" s="1654"/>
      <c r="I129" s="1676"/>
      <c r="J129" s="1676"/>
      <c r="K129" s="1676"/>
      <c r="L129" s="1676"/>
      <c r="M129" s="1676"/>
      <c r="N129" s="1676"/>
      <c r="O129" s="1676"/>
      <c r="P129" s="1676"/>
      <c r="Q129" s="1676"/>
      <c r="R129" s="1676"/>
      <c r="S129" s="1676"/>
      <c r="T129" s="1676"/>
      <c r="U129" s="1676"/>
      <c r="V129" s="1676"/>
      <c r="W129" s="1676"/>
      <c r="X129" s="1676"/>
    </row>
    <row r="130" spans="1:24">
      <c r="A130" s="1726" t="s">
        <v>753</v>
      </c>
      <c r="B130" s="1706" t="s">
        <v>754</v>
      </c>
      <c r="C130" s="1654"/>
      <c r="E130" s="1654"/>
      <c r="F130" s="1654"/>
      <c r="G130" s="1654"/>
      <c r="H130" s="1654"/>
      <c r="I130" s="1676"/>
      <c r="J130" s="1676"/>
      <c r="K130" s="1676"/>
      <c r="L130" s="1676"/>
      <c r="M130" s="1676"/>
      <c r="N130" s="1676"/>
      <c r="O130" s="1676"/>
      <c r="P130" s="1676"/>
      <c r="Q130" s="1676"/>
      <c r="R130" s="1676"/>
      <c r="S130" s="1676"/>
      <c r="T130" s="1676"/>
      <c r="U130" s="1676"/>
      <c r="V130" s="1676"/>
      <c r="W130" s="1676"/>
      <c r="X130" s="1676"/>
    </row>
    <row r="131" spans="1:24" ht="22.8">
      <c r="A131" s="1704"/>
      <c r="B131" s="1706" t="s">
        <v>1456</v>
      </c>
      <c r="C131" s="1652"/>
      <c r="D131" s="1654"/>
      <c r="E131" s="1654"/>
      <c r="F131" s="1654"/>
      <c r="G131" s="1654"/>
      <c r="H131" s="1654"/>
      <c r="I131" s="1676"/>
      <c r="J131" s="1676"/>
      <c r="K131" s="1676"/>
      <c r="L131" s="1676"/>
      <c r="M131" s="1676"/>
      <c r="N131" s="1676"/>
      <c r="O131" s="1676"/>
      <c r="P131" s="1676"/>
      <c r="Q131" s="1676"/>
      <c r="R131" s="1676"/>
      <c r="S131" s="1676"/>
      <c r="T131" s="1676"/>
      <c r="U131" s="1676"/>
      <c r="V131" s="1676"/>
      <c r="W131" s="1676"/>
      <c r="X131" s="1676"/>
    </row>
    <row r="132" spans="1:24">
      <c r="A132" s="1704"/>
      <c r="B132" s="1706"/>
      <c r="C132" s="1652"/>
      <c r="D132" s="1654"/>
      <c r="E132" s="1654"/>
      <c r="F132" s="1654"/>
      <c r="G132" s="1654"/>
      <c r="H132" s="1654"/>
      <c r="I132" s="1676"/>
      <c r="J132" s="1676"/>
      <c r="K132" s="1676"/>
      <c r="L132" s="1676"/>
      <c r="M132" s="1676"/>
      <c r="N132" s="1676"/>
      <c r="O132" s="1676"/>
      <c r="P132" s="1676"/>
      <c r="Q132" s="1676"/>
      <c r="R132" s="1676"/>
      <c r="S132" s="1676"/>
      <c r="T132" s="1676"/>
      <c r="U132" s="1676"/>
      <c r="V132" s="1676"/>
      <c r="W132" s="1676"/>
      <c r="X132" s="1676"/>
    </row>
    <row r="133" spans="1:24">
      <c r="A133" s="1714" t="s">
        <v>119</v>
      </c>
      <c r="B133" s="1715" t="s">
        <v>755</v>
      </c>
      <c r="C133" s="1654"/>
      <c r="E133" s="1654"/>
      <c r="F133" s="1654"/>
      <c r="G133" s="1654"/>
      <c r="H133" s="1654"/>
      <c r="I133" s="1676"/>
      <c r="J133" s="1676"/>
      <c r="K133" s="1676"/>
      <c r="L133" s="1676"/>
      <c r="M133" s="1676"/>
      <c r="N133" s="1676"/>
      <c r="O133" s="1676"/>
      <c r="P133" s="1676"/>
      <c r="Q133" s="1676"/>
      <c r="R133" s="1676"/>
      <c r="S133" s="1676"/>
      <c r="T133" s="1676"/>
      <c r="U133" s="1676"/>
      <c r="V133" s="1676"/>
      <c r="W133" s="1676"/>
      <c r="X133" s="1676"/>
    </row>
    <row r="134" spans="1:24">
      <c r="A134" s="1714" t="s">
        <v>119</v>
      </c>
      <c r="B134" s="1716" t="s">
        <v>707</v>
      </c>
      <c r="C134" s="1710"/>
      <c r="E134" s="1654"/>
      <c r="F134" s="1654"/>
      <c r="G134" s="1654"/>
      <c r="H134" s="1654"/>
      <c r="I134" s="1634"/>
      <c r="J134" s="1634"/>
      <c r="K134" s="1634"/>
      <c r="L134" s="1634"/>
      <c r="M134" s="1634"/>
      <c r="N134" s="1634"/>
      <c r="O134" s="1634"/>
      <c r="P134" s="1634"/>
      <c r="Q134" s="1634"/>
      <c r="R134" s="1634"/>
      <c r="S134" s="1634"/>
      <c r="T134" s="1634"/>
      <c r="U134" s="1634"/>
      <c r="V134" s="1634"/>
      <c r="W134" s="1634"/>
      <c r="X134" s="1634"/>
    </row>
    <row r="135" spans="1:24">
      <c r="A135" s="1704"/>
      <c r="B135" s="1706"/>
      <c r="C135" s="1652"/>
      <c r="D135" s="1654"/>
      <c r="E135" s="1654"/>
      <c r="F135" s="1654"/>
      <c r="G135" s="1654"/>
      <c r="H135" s="1654"/>
      <c r="I135" s="1676"/>
      <c r="J135" s="1676"/>
      <c r="K135" s="1676"/>
      <c r="L135" s="1676"/>
      <c r="M135" s="1676"/>
      <c r="N135" s="1676"/>
      <c r="O135" s="1676"/>
      <c r="P135" s="1676"/>
      <c r="Q135" s="1676"/>
      <c r="R135" s="1676"/>
      <c r="S135" s="1676"/>
      <c r="T135" s="1676"/>
      <c r="U135" s="1676"/>
      <c r="V135" s="1676"/>
      <c r="W135" s="1676"/>
      <c r="X135" s="1676"/>
    </row>
    <row r="136" spans="1:24">
      <c r="A136" s="1704"/>
      <c r="B136" s="1712" t="s">
        <v>756</v>
      </c>
      <c r="C136" s="1652"/>
      <c r="D136" s="1654"/>
      <c r="E136" s="1654"/>
      <c r="F136" s="1654"/>
      <c r="G136" s="1654"/>
      <c r="H136" s="1654"/>
      <c r="I136" s="1676"/>
      <c r="J136" s="1676"/>
      <c r="K136" s="1676"/>
      <c r="L136" s="1676"/>
      <c r="M136" s="1676"/>
      <c r="N136" s="1676"/>
      <c r="O136" s="1676"/>
      <c r="P136" s="1676"/>
      <c r="Q136" s="1676"/>
      <c r="R136" s="1676"/>
      <c r="S136" s="1676"/>
      <c r="T136" s="1676"/>
      <c r="U136" s="1676"/>
      <c r="V136" s="1676"/>
      <c r="W136" s="1676"/>
      <c r="X136" s="1676"/>
    </row>
    <row r="137" spans="1:24">
      <c r="A137" s="1704"/>
      <c r="B137" s="1706" t="s">
        <v>1457</v>
      </c>
      <c r="C137" s="1652"/>
      <c r="D137" s="1654"/>
      <c r="E137" s="1654"/>
      <c r="F137" s="1654"/>
      <c r="G137" s="1654"/>
      <c r="H137" s="1654"/>
      <c r="I137" s="1676"/>
      <c r="J137" s="1676"/>
      <c r="K137" s="1676"/>
      <c r="L137" s="1676"/>
      <c r="M137" s="1676"/>
      <c r="N137" s="1676"/>
      <c r="O137" s="1676"/>
      <c r="P137" s="1676"/>
      <c r="Q137" s="1676"/>
      <c r="R137" s="1676"/>
      <c r="S137" s="1676"/>
      <c r="T137" s="1676"/>
      <c r="U137" s="1676"/>
      <c r="V137" s="1676"/>
      <c r="W137" s="1676"/>
      <c r="X137" s="1676"/>
    </row>
    <row r="138" spans="1:24">
      <c r="A138" s="1704"/>
      <c r="B138" s="1706"/>
      <c r="C138" s="1652"/>
      <c r="D138" s="1654"/>
      <c r="E138" s="1654"/>
      <c r="F138" s="1654"/>
      <c r="G138" s="1654"/>
      <c r="H138" s="1654"/>
      <c r="I138" s="1676"/>
      <c r="J138" s="1676"/>
      <c r="K138" s="1676"/>
      <c r="L138" s="1676"/>
      <c r="M138" s="1676"/>
      <c r="N138" s="1676"/>
      <c r="O138" s="1676"/>
      <c r="P138" s="1676"/>
      <c r="Q138" s="1676"/>
      <c r="R138" s="1676"/>
      <c r="S138" s="1676"/>
      <c r="T138" s="1676"/>
      <c r="U138" s="1676"/>
      <c r="V138" s="1676"/>
      <c r="W138" s="1676"/>
      <c r="X138" s="1676"/>
    </row>
    <row r="139" spans="1:24" ht="22.8">
      <c r="A139" s="1704"/>
      <c r="B139" s="1706" t="s">
        <v>1458</v>
      </c>
      <c r="C139" s="1652"/>
      <c r="D139" s="1654"/>
      <c r="E139" s="1654"/>
      <c r="F139" s="1654"/>
      <c r="G139" s="1654"/>
      <c r="H139" s="1654"/>
      <c r="I139" s="1676"/>
      <c r="J139" s="1676"/>
      <c r="K139" s="1676"/>
      <c r="L139" s="1676"/>
      <c r="M139" s="1676"/>
      <c r="N139" s="1676"/>
      <c r="O139" s="1676"/>
      <c r="P139" s="1676"/>
      <c r="Q139" s="1676"/>
      <c r="R139" s="1676"/>
      <c r="S139" s="1676"/>
      <c r="T139" s="1676"/>
      <c r="U139" s="1676"/>
      <c r="V139" s="1676"/>
      <c r="W139" s="1676"/>
      <c r="X139" s="1676"/>
    </row>
    <row r="140" spans="1:24">
      <c r="A140" s="1704"/>
      <c r="B140" s="1706"/>
      <c r="C140" s="1652"/>
      <c r="D140" s="1654"/>
      <c r="E140" s="1654"/>
      <c r="F140" s="1654"/>
      <c r="G140" s="1654"/>
      <c r="H140" s="1654"/>
      <c r="I140" s="1676"/>
      <c r="J140" s="1676"/>
      <c r="K140" s="1676"/>
      <c r="L140" s="1676"/>
      <c r="M140" s="1676"/>
      <c r="N140" s="1676"/>
      <c r="O140" s="1676"/>
      <c r="P140" s="1676"/>
      <c r="Q140" s="1676"/>
      <c r="R140" s="1676"/>
      <c r="S140" s="1676"/>
      <c r="T140" s="1676"/>
      <c r="U140" s="1676"/>
      <c r="V140" s="1676"/>
      <c r="W140" s="1676"/>
      <c r="X140" s="1676"/>
    </row>
    <row r="141" spans="1:24">
      <c r="A141" s="1704"/>
      <c r="B141" s="1712" t="s">
        <v>757</v>
      </c>
      <c r="C141" s="1652"/>
      <c r="D141" s="1654"/>
      <c r="E141" s="1654"/>
      <c r="F141" s="1654"/>
      <c r="G141" s="1654"/>
      <c r="H141" s="1654"/>
      <c r="I141" s="1676"/>
      <c r="J141" s="1676"/>
      <c r="K141" s="1676"/>
      <c r="L141" s="1676"/>
      <c r="M141" s="1676"/>
      <c r="N141" s="1676"/>
      <c r="O141" s="1676"/>
      <c r="P141" s="1676"/>
      <c r="Q141" s="1676"/>
      <c r="R141" s="1676"/>
      <c r="S141" s="1676"/>
      <c r="T141" s="1676"/>
      <c r="U141" s="1676"/>
      <c r="V141" s="1676"/>
      <c r="W141" s="1676"/>
      <c r="X141" s="1676"/>
    </row>
    <row r="142" spans="1:24" ht="22.8">
      <c r="A142" s="1704"/>
      <c r="B142" s="1706" t="s">
        <v>1459</v>
      </c>
      <c r="C142" s="1652"/>
      <c r="D142" s="1654"/>
      <c r="E142" s="1654"/>
      <c r="F142" s="1654"/>
      <c r="G142" s="1654"/>
      <c r="H142" s="1654"/>
      <c r="I142" s="1676"/>
      <c r="J142" s="1676"/>
      <c r="K142" s="1676"/>
      <c r="L142" s="1676"/>
      <c r="M142" s="1676"/>
      <c r="N142" s="1676"/>
      <c r="O142" s="1676"/>
      <c r="P142" s="1676"/>
      <c r="Q142" s="1676"/>
      <c r="R142" s="1676"/>
      <c r="S142" s="1676"/>
      <c r="T142" s="1676"/>
      <c r="U142" s="1676"/>
      <c r="V142" s="1676"/>
      <c r="W142" s="1676"/>
      <c r="X142" s="1676"/>
    </row>
    <row r="143" spans="1:24">
      <c r="A143" s="1704"/>
      <c r="B143" s="1706" t="s">
        <v>758</v>
      </c>
      <c r="C143" s="1652"/>
      <c r="D143" s="1654"/>
      <c r="E143" s="1654"/>
      <c r="F143" s="1654"/>
      <c r="G143" s="1654"/>
      <c r="H143" s="1654"/>
      <c r="I143" s="1676"/>
      <c r="J143" s="1676"/>
      <c r="K143" s="1676"/>
      <c r="L143" s="1676"/>
      <c r="M143" s="1676"/>
      <c r="N143" s="1676"/>
      <c r="O143" s="1676"/>
      <c r="P143" s="1676"/>
      <c r="Q143" s="1676"/>
      <c r="R143" s="1676"/>
      <c r="S143" s="1676"/>
      <c r="T143" s="1676"/>
      <c r="U143" s="1676"/>
      <c r="V143" s="1676"/>
      <c r="W143" s="1676"/>
      <c r="X143" s="1676"/>
    </row>
    <row r="144" spans="1:24" ht="22.8">
      <c r="A144" s="1704"/>
      <c r="B144" s="1706" t="s">
        <v>1460</v>
      </c>
      <c r="C144" s="1652"/>
      <c r="D144" s="1654"/>
      <c r="E144" s="1654"/>
      <c r="F144" s="1654"/>
      <c r="G144" s="1654"/>
      <c r="H144" s="1654"/>
      <c r="I144" s="1676"/>
      <c r="J144" s="1676"/>
      <c r="K144" s="1676"/>
      <c r="L144" s="1676"/>
      <c r="M144" s="1676"/>
      <c r="N144" s="1676"/>
      <c r="O144" s="1676"/>
      <c r="P144" s="1676"/>
      <c r="Q144" s="1676"/>
      <c r="R144" s="1676"/>
      <c r="S144" s="1676"/>
      <c r="T144" s="1676"/>
      <c r="U144" s="1676"/>
      <c r="V144" s="1676"/>
      <c r="W144" s="1676"/>
      <c r="X144" s="1676"/>
    </row>
    <row r="145" spans="1:26" ht="34.200000000000003">
      <c r="A145" s="1704"/>
      <c r="B145" s="1706" t="s">
        <v>1461</v>
      </c>
      <c r="C145" s="1652"/>
      <c r="D145" s="1654"/>
      <c r="E145" s="1654"/>
      <c r="F145" s="1654"/>
      <c r="G145" s="1654"/>
      <c r="H145" s="1654"/>
      <c r="I145" s="1676"/>
      <c r="J145" s="1676"/>
      <c r="K145" s="1676"/>
      <c r="L145" s="1676"/>
      <c r="M145" s="1676"/>
      <c r="N145" s="1676"/>
      <c r="O145" s="1676"/>
      <c r="P145" s="1676"/>
      <c r="Q145" s="1676"/>
      <c r="R145" s="1676"/>
      <c r="S145" s="1676"/>
      <c r="T145" s="1676"/>
      <c r="U145" s="1676"/>
      <c r="V145" s="1676"/>
      <c r="W145" s="1676"/>
      <c r="X145" s="1676"/>
    </row>
    <row r="146" spans="1:26">
      <c r="A146" s="1704"/>
      <c r="B146" s="1706"/>
      <c r="C146" s="1652"/>
      <c r="D146" s="1654"/>
      <c r="E146" s="1654"/>
      <c r="F146" s="1654"/>
      <c r="G146" s="1654"/>
      <c r="H146" s="1654"/>
      <c r="I146" s="1676"/>
      <c r="J146" s="1676"/>
      <c r="K146" s="1676"/>
      <c r="L146" s="1676"/>
      <c r="M146" s="1676"/>
      <c r="N146" s="1676"/>
      <c r="O146" s="1676"/>
      <c r="P146" s="1676"/>
      <c r="Q146" s="1676"/>
      <c r="R146" s="1676"/>
      <c r="S146" s="1676"/>
      <c r="T146" s="1676"/>
      <c r="U146" s="1676"/>
      <c r="V146" s="1676"/>
      <c r="W146" s="1676"/>
      <c r="X146" s="1676"/>
    </row>
    <row r="147" spans="1:26" ht="34.200000000000003">
      <c r="A147" s="1704"/>
      <c r="B147" s="1706" t="s">
        <v>1462</v>
      </c>
      <c r="C147" s="1652"/>
      <c r="D147" s="1654"/>
      <c r="E147" s="1654"/>
      <c r="F147" s="1654"/>
      <c r="G147" s="1654"/>
      <c r="H147" s="1654"/>
      <c r="I147" s="1676"/>
      <c r="J147" s="1676"/>
      <c r="K147" s="1676"/>
      <c r="L147" s="1676"/>
      <c r="M147" s="1676"/>
      <c r="N147" s="1676"/>
      <c r="O147" s="1676"/>
      <c r="P147" s="1676"/>
      <c r="Q147" s="1676"/>
      <c r="R147" s="1676"/>
      <c r="S147" s="1676"/>
      <c r="T147" s="1676"/>
      <c r="U147" s="1676"/>
      <c r="V147" s="1676"/>
      <c r="W147" s="1676"/>
      <c r="X147" s="1676"/>
      <c r="Y147" s="1676"/>
      <c r="Z147" s="1676"/>
    </row>
    <row r="148" spans="1:26">
      <c r="A148" s="1704"/>
      <c r="B148" s="1706"/>
      <c r="C148" s="1652"/>
      <c r="D148" s="1654"/>
      <c r="E148" s="1654"/>
      <c r="F148" s="1654"/>
      <c r="G148" s="1654"/>
      <c r="H148" s="1654"/>
      <c r="I148" s="1676"/>
      <c r="J148" s="1676"/>
      <c r="K148" s="1676"/>
      <c r="L148" s="1676"/>
      <c r="M148" s="1676"/>
      <c r="N148" s="1676"/>
      <c r="O148" s="1676"/>
      <c r="P148" s="1676"/>
      <c r="Q148" s="1676"/>
      <c r="R148" s="1676"/>
      <c r="S148" s="1676"/>
      <c r="T148" s="1676"/>
      <c r="U148" s="1676"/>
      <c r="V148" s="1676"/>
      <c r="W148" s="1676"/>
      <c r="X148" s="1676"/>
      <c r="Y148" s="1676"/>
      <c r="Z148" s="1676"/>
    </row>
    <row r="149" spans="1:26">
      <c r="A149" s="1704"/>
      <c r="B149" s="1712" t="s">
        <v>759</v>
      </c>
      <c r="C149" s="1652"/>
      <c r="D149" s="1654"/>
      <c r="E149" s="1654"/>
      <c r="F149" s="1654"/>
      <c r="G149" s="1654"/>
      <c r="H149" s="1654"/>
      <c r="I149" s="1676"/>
      <c r="J149" s="1676"/>
      <c r="K149" s="1676"/>
      <c r="L149" s="1676"/>
      <c r="M149" s="1676"/>
      <c r="N149" s="1676"/>
      <c r="O149" s="1676"/>
      <c r="P149" s="1676"/>
      <c r="Q149" s="1676"/>
      <c r="R149" s="1676"/>
      <c r="S149" s="1676"/>
      <c r="T149" s="1676"/>
      <c r="U149" s="1676"/>
      <c r="V149" s="1676"/>
      <c r="W149" s="1676"/>
      <c r="X149" s="1676"/>
      <c r="Y149" s="1676"/>
      <c r="Z149" s="1676"/>
    </row>
    <row r="150" spans="1:26" ht="34.200000000000003">
      <c r="A150" s="1704"/>
      <c r="B150" s="1706" t="s">
        <v>1463</v>
      </c>
      <c r="C150" s="1652"/>
      <c r="D150" s="1654"/>
      <c r="E150" s="1654"/>
      <c r="F150" s="1654"/>
      <c r="G150" s="1654"/>
      <c r="H150" s="1654"/>
      <c r="I150" s="1676"/>
      <c r="J150" s="1676"/>
      <c r="K150" s="1676"/>
      <c r="L150" s="1676"/>
      <c r="M150" s="1676"/>
      <c r="N150" s="1676"/>
      <c r="O150" s="1676"/>
      <c r="P150" s="1676"/>
      <c r="Q150" s="1676"/>
      <c r="R150" s="1676"/>
      <c r="S150" s="1676"/>
      <c r="T150" s="1676"/>
      <c r="U150" s="1676"/>
      <c r="V150" s="1676"/>
      <c r="W150" s="1676"/>
      <c r="X150" s="1676"/>
      <c r="Y150" s="1676"/>
      <c r="Z150" s="1676"/>
    </row>
    <row r="151" spans="1:26">
      <c r="A151" s="1704"/>
      <c r="B151" s="1706" t="s">
        <v>760</v>
      </c>
      <c r="C151" s="1652"/>
      <c r="D151" s="1654"/>
      <c r="E151" s="1654"/>
      <c r="F151" s="1654"/>
      <c r="G151" s="1654"/>
      <c r="H151" s="1654"/>
      <c r="I151" s="1676"/>
      <c r="J151" s="1676"/>
      <c r="K151" s="1676"/>
      <c r="L151" s="1676"/>
      <c r="M151" s="1676"/>
      <c r="N151" s="1676"/>
      <c r="O151" s="1676"/>
      <c r="P151" s="1676"/>
      <c r="Q151" s="1676"/>
      <c r="R151" s="1676"/>
      <c r="S151" s="1676"/>
      <c r="T151" s="1676"/>
      <c r="U151" s="1676"/>
      <c r="V151" s="1676"/>
      <c r="W151" s="1676"/>
      <c r="X151" s="1676"/>
      <c r="Y151" s="1676"/>
      <c r="Z151" s="1676"/>
    </row>
    <row r="152" spans="1:26">
      <c r="A152" s="1704"/>
      <c r="B152" s="1706"/>
      <c r="C152" s="1652"/>
      <c r="D152" s="1654"/>
      <c r="E152" s="1654"/>
      <c r="F152" s="1654"/>
      <c r="G152" s="1654"/>
      <c r="H152" s="1654"/>
      <c r="I152" s="1676"/>
      <c r="J152" s="1676"/>
      <c r="K152" s="1676"/>
      <c r="L152" s="1676"/>
      <c r="M152" s="1676"/>
      <c r="N152" s="1676"/>
      <c r="O152" s="1676"/>
      <c r="P152" s="1676"/>
      <c r="Q152" s="1676"/>
      <c r="R152" s="1676"/>
      <c r="S152" s="1676"/>
      <c r="T152" s="1676"/>
      <c r="U152" s="1676"/>
      <c r="V152" s="1676"/>
      <c r="W152" s="1676"/>
      <c r="X152" s="1676"/>
      <c r="Y152" s="1676"/>
      <c r="Z152" s="1676"/>
    </row>
    <row r="153" spans="1:26">
      <c r="A153" s="1704"/>
      <c r="B153" s="1712" t="s">
        <v>761</v>
      </c>
      <c r="C153" s="1652"/>
      <c r="D153" s="1654"/>
      <c r="E153" s="1654"/>
      <c r="F153" s="1654"/>
      <c r="G153" s="1654"/>
      <c r="H153" s="1654"/>
      <c r="I153" s="1676"/>
      <c r="J153" s="1676"/>
      <c r="K153" s="1676"/>
      <c r="L153" s="1676"/>
      <c r="M153" s="1676"/>
      <c r="N153" s="1676"/>
      <c r="O153" s="1676"/>
      <c r="P153" s="1676"/>
      <c r="Q153" s="1676"/>
      <c r="R153" s="1676"/>
      <c r="S153" s="1676"/>
      <c r="T153" s="1676"/>
      <c r="U153" s="1676"/>
      <c r="V153" s="1676"/>
      <c r="W153" s="1676"/>
      <c r="X153" s="1676"/>
      <c r="Y153" s="1676"/>
      <c r="Z153" s="1676"/>
    </row>
    <row r="154" spans="1:26" ht="22.8">
      <c r="A154" s="1704"/>
      <c r="B154" s="1706" t="s">
        <v>1464</v>
      </c>
      <c r="C154" s="1652"/>
      <c r="D154" s="1654"/>
      <c r="E154" s="1654"/>
      <c r="F154" s="1654"/>
      <c r="G154" s="1654"/>
      <c r="H154" s="1654"/>
      <c r="I154" s="1676"/>
      <c r="J154" s="1676"/>
      <c r="K154" s="1676"/>
      <c r="L154" s="1676"/>
      <c r="M154" s="1676"/>
      <c r="N154" s="1676"/>
      <c r="O154" s="1676"/>
      <c r="P154" s="1676"/>
      <c r="Q154" s="1676"/>
      <c r="R154" s="1676"/>
      <c r="S154" s="1676"/>
      <c r="T154" s="1676"/>
      <c r="U154" s="1676"/>
      <c r="V154" s="1676"/>
      <c r="W154" s="1676"/>
      <c r="X154" s="1676"/>
      <c r="Y154" s="1676"/>
      <c r="Z154" s="1676"/>
    </row>
    <row r="155" spans="1:26">
      <c r="A155" s="1704"/>
      <c r="B155" s="1706"/>
      <c r="C155" s="1652"/>
      <c r="D155" s="1654"/>
      <c r="E155" s="1654"/>
      <c r="F155" s="1654"/>
      <c r="G155" s="1654"/>
      <c r="H155" s="1654"/>
      <c r="I155" s="1676"/>
      <c r="J155" s="1676"/>
      <c r="K155" s="1676"/>
      <c r="L155" s="1676"/>
      <c r="M155" s="1676"/>
      <c r="N155" s="1676"/>
      <c r="O155" s="1676"/>
      <c r="P155" s="1676"/>
      <c r="Q155" s="1676"/>
      <c r="R155" s="1676"/>
      <c r="S155" s="1676"/>
      <c r="T155" s="1676"/>
      <c r="U155" s="1676"/>
      <c r="V155" s="1676"/>
      <c r="W155" s="1676"/>
      <c r="X155" s="1676"/>
      <c r="Y155" s="1676"/>
      <c r="Z155" s="1676"/>
    </row>
    <row r="156" spans="1:26">
      <c r="A156" s="1704"/>
      <c r="B156" s="1706"/>
      <c r="C156" s="1652"/>
      <c r="D156" s="1654"/>
      <c r="E156" s="1654"/>
      <c r="F156" s="1654"/>
      <c r="G156" s="1654"/>
      <c r="H156" s="1654"/>
      <c r="I156" s="1676"/>
      <c r="J156" s="1676"/>
      <c r="K156" s="1676"/>
      <c r="L156" s="1676"/>
      <c r="M156" s="1676"/>
      <c r="N156" s="1676"/>
      <c r="O156" s="1676"/>
      <c r="P156" s="1676"/>
      <c r="Q156" s="1676"/>
      <c r="R156" s="1676"/>
      <c r="S156" s="1676"/>
      <c r="T156" s="1676"/>
      <c r="U156" s="1676"/>
      <c r="V156" s="1676"/>
      <c r="W156" s="1676"/>
      <c r="X156" s="1676"/>
      <c r="Y156" s="1676"/>
      <c r="Z156" s="1676"/>
    </row>
    <row r="157" spans="1:26">
      <c r="A157" s="1704"/>
      <c r="B157" s="1712" t="s">
        <v>723</v>
      </c>
      <c r="C157" s="1652"/>
      <c r="D157" s="1654"/>
      <c r="E157" s="1654"/>
      <c r="F157" s="1654"/>
      <c r="G157" s="1654"/>
      <c r="H157" s="1654"/>
      <c r="I157" s="1676"/>
      <c r="J157" s="1676"/>
      <c r="K157" s="1676"/>
      <c r="L157" s="1676"/>
      <c r="M157" s="1676"/>
      <c r="N157" s="1676"/>
      <c r="O157" s="1676"/>
      <c r="P157" s="1676"/>
      <c r="Q157" s="1676"/>
      <c r="R157" s="1676"/>
      <c r="S157" s="1676"/>
      <c r="T157" s="1676"/>
      <c r="U157" s="1676"/>
      <c r="V157" s="1676"/>
      <c r="W157" s="1676"/>
      <c r="X157" s="1676"/>
      <c r="Y157" s="1676"/>
      <c r="Z157" s="1676"/>
    </row>
    <row r="158" spans="1:26" ht="23.4">
      <c r="A158" s="1704"/>
      <c r="B158" s="1706" t="s">
        <v>1465</v>
      </c>
      <c r="C158" s="1652"/>
      <c r="D158" s="1654"/>
      <c r="E158" s="1654"/>
      <c r="F158" s="1654"/>
      <c r="G158" s="1654"/>
      <c r="H158" s="1654"/>
      <c r="I158" s="1676"/>
      <c r="J158" s="1676"/>
      <c r="K158" s="1676"/>
      <c r="L158" s="1676"/>
      <c r="M158" s="1676"/>
      <c r="N158" s="1676"/>
      <c r="O158" s="1676"/>
      <c r="P158" s="1676"/>
      <c r="Q158" s="1676"/>
      <c r="R158" s="1676"/>
      <c r="S158" s="1676"/>
      <c r="T158" s="1676"/>
      <c r="U158" s="1676"/>
      <c r="V158" s="1676"/>
      <c r="W158" s="1676"/>
      <c r="X158" s="1676"/>
      <c r="Y158" s="1676"/>
      <c r="Z158" s="1676"/>
    </row>
    <row r="159" spans="1:26">
      <c r="A159" s="1704"/>
      <c r="B159" s="1706" t="s">
        <v>762</v>
      </c>
      <c r="C159" s="1652"/>
      <c r="D159" s="1654"/>
      <c r="E159" s="1654"/>
      <c r="F159" s="1654"/>
      <c r="G159" s="1654"/>
      <c r="H159" s="1654"/>
      <c r="I159" s="1676"/>
      <c r="J159" s="1676"/>
      <c r="K159" s="1676"/>
      <c r="L159" s="1676"/>
      <c r="M159" s="1676"/>
      <c r="N159" s="1676"/>
      <c r="O159" s="1676"/>
      <c r="P159" s="1676"/>
      <c r="Q159" s="1676"/>
      <c r="R159" s="1676"/>
      <c r="S159" s="1676"/>
      <c r="T159" s="1676"/>
      <c r="U159" s="1676"/>
      <c r="V159" s="1676"/>
      <c r="W159" s="1676"/>
      <c r="X159" s="1676"/>
      <c r="Y159" s="1676"/>
      <c r="Z159" s="1676"/>
    </row>
    <row r="160" spans="1:26">
      <c r="A160" s="1704"/>
      <c r="B160" s="1706" t="s">
        <v>763</v>
      </c>
      <c r="C160" s="1652"/>
      <c r="D160" s="1654"/>
      <c r="E160" s="1654"/>
      <c r="F160" s="1654"/>
      <c r="G160" s="1654"/>
      <c r="H160" s="1654"/>
      <c r="I160" s="1676"/>
      <c r="J160" s="1676"/>
      <c r="K160" s="1676"/>
      <c r="L160" s="1676"/>
      <c r="M160" s="1676"/>
      <c r="N160" s="1676"/>
      <c r="O160" s="1676"/>
      <c r="P160" s="1676"/>
      <c r="Q160" s="1676"/>
      <c r="R160" s="1676"/>
      <c r="S160" s="1676"/>
      <c r="T160" s="1676"/>
      <c r="U160" s="1676"/>
      <c r="V160" s="1676"/>
      <c r="W160" s="1676"/>
      <c r="X160" s="1676"/>
      <c r="Y160" s="1676"/>
      <c r="Z160" s="1676"/>
    </row>
    <row r="161" spans="1:26">
      <c r="B161" s="1721" t="s">
        <v>1466</v>
      </c>
      <c r="C161" s="1714"/>
      <c r="D161" s="1727"/>
      <c r="G161" s="1654"/>
      <c r="H161" s="1654"/>
      <c r="I161" s="1676"/>
      <c r="J161" s="1676"/>
      <c r="K161" s="1676"/>
      <c r="L161" s="1676"/>
      <c r="M161" s="1676"/>
      <c r="N161" s="1676"/>
      <c r="O161" s="1676"/>
      <c r="P161" s="1676"/>
      <c r="Q161" s="1676"/>
      <c r="R161" s="1676"/>
      <c r="S161" s="1676"/>
      <c r="T161" s="1676"/>
      <c r="U161" s="1676"/>
      <c r="V161" s="1676"/>
      <c r="W161" s="1676"/>
      <c r="X161" s="1676"/>
      <c r="Y161" s="1676"/>
      <c r="Z161" s="1676"/>
    </row>
    <row r="162" spans="1:26">
      <c r="B162" s="1721" t="s">
        <v>1467</v>
      </c>
      <c r="C162" s="1714"/>
      <c r="D162" s="1727"/>
      <c r="G162" s="1654"/>
      <c r="H162" s="1654"/>
      <c r="I162" s="1676"/>
      <c r="J162" s="1676"/>
      <c r="K162" s="1676"/>
      <c r="L162" s="1676"/>
      <c r="M162" s="1676"/>
      <c r="N162" s="1676"/>
      <c r="O162" s="1676"/>
      <c r="P162" s="1676"/>
      <c r="Q162" s="1676"/>
      <c r="R162" s="1676"/>
      <c r="S162" s="1676"/>
      <c r="T162" s="1676"/>
      <c r="U162" s="1676"/>
      <c r="V162" s="1676"/>
      <c r="W162" s="1676"/>
      <c r="X162" s="1676"/>
      <c r="Y162" s="1676"/>
      <c r="Z162" s="1676"/>
    </row>
    <row r="163" spans="1:26">
      <c r="B163" s="1721" t="s">
        <v>1468</v>
      </c>
      <c r="C163" s="1714"/>
      <c r="D163" s="1727"/>
      <c r="G163" s="1654"/>
      <c r="H163" s="1654"/>
      <c r="I163" s="1676"/>
      <c r="J163" s="1676"/>
      <c r="K163" s="1676"/>
      <c r="L163" s="1676"/>
      <c r="M163" s="1676"/>
      <c r="N163" s="1676"/>
      <c r="O163" s="1676"/>
      <c r="P163" s="1676"/>
      <c r="Q163" s="1676"/>
      <c r="R163" s="1676"/>
      <c r="S163" s="1676"/>
      <c r="T163" s="1676"/>
      <c r="U163" s="1676"/>
      <c r="V163" s="1676"/>
      <c r="W163" s="1676"/>
      <c r="X163" s="1676"/>
      <c r="Y163" s="1676"/>
      <c r="Z163" s="1676"/>
    </row>
    <row r="164" spans="1:26">
      <c r="B164" s="1721" t="s">
        <v>1469</v>
      </c>
      <c r="C164" s="1714"/>
      <c r="D164" s="1727"/>
      <c r="G164" s="1654"/>
      <c r="H164" s="1654"/>
      <c r="I164" s="1676"/>
      <c r="J164" s="1676"/>
      <c r="K164" s="1676"/>
      <c r="L164" s="1676"/>
      <c r="M164" s="1676"/>
      <c r="N164" s="1676"/>
      <c r="O164" s="1676"/>
      <c r="P164" s="1676"/>
      <c r="Q164" s="1676"/>
      <c r="R164" s="1676"/>
      <c r="S164" s="1676"/>
      <c r="T164" s="1676"/>
      <c r="U164" s="1676"/>
      <c r="V164" s="1676"/>
      <c r="W164" s="1676"/>
      <c r="X164" s="1676"/>
      <c r="Y164" s="1676"/>
      <c r="Z164" s="1676"/>
    </row>
    <row r="165" spans="1:26">
      <c r="A165" s="1704"/>
      <c r="B165" s="1706"/>
      <c r="C165" s="1652"/>
      <c r="D165" s="1654"/>
      <c r="E165" s="1654"/>
      <c r="F165" s="1654"/>
      <c r="G165" s="1654"/>
      <c r="H165" s="1654"/>
      <c r="I165" s="1676"/>
      <c r="J165" s="1676"/>
      <c r="K165" s="1676"/>
      <c r="L165" s="1676"/>
      <c r="M165" s="1676"/>
      <c r="N165" s="1676"/>
      <c r="O165" s="1676"/>
      <c r="P165" s="1676"/>
      <c r="Q165" s="1676"/>
      <c r="R165" s="1676"/>
      <c r="S165" s="1676"/>
      <c r="T165" s="1676"/>
      <c r="U165" s="1676"/>
      <c r="V165" s="1676"/>
      <c r="W165" s="1676"/>
      <c r="X165" s="1676"/>
      <c r="Y165" s="1676"/>
      <c r="Z165" s="1676"/>
    </row>
    <row r="166" spans="1:26" ht="34.200000000000003">
      <c r="A166" s="1704"/>
      <c r="B166" s="1706" t="s">
        <v>1470</v>
      </c>
      <c r="C166" s="1652"/>
      <c r="D166" s="1654"/>
      <c r="E166" s="1654"/>
      <c r="F166" s="1654"/>
      <c r="G166" s="1654"/>
      <c r="H166" s="1654"/>
      <c r="I166" s="1676"/>
      <c r="J166" s="1676"/>
      <c r="K166" s="1676"/>
      <c r="L166" s="1676"/>
      <c r="M166" s="1676"/>
      <c r="N166" s="1676"/>
      <c r="O166" s="1676"/>
      <c r="P166" s="1676"/>
      <c r="Q166" s="1676"/>
      <c r="R166" s="1676"/>
      <c r="S166" s="1676"/>
      <c r="T166" s="1676"/>
      <c r="U166" s="1676"/>
      <c r="V166" s="1676"/>
      <c r="W166" s="1676"/>
      <c r="X166" s="1676"/>
      <c r="Y166" s="1676"/>
      <c r="Z166" s="1676"/>
    </row>
    <row r="167" spans="1:26">
      <c r="A167" s="1704"/>
      <c r="B167" s="1706"/>
      <c r="C167" s="1652"/>
      <c r="D167" s="1654"/>
      <c r="E167" s="1654"/>
      <c r="F167" s="1654"/>
      <c r="G167" s="1654"/>
      <c r="H167" s="1654"/>
      <c r="I167" s="1676"/>
      <c r="J167" s="1676"/>
      <c r="K167" s="1676"/>
      <c r="L167" s="1676"/>
      <c r="M167" s="1676"/>
      <c r="N167" s="1676"/>
      <c r="O167" s="1676"/>
      <c r="P167" s="1676"/>
      <c r="Q167" s="1676"/>
      <c r="R167" s="1676"/>
      <c r="S167" s="1676"/>
      <c r="T167" s="1676"/>
      <c r="U167" s="1676"/>
      <c r="V167" s="1676"/>
      <c r="W167" s="1676"/>
      <c r="X167" s="1676"/>
      <c r="Y167" s="1676"/>
      <c r="Z167" s="1676"/>
    </row>
    <row r="168" spans="1:26">
      <c r="A168" s="1704"/>
      <c r="B168" s="1706"/>
      <c r="C168" s="1652"/>
      <c r="D168" s="1654"/>
      <c r="E168" s="1654"/>
      <c r="F168" s="1654"/>
      <c r="G168" s="1654"/>
      <c r="H168" s="1654"/>
      <c r="I168" s="1676"/>
      <c r="J168" s="1676"/>
      <c r="K168" s="1676"/>
      <c r="L168" s="1676"/>
      <c r="M168" s="1676"/>
      <c r="N168" s="1676"/>
      <c r="O168" s="1676"/>
      <c r="P168" s="1676"/>
      <c r="Q168" s="1676"/>
      <c r="R168" s="1676"/>
      <c r="S168" s="1676"/>
      <c r="T168" s="1676"/>
      <c r="U168" s="1676"/>
      <c r="V168" s="1676"/>
      <c r="W168" s="1676"/>
      <c r="X168" s="1676"/>
      <c r="Y168" s="1676"/>
      <c r="Z168" s="1676"/>
    </row>
    <row r="169" spans="1:26" ht="16.2">
      <c r="A169" s="1704"/>
      <c r="B169" s="1724" t="s">
        <v>765</v>
      </c>
      <c r="C169" s="1652"/>
      <c r="D169" s="1654"/>
      <c r="E169" s="1654"/>
      <c r="F169" s="1654"/>
      <c r="G169" s="1654"/>
      <c r="H169" s="1654"/>
      <c r="I169" s="1676"/>
      <c r="J169" s="1676"/>
      <c r="K169" s="1676"/>
      <c r="L169" s="1676"/>
      <c r="M169" s="1676"/>
      <c r="N169" s="1676"/>
      <c r="O169" s="1676"/>
      <c r="P169" s="1676"/>
      <c r="Q169" s="1676"/>
      <c r="R169" s="1676"/>
      <c r="S169" s="1676"/>
      <c r="T169" s="1676"/>
      <c r="U169" s="1676"/>
      <c r="V169" s="1676"/>
      <c r="W169" s="1676"/>
      <c r="X169" s="1676"/>
      <c r="Y169" s="1676"/>
      <c r="Z169" s="1676"/>
    </row>
    <row r="170" spans="1:26">
      <c r="A170" s="1704"/>
      <c r="B170" s="1706"/>
      <c r="C170" s="1652"/>
      <c r="D170" s="1654"/>
      <c r="E170" s="1654"/>
      <c r="F170" s="1654"/>
      <c r="G170" s="1654"/>
      <c r="H170" s="1654"/>
      <c r="I170" s="1676"/>
      <c r="J170" s="1676"/>
      <c r="K170" s="1676"/>
      <c r="L170" s="1676"/>
      <c r="M170" s="1676"/>
      <c r="N170" s="1676"/>
      <c r="O170" s="1676"/>
      <c r="P170" s="1676"/>
      <c r="Q170" s="1676"/>
      <c r="R170" s="1676"/>
      <c r="S170" s="1676"/>
      <c r="T170" s="1676"/>
      <c r="U170" s="1676"/>
      <c r="V170" s="1676"/>
      <c r="W170" s="1676"/>
      <c r="X170" s="1676"/>
      <c r="Y170" s="1676"/>
      <c r="Z170" s="1676"/>
    </row>
    <row r="171" spans="1:26">
      <c r="A171" s="1704"/>
      <c r="B171" s="1712" t="s">
        <v>705</v>
      </c>
      <c r="C171" s="1652"/>
      <c r="D171" s="1654"/>
      <c r="E171" s="1654"/>
      <c r="F171" s="1654"/>
      <c r="G171" s="1654"/>
      <c r="H171" s="1654"/>
      <c r="I171" s="1676"/>
      <c r="J171" s="1676"/>
      <c r="K171" s="1676"/>
      <c r="L171" s="1676"/>
      <c r="M171" s="1676"/>
      <c r="N171" s="1676"/>
      <c r="O171" s="1676"/>
      <c r="P171" s="1676"/>
      <c r="Q171" s="1676"/>
      <c r="R171" s="1676"/>
      <c r="S171" s="1676"/>
      <c r="T171" s="1676"/>
      <c r="U171" s="1676"/>
      <c r="V171" s="1676"/>
      <c r="W171" s="1676"/>
      <c r="X171" s="1676"/>
      <c r="Y171" s="1676"/>
      <c r="Z171" s="1676"/>
    </row>
    <row r="172" spans="1:26" ht="22.8">
      <c r="A172" s="1704"/>
      <c r="B172" s="1706" t="s">
        <v>1471</v>
      </c>
      <c r="C172" s="1652"/>
      <c r="D172" s="1654"/>
      <c r="E172" s="1654"/>
      <c r="F172" s="1654"/>
      <c r="G172" s="1654"/>
      <c r="H172" s="1654"/>
      <c r="I172" s="1676"/>
      <c r="J172" s="1676"/>
      <c r="K172" s="1676"/>
      <c r="L172" s="1676"/>
      <c r="M172" s="1676"/>
      <c r="N172" s="1676"/>
      <c r="O172" s="1676"/>
      <c r="P172" s="1676"/>
      <c r="Q172" s="1676"/>
      <c r="R172" s="1676"/>
      <c r="S172" s="1676"/>
      <c r="T172" s="1676"/>
      <c r="U172" s="1676"/>
      <c r="V172" s="1676"/>
      <c r="W172" s="1676"/>
      <c r="X172" s="1676"/>
      <c r="Y172" s="1676"/>
      <c r="Z172" s="1676"/>
    </row>
    <row r="173" spans="1:26">
      <c r="A173" s="1704"/>
      <c r="B173" s="1706"/>
      <c r="C173" s="1652"/>
      <c r="D173" s="1654"/>
      <c r="E173" s="1654"/>
      <c r="F173" s="1654"/>
      <c r="G173" s="1654"/>
      <c r="H173" s="1654"/>
      <c r="I173" s="1676"/>
      <c r="J173" s="1676"/>
      <c r="K173" s="1676"/>
      <c r="L173" s="1676"/>
      <c r="M173" s="1676"/>
      <c r="N173" s="1676"/>
      <c r="O173" s="1676"/>
      <c r="P173" s="1676"/>
      <c r="Q173" s="1676"/>
      <c r="R173" s="1676"/>
      <c r="S173" s="1676"/>
      <c r="T173" s="1676"/>
      <c r="U173" s="1676"/>
      <c r="V173" s="1676"/>
      <c r="W173" s="1676"/>
      <c r="X173" s="1676"/>
      <c r="Y173" s="1676"/>
      <c r="Z173" s="1676"/>
    </row>
    <row r="174" spans="1:26">
      <c r="A174" s="1704"/>
      <c r="B174" s="1706" t="s">
        <v>766</v>
      </c>
      <c r="C174" s="1652"/>
      <c r="D174" s="1654"/>
      <c r="E174" s="1654"/>
      <c r="F174" s="1654"/>
      <c r="G174" s="1654"/>
      <c r="H174" s="1654"/>
      <c r="I174" s="1676"/>
      <c r="J174" s="1676"/>
      <c r="K174" s="1676"/>
      <c r="L174" s="1676"/>
      <c r="M174" s="1676"/>
      <c r="N174" s="1676"/>
      <c r="O174" s="1676"/>
      <c r="P174" s="1676"/>
      <c r="Q174" s="1676"/>
      <c r="R174" s="1676"/>
      <c r="S174" s="1676"/>
      <c r="T174" s="1676"/>
      <c r="U174" s="1676"/>
      <c r="V174" s="1676"/>
      <c r="W174" s="1676"/>
      <c r="X174" s="1676"/>
      <c r="Y174" s="1676"/>
      <c r="Z174" s="1676"/>
    </row>
    <row r="175" spans="1:26">
      <c r="A175" s="1704"/>
      <c r="B175" s="1706"/>
      <c r="C175" s="1652"/>
      <c r="D175" s="1654"/>
      <c r="E175" s="1654"/>
      <c r="F175" s="1654"/>
      <c r="G175" s="1654"/>
      <c r="H175" s="1654"/>
      <c r="I175" s="1676"/>
      <c r="J175" s="1676"/>
      <c r="K175" s="1676"/>
      <c r="L175" s="1676"/>
      <c r="M175" s="1676"/>
      <c r="N175" s="1676"/>
      <c r="O175" s="1676"/>
      <c r="P175" s="1676"/>
      <c r="Q175" s="1676"/>
      <c r="R175" s="1676"/>
      <c r="S175" s="1676"/>
      <c r="T175" s="1676"/>
      <c r="U175" s="1676"/>
      <c r="V175" s="1676"/>
      <c r="W175" s="1676"/>
      <c r="X175" s="1676"/>
      <c r="Y175" s="1676"/>
      <c r="Z175" s="1676"/>
    </row>
    <row r="176" spans="1:26">
      <c r="A176" s="1704"/>
      <c r="B176" s="1712" t="s">
        <v>723</v>
      </c>
      <c r="C176" s="1652"/>
      <c r="D176" s="1654"/>
      <c r="E176" s="1654"/>
      <c r="F176" s="1654"/>
      <c r="G176" s="1654"/>
      <c r="H176" s="1654"/>
      <c r="I176" s="1676"/>
      <c r="J176" s="1676"/>
      <c r="K176" s="1676"/>
      <c r="L176" s="1676"/>
      <c r="M176" s="1676"/>
      <c r="N176" s="1676"/>
      <c r="O176" s="1676"/>
      <c r="P176" s="1676"/>
      <c r="Q176" s="1676"/>
      <c r="R176" s="1676"/>
      <c r="S176" s="1676"/>
      <c r="T176" s="1676"/>
      <c r="U176" s="1676"/>
      <c r="V176" s="1676"/>
      <c r="W176" s="1676"/>
      <c r="X176" s="1676"/>
      <c r="Y176" s="1676"/>
      <c r="Z176" s="1676"/>
    </row>
    <row r="177" spans="1:26" ht="23.4">
      <c r="A177" s="1704"/>
      <c r="B177" s="1706" t="s">
        <v>1472</v>
      </c>
      <c r="C177" s="1652"/>
      <c r="D177" s="1654"/>
      <c r="E177" s="1654"/>
      <c r="F177" s="1654"/>
      <c r="G177" s="1654"/>
      <c r="H177" s="1654"/>
      <c r="I177" s="1676"/>
      <c r="J177" s="1676"/>
      <c r="K177" s="1676"/>
      <c r="L177" s="1676"/>
      <c r="M177" s="1676"/>
      <c r="N177" s="1676"/>
      <c r="O177" s="1676"/>
      <c r="P177" s="1676"/>
      <c r="Q177" s="1676"/>
      <c r="R177" s="1676"/>
      <c r="S177" s="1676"/>
      <c r="T177" s="1676"/>
      <c r="U177" s="1676"/>
      <c r="V177" s="1676"/>
      <c r="W177" s="1676"/>
      <c r="X177" s="1676"/>
      <c r="Y177" s="1676"/>
      <c r="Z177" s="1676"/>
    </row>
    <row r="178" spans="1:26">
      <c r="A178" s="1704"/>
      <c r="B178" s="1706"/>
      <c r="C178" s="1652"/>
      <c r="D178" s="1654"/>
      <c r="E178" s="1654"/>
      <c r="F178" s="1654"/>
      <c r="G178" s="1654"/>
      <c r="H178" s="1654"/>
      <c r="I178" s="1676"/>
      <c r="J178" s="1676"/>
      <c r="K178" s="1676"/>
      <c r="L178" s="1676"/>
      <c r="M178" s="1676"/>
      <c r="N178" s="1676"/>
      <c r="O178" s="1676"/>
      <c r="P178" s="1676"/>
      <c r="Q178" s="1676"/>
      <c r="R178" s="1676"/>
      <c r="S178" s="1676"/>
      <c r="T178" s="1676"/>
      <c r="U178" s="1676"/>
      <c r="V178" s="1676"/>
      <c r="W178" s="1676"/>
      <c r="X178" s="1676"/>
      <c r="Y178" s="1676"/>
      <c r="Z178" s="1676"/>
    </row>
    <row r="179" spans="1:26">
      <c r="A179" s="1722"/>
      <c r="B179" s="1723"/>
      <c r="C179" s="1722"/>
      <c r="D179" s="1722"/>
      <c r="E179" s="1722"/>
      <c r="F179" s="1722"/>
      <c r="G179" s="1722"/>
      <c r="H179" s="1722"/>
      <c r="I179" s="1634"/>
      <c r="J179" s="1634"/>
      <c r="K179" s="1634"/>
      <c r="L179" s="1634"/>
      <c r="M179" s="1634"/>
      <c r="N179" s="1634"/>
      <c r="O179" s="1634"/>
      <c r="P179" s="1634"/>
      <c r="Q179" s="1634"/>
      <c r="R179" s="1634"/>
      <c r="S179" s="1634"/>
      <c r="T179" s="1634"/>
      <c r="U179" s="1634"/>
      <c r="V179" s="1634"/>
      <c r="W179" s="1634"/>
      <c r="X179" s="1634"/>
      <c r="Y179" s="1634"/>
      <c r="Z179" s="1634"/>
    </row>
    <row r="180" spans="1:26" ht="17.399999999999999">
      <c r="A180" s="1711" t="s">
        <v>767</v>
      </c>
      <c r="B180" s="1706"/>
      <c r="C180" s="1652"/>
      <c r="D180" s="1654"/>
      <c r="E180" s="1654"/>
      <c r="F180" s="1654"/>
      <c r="G180" s="1654"/>
      <c r="H180" s="1654"/>
      <c r="I180" s="1634"/>
      <c r="J180" s="1634"/>
      <c r="K180" s="1634"/>
      <c r="L180" s="1634"/>
      <c r="M180" s="1634"/>
      <c r="N180" s="1634"/>
      <c r="O180" s="1634"/>
      <c r="P180" s="1634"/>
      <c r="Q180" s="1634"/>
      <c r="R180" s="1634"/>
      <c r="S180" s="1634"/>
      <c r="T180" s="1634"/>
      <c r="U180" s="1634"/>
      <c r="V180" s="1634"/>
      <c r="W180" s="1634"/>
      <c r="X180" s="1634"/>
      <c r="Y180" s="1634"/>
      <c r="Z180" s="1634"/>
    </row>
    <row r="181" spans="1:26">
      <c r="A181" s="1704"/>
      <c r="B181" s="1706"/>
      <c r="C181" s="1652"/>
      <c r="D181" s="1654"/>
      <c r="E181" s="1654"/>
      <c r="F181" s="1654"/>
      <c r="G181" s="1654"/>
      <c r="H181" s="1654"/>
      <c r="I181" s="1634"/>
      <c r="J181" s="1634"/>
      <c r="K181" s="1634"/>
      <c r="L181" s="1634"/>
      <c r="M181" s="1634"/>
      <c r="N181" s="1634"/>
      <c r="O181" s="1634"/>
      <c r="P181" s="1634"/>
      <c r="Q181" s="1634"/>
      <c r="R181" s="1634"/>
      <c r="S181" s="1634"/>
      <c r="T181" s="1634"/>
      <c r="U181" s="1634"/>
      <c r="V181" s="1634"/>
      <c r="W181" s="1634"/>
      <c r="X181" s="1634"/>
      <c r="Y181" s="1634"/>
      <c r="Z181" s="1634"/>
    </row>
    <row r="182" spans="1:26">
      <c r="A182" s="1704"/>
      <c r="B182" s="1712" t="s">
        <v>705</v>
      </c>
      <c r="C182" s="1652"/>
      <c r="D182" s="1654"/>
      <c r="E182" s="1654"/>
      <c r="F182" s="1654"/>
      <c r="G182" s="1654"/>
      <c r="H182" s="1654"/>
      <c r="I182" s="1676"/>
      <c r="J182" s="1676"/>
      <c r="K182" s="1676"/>
      <c r="L182" s="1676"/>
      <c r="M182" s="1676"/>
      <c r="N182" s="1676"/>
      <c r="O182" s="1676"/>
      <c r="P182" s="1676"/>
      <c r="Q182" s="1676"/>
      <c r="R182" s="1676"/>
      <c r="S182" s="1676"/>
      <c r="T182" s="1676"/>
      <c r="U182" s="1676"/>
      <c r="V182" s="1676"/>
      <c r="W182" s="1676"/>
      <c r="X182" s="1676"/>
      <c r="Y182" s="1676"/>
      <c r="Z182" s="1676"/>
    </row>
    <row r="183" spans="1:26" ht="22.8">
      <c r="A183" s="1704"/>
      <c r="B183" s="1706" t="s">
        <v>1473</v>
      </c>
      <c r="C183" s="1652"/>
      <c r="D183" s="1654"/>
      <c r="E183" s="1654"/>
      <c r="F183" s="1654"/>
      <c r="G183" s="1654"/>
      <c r="H183" s="1654"/>
      <c r="I183" s="1676"/>
      <c r="J183" s="1676"/>
      <c r="K183" s="1676"/>
      <c r="L183" s="1676"/>
      <c r="M183" s="1676"/>
      <c r="N183" s="1676"/>
      <c r="O183" s="1676"/>
      <c r="P183" s="1676"/>
      <c r="Q183" s="1676"/>
      <c r="R183" s="1676"/>
      <c r="S183" s="1676"/>
      <c r="T183" s="1676"/>
      <c r="U183" s="1676"/>
      <c r="V183" s="1676"/>
      <c r="W183" s="1676"/>
      <c r="X183" s="1676"/>
      <c r="Y183" s="1676"/>
      <c r="Z183" s="1676"/>
    </row>
    <row r="184" spans="1:26">
      <c r="A184" s="1704"/>
      <c r="B184" s="1706"/>
      <c r="C184" s="1652"/>
      <c r="D184" s="1654"/>
      <c r="E184" s="1654"/>
      <c r="F184" s="1654"/>
      <c r="G184" s="1654"/>
      <c r="H184" s="1654"/>
      <c r="I184" s="1676"/>
      <c r="J184" s="1676"/>
      <c r="K184" s="1676"/>
      <c r="L184" s="1676"/>
      <c r="M184" s="1676"/>
      <c r="N184" s="1676"/>
      <c r="O184" s="1676"/>
      <c r="P184" s="1676"/>
      <c r="Q184" s="1676"/>
      <c r="R184" s="1676"/>
      <c r="S184" s="1676"/>
      <c r="T184" s="1676"/>
      <c r="U184" s="1676"/>
      <c r="V184" s="1676"/>
      <c r="W184" s="1676"/>
      <c r="X184" s="1676"/>
      <c r="Y184" s="1676"/>
      <c r="Z184" s="1676"/>
    </row>
    <row r="185" spans="1:26">
      <c r="A185" s="1714" t="s">
        <v>119</v>
      </c>
      <c r="B185" s="1715" t="s">
        <v>768</v>
      </c>
      <c r="C185" s="1654"/>
      <c r="E185" s="1654"/>
      <c r="F185" s="1654"/>
      <c r="G185" s="1654"/>
      <c r="H185" s="1654"/>
      <c r="I185" s="1676"/>
      <c r="J185" s="1676"/>
      <c r="K185" s="1676"/>
      <c r="L185" s="1676"/>
      <c r="M185" s="1676"/>
      <c r="N185" s="1676"/>
      <c r="O185" s="1676"/>
      <c r="P185" s="1676"/>
      <c r="Q185" s="1676"/>
      <c r="R185" s="1676"/>
      <c r="S185" s="1676"/>
      <c r="T185" s="1676"/>
      <c r="U185" s="1676"/>
      <c r="V185" s="1676"/>
      <c r="W185" s="1676"/>
      <c r="X185" s="1676"/>
      <c r="Y185" s="1676"/>
      <c r="Z185" s="1676"/>
    </row>
    <row r="186" spans="1:26">
      <c r="A186" s="1714" t="s">
        <v>119</v>
      </c>
      <c r="B186" s="1715" t="s">
        <v>769</v>
      </c>
      <c r="C186" s="1654"/>
      <c r="E186" s="1654"/>
      <c r="F186" s="1654"/>
      <c r="G186" s="1654"/>
      <c r="H186" s="1654"/>
      <c r="I186" s="1676"/>
      <c r="J186" s="1676"/>
      <c r="K186" s="1676"/>
      <c r="L186" s="1676"/>
      <c r="M186" s="1676"/>
      <c r="N186" s="1676"/>
      <c r="O186" s="1676"/>
      <c r="P186" s="1676"/>
      <c r="Q186" s="1676"/>
      <c r="R186" s="1676"/>
      <c r="S186" s="1676"/>
      <c r="T186" s="1676"/>
      <c r="U186" s="1676"/>
      <c r="V186" s="1676"/>
      <c r="W186" s="1676"/>
      <c r="X186" s="1676"/>
      <c r="Y186" s="1676"/>
      <c r="Z186" s="1676"/>
    </row>
    <row r="187" spans="1:26">
      <c r="A187" s="1714" t="s">
        <v>119</v>
      </c>
      <c r="B187" s="1716" t="s">
        <v>770</v>
      </c>
      <c r="C187" s="1654"/>
      <c r="E187" s="1654"/>
      <c r="F187" s="1654"/>
      <c r="G187" s="1654"/>
      <c r="H187" s="1654"/>
      <c r="I187" s="1676"/>
      <c r="J187" s="1676"/>
      <c r="K187" s="1676"/>
      <c r="L187" s="1676"/>
      <c r="M187" s="1676"/>
      <c r="N187" s="1676"/>
      <c r="O187" s="1676"/>
      <c r="P187" s="1676"/>
      <c r="Q187" s="1676"/>
      <c r="R187" s="1676"/>
      <c r="S187" s="1676"/>
      <c r="T187" s="1676"/>
      <c r="U187" s="1676"/>
      <c r="V187" s="1676"/>
      <c r="W187" s="1676"/>
      <c r="X187" s="1676"/>
      <c r="Y187" s="1676"/>
      <c r="Z187" s="1676"/>
    </row>
    <row r="188" spans="1:26">
      <c r="A188" s="1714" t="s">
        <v>119</v>
      </c>
      <c r="B188" s="1716" t="s">
        <v>707</v>
      </c>
      <c r="C188" s="1710"/>
      <c r="E188" s="1654"/>
      <c r="F188" s="1654"/>
      <c r="G188" s="1654"/>
      <c r="H188" s="1654"/>
      <c r="I188" s="1634"/>
      <c r="J188" s="1634"/>
      <c r="K188" s="1634"/>
      <c r="L188" s="1634"/>
      <c r="M188" s="1634"/>
      <c r="N188" s="1634"/>
      <c r="O188" s="1634"/>
      <c r="P188" s="1634"/>
      <c r="Q188" s="1634"/>
      <c r="R188" s="1634"/>
      <c r="S188" s="1634"/>
      <c r="T188" s="1634"/>
      <c r="U188" s="1634"/>
      <c r="V188" s="1634"/>
      <c r="W188" s="1634"/>
      <c r="X188" s="1634"/>
      <c r="Y188" s="1634"/>
      <c r="Z188" s="1634"/>
    </row>
    <row r="189" spans="1:26">
      <c r="A189" s="1704"/>
      <c r="B189" s="1706"/>
      <c r="C189" s="1652"/>
      <c r="D189" s="1654"/>
      <c r="E189" s="1654"/>
      <c r="F189" s="1654"/>
      <c r="G189" s="1654"/>
      <c r="H189" s="1654"/>
      <c r="I189" s="1676"/>
      <c r="J189" s="1676"/>
      <c r="K189" s="1676"/>
      <c r="L189" s="1676"/>
      <c r="M189" s="1676"/>
      <c r="N189" s="1676"/>
      <c r="O189" s="1676"/>
      <c r="P189" s="1676"/>
      <c r="Q189" s="1676"/>
      <c r="R189" s="1676"/>
      <c r="S189" s="1676"/>
      <c r="T189" s="1676"/>
      <c r="U189" s="1676"/>
      <c r="V189" s="1676"/>
      <c r="W189" s="1676"/>
      <c r="X189" s="1676"/>
      <c r="Y189" s="1676"/>
      <c r="Z189" s="1676"/>
    </row>
    <row r="190" spans="1:26" ht="16.2">
      <c r="A190" s="1704"/>
      <c r="B190" s="1724" t="s">
        <v>771</v>
      </c>
      <c r="C190" s="1652"/>
      <c r="D190" s="1654"/>
      <c r="E190" s="1654"/>
      <c r="F190" s="1654"/>
      <c r="G190" s="1654"/>
      <c r="H190" s="1654"/>
      <c r="I190" s="1676"/>
      <c r="J190" s="1676"/>
      <c r="K190" s="1676"/>
      <c r="L190" s="1676"/>
      <c r="M190" s="1676"/>
      <c r="N190" s="1676"/>
      <c r="O190" s="1676"/>
      <c r="P190" s="1676"/>
      <c r="Q190" s="1676"/>
      <c r="R190" s="1676"/>
      <c r="S190" s="1676"/>
      <c r="T190" s="1676"/>
      <c r="U190" s="1676"/>
      <c r="V190" s="1676"/>
      <c r="W190" s="1676"/>
      <c r="X190" s="1676"/>
      <c r="Y190" s="1676"/>
      <c r="Z190" s="1676"/>
    </row>
    <row r="191" spans="1:26">
      <c r="A191" s="1704"/>
      <c r="B191" s="1706"/>
      <c r="C191" s="1652"/>
      <c r="D191" s="1654"/>
      <c r="E191" s="1654"/>
      <c r="F191" s="1654"/>
      <c r="G191" s="1654"/>
      <c r="H191" s="1654"/>
      <c r="I191" s="1676"/>
      <c r="J191" s="1676"/>
      <c r="K191" s="1676"/>
      <c r="L191" s="1676"/>
      <c r="M191" s="1676"/>
      <c r="N191" s="1676"/>
      <c r="O191" s="1676"/>
      <c r="P191" s="1676"/>
      <c r="Q191" s="1676"/>
      <c r="R191" s="1676"/>
      <c r="S191" s="1676"/>
      <c r="T191" s="1676"/>
      <c r="U191" s="1676"/>
      <c r="V191" s="1676"/>
      <c r="W191" s="1676"/>
      <c r="X191" s="1676"/>
      <c r="Y191" s="1676"/>
      <c r="Z191" s="1676"/>
    </row>
    <row r="192" spans="1:26">
      <c r="A192" s="1704"/>
      <c r="B192" s="1712" t="s">
        <v>705</v>
      </c>
      <c r="C192" s="1652"/>
      <c r="D192" s="1654"/>
      <c r="E192" s="1654"/>
      <c r="F192" s="1654"/>
      <c r="G192" s="1654"/>
      <c r="H192" s="1654"/>
      <c r="I192" s="1676"/>
      <c r="J192" s="1676"/>
      <c r="K192" s="1676"/>
      <c r="L192" s="1676"/>
      <c r="M192" s="1676"/>
      <c r="N192" s="1676"/>
      <c r="O192" s="1676"/>
      <c r="P192" s="1676"/>
      <c r="Q192" s="1676"/>
      <c r="R192" s="1676"/>
      <c r="S192" s="1676"/>
      <c r="T192" s="1676"/>
      <c r="U192" s="1676"/>
      <c r="V192" s="1676"/>
      <c r="W192" s="1676"/>
      <c r="X192" s="1676"/>
      <c r="Y192" s="1676"/>
      <c r="Z192" s="1676"/>
    </row>
    <row r="193" spans="1:26" ht="22.8">
      <c r="A193" s="1704"/>
      <c r="B193" s="1706" t="s">
        <v>1474</v>
      </c>
      <c r="C193" s="1652"/>
      <c r="D193" s="1654"/>
      <c r="E193" s="1654"/>
      <c r="F193" s="1654"/>
      <c r="G193" s="1654"/>
      <c r="H193" s="1654"/>
      <c r="I193" s="1676"/>
      <c r="J193" s="1676"/>
      <c r="K193" s="1676"/>
      <c r="L193" s="1676"/>
      <c r="M193" s="1676"/>
      <c r="N193" s="1676"/>
      <c r="O193" s="1676"/>
      <c r="P193" s="1676"/>
      <c r="Q193" s="1676"/>
      <c r="R193" s="1676"/>
      <c r="S193" s="1676"/>
      <c r="T193" s="1676"/>
      <c r="U193" s="1676"/>
      <c r="V193" s="1676"/>
      <c r="W193" s="1676"/>
      <c r="X193" s="1676"/>
      <c r="Y193" s="1676"/>
      <c r="Z193" s="1676"/>
    </row>
    <row r="194" spans="1:26">
      <c r="B194" s="1706" t="s">
        <v>773</v>
      </c>
      <c r="C194" s="1652"/>
      <c r="D194" s="1654"/>
      <c r="E194" s="1654"/>
      <c r="F194" s="1654"/>
      <c r="G194" s="1654"/>
      <c r="H194" s="1654"/>
      <c r="I194" s="1676"/>
      <c r="J194" s="1676"/>
      <c r="K194" s="1676"/>
      <c r="L194" s="1676"/>
      <c r="M194" s="1676"/>
      <c r="N194" s="1676"/>
      <c r="O194" s="1676"/>
      <c r="P194" s="1676"/>
      <c r="Q194" s="1676"/>
      <c r="R194" s="1676"/>
      <c r="S194" s="1676"/>
      <c r="T194" s="1676"/>
      <c r="U194" s="1676"/>
      <c r="V194" s="1676"/>
      <c r="W194" s="1676"/>
      <c r="X194" s="1676"/>
      <c r="Y194" s="1676"/>
      <c r="Z194" s="1676"/>
    </row>
    <row r="195" spans="1:26" ht="22.8">
      <c r="A195" s="1704"/>
      <c r="B195" s="1706" t="s">
        <v>1475</v>
      </c>
      <c r="C195" s="1652"/>
      <c r="D195" s="1654"/>
      <c r="E195" s="1654"/>
      <c r="F195" s="1654"/>
      <c r="G195" s="1654"/>
      <c r="H195" s="1654"/>
      <c r="I195" s="1676"/>
      <c r="J195" s="1676"/>
      <c r="K195" s="1676"/>
      <c r="L195" s="1676"/>
      <c r="M195" s="1676"/>
      <c r="N195" s="1676"/>
      <c r="O195" s="1676"/>
      <c r="P195" s="1676"/>
      <c r="Q195" s="1676"/>
      <c r="R195" s="1676"/>
      <c r="S195" s="1676"/>
      <c r="T195" s="1676"/>
      <c r="U195" s="1676"/>
      <c r="V195" s="1676"/>
      <c r="W195" s="1676"/>
      <c r="X195" s="1676"/>
      <c r="Y195" s="1676"/>
      <c r="Z195" s="1676"/>
    </row>
    <row r="196" spans="1:26">
      <c r="A196" s="1704"/>
      <c r="B196" s="1706" t="s">
        <v>774</v>
      </c>
      <c r="C196" s="1652"/>
      <c r="D196" s="1654"/>
      <c r="E196" s="1654"/>
      <c r="F196" s="1654"/>
      <c r="G196" s="1654"/>
      <c r="H196" s="1654"/>
      <c r="I196" s="1676"/>
      <c r="J196" s="1676"/>
      <c r="K196" s="1676"/>
      <c r="L196" s="1676"/>
      <c r="M196" s="1676"/>
      <c r="N196" s="1676"/>
      <c r="O196" s="1676"/>
      <c r="P196" s="1676"/>
      <c r="Q196" s="1676"/>
      <c r="R196" s="1676"/>
      <c r="S196" s="1676"/>
      <c r="T196" s="1676"/>
      <c r="U196" s="1676"/>
      <c r="V196" s="1676"/>
      <c r="W196" s="1676"/>
      <c r="X196" s="1676"/>
      <c r="Y196" s="1676"/>
      <c r="Z196" s="1676"/>
    </row>
    <row r="197" spans="1:26" ht="45.6">
      <c r="A197" s="1704"/>
      <c r="B197" s="1706" t="s">
        <v>1476</v>
      </c>
      <c r="C197" s="1652"/>
      <c r="D197" s="1654"/>
      <c r="E197" s="1654"/>
      <c r="F197" s="1654"/>
      <c r="G197" s="1654"/>
      <c r="H197" s="1654"/>
      <c r="I197" s="1676"/>
      <c r="J197" s="1676"/>
      <c r="K197" s="1676"/>
      <c r="L197" s="1676"/>
      <c r="M197" s="1676"/>
      <c r="N197" s="1676"/>
      <c r="O197" s="1676"/>
      <c r="P197" s="1676"/>
      <c r="Q197" s="1676"/>
      <c r="R197" s="1676"/>
      <c r="S197" s="1676"/>
      <c r="T197" s="1676"/>
      <c r="U197" s="1676"/>
      <c r="V197" s="1676"/>
      <c r="W197" s="1676"/>
      <c r="X197" s="1676"/>
      <c r="Y197" s="1676"/>
      <c r="Z197" s="1676"/>
    </row>
    <row r="198" spans="1:26">
      <c r="A198" s="1704"/>
      <c r="B198" s="1706"/>
      <c r="C198" s="1652"/>
      <c r="D198" s="1654"/>
      <c r="E198" s="1654"/>
      <c r="F198" s="1654"/>
      <c r="G198" s="1654"/>
      <c r="H198" s="1654"/>
      <c r="I198" s="1676"/>
      <c r="J198" s="1676"/>
      <c r="K198" s="1676"/>
      <c r="L198" s="1676"/>
      <c r="M198" s="1676"/>
      <c r="N198" s="1676"/>
      <c r="O198" s="1676"/>
      <c r="P198" s="1676"/>
      <c r="Q198" s="1676"/>
      <c r="R198" s="1676"/>
      <c r="S198" s="1676"/>
      <c r="T198" s="1676"/>
      <c r="U198" s="1676"/>
      <c r="V198" s="1676"/>
      <c r="W198" s="1676"/>
      <c r="X198" s="1676"/>
      <c r="Y198" s="1676"/>
      <c r="Z198" s="1676"/>
    </row>
    <row r="199" spans="1:26">
      <c r="A199" s="1704"/>
      <c r="B199" s="1706"/>
      <c r="C199" s="1652"/>
      <c r="D199" s="1654"/>
      <c r="E199" s="1654"/>
      <c r="F199" s="1654"/>
      <c r="G199" s="1654"/>
      <c r="H199" s="1654"/>
      <c r="I199" s="1676"/>
      <c r="J199" s="1676"/>
      <c r="K199" s="1676"/>
      <c r="L199" s="1676"/>
      <c r="M199" s="1676"/>
      <c r="N199" s="1676"/>
      <c r="O199" s="1676"/>
      <c r="P199" s="1676"/>
      <c r="Q199" s="1676"/>
      <c r="R199" s="1676"/>
      <c r="S199" s="1676"/>
      <c r="T199" s="1676"/>
      <c r="U199" s="1676"/>
      <c r="V199" s="1676"/>
      <c r="W199" s="1676"/>
      <c r="X199" s="1676"/>
      <c r="Y199" s="1676"/>
      <c r="Z199" s="1676"/>
    </row>
    <row r="200" spans="1:26">
      <c r="A200" s="1704"/>
      <c r="B200" s="1712" t="s">
        <v>775</v>
      </c>
      <c r="C200" s="1652"/>
      <c r="D200" s="1654"/>
      <c r="E200" s="1654"/>
      <c r="F200" s="1654"/>
      <c r="G200" s="1654"/>
      <c r="H200" s="1654"/>
      <c r="I200" s="1676"/>
      <c r="J200" s="1676"/>
      <c r="K200" s="1676"/>
      <c r="L200" s="1676"/>
      <c r="M200" s="1676"/>
      <c r="N200" s="1676"/>
      <c r="O200" s="1676"/>
      <c r="P200" s="1676"/>
      <c r="Q200" s="1676"/>
      <c r="R200" s="1676"/>
      <c r="S200" s="1676"/>
      <c r="T200" s="1676"/>
      <c r="U200" s="1676"/>
      <c r="V200" s="1676"/>
      <c r="W200" s="1676"/>
      <c r="X200" s="1676"/>
      <c r="Y200" s="1676"/>
      <c r="Z200" s="1676"/>
    </row>
    <row r="201" spans="1:26" ht="25.95" customHeight="1">
      <c r="A201" s="1704"/>
      <c r="B201" s="1706" t="s">
        <v>776</v>
      </c>
      <c r="C201" s="1728"/>
      <c r="D201" s="1728"/>
      <c r="E201" s="1728"/>
      <c r="F201" s="1728"/>
      <c r="G201" s="1728"/>
      <c r="H201" s="1728"/>
      <c r="I201" s="1676"/>
      <c r="J201" s="1676"/>
      <c r="K201" s="1676"/>
      <c r="L201" s="1676"/>
      <c r="M201" s="1676"/>
      <c r="N201" s="1676"/>
      <c r="O201" s="1676"/>
      <c r="P201" s="1676"/>
      <c r="Q201" s="1676"/>
      <c r="R201" s="1676"/>
      <c r="S201" s="1676"/>
      <c r="T201" s="1676"/>
      <c r="U201" s="1676"/>
      <c r="V201" s="1676"/>
      <c r="W201" s="1676"/>
      <c r="X201" s="1676"/>
      <c r="Y201" s="1676"/>
      <c r="Z201" s="1676"/>
    </row>
    <row r="202" spans="1:26" ht="22.8">
      <c r="A202" s="1704"/>
      <c r="B202" s="1706" t="s">
        <v>1477</v>
      </c>
      <c r="C202" s="1652"/>
      <c r="D202" s="1654"/>
      <c r="E202" s="1654"/>
      <c r="F202" s="1654"/>
      <c r="G202" s="1654"/>
      <c r="H202" s="1654"/>
      <c r="I202" s="1676"/>
      <c r="J202" s="1676"/>
      <c r="K202" s="1676"/>
      <c r="L202" s="1676"/>
      <c r="M202" s="1676"/>
      <c r="N202" s="1676"/>
      <c r="O202" s="1676"/>
      <c r="P202" s="1676"/>
      <c r="Q202" s="1676"/>
      <c r="R202" s="1676"/>
      <c r="S202" s="1676"/>
      <c r="T202" s="1676"/>
      <c r="U202" s="1676"/>
      <c r="V202" s="1676"/>
      <c r="W202" s="1676"/>
      <c r="X202" s="1676"/>
      <c r="Y202" s="1676"/>
      <c r="Z202" s="1676"/>
    </row>
    <row r="203" spans="1:26">
      <c r="A203" s="1704"/>
      <c r="B203" s="1706"/>
      <c r="C203" s="1652"/>
      <c r="D203" s="1654"/>
      <c r="E203" s="1654"/>
      <c r="F203" s="1654"/>
      <c r="G203" s="1654"/>
      <c r="H203" s="1654"/>
      <c r="I203" s="1676"/>
      <c r="J203" s="1676"/>
      <c r="K203" s="1676"/>
      <c r="L203" s="1676"/>
      <c r="M203" s="1676"/>
      <c r="N203" s="1676"/>
      <c r="O203" s="1676"/>
      <c r="P203" s="1676"/>
      <c r="Q203" s="1676"/>
      <c r="R203" s="1676"/>
      <c r="S203" s="1676"/>
      <c r="T203" s="1676"/>
      <c r="U203" s="1676"/>
      <c r="V203" s="1676"/>
      <c r="W203" s="1676"/>
      <c r="X203" s="1676"/>
      <c r="Y203" s="1676"/>
      <c r="Z203" s="1676"/>
    </row>
    <row r="204" spans="1:26">
      <c r="A204" s="1704"/>
      <c r="B204" s="1706" t="s">
        <v>1480</v>
      </c>
      <c r="C204" s="1729"/>
      <c r="D204" s="1654"/>
      <c r="G204" s="1654"/>
      <c r="H204" s="1654"/>
      <c r="I204" s="1676"/>
      <c r="J204" s="1676"/>
      <c r="K204" s="1676"/>
      <c r="L204" s="1676"/>
      <c r="M204" s="1676"/>
      <c r="N204" s="1676"/>
      <c r="O204" s="1676"/>
      <c r="P204" s="1676"/>
      <c r="Q204" s="1676"/>
      <c r="R204" s="1676"/>
      <c r="S204" s="1676"/>
      <c r="T204" s="1676"/>
      <c r="U204" s="1676"/>
      <c r="V204" s="1676"/>
      <c r="W204" s="1676"/>
      <c r="X204" s="1676"/>
      <c r="Y204" s="1676"/>
      <c r="Z204" s="1676"/>
    </row>
    <row r="205" spans="1:26">
      <c r="A205" s="1704"/>
      <c r="B205" s="1706" t="s">
        <v>1481</v>
      </c>
      <c r="C205" s="1729"/>
      <c r="D205" s="1654"/>
      <c r="G205" s="1654"/>
      <c r="H205" s="1654"/>
      <c r="I205" s="1676"/>
      <c r="J205" s="1676"/>
      <c r="K205" s="1676"/>
      <c r="L205" s="1676"/>
      <c r="M205" s="1676"/>
      <c r="N205" s="1676"/>
      <c r="O205" s="1676"/>
      <c r="P205" s="1676"/>
      <c r="Q205" s="1676"/>
      <c r="R205" s="1676"/>
      <c r="S205" s="1676"/>
      <c r="T205" s="1676"/>
      <c r="U205" s="1676"/>
      <c r="V205" s="1676"/>
      <c r="W205" s="1676"/>
      <c r="X205" s="1676"/>
      <c r="Y205" s="1676"/>
      <c r="Z205" s="1676"/>
    </row>
    <row r="206" spans="1:26">
      <c r="A206" s="1704"/>
      <c r="B206" s="1706" t="s">
        <v>1482</v>
      </c>
      <c r="C206" s="1729"/>
      <c r="D206" s="1654"/>
      <c r="G206" s="1654"/>
      <c r="H206" s="1654"/>
      <c r="I206" s="1676"/>
      <c r="J206" s="1676"/>
      <c r="K206" s="1676"/>
      <c r="L206" s="1676"/>
      <c r="M206" s="1676"/>
      <c r="N206" s="1676"/>
      <c r="O206" s="1676"/>
      <c r="P206" s="1676"/>
      <c r="Q206" s="1676"/>
      <c r="R206" s="1676"/>
      <c r="S206" s="1676"/>
      <c r="T206" s="1676"/>
      <c r="U206" s="1676"/>
      <c r="V206" s="1676"/>
      <c r="W206" s="1676"/>
      <c r="X206" s="1676"/>
      <c r="Y206" s="1676"/>
      <c r="Z206" s="1676"/>
    </row>
    <row r="207" spans="1:26">
      <c r="A207" s="1704"/>
      <c r="B207" s="1706" t="s">
        <v>1485</v>
      </c>
      <c r="C207" s="1729"/>
      <c r="D207" s="1654"/>
      <c r="G207" s="1654"/>
      <c r="H207" s="1654"/>
      <c r="I207" s="1676"/>
      <c r="J207" s="1676"/>
      <c r="K207" s="1676"/>
      <c r="L207" s="1676"/>
      <c r="M207" s="1676"/>
      <c r="N207" s="1676"/>
      <c r="O207" s="1676"/>
      <c r="P207" s="1676"/>
      <c r="Q207" s="1676"/>
      <c r="R207" s="1676"/>
      <c r="S207" s="1676"/>
      <c r="T207" s="1676"/>
      <c r="U207" s="1676"/>
      <c r="V207" s="1676"/>
      <c r="W207" s="1676"/>
      <c r="X207" s="1676"/>
      <c r="Y207" s="1676"/>
      <c r="Z207" s="1676"/>
    </row>
    <row r="208" spans="1:26">
      <c r="A208" s="1704"/>
      <c r="B208" s="1715" t="s">
        <v>1484</v>
      </c>
      <c r="C208" s="1729"/>
      <c r="D208" s="1654"/>
      <c r="G208" s="1654"/>
      <c r="H208" s="1654"/>
      <c r="I208" s="1676"/>
      <c r="J208" s="1676"/>
      <c r="K208" s="1676"/>
      <c r="L208" s="1676"/>
      <c r="M208" s="1676"/>
      <c r="N208" s="1676"/>
      <c r="O208" s="1676"/>
      <c r="P208" s="1676"/>
      <c r="Q208" s="1676"/>
      <c r="R208" s="1676"/>
      <c r="S208" s="1676"/>
      <c r="T208" s="1676"/>
      <c r="U208" s="1676"/>
      <c r="V208" s="1676"/>
      <c r="W208" s="1676"/>
      <c r="X208" s="1676"/>
      <c r="Y208" s="1676"/>
      <c r="Z208" s="1676"/>
    </row>
    <row r="209" spans="1:26">
      <c r="A209" s="1704"/>
      <c r="B209" s="1706" t="s">
        <v>1483</v>
      </c>
      <c r="C209" s="1729"/>
      <c r="D209" s="1654"/>
      <c r="G209" s="1654"/>
      <c r="H209" s="1654"/>
      <c r="I209" s="1676"/>
      <c r="J209" s="1676"/>
      <c r="K209" s="1676"/>
      <c r="L209" s="1676"/>
      <c r="M209" s="1676"/>
      <c r="N209" s="1676"/>
      <c r="O209" s="1676"/>
      <c r="P209" s="1676"/>
      <c r="Q209" s="1676"/>
      <c r="R209" s="1676"/>
      <c r="S209" s="1676"/>
      <c r="T209" s="1676"/>
      <c r="U209" s="1676"/>
      <c r="V209" s="1676"/>
      <c r="W209" s="1676"/>
      <c r="X209" s="1676"/>
      <c r="Y209" s="1676"/>
      <c r="Z209" s="1676"/>
    </row>
    <row r="210" spans="1:26" ht="23.4">
      <c r="A210" s="1704"/>
      <c r="B210" s="1706" t="s">
        <v>777</v>
      </c>
      <c r="C210" s="1652"/>
      <c r="D210" s="1654"/>
      <c r="E210" s="1654"/>
      <c r="F210" s="1654"/>
      <c r="G210" s="1654"/>
      <c r="H210" s="1654"/>
      <c r="I210" s="1676"/>
      <c r="J210" s="1676"/>
      <c r="K210" s="1676"/>
      <c r="L210" s="1676"/>
      <c r="M210" s="1676"/>
      <c r="N210" s="1676"/>
      <c r="O210" s="1676"/>
      <c r="P210" s="1676"/>
      <c r="Q210" s="1676"/>
      <c r="R210" s="1676"/>
      <c r="S210" s="1676"/>
      <c r="T210" s="1676"/>
      <c r="U210" s="1676"/>
      <c r="V210" s="1676"/>
      <c r="W210" s="1676"/>
      <c r="X210" s="1676"/>
      <c r="Y210" s="1676"/>
      <c r="Z210" s="1676"/>
    </row>
    <row r="211" spans="1:26">
      <c r="A211" s="1704"/>
      <c r="B211" s="1706" t="s">
        <v>778</v>
      </c>
      <c r="C211" s="1652"/>
      <c r="D211" s="1654"/>
      <c r="E211" s="1654"/>
      <c r="F211" s="1654"/>
      <c r="G211" s="1654"/>
      <c r="H211" s="1654"/>
      <c r="I211" s="1676"/>
      <c r="J211" s="1676"/>
      <c r="K211" s="1676"/>
      <c r="L211" s="1676"/>
      <c r="M211" s="1676"/>
      <c r="N211" s="1676"/>
      <c r="O211" s="1676"/>
      <c r="P211" s="1676"/>
      <c r="Q211" s="1676"/>
      <c r="R211" s="1676"/>
      <c r="S211" s="1676"/>
      <c r="T211" s="1676"/>
      <c r="U211" s="1676"/>
      <c r="V211" s="1676"/>
      <c r="W211" s="1676"/>
      <c r="X211" s="1676"/>
      <c r="Y211" s="1676"/>
      <c r="Z211" s="1676"/>
    </row>
    <row r="212" spans="1:26">
      <c r="A212" s="1704"/>
      <c r="B212" s="1706"/>
      <c r="C212" s="1652"/>
      <c r="D212" s="1654"/>
      <c r="E212" s="1654"/>
      <c r="F212" s="1654"/>
      <c r="G212" s="1654"/>
      <c r="H212" s="1654"/>
      <c r="I212" s="1676"/>
      <c r="J212" s="1676"/>
      <c r="K212" s="1676"/>
      <c r="L212" s="1676"/>
      <c r="M212" s="1676"/>
      <c r="N212" s="1676"/>
      <c r="O212" s="1676"/>
      <c r="P212" s="1676"/>
      <c r="Q212" s="1676"/>
      <c r="R212" s="1676"/>
      <c r="S212" s="1676"/>
      <c r="T212" s="1676"/>
      <c r="U212" s="1676"/>
      <c r="V212" s="1676"/>
      <c r="W212" s="1676"/>
      <c r="X212" s="1676"/>
      <c r="Y212" s="1676"/>
      <c r="Z212" s="1676"/>
    </row>
    <row r="213" spans="1:26">
      <c r="A213" s="1704"/>
      <c r="B213" s="1712" t="s">
        <v>779</v>
      </c>
      <c r="C213" s="1652"/>
      <c r="D213" s="1654"/>
      <c r="E213" s="1654"/>
      <c r="F213" s="1654"/>
      <c r="G213" s="1654"/>
      <c r="H213" s="1654"/>
      <c r="I213" s="1676"/>
      <c r="J213" s="1676"/>
      <c r="K213" s="1676"/>
      <c r="L213" s="1676"/>
      <c r="M213" s="1676"/>
      <c r="N213" s="1676"/>
      <c r="O213" s="1676"/>
      <c r="P213" s="1676"/>
      <c r="Q213" s="1676"/>
      <c r="R213" s="1676"/>
      <c r="S213" s="1676"/>
      <c r="T213" s="1676"/>
      <c r="U213" s="1676"/>
      <c r="V213" s="1676"/>
      <c r="W213" s="1676"/>
      <c r="X213" s="1676"/>
      <c r="Y213" s="1676"/>
      <c r="Z213" s="1676"/>
    </row>
    <row r="214" spans="1:26" ht="91.2">
      <c r="A214" s="1704"/>
      <c r="B214" s="1706" t="s">
        <v>1478</v>
      </c>
      <c r="C214" s="1652"/>
      <c r="D214" s="1654"/>
      <c r="E214" s="1654"/>
      <c r="F214" s="1654"/>
      <c r="G214" s="1654"/>
      <c r="H214" s="1654"/>
      <c r="I214" s="1676"/>
      <c r="J214" s="1676"/>
      <c r="K214" s="1676"/>
      <c r="L214" s="1676"/>
      <c r="M214" s="1676"/>
      <c r="N214" s="1676"/>
      <c r="O214" s="1676"/>
      <c r="P214" s="1676"/>
      <c r="Q214" s="1676"/>
      <c r="R214" s="1676"/>
      <c r="S214" s="1676"/>
      <c r="T214" s="1676"/>
      <c r="U214" s="1676"/>
      <c r="V214" s="1676"/>
      <c r="W214" s="1676"/>
      <c r="X214" s="1676"/>
      <c r="Y214" s="1676"/>
      <c r="Z214" s="1676"/>
    </row>
    <row r="215" spans="1:26" ht="57">
      <c r="A215" s="1704"/>
      <c r="B215" s="1706" t="s">
        <v>1479</v>
      </c>
      <c r="C215" s="1652"/>
      <c r="D215" s="1654"/>
      <c r="E215" s="1654"/>
      <c r="F215" s="1654"/>
      <c r="G215" s="1654"/>
      <c r="H215" s="1654"/>
      <c r="I215" s="1676"/>
      <c r="J215" s="1676"/>
      <c r="K215" s="1676"/>
      <c r="L215" s="1676"/>
      <c r="M215" s="1676"/>
      <c r="N215" s="1676"/>
      <c r="O215" s="1676"/>
      <c r="P215" s="1676"/>
      <c r="Q215" s="1676"/>
      <c r="R215" s="1676"/>
      <c r="S215" s="1676"/>
      <c r="T215" s="1676"/>
      <c r="U215" s="1676"/>
      <c r="V215" s="1676"/>
      <c r="W215" s="1676"/>
      <c r="X215" s="1676"/>
      <c r="Y215" s="1676"/>
      <c r="Z215" s="1676"/>
    </row>
    <row r="216" spans="1:26" ht="34.200000000000003">
      <c r="A216" s="1704"/>
      <c r="B216" s="1706" t="s">
        <v>1486</v>
      </c>
      <c r="C216" s="1652"/>
      <c r="D216" s="1654"/>
      <c r="E216" s="1654"/>
      <c r="F216" s="1654"/>
      <c r="G216" s="1654"/>
      <c r="H216" s="1654"/>
      <c r="I216" s="1676"/>
      <c r="J216" s="1676"/>
      <c r="K216" s="1676"/>
      <c r="L216" s="1676"/>
      <c r="M216" s="1676"/>
      <c r="N216" s="1676"/>
      <c r="O216" s="1676"/>
      <c r="P216" s="1676"/>
      <c r="Q216" s="1676"/>
      <c r="R216" s="1676"/>
      <c r="S216" s="1676"/>
      <c r="T216" s="1676"/>
      <c r="U216" s="1676"/>
      <c r="V216" s="1676"/>
      <c r="W216" s="1676"/>
      <c r="X216" s="1676"/>
      <c r="Y216" s="1676"/>
      <c r="Z216" s="1676"/>
    </row>
    <row r="217" spans="1:26" ht="22.8">
      <c r="A217" s="1704"/>
      <c r="B217" s="1706" t="s">
        <v>1487</v>
      </c>
      <c r="C217" s="1652"/>
      <c r="D217" s="1654"/>
      <c r="E217" s="1654"/>
      <c r="F217" s="1654"/>
      <c r="G217" s="1654"/>
      <c r="H217" s="1654"/>
      <c r="I217" s="1676"/>
      <c r="J217" s="1676"/>
      <c r="K217" s="1676"/>
      <c r="L217" s="1676"/>
      <c r="M217" s="1676"/>
      <c r="N217" s="1676"/>
      <c r="O217" s="1676"/>
      <c r="P217" s="1676"/>
      <c r="Q217" s="1676"/>
      <c r="R217" s="1676"/>
      <c r="S217" s="1676"/>
      <c r="T217" s="1676"/>
      <c r="U217" s="1676"/>
      <c r="V217" s="1676"/>
      <c r="W217" s="1676"/>
      <c r="X217" s="1676"/>
      <c r="Y217" s="1676"/>
      <c r="Z217" s="1676"/>
    </row>
    <row r="218" spans="1:26" ht="34.200000000000003">
      <c r="A218" s="1704"/>
      <c r="B218" s="1706" t="s">
        <v>1488</v>
      </c>
      <c r="C218" s="1652"/>
      <c r="D218" s="1654"/>
      <c r="E218" s="1654"/>
      <c r="F218" s="1654"/>
      <c r="G218" s="1654"/>
      <c r="H218" s="1654"/>
      <c r="I218" s="1676"/>
      <c r="J218" s="1676"/>
      <c r="K218" s="1676"/>
      <c r="L218" s="1676"/>
      <c r="M218" s="1676"/>
      <c r="N218" s="1676"/>
      <c r="O218" s="1676"/>
      <c r="P218" s="1676"/>
      <c r="Q218" s="1676"/>
      <c r="R218" s="1676"/>
      <c r="S218" s="1676"/>
      <c r="T218" s="1676"/>
      <c r="U218" s="1676"/>
      <c r="V218" s="1676"/>
      <c r="W218" s="1676"/>
      <c r="X218" s="1676"/>
      <c r="Y218" s="1676"/>
      <c r="Z218" s="1676"/>
    </row>
    <row r="219" spans="1:26">
      <c r="A219" s="1704"/>
      <c r="B219" s="1706"/>
      <c r="C219" s="1652"/>
      <c r="D219" s="1654"/>
      <c r="E219" s="1654"/>
      <c r="F219" s="1654"/>
      <c r="G219" s="1654"/>
      <c r="H219" s="1654"/>
      <c r="I219" s="1676"/>
      <c r="J219" s="1676"/>
      <c r="K219" s="1676"/>
      <c r="L219" s="1676"/>
      <c r="M219" s="1676"/>
      <c r="N219" s="1676"/>
      <c r="O219" s="1676"/>
      <c r="P219" s="1676"/>
      <c r="Q219" s="1676"/>
      <c r="R219" s="1676"/>
      <c r="S219" s="1676"/>
      <c r="T219" s="1676"/>
      <c r="U219" s="1676"/>
      <c r="V219" s="1676"/>
      <c r="W219" s="1676"/>
      <c r="X219" s="1676"/>
      <c r="Y219" s="1676"/>
      <c r="Z219" s="1676"/>
    </row>
    <row r="220" spans="1:26">
      <c r="A220" s="1704"/>
      <c r="B220" s="1706"/>
      <c r="C220" s="1652"/>
      <c r="D220" s="1654"/>
      <c r="E220" s="1654"/>
      <c r="F220" s="1654"/>
      <c r="G220" s="1654"/>
      <c r="H220" s="1654"/>
      <c r="I220" s="1676"/>
      <c r="J220" s="1676"/>
      <c r="K220" s="1676"/>
      <c r="L220" s="1676"/>
      <c r="M220" s="1676"/>
      <c r="N220" s="1676"/>
      <c r="O220" s="1676"/>
      <c r="P220" s="1676"/>
      <c r="Q220" s="1676"/>
      <c r="R220" s="1676"/>
      <c r="S220" s="1676"/>
      <c r="T220" s="1676"/>
      <c r="U220" s="1676"/>
      <c r="V220" s="1676"/>
      <c r="W220" s="1676"/>
      <c r="X220" s="1676"/>
      <c r="Y220" s="1676"/>
      <c r="Z220" s="1676"/>
    </row>
    <row r="221" spans="1:26">
      <c r="A221" s="1704"/>
      <c r="B221" s="1712" t="s">
        <v>723</v>
      </c>
      <c r="C221" s="1652"/>
      <c r="D221" s="1654"/>
      <c r="E221" s="1654"/>
      <c r="F221" s="1654"/>
      <c r="G221" s="1654"/>
      <c r="H221" s="1654"/>
      <c r="I221" s="1676"/>
      <c r="J221" s="1676"/>
      <c r="K221" s="1676"/>
      <c r="L221" s="1676"/>
      <c r="M221" s="1676"/>
      <c r="N221" s="1676"/>
      <c r="O221" s="1676"/>
      <c r="P221" s="1676"/>
      <c r="Q221" s="1676"/>
      <c r="R221" s="1676"/>
      <c r="S221" s="1676"/>
      <c r="T221" s="1676"/>
      <c r="U221" s="1676"/>
      <c r="V221" s="1676"/>
      <c r="W221" s="1676"/>
      <c r="X221" s="1676"/>
      <c r="Y221" s="1676"/>
      <c r="Z221" s="1676"/>
    </row>
    <row r="222" spans="1:26" ht="22.8">
      <c r="A222" s="1704"/>
      <c r="B222" s="1706" t="s">
        <v>1489</v>
      </c>
      <c r="C222" s="1652"/>
      <c r="D222" s="1654"/>
      <c r="E222" s="1654"/>
      <c r="F222" s="1654"/>
      <c r="G222" s="1654"/>
      <c r="H222" s="1654"/>
      <c r="I222" s="1676"/>
      <c r="J222" s="1676"/>
      <c r="K222" s="1676"/>
      <c r="L222" s="1676"/>
      <c r="M222" s="1676"/>
      <c r="N222" s="1676"/>
      <c r="O222" s="1676"/>
      <c r="P222" s="1676"/>
      <c r="Q222" s="1676"/>
      <c r="R222" s="1676"/>
      <c r="S222" s="1676"/>
      <c r="T222" s="1676"/>
      <c r="U222" s="1676"/>
      <c r="V222" s="1676"/>
      <c r="W222" s="1676"/>
      <c r="X222" s="1676"/>
      <c r="Y222" s="1676"/>
      <c r="Z222" s="1676"/>
    </row>
    <row r="223" spans="1:26">
      <c r="A223" s="1704"/>
      <c r="B223" s="1706"/>
      <c r="C223" s="1652"/>
      <c r="D223" s="1654"/>
      <c r="E223" s="1654"/>
      <c r="F223" s="1654"/>
      <c r="G223" s="1654"/>
      <c r="H223" s="1654"/>
      <c r="I223" s="1676"/>
      <c r="J223" s="1676"/>
      <c r="K223" s="1676"/>
      <c r="L223" s="1676"/>
      <c r="M223" s="1676"/>
      <c r="N223" s="1676"/>
      <c r="O223" s="1676"/>
      <c r="P223" s="1676"/>
      <c r="Q223" s="1676"/>
      <c r="R223" s="1676"/>
      <c r="S223" s="1676"/>
      <c r="T223" s="1676"/>
      <c r="U223" s="1676"/>
      <c r="V223" s="1676"/>
      <c r="W223" s="1676"/>
      <c r="X223" s="1676"/>
      <c r="Y223" s="1676"/>
      <c r="Z223" s="1676"/>
    </row>
    <row r="224" spans="1:26" ht="16.2">
      <c r="A224" s="1704"/>
      <c r="B224" s="1724" t="s">
        <v>780</v>
      </c>
      <c r="C224" s="1652"/>
      <c r="D224" s="1654"/>
      <c r="E224" s="1654"/>
      <c r="F224" s="1654"/>
      <c r="G224" s="1654"/>
      <c r="H224" s="1654"/>
      <c r="I224" s="1676"/>
      <c r="J224" s="1676"/>
      <c r="K224" s="1676"/>
      <c r="L224" s="1676"/>
      <c r="M224" s="1676"/>
      <c r="N224" s="1676"/>
      <c r="O224" s="1676"/>
      <c r="P224" s="1676"/>
      <c r="Q224" s="1676"/>
      <c r="R224" s="1676"/>
      <c r="S224" s="1676"/>
      <c r="T224" s="1676"/>
      <c r="U224" s="1676"/>
      <c r="V224" s="1676"/>
      <c r="W224" s="1676"/>
      <c r="X224" s="1676"/>
      <c r="Y224" s="1676"/>
      <c r="Z224" s="1676"/>
    </row>
    <row r="225" spans="1:26">
      <c r="A225" s="1704"/>
      <c r="B225" s="1706"/>
      <c r="C225" s="1652"/>
      <c r="D225" s="1654"/>
      <c r="E225" s="1654"/>
      <c r="F225" s="1654"/>
      <c r="G225" s="1654"/>
      <c r="H225" s="1654"/>
      <c r="I225" s="1676"/>
      <c r="J225" s="1676"/>
      <c r="K225" s="1676"/>
      <c r="L225" s="1676"/>
      <c r="M225" s="1676"/>
      <c r="N225" s="1676"/>
      <c r="O225" s="1676"/>
      <c r="P225" s="1676"/>
      <c r="Q225" s="1676"/>
      <c r="R225" s="1676"/>
      <c r="S225" s="1676"/>
      <c r="T225" s="1676"/>
      <c r="U225" s="1676"/>
      <c r="V225" s="1676"/>
      <c r="W225" s="1676"/>
      <c r="X225" s="1676"/>
      <c r="Y225" s="1676"/>
      <c r="Z225" s="1676"/>
    </row>
    <row r="226" spans="1:26">
      <c r="A226" s="1704"/>
      <c r="B226" s="1712" t="s">
        <v>705</v>
      </c>
      <c r="C226" s="1652"/>
      <c r="D226" s="1654"/>
      <c r="E226" s="1654"/>
      <c r="F226" s="1654"/>
      <c r="G226" s="1654"/>
      <c r="H226" s="1654"/>
      <c r="I226" s="1676"/>
      <c r="J226" s="1676"/>
      <c r="K226" s="1676"/>
      <c r="L226" s="1676"/>
      <c r="M226" s="1676"/>
      <c r="N226" s="1676"/>
      <c r="O226" s="1676"/>
      <c r="P226" s="1676"/>
      <c r="Q226" s="1676"/>
      <c r="R226" s="1676"/>
      <c r="S226" s="1676"/>
      <c r="T226" s="1676"/>
      <c r="U226" s="1676"/>
      <c r="V226" s="1676"/>
      <c r="W226" s="1676"/>
      <c r="X226" s="1676"/>
      <c r="Y226" s="1676"/>
      <c r="Z226" s="1676"/>
    </row>
    <row r="227" spans="1:26">
      <c r="A227" s="1704"/>
      <c r="B227" s="1706" t="s">
        <v>781</v>
      </c>
      <c r="C227" s="1652"/>
      <c r="D227" s="1654"/>
      <c r="E227" s="1654"/>
      <c r="F227" s="1654"/>
      <c r="G227" s="1654"/>
      <c r="H227" s="1654"/>
      <c r="I227" s="1676"/>
      <c r="J227" s="1676"/>
      <c r="K227" s="1676"/>
      <c r="L227" s="1676"/>
      <c r="M227" s="1676"/>
      <c r="N227" s="1676"/>
      <c r="O227" s="1676"/>
      <c r="P227" s="1676"/>
      <c r="Q227" s="1676"/>
      <c r="R227" s="1676"/>
      <c r="S227" s="1676"/>
      <c r="T227" s="1676"/>
      <c r="U227" s="1676"/>
      <c r="V227" s="1676"/>
      <c r="W227" s="1676"/>
      <c r="X227" s="1676"/>
      <c r="Y227" s="1676"/>
      <c r="Z227" s="1676"/>
    </row>
    <row r="228" spans="1:26">
      <c r="A228" s="1704"/>
      <c r="B228" s="1706"/>
      <c r="C228" s="1652"/>
      <c r="D228" s="1654"/>
      <c r="E228" s="1654"/>
      <c r="F228" s="1654"/>
      <c r="G228" s="1654"/>
      <c r="H228" s="1654"/>
      <c r="I228" s="1676"/>
      <c r="J228" s="1676"/>
      <c r="K228" s="1676"/>
      <c r="L228" s="1676"/>
      <c r="M228" s="1676"/>
      <c r="N228" s="1676"/>
      <c r="O228" s="1676"/>
      <c r="P228" s="1676"/>
      <c r="Q228" s="1676"/>
      <c r="R228" s="1676"/>
      <c r="S228" s="1676"/>
      <c r="T228" s="1676"/>
      <c r="U228" s="1676"/>
      <c r="V228" s="1676"/>
      <c r="W228" s="1676"/>
      <c r="X228" s="1676"/>
      <c r="Y228" s="1676"/>
      <c r="Z228" s="1676"/>
    </row>
    <row r="229" spans="1:26">
      <c r="A229" s="1704"/>
      <c r="B229" s="1712" t="s">
        <v>779</v>
      </c>
      <c r="C229" s="1652"/>
      <c r="D229" s="1654"/>
      <c r="E229" s="1654"/>
      <c r="F229" s="1654"/>
      <c r="G229" s="1654"/>
      <c r="H229" s="1654"/>
      <c r="I229" s="1676"/>
      <c r="J229" s="1676"/>
      <c r="K229" s="1676"/>
      <c r="L229" s="1676"/>
      <c r="M229" s="1676"/>
      <c r="N229" s="1676"/>
      <c r="O229" s="1676"/>
      <c r="P229" s="1676"/>
      <c r="Q229" s="1676"/>
      <c r="R229" s="1676"/>
      <c r="S229" s="1676"/>
      <c r="T229" s="1676"/>
      <c r="U229" s="1676"/>
      <c r="V229" s="1676"/>
      <c r="W229" s="1676"/>
      <c r="X229" s="1676"/>
      <c r="Y229" s="1676"/>
      <c r="Z229" s="1676"/>
    </row>
    <row r="230" spans="1:26" ht="22.8">
      <c r="A230" s="1704"/>
      <c r="B230" s="1706" t="s">
        <v>1490</v>
      </c>
      <c r="C230" s="1652"/>
      <c r="D230" s="1654"/>
      <c r="E230" s="1654"/>
      <c r="F230" s="1654"/>
      <c r="G230" s="1654"/>
      <c r="H230" s="1654"/>
      <c r="I230" s="1676"/>
      <c r="J230" s="1676"/>
      <c r="K230" s="1676"/>
      <c r="L230" s="1676"/>
      <c r="M230" s="1676"/>
      <c r="N230" s="1676"/>
      <c r="O230" s="1676"/>
      <c r="P230" s="1676"/>
      <c r="Q230" s="1676"/>
      <c r="R230" s="1676"/>
      <c r="S230" s="1676"/>
      <c r="T230" s="1676"/>
      <c r="U230" s="1676"/>
      <c r="V230" s="1676"/>
      <c r="W230" s="1676"/>
      <c r="X230" s="1676"/>
      <c r="Y230" s="1676"/>
      <c r="Z230" s="1676"/>
    </row>
    <row r="231" spans="1:26">
      <c r="A231" s="1704"/>
      <c r="B231" s="1706"/>
      <c r="C231" s="1652"/>
      <c r="D231" s="1654"/>
      <c r="E231" s="1654"/>
      <c r="F231" s="1654"/>
      <c r="G231" s="1654"/>
      <c r="H231" s="1654"/>
      <c r="I231" s="1676"/>
      <c r="J231" s="1676"/>
      <c r="K231" s="1676"/>
      <c r="L231" s="1676"/>
      <c r="M231" s="1676"/>
      <c r="N231" s="1676"/>
      <c r="O231" s="1676"/>
      <c r="P231" s="1676"/>
      <c r="Q231" s="1676"/>
      <c r="R231" s="1676"/>
      <c r="S231" s="1676"/>
      <c r="T231" s="1676"/>
      <c r="U231" s="1676"/>
      <c r="V231" s="1676"/>
      <c r="W231" s="1676"/>
      <c r="X231" s="1676"/>
      <c r="Y231" s="1676"/>
      <c r="Z231" s="1676"/>
    </row>
    <row r="232" spans="1:26" ht="34.200000000000003">
      <c r="A232" s="1704"/>
      <c r="B232" s="1706" t="s">
        <v>1491</v>
      </c>
      <c r="C232" s="1652"/>
      <c r="D232" s="1654"/>
      <c r="E232" s="1654"/>
      <c r="F232" s="1654"/>
      <c r="G232" s="1654"/>
      <c r="H232" s="1654"/>
      <c r="I232" s="1676"/>
      <c r="J232" s="1676"/>
      <c r="K232" s="1676"/>
      <c r="L232" s="1676"/>
      <c r="M232" s="1676"/>
      <c r="N232" s="1676"/>
      <c r="O232" s="1676"/>
      <c r="P232" s="1676"/>
      <c r="Q232" s="1676"/>
      <c r="R232" s="1676"/>
      <c r="S232" s="1676"/>
      <c r="T232" s="1676"/>
      <c r="U232" s="1676"/>
      <c r="V232" s="1676"/>
      <c r="W232" s="1676"/>
      <c r="X232" s="1676"/>
      <c r="Y232" s="1676"/>
      <c r="Z232" s="1676"/>
    </row>
    <row r="233" spans="1:26" ht="22.8">
      <c r="A233" s="1704"/>
      <c r="B233" s="1706" t="s">
        <v>1492</v>
      </c>
      <c r="C233" s="1652"/>
      <c r="D233" s="1654"/>
      <c r="E233" s="1654"/>
      <c r="F233" s="1654"/>
      <c r="G233" s="1654"/>
      <c r="H233" s="1654"/>
      <c r="I233" s="1676"/>
      <c r="J233" s="1676"/>
      <c r="K233" s="1676"/>
      <c r="L233" s="1676"/>
      <c r="M233" s="1676"/>
      <c r="N233" s="1676"/>
      <c r="O233" s="1676"/>
      <c r="P233" s="1676"/>
      <c r="Q233" s="1676"/>
      <c r="R233" s="1676"/>
      <c r="S233" s="1676"/>
      <c r="T233" s="1676"/>
      <c r="U233" s="1676"/>
      <c r="V233" s="1676"/>
      <c r="W233" s="1676"/>
      <c r="X233" s="1676"/>
      <c r="Y233" s="1676"/>
      <c r="Z233" s="1676"/>
    </row>
    <row r="234" spans="1:26">
      <c r="A234" s="1704"/>
      <c r="B234" s="1706"/>
      <c r="C234" s="1652"/>
      <c r="D234" s="1654"/>
      <c r="E234" s="1654"/>
      <c r="F234" s="1654"/>
      <c r="G234" s="1654"/>
      <c r="H234" s="1654"/>
      <c r="I234" s="1676"/>
      <c r="J234" s="1676"/>
      <c r="K234" s="1676"/>
      <c r="L234" s="1676"/>
      <c r="M234" s="1676"/>
      <c r="N234" s="1676"/>
      <c r="O234" s="1676"/>
      <c r="P234" s="1676"/>
      <c r="Q234" s="1676"/>
      <c r="R234" s="1676"/>
      <c r="S234" s="1676"/>
      <c r="T234" s="1676"/>
      <c r="U234" s="1676"/>
      <c r="V234" s="1676"/>
      <c r="W234" s="1676"/>
      <c r="X234" s="1676"/>
      <c r="Y234" s="1676"/>
      <c r="Z234" s="1676"/>
    </row>
    <row r="235" spans="1:26" ht="46.2">
      <c r="A235" s="1704"/>
      <c r="B235" s="1730" t="s">
        <v>1493</v>
      </c>
      <c r="C235" s="1652"/>
      <c r="D235" s="1654"/>
      <c r="E235" s="1714"/>
      <c r="F235" s="1656"/>
      <c r="G235" s="1654"/>
      <c r="H235" s="1654"/>
      <c r="I235" s="1676"/>
      <c r="J235" s="1676"/>
      <c r="K235" s="1676"/>
      <c r="L235" s="1676"/>
      <c r="M235" s="1676"/>
      <c r="N235" s="1676"/>
      <c r="O235" s="1676"/>
      <c r="P235" s="1676"/>
      <c r="Q235" s="1676"/>
      <c r="R235" s="1676"/>
      <c r="S235" s="1676"/>
      <c r="T235" s="1676"/>
      <c r="U235" s="1676"/>
      <c r="V235" s="1676"/>
      <c r="W235" s="1676"/>
      <c r="X235" s="1676"/>
      <c r="Y235" s="1676"/>
      <c r="Z235" s="1676"/>
    </row>
    <row r="236" spans="1:26">
      <c r="A236" s="1656"/>
      <c r="B236" s="1731" t="s">
        <v>782</v>
      </c>
      <c r="C236" s="1656"/>
      <c r="D236" s="1654"/>
      <c r="E236" s="1714"/>
      <c r="F236" s="1656"/>
      <c r="G236" s="1654"/>
      <c r="H236" s="1654"/>
      <c r="I236" s="1676"/>
      <c r="J236" s="1676"/>
      <c r="K236" s="1676"/>
      <c r="L236" s="1676"/>
      <c r="M236" s="1676"/>
      <c r="N236" s="1676"/>
      <c r="O236" s="1676"/>
      <c r="P236" s="1676"/>
      <c r="Q236" s="1676"/>
      <c r="R236" s="1676"/>
      <c r="S236" s="1676"/>
      <c r="T236" s="1676"/>
      <c r="U236" s="1676"/>
      <c r="V236" s="1676"/>
      <c r="W236" s="1676"/>
      <c r="X236" s="1676"/>
      <c r="Y236" s="1676"/>
      <c r="Z236" s="1676"/>
    </row>
    <row r="237" spans="1:26">
      <c r="A237" s="1656"/>
      <c r="B237" s="1731" t="s">
        <v>783</v>
      </c>
      <c r="C237" s="1656"/>
      <c r="D237" s="1654"/>
      <c r="E237" s="1714"/>
      <c r="F237" s="1656"/>
      <c r="G237" s="1654"/>
      <c r="H237" s="1654"/>
      <c r="I237" s="1676"/>
      <c r="J237" s="1676"/>
      <c r="K237" s="1676"/>
      <c r="L237" s="1676"/>
      <c r="M237" s="1676"/>
      <c r="N237" s="1676"/>
      <c r="O237" s="1676"/>
      <c r="P237" s="1676"/>
      <c r="Q237" s="1676"/>
      <c r="R237" s="1676"/>
      <c r="S237" s="1676"/>
      <c r="T237" s="1676"/>
      <c r="U237" s="1676"/>
      <c r="V237" s="1676"/>
      <c r="W237" s="1676"/>
      <c r="X237" s="1676"/>
      <c r="Y237" s="1676"/>
      <c r="Z237" s="1676"/>
    </row>
    <row r="238" spans="1:26" ht="22.8">
      <c r="B238" s="1706" t="s">
        <v>784</v>
      </c>
      <c r="C238" s="1656"/>
      <c r="D238" s="1654"/>
      <c r="E238" s="1714"/>
      <c r="F238" s="1656"/>
      <c r="G238" s="1654"/>
      <c r="H238" s="1654"/>
      <c r="I238" s="1676"/>
      <c r="J238" s="1676"/>
      <c r="K238" s="1676"/>
      <c r="L238" s="1676"/>
      <c r="M238" s="1676"/>
      <c r="N238" s="1676"/>
      <c r="O238" s="1676"/>
      <c r="P238" s="1676"/>
      <c r="Q238" s="1676"/>
      <c r="R238" s="1676"/>
      <c r="S238" s="1676"/>
      <c r="T238" s="1676"/>
      <c r="U238" s="1676"/>
      <c r="V238" s="1676"/>
      <c r="W238" s="1676"/>
      <c r="X238" s="1676"/>
      <c r="Y238" s="1676"/>
      <c r="Z238" s="1676"/>
    </row>
    <row r="239" spans="1:26" ht="22.8">
      <c r="B239" s="1706" t="s">
        <v>785</v>
      </c>
      <c r="C239" s="1656"/>
      <c r="D239" s="1654"/>
      <c r="E239" s="1714"/>
      <c r="F239" s="1656"/>
      <c r="G239" s="1654"/>
      <c r="H239" s="1654"/>
      <c r="I239" s="1676"/>
      <c r="J239" s="1676"/>
      <c r="K239" s="1676"/>
      <c r="L239" s="1676"/>
      <c r="M239" s="1676"/>
      <c r="N239" s="1676"/>
      <c r="O239" s="1676"/>
      <c r="P239" s="1676"/>
      <c r="Q239" s="1676"/>
      <c r="R239" s="1676"/>
      <c r="S239" s="1676"/>
      <c r="T239" s="1676"/>
      <c r="U239" s="1676"/>
      <c r="V239" s="1676"/>
      <c r="W239" s="1676"/>
      <c r="X239" s="1676"/>
      <c r="Y239" s="1676"/>
      <c r="Z239" s="1676"/>
    </row>
    <row r="240" spans="1:26" ht="24.6">
      <c r="B240" s="1706" t="s">
        <v>786</v>
      </c>
      <c r="C240" s="1656"/>
      <c r="D240" s="1654"/>
      <c r="E240" s="1714"/>
      <c r="F240" s="1656"/>
      <c r="G240" s="1654"/>
      <c r="H240" s="1654"/>
      <c r="I240" s="1676"/>
      <c r="J240" s="1676"/>
      <c r="K240" s="1676"/>
      <c r="L240" s="1676"/>
      <c r="M240" s="1676"/>
      <c r="N240" s="1676"/>
      <c r="O240" s="1676"/>
      <c r="P240" s="1676"/>
      <c r="Q240" s="1676"/>
      <c r="R240" s="1676"/>
      <c r="S240" s="1676"/>
      <c r="T240" s="1676"/>
      <c r="U240" s="1676"/>
      <c r="V240" s="1676"/>
      <c r="W240" s="1676"/>
      <c r="X240" s="1676"/>
      <c r="Y240" s="1676"/>
      <c r="Z240" s="1676"/>
    </row>
    <row r="241" spans="1:26">
      <c r="B241" s="1706" t="s">
        <v>787</v>
      </c>
      <c r="C241" s="1656"/>
      <c r="D241" s="1654"/>
      <c r="E241" s="1714"/>
      <c r="F241" s="1656"/>
      <c r="G241" s="1654"/>
      <c r="H241" s="1654"/>
      <c r="I241" s="1676"/>
      <c r="J241" s="1676"/>
      <c r="K241" s="1676"/>
      <c r="L241" s="1676"/>
      <c r="M241" s="1676"/>
      <c r="N241" s="1676"/>
      <c r="O241" s="1676"/>
      <c r="P241" s="1676"/>
      <c r="Q241" s="1676"/>
      <c r="R241" s="1676"/>
      <c r="S241" s="1676"/>
      <c r="T241" s="1676"/>
      <c r="U241" s="1676"/>
      <c r="V241" s="1676"/>
      <c r="W241" s="1676"/>
      <c r="X241" s="1676"/>
      <c r="Y241" s="1676"/>
      <c r="Z241" s="1676"/>
    </row>
    <row r="242" spans="1:26" ht="22.8">
      <c r="A242" s="1656"/>
      <c r="B242" s="1731" t="s">
        <v>788</v>
      </c>
      <c r="C242" s="1656"/>
      <c r="D242" s="1654"/>
      <c r="E242" s="1714"/>
      <c r="F242" s="1656"/>
      <c r="G242" s="1654"/>
      <c r="H242" s="1654"/>
      <c r="I242" s="1676"/>
      <c r="J242" s="1676"/>
      <c r="K242" s="1676"/>
      <c r="L242" s="1676"/>
      <c r="M242" s="1676"/>
      <c r="N242" s="1676"/>
      <c r="O242" s="1676"/>
      <c r="P242" s="1676"/>
      <c r="Q242" s="1676"/>
      <c r="R242" s="1676"/>
      <c r="S242" s="1676"/>
      <c r="T242" s="1676"/>
      <c r="U242" s="1676"/>
      <c r="V242" s="1676"/>
      <c r="W242" s="1676"/>
      <c r="X242" s="1676"/>
      <c r="Y242" s="1676"/>
      <c r="Z242" s="1676"/>
    </row>
    <row r="243" spans="1:26" ht="22.8">
      <c r="B243" s="1706" t="s">
        <v>789</v>
      </c>
      <c r="C243" s="1656"/>
      <c r="D243" s="1654"/>
      <c r="E243" s="1714"/>
      <c r="F243" s="1656"/>
      <c r="G243" s="1654"/>
      <c r="H243" s="1654"/>
      <c r="I243" s="1676"/>
      <c r="J243" s="1676"/>
      <c r="K243" s="1676"/>
      <c r="L243" s="1676"/>
      <c r="M243" s="1676"/>
      <c r="N243" s="1676"/>
      <c r="O243" s="1676"/>
      <c r="P243" s="1676"/>
      <c r="Q243" s="1676"/>
      <c r="R243" s="1676"/>
      <c r="S243" s="1676"/>
      <c r="T243" s="1676"/>
      <c r="U243" s="1676"/>
      <c r="V243" s="1676"/>
      <c r="W243" s="1676"/>
      <c r="X243" s="1676"/>
      <c r="Y243" s="1676"/>
      <c r="Z243" s="1676"/>
    </row>
    <row r="244" spans="1:26">
      <c r="B244" s="1706" t="s">
        <v>790</v>
      </c>
      <c r="C244" s="1656"/>
      <c r="D244" s="1654"/>
      <c r="E244" s="1714"/>
      <c r="F244" s="1656"/>
      <c r="G244" s="1654"/>
      <c r="H244" s="1654"/>
      <c r="I244" s="1676"/>
      <c r="J244" s="1676"/>
      <c r="K244" s="1676"/>
      <c r="L244" s="1676"/>
      <c r="M244" s="1676"/>
      <c r="N244" s="1676"/>
      <c r="O244" s="1676"/>
      <c r="P244" s="1676"/>
      <c r="Q244" s="1676"/>
      <c r="R244" s="1676"/>
      <c r="S244" s="1676"/>
      <c r="T244" s="1676"/>
      <c r="U244" s="1676"/>
      <c r="V244" s="1676"/>
      <c r="W244" s="1676"/>
      <c r="X244" s="1676"/>
      <c r="Y244" s="1676"/>
      <c r="Z244" s="1676"/>
    </row>
    <row r="245" spans="1:26">
      <c r="A245" s="1656"/>
      <c r="B245" s="1731" t="s">
        <v>791</v>
      </c>
      <c r="C245" s="1656"/>
      <c r="D245" s="1654"/>
      <c r="E245" s="1714"/>
      <c r="F245" s="1656"/>
      <c r="G245" s="1654"/>
      <c r="H245" s="1654"/>
      <c r="I245" s="1676"/>
      <c r="J245" s="1676"/>
      <c r="K245" s="1676"/>
      <c r="L245" s="1676"/>
      <c r="M245" s="1676"/>
      <c r="N245" s="1676"/>
      <c r="O245" s="1676"/>
      <c r="P245" s="1676"/>
      <c r="Q245" s="1676"/>
      <c r="R245" s="1676"/>
      <c r="S245" s="1676"/>
      <c r="T245" s="1676"/>
      <c r="U245" s="1676"/>
      <c r="V245" s="1676"/>
      <c r="W245" s="1676"/>
      <c r="X245" s="1676"/>
      <c r="Y245" s="1676"/>
      <c r="Z245" s="1676"/>
    </row>
    <row r="246" spans="1:26">
      <c r="B246" s="1706" t="s">
        <v>792</v>
      </c>
      <c r="C246" s="1656"/>
      <c r="D246" s="1654"/>
      <c r="E246" s="1714"/>
      <c r="F246" s="1656"/>
      <c r="G246" s="1654"/>
      <c r="H246" s="1654"/>
      <c r="I246" s="1676"/>
      <c r="J246" s="1676"/>
      <c r="K246" s="1676"/>
      <c r="L246" s="1676"/>
      <c r="M246" s="1676"/>
      <c r="N246" s="1676"/>
      <c r="O246" s="1676"/>
      <c r="P246" s="1676"/>
      <c r="Q246" s="1676"/>
      <c r="R246" s="1676"/>
      <c r="S246" s="1676"/>
      <c r="T246" s="1676"/>
      <c r="U246" s="1676"/>
      <c r="V246" s="1676"/>
      <c r="W246" s="1676"/>
      <c r="X246" s="1676"/>
      <c r="Y246" s="1676"/>
      <c r="Z246" s="1676"/>
    </row>
    <row r="247" spans="1:26" ht="22.8">
      <c r="B247" s="1706" t="s">
        <v>793</v>
      </c>
      <c r="C247" s="1656"/>
      <c r="D247" s="1654"/>
      <c r="E247" s="1714"/>
      <c r="F247" s="1656"/>
      <c r="G247" s="1654"/>
      <c r="H247" s="1654"/>
      <c r="I247" s="1676"/>
      <c r="J247" s="1676"/>
      <c r="K247" s="1676"/>
      <c r="L247" s="1676"/>
      <c r="M247" s="1676"/>
      <c r="N247" s="1676"/>
      <c r="O247" s="1676"/>
      <c r="P247" s="1676"/>
      <c r="Q247" s="1676"/>
      <c r="R247" s="1676"/>
      <c r="S247" s="1676"/>
      <c r="T247" s="1676"/>
      <c r="U247" s="1676"/>
      <c r="V247" s="1676"/>
      <c r="W247" s="1676"/>
      <c r="X247" s="1676"/>
      <c r="Y247" s="1676"/>
      <c r="Z247" s="1676"/>
    </row>
    <row r="248" spans="1:26">
      <c r="B248" s="1706" t="s">
        <v>794</v>
      </c>
      <c r="C248" s="1656"/>
      <c r="D248" s="1654"/>
      <c r="E248" s="1714"/>
      <c r="F248" s="1656"/>
      <c r="G248" s="1654"/>
      <c r="H248" s="1654"/>
      <c r="I248" s="1676"/>
      <c r="J248" s="1676"/>
      <c r="K248" s="1676"/>
      <c r="L248" s="1676"/>
      <c r="M248" s="1676"/>
      <c r="N248" s="1676"/>
      <c r="O248" s="1676"/>
      <c r="P248" s="1676"/>
      <c r="Q248" s="1676"/>
      <c r="R248" s="1676"/>
      <c r="S248" s="1676"/>
      <c r="T248" s="1676"/>
      <c r="U248" s="1676"/>
      <c r="V248" s="1676"/>
      <c r="W248" s="1676"/>
      <c r="X248" s="1676"/>
      <c r="Y248" s="1676"/>
      <c r="Z248" s="1676"/>
    </row>
    <row r="249" spans="1:26">
      <c r="A249" s="1656"/>
      <c r="B249" s="1731" t="s">
        <v>795</v>
      </c>
      <c r="C249" s="1656"/>
      <c r="D249" s="1654"/>
      <c r="E249" s="1714"/>
      <c r="F249" s="1656"/>
      <c r="G249" s="1654"/>
      <c r="H249" s="1654"/>
      <c r="I249" s="1676"/>
      <c r="J249" s="1676"/>
      <c r="K249" s="1676"/>
      <c r="L249" s="1676"/>
      <c r="M249" s="1676"/>
      <c r="N249" s="1676"/>
      <c r="O249" s="1676"/>
      <c r="P249" s="1676"/>
      <c r="Q249" s="1676"/>
      <c r="R249" s="1676"/>
      <c r="S249" s="1676"/>
      <c r="T249" s="1676"/>
      <c r="U249" s="1676"/>
      <c r="V249" s="1676"/>
      <c r="W249" s="1676"/>
      <c r="X249" s="1676"/>
      <c r="Y249" s="1676"/>
      <c r="Z249" s="1676"/>
    </row>
    <row r="250" spans="1:26" ht="22.8">
      <c r="B250" s="1706" t="s">
        <v>796</v>
      </c>
      <c r="C250" s="1656"/>
      <c r="D250" s="1654"/>
      <c r="E250" s="1714"/>
      <c r="F250" s="1656"/>
      <c r="G250" s="1654"/>
      <c r="H250" s="1654"/>
      <c r="I250" s="1676"/>
      <c r="J250" s="1676"/>
      <c r="K250" s="1676"/>
      <c r="L250" s="1676"/>
      <c r="M250" s="1676"/>
      <c r="N250" s="1676"/>
      <c r="O250" s="1676"/>
      <c r="P250" s="1676"/>
      <c r="Q250" s="1676"/>
      <c r="R250" s="1676"/>
      <c r="S250" s="1676"/>
      <c r="T250" s="1676"/>
      <c r="U250" s="1676"/>
      <c r="V250" s="1676"/>
      <c r="W250" s="1676"/>
      <c r="X250" s="1676"/>
      <c r="Y250" s="1676"/>
      <c r="Z250" s="1676"/>
    </row>
    <row r="251" spans="1:26">
      <c r="B251" s="1721" t="s">
        <v>797</v>
      </c>
      <c r="C251" s="1656"/>
      <c r="D251" s="1654"/>
      <c r="E251" s="1714"/>
      <c r="F251" s="1656"/>
      <c r="G251" s="1654"/>
      <c r="H251" s="1654"/>
      <c r="I251" s="1676"/>
      <c r="J251" s="1676"/>
      <c r="K251" s="1676"/>
      <c r="L251" s="1676"/>
      <c r="M251" s="1676"/>
      <c r="N251" s="1676"/>
      <c r="O251" s="1676"/>
      <c r="P251" s="1676"/>
      <c r="Q251" s="1676"/>
      <c r="R251" s="1676"/>
      <c r="S251" s="1676"/>
      <c r="T251" s="1676"/>
      <c r="U251" s="1676"/>
      <c r="V251" s="1676"/>
      <c r="W251" s="1676"/>
      <c r="X251" s="1676"/>
      <c r="Y251" s="1676"/>
      <c r="Z251" s="1676"/>
    </row>
    <row r="252" spans="1:26">
      <c r="A252" s="1704"/>
      <c r="B252" s="1731" t="s">
        <v>798</v>
      </c>
      <c r="C252" s="1652"/>
      <c r="D252" s="1654"/>
      <c r="E252" s="1714"/>
      <c r="F252" s="1656"/>
      <c r="G252" s="1654"/>
      <c r="H252" s="1654"/>
      <c r="I252" s="1676"/>
      <c r="J252" s="1676"/>
      <c r="K252" s="1676"/>
      <c r="L252" s="1676"/>
      <c r="M252" s="1676"/>
      <c r="N252" s="1676"/>
      <c r="O252" s="1676"/>
      <c r="P252" s="1676"/>
      <c r="Q252" s="1676"/>
      <c r="R252" s="1676"/>
      <c r="S252" s="1676"/>
      <c r="T252" s="1676"/>
      <c r="U252" s="1676"/>
      <c r="V252" s="1676"/>
      <c r="W252" s="1676"/>
      <c r="X252" s="1676"/>
      <c r="Y252" s="1676"/>
      <c r="Z252" s="1676"/>
    </row>
    <row r="253" spans="1:26">
      <c r="A253" s="1704"/>
      <c r="B253" s="1706"/>
      <c r="C253" s="1652"/>
      <c r="D253" s="1654"/>
      <c r="E253" s="1654"/>
      <c r="F253" s="1654"/>
      <c r="G253" s="1654"/>
      <c r="H253" s="1654"/>
      <c r="I253" s="1676"/>
      <c r="J253" s="1676"/>
      <c r="K253" s="1676"/>
      <c r="L253" s="1676"/>
      <c r="M253" s="1676"/>
      <c r="N253" s="1676"/>
      <c r="O253" s="1676"/>
      <c r="P253" s="1676"/>
      <c r="Q253" s="1676"/>
      <c r="R253" s="1676"/>
      <c r="S253" s="1676"/>
      <c r="T253" s="1676"/>
      <c r="U253" s="1676"/>
      <c r="V253" s="1676"/>
      <c r="W253" s="1676"/>
      <c r="X253" s="1676"/>
      <c r="Y253" s="1676"/>
      <c r="Z253" s="1676"/>
    </row>
    <row r="254" spans="1:26">
      <c r="A254" s="1704"/>
      <c r="B254" s="1712" t="s">
        <v>723</v>
      </c>
      <c r="C254" s="1652"/>
      <c r="D254" s="1654"/>
      <c r="E254" s="1654"/>
      <c r="F254" s="1654"/>
      <c r="G254" s="1654"/>
      <c r="H254" s="1654"/>
      <c r="I254" s="1676"/>
      <c r="J254" s="1676"/>
      <c r="K254" s="1676"/>
      <c r="L254" s="1676"/>
      <c r="M254" s="1676"/>
      <c r="N254" s="1676"/>
      <c r="O254" s="1676"/>
      <c r="P254" s="1676"/>
      <c r="Q254" s="1676"/>
      <c r="R254" s="1676"/>
      <c r="S254" s="1676"/>
      <c r="T254" s="1676"/>
      <c r="U254" s="1676"/>
      <c r="V254" s="1676"/>
      <c r="W254" s="1676"/>
      <c r="X254" s="1676"/>
      <c r="Y254" s="1676"/>
      <c r="Z254" s="1676"/>
    </row>
    <row r="255" spans="1:26" ht="22.8">
      <c r="A255" s="1704"/>
      <c r="B255" s="1706" t="s">
        <v>799</v>
      </c>
      <c r="C255" s="1652"/>
      <c r="D255" s="1654"/>
      <c r="E255" s="1654"/>
      <c r="F255" s="1654"/>
      <c r="G255" s="1654"/>
      <c r="H255" s="1654"/>
      <c r="I255" s="1676"/>
      <c r="J255" s="1676"/>
      <c r="K255" s="1676"/>
      <c r="L255" s="1676"/>
      <c r="M255" s="1676"/>
      <c r="N255" s="1676"/>
      <c r="O255" s="1676"/>
      <c r="P255" s="1676"/>
      <c r="Q255" s="1676"/>
      <c r="R255" s="1676"/>
      <c r="S255" s="1676"/>
      <c r="T255" s="1676"/>
      <c r="U255" s="1676"/>
      <c r="V255" s="1676"/>
      <c r="W255" s="1676"/>
      <c r="X255" s="1676"/>
      <c r="Y255" s="1676"/>
      <c r="Z255" s="1676"/>
    </row>
    <row r="256" spans="1:26">
      <c r="A256" s="1704"/>
      <c r="B256" s="1706" t="s">
        <v>800</v>
      </c>
      <c r="C256" s="1652"/>
      <c r="D256" s="1654"/>
      <c r="E256" s="1654"/>
      <c r="F256" s="1654"/>
      <c r="G256" s="1654"/>
      <c r="H256" s="1654"/>
      <c r="I256" s="1676"/>
      <c r="J256" s="1676"/>
      <c r="K256" s="1676"/>
      <c r="L256" s="1676"/>
      <c r="M256" s="1676"/>
      <c r="N256" s="1676"/>
      <c r="O256" s="1676"/>
      <c r="P256" s="1676"/>
      <c r="Q256" s="1676"/>
      <c r="R256" s="1676"/>
      <c r="S256" s="1676"/>
      <c r="T256" s="1676"/>
      <c r="U256" s="1676"/>
      <c r="V256" s="1676"/>
      <c r="W256" s="1676"/>
      <c r="X256" s="1676"/>
      <c r="Y256" s="1676"/>
      <c r="Z256" s="1676"/>
    </row>
    <row r="257" spans="1:26">
      <c r="B257" s="1713" t="s">
        <v>801</v>
      </c>
      <c r="C257" s="1652"/>
      <c r="D257" s="1654"/>
      <c r="E257" s="1654"/>
      <c r="F257" s="1654"/>
      <c r="G257" s="1654"/>
      <c r="H257" s="1654"/>
      <c r="I257" s="1676"/>
      <c r="J257" s="1676"/>
      <c r="K257" s="1676"/>
      <c r="L257" s="1676"/>
      <c r="M257" s="1676"/>
      <c r="N257" s="1676"/>
      <c r="O257" s="1676"/>
      <c r="P257" s="1676"/>
      <c r="Q257" s="1676"/>
      <c r="R257" s="1676"/>
      <c r="S257" s="1676"/>
      <c r="T257" s="1676"/>
      <c r="U257" s="1676"/>
      <c r="V257" s="1676"/>
      <c r="W257" s="1676"/>
      <c r="X257" s="1676"/>
      <c r="Y257" s="1676"/>
      <c r="Z257" s="1676"/>
    </row>
    <row r="258" spans="1:26">
      <c r="A258" s="1704"/>
      <c r="B258" s="1706" t="s">
        <v>802</v>
      </c>
      <c r="C258" s="1652"/>
      <c r="D258" s="1654"/>
      <c r="E258" s="1654"/>
      <c r="F258" s="1654"/>
      <c r="G258" s="1654"/>
      <c r="H258" s="1654"/>
      <c r="I258" s="1676"/>
      <c r="J258" s="1676"/>
      <c r="K258" s="1676"/>
      <c r="L258" s="1676"/>
      <c r="M258" s="1676"/>
      <c r="N258" s="1676"/>
      <c r="O258" s="1676"/>
      <c r="P258" s="1676"/>
      <c r="Q258" s="1676"/>
      <c r="R258" s="1676"/>
      <c r="S258" s="1676"/>
      <c r="T258" s="1676"/>
      <c r="U258" s="1676"/>
      <c r="V258" s="1676"/>
      <c r="W258" s="1676"/>
      <c r="X258" s="1676"/>
      <c r="Y258" s="1676"/>
      <c r="Z258" s="1676"/>
    </row>
    <row r="259" spans="1:26">
      <c r="A259" s="1704"/>
      <c r="B259" s="1706" t="s">
        <v>803</v>
      </c>
      <c r="C259" s="1652"/>
      <c r="D259" s="1654"/>
      <c r="E259" s="1654"/>
      <c r="F259" s="1654"/>
      <c r="G259" s="1654"/>
      <c r="H259" s="1654"/>
      <c r="I259" s="1676"/>
      <c r="J259" s="1676"/>
      <c r="K259" s="1676"/>
      <c r="L259" s="1676"/>
      <c r="M259" s="1676"/>
      <c r="N259" s="1676"/>
      <c r="O259" s="1676"/>
      <c r="P259" s="1676"/>
      <c r="Q259" s="1676"/>
      <c r="R259" s="1676"/>
      <c r="S259" s="1676"/>
      <c r="T259" s="1676"/>
      <c r="U259" s="1676"/>
      <c r="V259" s="1676"/>
      <c r="W259" s="1676"/>
      <c r="X259" s="1676"/>
      <c r="Y259" s="1676"/>
      <c r="Z259" s="1676"/>
    </row>
    <row r="260" spans="1:26">
      <c r="A260" s="1704"/>
      <c r="B260" s="1706" t="s">
        <v>804</v>
      </c>
      <c r="C260" s="1652"/>
      <c r="D260" s="1654"/>
      <c r="E260" s="1654"/>
      <c r="F260" s="1654"/>
      <c r="G260" s="1654"/>
      <c r="H260" s="1654"/>
      <c r="I260" s="1676"/>
      <c r="J260" s="1676"/>
      <c r="K260" s="1676"/>
      <c r="L260" s="1676"/>
      <c r="M260" s="1676"/>
      <c r="N260" s="1676"/>
      <c r="O260" s="1676"/>
      <c r="P260" s="1676"/>
      <c r="Q260" s="1676"/>
      <c r="R260" s="1676"/>
      <c r="S260" s="1676"/>
      <c r="T260" s="1676"/>
      <c r="U260" s="1676"/>
      <c r="V260" s="1676"/>
      <c r="W260" s="1676"/>
      <c r="X260" s="1676"/>
      <c r="Y260" s="1676"/>
      <c r="Z260" s="1676"/>
    </row>
    <row r="261" spans="1:26">
      <c r="B261" s="1720" t="s">
        <v>805</v>
      </c>
      <c r="C261" s="1652"/>
      <c r="D261" s="1654"/>
      <c r="E261" s="1654"/>
      <c r="F261" s="1654"/>
      <c r="G261" s="1654"/>
      <c r="H261" s="1654"/>
      <c r="I261" s="1676"/>
      <c r="J261" s="1676"/>
      <c r="K261" s="1676"/>
      <c r="L261" s="1676"/>
      <c r="M261" s="1676"/>
      <c r="N261" s="1676"/>
      <c r="O261" s="1676"/>
      <c r="P261" s="1676"/>
      <c r="Q261" s="1676"/>
      <c r="R261" s="1676"/>
      <c r="S261" s="1676"/>
      <c r="T261" s="1676"/>
      <c r="U261" s="1676"/>
      <c r="V261" s="1676"/>
      <c r="W261" s="1676"/>
      <c r="X261" s="1676"/>
      <c r="Y261" s="1676"/>
      <c r="Z261" s="1676"/>
    </row>
    <row r="262" spans="1:26">
      <c r="B262" s="1720" t="s">
        <v>806</v>
      </c>
      <c r="C262" s="1652"/>
      <c r="D262" s="1654"/>
      <c r="E262" s="1654"/>
      <c r="F262" s="1654"/>
      <c r="G262" s="1654"/>
      <c r="H262" s="1654"/>
      <c r="I262" s="1676"/>
      <c r="J262" s="1676"/>
      <c r="K262" s="1676"/>
      <c r="L262" s="1676"/>
      <c r="M262" s="1676"/>
      <c r="N262" s="1676"/>
      <c r="O262" s="1676"/>
      <c r="P262" s="1676"/>
      <c r="Q262" s="1676"/>
      <c r="R262" s="1676"/>
      <c r="S262" s="1676"/>
      <c r="T262" s="1676"/>
      <c r="U262" s="1676"/>
      <c r="V262" s="1676"/>
      <c r="W262" s="1676"/>
      <c r="X262" s="1676"/>
      <c r="Y262" s="1676"/>
      <c r="Z262" s="1676"/>
    </row>
    <row r="263" spans="1:26">
      <c r="A263" s="1722"/>
      <c r="B263" s="1723"/>
      <c r="C263" s="1722"/>
      <c r="D263" s="1722"/>
      <c r="E263" s="1722"/>
      <c r="F263" s="1722"/>
      <c r="G263" s="1722"/>
      <c r="H263" s="1722"/>
      <c r="I263" s="1634"/>
      <c r="J263" s="1634"/>
      <c r="K263" s="1634"/>
      <c r="L263" s="1634"/>
      <c r="M263" s="1634"/>
      <c r="N263" s="1634"/>
      <c r="O263" s="1634"/>
      <c r="P263" s="1634"/>
      <c r="Q263" s="1634"/>
      <c r="R263" s="1634"/>
      <c r="S263" s="1634"/>
      <c r="T263" s="1634"/>
      <c r="U263" s="1634"/>
      <c r="V263" s="1634"/>
      <c r="W263" s="1634"/>
      <c r="X263" s="1634"/>
      <c r="Y263" s="1634"/>
      <c r="Z263" s="1634"/>
    </row>
    <row r="264" spans="1:26" ht="17.399999999999999">
      <c r="A264" s="1711" t="s">
        <v>158</v>
      </c>
      <c r="B264" s="1706"/>
      <c r="C264" s="1652"/>
      <c r="D264" s="1654"/>
      <c r="E264" s="1654"/>
      <c r="F264" s="1654"/>
      <c r="G264" s="1654"/>
      <c r="H264" s="1654"/>
      <c r="I264" s="1634"/>
      <c r="J264" s="1634"/>
      <c r="K264" s="1634"/>
      <c r="L264" s="1634"/>
      <c r="M264" s="1634"/>
      <c r="N264" s="1634"/>
      <c r="O264" s="1634"/>
      <c r="P264" s="1634"/>
      <c r="Q264" s="1634"/>
      <c r="R264" s="1634"/>
      <c r="S264" s="1634"/>
      <c r="T264" s="1634"/>
      <c r="U264" s="1634"/>
      <c r="V264" s="1634"/>
      <c r="W264" s="1634"/>
      <c r="X264" s="1634"/>
      <c r="Y264" s="1634"/>
      <c r="Z264" s="1634"/>
    </row>
    <row r="265" spans="1:26">
      <c r="A265" s="1704"/>
      <c r="B265" s="1706"/>
      <c r="C265" s="1652"/>
      <c r="D265" s="1654"/>
      <c r="E265" s="1654"/>
      <c r="F265" s="1654"/>
      <c r="G265" s="1654"/>
      <c r="H265" s="1654"/>
      <c r="I265" s="1634"/>
      <c r="J265" s="1634"/>
      <c r="K265" s="1634"/>
      <c r="L265" s="1634"/>
      <c r="M265" s="1634"/>
      <c r="N265" s="1634"/>
      <c r="O265" s="1634"/>
      <c r="P265" s="1634"/>
      <c r="Q265" s="1634"/>
      <c r="R265" s="1634"/>
      <c r="S265" s="1634"/>
      <c r="T265" s="1634"/>
      <c r="U265" s="1634"/>
      <c r="V265" s="1634"/>
      <c r="W265" s="1634"/>
      <c r="X265" s="1634"/>
      <c r="Y265" s="1634"/>
      <c r="Z265" s="1634"/>
    </row>
    <row r="266" spans="1:26" ht="16.2">
      <c r="A266" s="1704"/>
      <c r="B266" s="1724" t="s">
        <v>807</v>
      </c>
      <c r="C266" s="1652"/>
      <c r="D266" s="1654"/>
      <c r="E266" s="1654"/>
      <c r="F266" s="1654"/>
      <c r="G266" s="1654"/>
      <c r="H266" s="1654"/>
      <c r="I266" s="1676"/>
      <c r="J266" s="1676"/>
      <c r="K266" s="1676"/>
      <c r="L266" s="1676"/>
      <c r="M266" s="1676"/>
      <c r="N266" s="1676"/>
      <c r="O266" s="1676"/>
      <c r="P266" s="1676"/>
      <c r="Q266" s="1676"/>
      <c r="R266" s="1676"/>
      <c r="S266" s="1676"/>
      <c r="T266" s="1676"/>
      <c r="U266" s="1676"/>
      <c r="V266" s="1676"/>
      <c r="W266" s="1676"/>
      <c r="X266" s="1676"/>
      <c r="Y266" s="1676"/>
      <c r="Z266" s="1676"/>
    </row>
    <row r="267" spans="1:26">
      <c r="A267" s="1704"/>
      <c r="B267" s="1706"/>
      <c r="C267" s="1652"/>
      <c r="D267" s="1654"/>
      <c r="E267" s="1654"/>
      <c r="F267" s="1654"/>
      <c r="G267" s="1654"/>
      <c r="H267" s="1654"/>
      <c r="I267" s="1676"/>
      <c r="J267" s="1676"/>
      <c r="K267" s="1676"/>
      <c r="L267" s="1676"/>
      <c r="M267" s="1676"/>
      <c r="N267" s="1676"/>
      <c r="O267" s="1676"/>
      <c r="P267" s="1676"/>
      <c r="Q267" s="1676"/>
      <c r="R267" s="1676"/>
      <c r="S267" s="1676"/>
      <c r="T267" s="1676"/>
      <c r="U267" s="1676"/>
      <c r="V267" s="1676"/>
      <c r="W267" s="1676"/>
      <c r="X267" s="1676"/>
      <c r="Y267" s="1676"/>
      <c r="Z267" s="1676"/>
    </row>
    <row r="268" spans="1:26">
      <c r="A268" s="1704"/>
      <c r="B268" s="1712" t="s">
        <v>705</v>
      </c>
      <c r="C268" s="1652"/>
      <c r="D268" s="1654"/>
      <c r="E268" s="1654"/>
      <c r="F268" s="1654"/>
      <c r="G268" s="1654"/>
      <c r="H268" s="1654"/>
      <c r="I268" s="1676"/>
      <c r="J268" s="1676"/>
      <c r="K268" s="1676"/>
      <c r="L268" s="1676"/>
      <c r="M268" s="1676"/>
      <c r="N268" s="1676"/>
      <c r="O268" s="1676"/>
      <c r="P268" s="1676"/>
      <c r="Q268" s="1676"/>
      <c r="R268" s="1676"/>
      <c r="S268" s="1676"/>
      <c r="T268" s="1676"/>
      <c r="U268" s="1676"/>
      <c r="V268" s="1676"/>
      <c r="W268" s="1676"/>
      <c r="X268" s="1676"/>
      <c r="Y268" s="1676"/>
      <c r="Z268" s="1676"/>
    </row>
    <row r="269" spans="1:26">
      <c r="A269" s="1704"/>
      <c r="B269" s="1706" t="s">
        <v>808</v>
      </c>
      <c r="C269" s="1652"/>
      <c r="D269" s="1654"/>
      <c r="E269" s="1654"/>
      <c r="F269" s="1654"/>
      <c r="G269" s="1654"/>
      <c r="H269" s="1654"/>
      <c r="I269" s="1676"/>
      <c r="J269" s="1676"/>
      <c r="K269" s="1676"/>
      <c r="L269" s="1676"/>
      <c r="M269" s="1676"/>
      <c r="N269" s="1676"/>
      <c r="O269" s="1676"/>
      <c r="P269" s="1676"/>
      <c r="Q269" s="1676"/>
      <c r="R269" s="1676"/>
      <c r="S269" s="1676"/>
      <c r="T269" s="1676"/>
      <c r="U269" s="1676"/>
      <c r="V269" s="1676"/>
      <c r="W269" s="1676"/>
      <c r="X269" s="1676"/>
      <c r="Y269" s="1676"/>
      <c r="Z269" s="1676"/>
    </row>
    <row r="270" spans="1:26">
      <c r="B270" s="1713" t="s">
        <v>809</v>
      </c>
      <c r="C270" s="1652"/>
      <c r="D270" s="1654"/>
      <c r="E270" s="1654"/>
      <c r="F270" s="1654"/>
      <c r="G270" s="1654"/>
      <c r="H270" s="1654"/>
      <c r="I270" s="1676"/>
      <c r="J270" s="1676"/>
      <c r="K270" s="1676"/>
      <c r="L270" s="1676"/>
      <c r="M270" s="1676"/>
      <c r="N270" s="1676"/>
      <c r="O270" s="1676"/>
      <c r="P270" s="1676"/>
      <c r="Q270" s="1676"/>
      <c r="R270" s="1676"/>
      <c r="S270" s="1676"/>
      <c r="T270" s="1676"/>
      <c r="U270" s="1676"/>
      <c r="V270" s="1676"/>
      <c r="W270" s="1676"/>
      <c r="X270" s="1676"/>
      <c r="Y270" s="1676"/>
      <c r="Z270" s="1676"/>
    </row>
    <row r="271" spans="1:26">
      <c r="A271" s="1714" t="s">
        <v>119</v>
      </c>
      <c r="B271" s="1715" t="s">
        <v>810</v>
      </c>
      <c r="D271" s="1654"/>
      <c r="E271" s="1654"/>
      <c r="F271" s="1654"/>
      <c r="G271" s="1654"/>
      <c r="H271" s="1654"/>
      <c r="I271" s="1676"/>
      <c r="J271" s="1676"/>
      <c r="K271" s="1676"/>
      <c r="L271" s="1676"/>
      <c r="M271" s="1676"/>
      <c r="N271" s="1676"/>
      <c r="O271" s="1676"/>
      <c r="P271" s="1676"/>
      <c r="Q271" s="1676"/>
      <c r="R271" s="1676"/>
      <c r="S271" s="1676"/>
      <c r="T271" s="1676"/>
      <c r="U271" s="1676"/>
      <c r="V271" s="1676"/>
      <c r="W271" s="1676"/>
      <c r="X271" s="1676"/>
      <c r="Y271" s="1676"/>
      <c r="Z271" s="1676"/>
    </row>
    <row r="272" spans="1:26">
      <c r="A272" s="1714" t="s">
        <v>119</v>
      </c>
      <c r="B272" s="1715" t="s">
        <v>811</v>
      </c>
      <c r="D272" s="1654"/>
      <c r="E272" s="1654"/>
      <c r="F272" s="1654"/>
      <c r="G272" s="1654"/>
      <c r="H272" s="1654"/>
      <c r="I272" s="1676"/>
      <c r="J272" s="1676"/>
      <c r="K272" s="1676"/>
      <c r="L272" s="1676"/>
      <c r="M272" s="1676"/>
      <c r="N272" s="1676"/>
      <c r="O272" s="1676"/>
      <c r="P272" s="1676"/>
      <c r="Q272" s="1676"/>
      <c r="R272" s="1676"/>
      <c r="S272" s="1676"/>
      <c r="T272" s="1676"/>
      <c r="U272" s="1676"/>
      <c r="V272" s="1676"/>
      <c r="W272" s="1676"/>
      <c r="X272" s="1676"/>
      <c r="Y272" s="1676"/>
      <c r="Z272" s="1676"/>
    </row>
    <row r="273" spans="1:26">
      <c r="A273" s="1714" t="s">
        <v>119</v>
      </c>
      <c r="B273" s="1716" t="s">
        <v>770</v>
      </c>
      <c r="D273" s="1654"/>
      <c r="E273" s="1654"/>
      <c r="F273" s="1654"/>
      <c r="G273" s="1654"/>
      <c r="H273" s="1654"/>
      <c r="I273" s="1676"/>
      <c r="J273" s="1676"/>
      <c r="K273" s="1676"/>
      <c r="L273" s="1676"/>
      <c r="M273" s="1676"/>
      <c r="N273" s="1676"/>
      <c r="O273" s="1676"/>
      <c r="P273" s="1676"/>
      <c r="Q273" s="1676"/>
      <c r="R273" s="1676"/>
      <c r="S273" s="1676"/>
      <c r="T273" s="1676"/>
      <c r="U273" s="1676"/>
      <c r="V273" s="1676"/>
      <c r="W273" s="1676"/>
      <c r="X273" s="1676"/>
      <c r="Y273" s="1676"/>
      <c r="Z273" s="1676"/>
    </row>
    <row r="274" spans="1:26">
      <c r="A274" s="1714" t="s">
        <v>119</v>
      </c>
      <c r="B274" s="1716" t="s">
        <v>707</v>
      </c>
      <c r="D274" s="1710"/>
      <c r="E274" s="1654"/>
      <c r="F274" s="1654"/>
      <c r="G274" s="1654"/>
      <c r="H274" s="1654"/>
      <c r="I274" s="1634"/>
      <c r="J274" s="1634"/>
      <c r="K274" s="1634"/>
      <c r="L274" s="1634"/>
      <c r="M274" s="1634"/>
      <c r="N274" s="1634"/>
      <c r="O274" s="1634"/>
      <c r="P274" s="1634"/>
      <c r="Q274" s="1634"/>
      <c r="R274" s="1634"/>
      <c r="S274" s="1634"/>
      <c r="T274" s="1634"/>
      <c r="U274" s="1634"/>
      <c r="V274" s="1634"/>
      <c r="W274" s="1634"/>
      <c r="X274" s="1634"/>
      <c r="Y274" s="1634"/>
      <c r="Z274" s="1634"/>
    </row>
    <row r="275" spans="1:26">
      <c r="A275" s="1704"/>
      <c r="B275" s="1732"/>
      <c r="C275" s="1733"/>
      <c r="D275" s="1710"/>
      <c r="E275" s="1654"/>
      <c r="F275" s="1654"/>
      <c r="G275" s="1654"/>
      <c r="H275" s="1654"/>
      <c r="I275" s="1634"/>
      <c r="J275" s="1634"/>
      <c r="K275" s="1634"/>
      <c r="L275" s="1634"/>
      <c r="M275" s="1634"/>
      <c r="N275" s="1634"/>
      <c r="O275" s="1634"/>
      <c r="P275" s="1634"/>
      <c r="Q275" s="1634"/>
      <c r="R275" s="1634"/>
      <c r="S275" s="1634"/>
      <c r="T275" s="1634"/>
      <c r="U275" s="1634"/>
      <c r="V275" s="1634"/>
      <c r="W275" s="1634"/>
      <c r="X275" s="1634"/>
      <c r="Y275" s="1634"/>
      <c r="Z275" s="1634"/>
    </row>
    <row r="276" spans="1:26">
      <c r="A276" s="1704"/>
      <c r="B276" s="1706" t="s">
        <v>772</v>
      </c>
      <c r="C276" s="1652"/>
      <c r="D276" s="1654"/>
      <c r="E276" s="1654"/>
      <c r="F276" s="1654"/>
      <c r="G276" s="1654"/>
      <c r="H276" s="1654"/>
      <c r="I276" s="1676"/>
      <c r="J276" s="1676"/>
      <c r="K276" s="1676"/>
      <c r="L276" s="1676"/>
      <c r="M276" s="1676"/>
      <c r="N276" s="1676"/>
      <c r="O276" s="1676"/>
      <c r="P276" s="1676"/>
      <c r="Q276" s="1676"/>
      <c r="R276" s="1676"/>
      <c r="S276" s="1676"/>
      <c r="T276" s="1676"/>
      <c r="U276" s="1676"/>
      <c r="V276" s="1676"/>
      <c r="W276" s="1676"/>
      <c r="X276" s="1676"/>
      <c r="Y276" s="1676"/>
      <c r="Z276" s="1676"/>
    </row>
    <row r="277" spans="1:26">
      <c r="B277" s="1721" t="s">
        <v>812</v>
      </c>
      <c r="C277" s="1652"/>
      <c r="D277" s="1654"/>
      <c r="E277" s="1654"/>
      <c r="F277" s="1654"/>
      <c r="G277" s="1654"/>
      <c r="H277" s="1654"/>
      <c r="I277" s="1676"/>
      <c r="J277" s="1676"/>
      <c r="K277" s="1676"/>
      <c r="L277" s="1676"/>
      <c r="M277" s="1676"/>
      <c r="N277" s="1676"/>
      <c r="O277" s="1676"/>
      <c r="P277" s="1676"/>
      <c r="Q277" s="1676"/>
      <c r="R277" s="1676"/>
      <c r="S277" s="1676"/>
      <c r="T277" s="1676"/>
      <c r="U277" s="1676"/>
      <c r="V277" s="1676"/>
      <c r="W277" s="1676"/>
      <c r="X277" s="1676"/>
      <c r="Y277" s="1676"/>
      <c r="Z277" s="1676"/>
    </row>
    <row r="278" spans="1:26">
      <c r="B278" s="1721" t="s">
        <v>773</v>
      </c>
      <c r="C278" s="1652"/>
      <c r="D278" s="1654"/>
      <c r="E278" s="1654"/>
      <c r="F278" s="1654"/>
      <c r="G278" s="1654"/>
      <c r="H278" s="1654"/>
      <c r="I278" s="1676"/>
      <c r="J278" s="1676"/>
      <c r="K278" s="1676"/>
      <c r="L278" s="1676"/>
      <c r="M278" s="1676"/>
      <c r="N278" s="1676"/>
      <c r="O278" s="1676"/>
      <c r="P278" s="1676"/>
      <c r="Q278" s="1676"/>
      <c r="R278" s="1676"/>
      <c r="S278" s="1676"/>
      <c r="T278" s="1676"/>
      <c r="U278" s="1676"/>
      <c r="V278" s="1676"/>
      <c r="W278" s="1676"/>
      <c r="X278" s="1676"/>
      <c r="Y278" s="1676"/>
      <c r="Z278" s="1676"/>
    </row>
    <row r="279" spans="1:26">
      <c r="A279" s="1704"/>
      <c r="B279" s="1706" t="s">
        <v>813</v>
      </c>
      <c r="C279" s="1652"/>
      <c r="D279" s="1654"/>
      <c r="E279" s="1654"/>
      <c r="F279" s="1654"/>
      <c r="G279" s="1654"/>
      <c r="H279" s="1654"/>
      <c r="I279" s="1650"/>
      <c r="J279" s="1650"/>
      <c r="K279" s="1650"/>
      <c r="L279" s="1650"/>
      <c r="M279" s="1650"/>
      <c r="N279" s="1650"/>
      <c r="O279" s="1650"/>
      <c r="P279" s="1650"/>
      <c r="Q279" s="1650"/>
      <c r="R279" s="1650"/>
      <c r="S279" s="1650"/>
      <c r="T279" s="1650"/>
      <c r="U279" s="1650"/>
      <c r="V279" s="1650"/>
      <c r="W279" s="1650"/>
      <c r="X279" s="1650"/>
      <c r="Y279" s="1650"/>
      <c r="Z279" s="1650"/>
    </row>
    <row r="280" spans="1:26">
      <c r="A280" s="1714" t="s">
        <v>119</v>
      </c>
      <c r="B280" s="1706" t="s">
        <v>814</v>
      </c>
      <c r="D280" s="1654"/>
      <c r="E280" s="1654"/>
      <c r="F280" s="1654"/>
      <c r="G280" s="1654"/>
      <c r="H280" s="1654"/>
      <c r="I280" s="1650"/>
      <c r="J280" s="1650"/>
      <c r="K280" s="1650"/>
      <c r="L280" s="1650"/>
      <c r="M280" s="1650"/>
      <c r="N280" s="1650"/>
      <c r="O280" s="1650"/>
      <c r="P280" s="1650"/>
      <c r="Q280" s="1650"/>
      <c r="R280" s="1650"/>
      <c r="S280" s="1650"/>
      <c r="T280" s="1650"/>
      <c r="U280" s="1650"/>
      <c r="V280" s="1650"/>
      <c r="W280" s="1650"/>
      <c r="X280" s="1650"/>
      <c r="Y280" s="1650"/>
      <c r="Z280" s="1650"/>
    </row>
    <row r="281" spans="1:26">
      <c r="A281" s="1714" t="s">
        <v>119</v>
      </c>
      <c r="B281" s="1706" t="s">
        <v>815</v>
      </c>
      <c r="D281" s="1654"/>
      <c r="E281" s="1654"/>
      <c r="F281" s="1654"/>
      <c r="G281" s="1654"/>
      <c r="H281" s="1654"/>
      <c r="I281" s="1650"/>
      <c r="J281" s="1650"/>
      <c r="K281" s="1650"/>
      <c r="L281" s="1650"/>
      <c r="M281" s="1650"/>
      <c r="N281" s="1650"/>
      <c r="O281" s="1650"/>
      <c r="P281" s="1650"/>
      <c r="Q281" s="1650"/>
      <c r="R281" s="1650"/>
      <c r="S281" s="1650"/>
      <c r="T281" s="1650"/>
      <c r="U281" s="1650"/>
      <c r="V281" s="1650"/>
      <c r="W281" s="1650"/>
      <c r="X281" s="1650"/>
      <c r="Y281" s="1650"/>
      <c r="Z281" s="1650"/>
    </row>
    <row r="282" spans="1:26">
      <c r="A282" s="1714" t="s">
        <v>119</v>
      </c>
      <c r="B282" s="1706" t="s">
        <v>816</v>
      </c>
      <c r="D282" s="1654"/>
      <c r="E282" s="1654"/>
      <c r="F282" s="1654"/>
      <c r="G282" s="1654"/>
      <c r="H282" s="1654"/>
      <c r="I282" s="1650"/>
      <c r="J282" s="1650"/>
      <c r="K282" s="1650"/>
      <c r="L282" s="1650"/>
      <c r="M282" s="1650"/>
      <c r="N282" s="1650"/>
      <c r="O282" s="1650"/>
      <c r="P282" s="1650"/>
      <c r="Q282" s="1650"/>
      <c r="R282" s="1650"/>
      <c r="S282" s="1650"/>
      <c r="T282" s="1650"/>
      <c r="U282" s="1650"/>
      <c r="V282" s="1650"/>
      <c r="W282" s="1650"/>
      <c r="X282" s="1650"/>
      <c r="Y282" s="1650"/>
      <c r="Z282" s="1650"/>
    </row>
    <row r="283" spans="1:26">
      <c r="A283" s="1704"/>
      <c r="B283" s="1706" t="s">
        <v>817</v>
      </c>
      <c r="C283" s="1652"/>
      <c r="D283" s="1654"/>
      <c r="E283" s="1654"/>
      <c r="F283" s="1654"/>
      <c r="G283" s="1654"/>
      <c r="H283" s="1654"/>
      <c r="I283" s="1676"/>
      <c r="J283" s="1676"/>
      <c r="K283" s="1676"/>
      <c r="L283" s="1676"/>
      <c r="M283" s="1676"/>
      <c r="N283" s="1676"/>
      <c r="O283" s="1676"/>
      <c r="P283" s="1676"/>
      <c r="Q283" s="1676"/>
      <c r="R283" s="1676"/>
      <c r="S283" s="1676"/>
      <c r="T283" s="1676"/>
      <c r="U283" s="1676"/>
      <c r="V283" s="1676"/>
      <c r="W283" s="1676"/>
      <c r="X283" s="1676"/>
      <c r="Y283" s="1676"/>
      <c r="Z283" s="1676"/>
    </row>
    <row r="284" spans="1:26">
      <c r="B284" s="1713" t="s">
        <v>818</v>
      </c>
      <c r="C284" s="1652"/>
      <c r="D284" s="1654"/>
      <c r="E284" s="1654"/>
      <c r="F284" s="1654"/>
      <c r="G284" s="1654"/>
      <c r="H284" s="1654"/>
      <c r="I284" s="1676"/>
      <c r="J284" s="1676"/>
      <c r="K284" s="1676"/>
      <c r="L284" s="1676"/>
      <c r="M284" s="1676"/>
      <c r="N284" s="1676"/>
      <c r="O284" s="1676"/>
      <c r="P284" s="1676"/>
      <c r="Q284" s="1676"/>
      <c r="R284" s="1676"/>
      <c r="S284" s="1676"/>
      <c r="T284" s="1676"/>
      <c r="U284" s="1676"/>
      <c r="V284" s="1676"/>
      <c r="W284" s="1676"/>
      <c r="X284" s="1676"/>
      <c r="Y284" s="1676"/>
      <c r="Z284" s="1676"/>
    </row>
    <row r="285" spans="1:26">
      <c r="A285" s="1704"/>
      <c r="B285" s="1706"/>
      <c r="C285" s="1652"/>
      <c r="D285" s="1654"/>
      <c r="E285" s="1654"/>
      <c r="F285" s="1654"/>
      <c r="G285" s="1654"/>
      <c r="H285" s="1654"/>
      <c r="I285" s="1676"/>
      <c r="J285" s="1676"/>
      <c r="K285" s="1676"/>
      <c r="L285" s="1676"/>
      <c r="M285" s="1676"/>
      <c r="N285" s="1676"/>
      <c r="O285" s="1676"/>
      <c r="P285" s="1676"/>
      <c r="Q285" s="1676"/>
      <c r="R285" s="1676"/>
      <c r="S285" s="1676"/>
      <c r="T285" s="1676"/>
      <c r="U285" s="1676"/>
      <c r="V285" s="1676"/>
      <c r="W285" s="1676"/>
      <c r="X285" s="1676"/>
      <c r="Y285" s="1676"/>
      <c r="Z285" s="1676"/>
    </row>
    <row r="286" spans="1:26">
      <c r="A286" s="1704"/>
      <c r="B286" s="1712" t="s">
        <v>819</v>
      </c>
      <c r="C286" s="1652"/>
      <c r="D286" s="1654"/>
      <c r="E286" s="1654"/>
      <c r="F286" s="1654"/>
      <c r="G286" s="1654"/>
      <c r="H286" s="1654"/>
      <c r="I286" s="1676"/>
      <c r="J286" s="1676"/>
      <c r="K286" s="1676"/>
      <c r="L286" s="1676"/>
      <c r="M286" s="1676"/>
      <c r="N286" s="1676"/>
      <c r="O286" s="1676"/>
      <c r="P286" s="1676"/>
      <c r="Q286" s="1676"/>
      <c r="R286" s="1676"/>
      <c r="S286" s="1676"/>
      <c r="T286" s="1676"/>
      <c r="U286" s="1676"/>
      <c r="V286" s="1676"/>
      <c r="W286" s="1676"/>
      <c r="X286" s="1676"/>
      <c r="Y286" s="1676"/>
      <c r="Z286" s="1676"/>
    </row>
    <row r="287" spans="1:26" ht="22.8">
      <c r="A287" s="1704"/>
      <c r="B287" s="1734" t="s">
        <v>820</v>
      </c>
      <c r="C287" s="1652"/>
      <c r="D287" s="1654"/>
      <c r="E287" s="1654"/>
      <c r="F287" s="1654"/>
      <c r="G287" s="1654"/>
      <c r="H287" s="1654"/>
      <c r="I287" s="1676"/>
      <c r="J287" s="1676"/>
      <c r="K287" s="1676"/>
      <c r="L287" s="1676"/>
      <c r="M287" s="1676"/>
      <c r="N287" s="1676"/>
      <c r="O287" s="1676"/>
      <c r="P287" s="1676"/>
      <c r="Q287" s="1676"/>
      <c r="R287" s="1676"/>
      <c r="S287" s="1676"/>
      <c r="T287" s="1676"/>
      <c r="U287" s="1676"/>
      <c r="V287" s="1676"/>
      <c r="W287" s="1676"/>
      <c r="X287" s="1676"/>
      <c r="Y287" s="1676"/>
      <c r="Z287" s="1676"/>
    </row>
    <row r="288" spans="1:26" ht="22.8">
      <c r="B288" s="1720" t="s">
        <v>821</v>
      </c>
      <c r="C288" s="1652"/>
      <c r="D288" s="1654"/>
      <c r="E288" s="1654"/>
      <c r="F288" s="1654"/>
      <c r="G288" s="1654"/>
      <c r="H288" s="1654"/>
      <c r="I288" s="1676"/>
      <c r="J288" s="1676"/>
      <c r="K288" s="1676"/>
      <c r="L288" s="1676"/>
      <c r="M288" s="1676"/>
      <c r="N288" s="1676"/>
      <c r="O288" s="1676"/>
      <c r="P288" s="1676"/>
      <c r="Q288" s="1676"/>
      <c r="R288" s="1676"/>
      <c r="S288" s="1676"/>
      <c r="T288" s="1676"/>
      <c r="U288" s="1676"/>
      <c r="V288" s="1676"/>
      <c r="W288" s="1676"/>
      <c r="X288" s="1676"/>
      <c r="Y288" s="1676"/>
      <c r="Z288" s="1676"/>
    </row>
    <row r="289" spans="1:26" ht="22.8">
      <c r="B289" s="1720" t="s">
        <v>822</v>
      </c>
      <c r="C289" s="1652"/>
      <c r="D289" s="1654"/>
      <c r="E289" s="1654"/>
      <c r="F289" s="1654"/>
      <c r="G289" s="1654"/>
      <c r="H289" s="1654"/>
      <c r="I289" s="1676"/>
      <c r="J289" s="1676"/>
      <c r="K289" s="1676"/>
      <c r="L289" s="1676"/>
      <c r="M289" s="1676"/>
      <c r="N289" s="1676"/>
      <c r="O289" s="1676"/>
      <c r="P289" s="1676"/>
      <c r="Q289" s="1676"/>
      <c r="R289" s="1676"/>
      <c r="S289" s="1676"/>
      <c r="T289" s="1676"/>
      <c r="U289" s="1676"/>
      <c r="V289" s="1676"/>
      <c r="W289" s="1676"/>
      <c r="X289" s="1676"/>
      <c r="Y289" s="1676"/>
      <c r="Z289" s="1676"/>
    </row>
    <row r="290" spans="1:26" ht="22.8">
      <c r="B290" s="1720" t="s">
        <v>823</v>
      </c>
      <c r="C290" s="1652"/>
      <c r="D290" s="1654"/>
      <c r="E290" s="1654"/>
      <c r="F290" s="1654"/>
      <c r="G290" s="1654"/>
      <c r="H290" s="1654"/>
      <c r="I290" s="1676"/>
      <c r="J290" s="1676"/>
      <c r="K290" s="1676"/>
      <c r="L290" s="1676"/>
      <c r="M290" s="1676"/>
      <c r="N290" s="1676"/>
      <c r="O290" s="1676"/>
      <c r="P290" s="1676"/>
      <c r="Q290" s="1676"/>
      <c r="R290" s="1676"/>
      <c r="S290" s="1676"/>
      <c r="T290" s="1676"/>
      <c r="U290" s="1676"/>
      <c r="V290" s="1676"/>
      <c r="W290" s="1676"/>
      <c r="X290" s="1676"/>
      <c r="Y290" s="1676"/>
      <c r="Z290" s="1676"/>
    </row>
    <row r="291" spans="1:26">
      <c r="B291" s="1720" t="s">
        <v>824</v>
      </c>
      <c r="C291" s="1652"/>
      <c r="D291" s="1654"/>
      <c r="E291" s="1654"/>
      <c r="F291" s="1654"/>
      <c r="G291" s="1654"/>
      <c r="H291" s="1654"/>
      <c r="I291" s="1676"/>
      <c r="J291" s="1676"/>
      <c r="K291" s="1676"/>
      <c r="L291" s="1676"/>
      <c r="M291" s="1676"/>
      <c r="N291" s="1676"/>
      <c r="O291" s="1676"/>
      <c r="P291" s="1676"/>
      <c r="Q291" s="1676"/>
      <c r="R291" s="1676"/>
      <c r="S291" s="1676"/>
      <c r="T291" s="1676"/>
      <c r="U291" s="1676"/>
      <c r="V291" s="1676"/>
      <c r="W291" s="1676"/>
      <c r="X291" s="1676"/>
      <c r="Y291" s="1676"/>
      <c r="Z291" s="1676"/>
    </row>
    <row r="292" spans="1:26">
      <c r="A292" s="1722"/>
      <c r="B292" s="1723"/>
      <c r="C292" s="1722"/>
      <c r="D292" s="1722"/>
      <c r="E292" s="1722"/>
      <c r="F292" s="1722"/>
      <c r="G292" s="1722"/>
      <c r="H292" s="1722"/>
      <c r="I292" s="1634"/>
      <c r="J292" s="1634"/>
      <c r="K292" s="1634"/>
      <c r="L292" s="1634"/>
      <c r="M292" s="1634"/>
      <c r="N292" s="1634"/>
      <c r="O292" s="1634"/>
      <c r="P292" s="1634"/>
      <c r="Q292" s="1634"/>
      <c r="R292" s="1634"/>
      <c r="S292" s="1634"/>
      <c r="T292" s="1634"/>
      <c r="U292" s="1634"/>
      <c r="V292" s="1634"/>
      <c r="W292" s="1634"/>
      <c r="X292" s="1634"/>
      <c r="Y292" s="1634"/>
      <c r="Z292" s="1634"/>
    </row>
    <row r="293" spans="1:26">
      <c r="A293" s="1704"/>
      <c r="B293" s="1706" t="s">
        <v>825</v>
      </c>
      <c r="C293" s="1652"/>
      <c r="D293" s="1654"/>
      <c r="E293" s="1654"/>
      <c r="F293" s="1654"/>
      <c r="G293" s="1654"/>
      <c r="H293" s="1654"/>
      <c r="I293" s="1676"/>
      <c r="J293" s="1676"/>
      <c r="K293" s="1676"/>
      <c r="L293" s="1676"/>
      <c r="M293" s="1676"/>
      <c r="N293" s="1676"/>
      <c r="O293" s="1676"/>
      <c r="P293" s="1676"/>
      <c r="Q293" s="1676"/>
      <c r="R293" s="1676"/>
      <c r="S293" s="1676"/>
      <c r="T293" s="1676"/>
      <c r="U293" s="1676"/>
      <c r="V293" s="1676"/>
      <c r="W293" s="1676"/>
      <c r="X293" s="1676"/>
      <c r="Y293" s="1676"/>
      <c r="Z293" s="1676"/>
    </row>
    <row r="294" spans="1:26">
      <c r="A294" s="1704" t="s">
        <v>826</v>
      </c>
      <c r="B294" s="1706"/>
      <c r="C294" s="1652"/>
      <c r="D294" s="1654"/>
      <c r="E294" s="1654"/>
      <c r="F294" s="1654"/>
      <c r="G294" s="1654"/>
      <c r="H294" s="1654"/>
      <c r="I294" s="1676"/>
      <c r="J294" s="1676"/>
      <c r="K294" s="1676"/>
      <c r="L294" s="1676"/>
      <c r="M294" s="1676"/>
      <c r="N294" s="1676"/>
      <c r="O294" s="1676"/>
      <c r="P294" s="1676"/>
      <c r="Q294" s="1676"/>
      <c r="R294" s="1676"/>
      <c r="S294" s="1676"/>
      <c r="T294" s="1676"/>
      <c r="U294" s="1676"/>
      <c r="V294" s="1676"/>
      <c r="W294" s="1676"/>
      <c r="X294" s="1676"/>
      <c r="Y294" s="1676"/>
      <c r="Z294" s="1676"/>
    </row>
    <row r="295" spans="1:26">
      <c r="A295" s="1704"/>
      <c r="B295" s="1706"/>
      <c r="C295" s="1652"/>
      <c r="D295" s="1654"/>
      <c r="E295" s="1654"/>
      <c r="F295" s="1654"/>
      <c r="G295" s="1654"/>
      <c r="H295" s="1654"/>
      <c r="I295" s="1676"/>
      <c r="J295" s="1676"/>
      <c r="K295" s="1676"/>
      <c r="L295" s="1676"/>
      <c r="M295" s="1676"/>
      <c r="N295" s="1676"/>
      <c r="O295" s="1676"/>
      <c r="P295" s="1676"/>
      <c r="Q295" s="1676"/>
      <c r="R295" s="1676"/>
      <c r="S295" s="1676"/>
      <c r="T295" s="1676"/>
      <c r="U295" s="1676"/>
      <c r="V295" s="1676"/>
      <c r="W295" s="1676"/>
      <c r="X295" s="1676"/>
      <c r="Y295" s="1676"/>
      <c r="Z295" s="1676"/>
    </row>
    <row r="296" spans="1:26">
      <c r="A296" s="1704"/>
      <c r="B296" s="1712" t="s">
        <v>827</v>
      </c>
      <c r="C296" s="1652"/>
      <c r="D296" s="1654"/>
      <c r="E296" s="1654"/>
      <c r="F296" s="1654"/>
      <c r="G296" s="1654"/>
      <c r="H296" s="1654"/>
      <c r="I296" s="1676"/>
      <c r="J296" s="1676"/>
      <c r="K296" s="1676"/>
      <c r="L296" s="1676"/>
      <c r="M296" s="1676"/>
      <c r="N296" s="1676"/>
      <c r="O296" s="1676"/>
      <c r="P296" s="1676"/>
      <c r="Q296" s="1676"/>
      <c r="R296" s="1676"/>
      <c r="S296" s="1676"/>
      <c r="T296" s="1676"/>
      <c r="U296" s="1676"/>
      <c r="V296" s="1676"/>
      <c r="W296" s="1676"/>
      <c r="X296" s="1676"/>
      <c r="Y296" s="1676"/>
      <c r="Z296" s="1676"/>
    </row>
    <row r="297" spans="1:26">
      <c r="A297" s="1704"/>
      <c r="B297" s="1706" t="s">
        <v>828</v>
      </c>
      <c r="C297" s="1652"/>
      <c r="D297" s="1654"/>
      <c r="E297" s="1654"/>
      <c r="F297" s="1654"/>
      <c r="G297" s="1654"/>
      <c r="H297" s="1654"/>
      <c r="I297" s="1676"/>
      <c r="J297" s="1676"/>
      <c r="K297" s="1676"/>
      <c r="L297" s="1676"/>
      <c r="M297" s="1676"/>
      <c r="N297" s="1676"/>
      <c r="O297" s="1676"/>
      <c r="P297" s="1676"/>
      <c r="Q297" s="1676"/>
      <c r="R297" s="1676"/>
      <c r="S297" s="1676"/>
      <c r="T297" s="1676"/>
      <c r="U297" s="1676"/>
      <c r="V297" s="1676"/>
      <c r="W297" s="1676"/>
      <c r="X297" s="1676"/>
      <c r="Y297" s="1676"/>
      <c r="Z297" s="1676"/>
    </row>
    <row r="298" spans="1:26" ht="24.6">
      <c r="B298" s="1720" t="s">
        <v>829</v>
      </c>
      <c r="C298" s="1652"/>
      <c r="D298" s="1654"/>
      <c r="E298" s="1654"/>
      <c r="F298" s="1654"/>
      <c r="G298" s="1654"/>
      <c r="H298" s="1654"/>
      <c r="I298" s="1676"/>
      <c r="J298" s="1676"/>
      <c r="K298" s="1676"/>
      <c r="L298" s="1676"/>
      <c r="M298" s="1676"/>
      <c r="N298" s="1676"/>
      <c r="O298" s="1676"/>
      <c r="P298" s="1676"/>
      <c r="Q298" s="1676"/>
      <c r="R298" s="1676"/>
      <c r="S298" s="1676"/>
      <c r="T298" s="1676"/>
      <c r="U298" s="1676"/>
      <c r="V298" s="1676"/>
      <c r="W298" s="1676"/>
      <c r="X298" s="1676"/>
      <c r="Y298" s="1676"/>
      <c r="Z298" s="1676"/>
    </row>
    <row r="299" spans="1:26">
      <c r="B299" s="1720" t="s">
        <v>830</v>
      </c>
      <c r="C299" s="1652"/>
      <c r="D299" s="1654"/>
      <c r="E299" s="1654"/>
      <c r="F299" s="1654"/>
      <c r="G299" s="1654"/>
      <c r="H299" s="1654"/>
      <c r="I299" s="1676"/>
      <c r="J299" s="1676"/>
      <c r="K299" s="1676"/>
      <c r="L299" s="1676"/>
      <c r="M299" s="1676"/>
      <c r="N299" s="1676"/>
      <c r="O299" s="1676"/>
      <c r="P299" s="1676"/>
      <c r="Q299" s="1676"/>
      <c r="R299" s="1676"/>
      <c r="S299" s="1676"/>
      <c r="T299" s="1676"/>
      <c r="U299" s="1676"/>
      <c r="V299" s="1676"/>
      <c r="W299" s="1676"/>
      <c r="X299" s="1676"/>
      <c r="Y299" s="1676"/>
      <c r="Z299" s="1676"/>
    </row>
    <row r="300" spans="1:26">
      <c r="B300" s="1720" t="s">
        <v>831</v>
      </c>
      <c r="C300" s="1652"/>
      <c r="D300" s="1654"/>
      <c r="E300" s="1654"/>
      <c r="F300" s="1654"/>
      <c r="G300" s="1654"/>
      <c r="H300" s="1654"/>
      <c r="I300" s="1676"/>
      <c r="J300" s="1676"/>
      <c r="K300" s="1676"/>
      <c r="L300" s="1676"/>
      <c r="M300" s="1676"/>
      <c r="N300" s="1676"/>
      <c r="O300" s="1676"/>
      <c r="P300" s="1676"/>
      <c r="Q300" s="1676"/>
      <c r="R300" s="1676"/>
      <c r="S300" s="1676"/>
      <c r="T300" s="1676"/>
      <c r="U300" s="1676"/>
      <c r="V300" s="1676"/>
      <c r="W300" s="1676"/>
      <c r="X300" s="1676"/>
      <c r="Y300" s="1676"/>
      <c r="Z300" s="1676"/>
    </row>
    <row r="301" spans="1:26">
      <c r="A301" s="1704"/>
      <c r="B301" s="1706" t="s">
        <v>832</v>
      </c>
      <c r="C301" s="1652"/>
      <c r="D301" s="1654"/>
      <c r="E301" s="1654"/>
      <c r="F301" s="1654"/>
      <c r="G301" s="1654"/>
      <c r="H301" s="1654"/>
      <c r="I301" s="1676"/>
      <c r="J301" s="1676"/>
      <c r="K301" s="1676"/>
      <c r="L301" s="1676"/>
      <c r="M301" s="1676"/>
      <c r="N301" s="1676"/>
      <c r="O301" s="1676"/>
      <c r="P301" s="1676"/>
      <c r="Q301" s="1676"/>
      <c r="R301" s="1676"/>
      <c r="S301" s="1676"/>
      <c r="T301" s="1676"/>
      <c r="U301" s="1676"/>
      <c r="V301" s="1676"/>
      <c r="W301" s="1676"/>
      <c r="X301" s="1676"/>
      <c r="Y301" s="1676"/>
      <c r="Z301" s="1676"/>
    </row>
    <row r="302" spans="1:26">
      <c r="B302" s="1713" t="s">
        <v>833</v>
      </c>
      <c r="C302" s="1652"/>
      <c r="D302" s="1654"/>
      <c r="E302" s="1654"/>
      <c r="F302" s="1654"/>
      <c r="G302" s="1654"/>
      <c r="H302" s="1654"/>
      <c r="I302" s="1676"/>
      <c r="J302" s="1676"/>
      <c r="K302" s="1676"/>
      <c r="L302" s="1676"/>
      <c r="M302" s="1676"/>
      <c r="N302" s="1676"/>
      <c r="O302" s="1676"/>
      <c r="P302" s="1676"/>
      <c r="Q302" s="1676"/>
      <c r="R302" s="1676"/>
      <c r="S302" s="1676"/>
      <c r="T302" s="1676"/>
      <c r="U302" s="1676"/>
      <c r="V302" s="1676"/>
      <c r="W302" s="1676"/>
      <c r="X302" s="1676"/>
      <c r="Y302" s="1676"/>
      <c r="Z302" s="1676"/>
    </row>
    <row r="303" spans="1:26" ht="22.8">
      <c r="A303" s="1704"/>
      <c r="B303" s="1706" t="s">
        <v>834</v>
      </c>
      <c r="C303" s="1652"/>
      <c r="D303" s="1654"/>
      <c r="E303" s="1654"/>
      <c r="F303" s="1654"/>
      <c r="G303" s="1654"/>
      <c r="H303" s="1654"/>
      <c r="I303" s="1676"/>
      <c r="J303" s="1676"/>
      <c r="K303" s="1676"/>
      <c r="L303" s="1676"/>
      <c r="M303" s="1676"/>
      <c r="N303" s="1676"/>
      <c r="O303" s="1676"/>
      <c r="P303" s="1676"/>
      <c r="Q303" s="1676"/>
      <c r="R303" s="1676"/>
      <c r="S303" s="1676"/>
      <c r="T303" s="1676"/>
      <c r="U303" s="1676"/>
      <c r="V303" s="1676"/>
      <c r="W303" s="1676"/>
      <c r="X303" s="1676"/>
      <c r="Y303" s="1676"/>
      <c r="Z303" s="1676"/>
    </row>
    <row r="304" spans="1:26" ht="22.8">
      <c r="B304" s="1720" t="s">
        <v>835</v>
      </c>
      <c r="C304" s="1652"/>
      <c r="D304" s="1654"/>
      <c r="E304" s="1654"/>
      <c r="F304" s="1654"/>
      <c r="G304" s="1654"/>
      <c r="H304" s="1654"/>
      <c r="I304" s="1676"/>
      <c r="J304" s="1676"/>
      <c r="K304" s="1676"/>
      <c r="L304" s="1676"/>
      <c r="M304" s="1676"/>
      <c r="N304" s="1676"/>
      <c r="O304" s="1676"/>
      <c r="P304" s="1676"/>
      <c r="Q304" s="1676"/>
      <c r="R304" s="1676"/>
      <c r="S304" s="1676"/>
      <c r="T304" s="1676"/>
      <c r="U304" s="1676"/>
      <c r="V304" s="1676"/>
      <c r="W304" s="1676"/>
      <c r="X304" s="1676"/>
      <c r="Y304" s="1676"/>
      <c r="Z304" s="1676"/>
    </row>
    <row r="305" spans="1:26">
      <c r="A305" s="1704"/>
      <c r="B305" s="1706"/>
      <c r="C305" s="1652"/>
      <c r="D305" s="1654"/>
      <c r="E305" s="1654"/>
      <c r="F305" s="1654"/>
      <c r="G305" s="1654"/>
      <c r="H305" s="1654"/>
      <c r="I305" s="1676"/>
      <c r="J305" s="1676"/>
      <c r="K305" s="1676"/>
      <c r="L305" s="1676"/>
      <c r="M305" s="1676"/>
      <c r="N305" s="1676"/>
      <c r="O305" s="1676"/>
      <c r="P305" s="1676"/>
      <c r="Q305" s="1676"/>
      <c r="R305" s="1676"/>
      <c r="S305" s="1676"/>
      <c r="T305" s="1676"/>
      <c r="U305" s="1676"/>
      <c r="V305" s="1676"/>
      <c r="W305" s="1676"/>
      <c r="X305" s="1676"/>
      <c r="Y305" s="1676"/>
      <c r="Z305" s="1676"/>
    </row>
    <row r="306" spans="1:26">
      <c r="A306" s="1704"/>
      <c r="B306" s="1712" t="s">
        <v>836</v>
      </c>
      <c r="C306" s="1652"/>
      <c r="D306" s="1654"/>
      <c r="E306" s="1654"/>
      <c r="F306" s="1654"/>
      <c r="G306" s="1654"/>
      <c r="H306" s="1654"/>
      <c r="I306" s="1676"/>
      <c r="J306" s="1676"/>
      <c r="K306" s="1676"/>
      <c r="L306" s="1676"/>
      <c r="M306" s="1676"/>
      <c r="N306" s="1676"/>
      <c r="O306" s="1676"/>
      <c r="P306" s="1676"/>
      <c r="Q306" s="1676"/>
      <c r="R306" s="1676"/>
      <c r="S306" s="1676"/>
      <c r="T306" s="1676"/>
      <c r="U306" s="1676"/>
      <c r="V306" s="1676"/>
      <c r="W306" s="1676"/>
      <c r="X306" s="1676"/>
      <c r="Y306" s="1676"/>
      <c r="Z306" s="1676"/>
    </row>
    <row r="307" spans="1:26">
      <c r="A307" s="1704"/>
      <c r="B307" s="1706" t="s">
        <v>837</v>
      </c>
      <c r="C307" s="1652"/>
      <c r="D307" s="1654"/>
      <c r="E307" s="1654"/>
      <c r="F307" s="1654"/>
      <c r="G307" s="1654"/>
      <c r="H307" s="1654"/>
      <c r="I307" s="1676"/>
      <c r="J307" s="1676"/>
      <c r="K307" s="1676"/>
      <c r="L307" s="1676"/>
      <c r="M307" s="1676"/>
      <c r="N307" s="1676"/>
      <c r="O307" s="1676"/>
      <c r="P307" s="1676"/>
      <c r="Q307" s="1676"/>
      <c r="R307" s="1676"/>
      <c r="S307" s="1676"/>
      <c r="T307" s="1676"/>
      <c r="U307" s="1676"/>
      <c r="V307" s="1676"/>
      <c r="W307" s="1676"/>
      <c r="X307" s="1676"/>
      <c r="Y307" s="1676"/>
      <c r="Z307" s="1676"/>
    </row>
    <row r="308" spans="1:26">
      <c r="B308" s="1713" t="s">
        <v>838</v>
      </c>
      <c r="C308" s="1652"/>
      <c r="D308" s="1654"/>
      <c r="E308" s="1654"/>
      <c r="F308" s="1654"/>
      <c r="G308" s="1654"/>
      <c r="H308" s="1654"/>
      <c r="I308" s="1676"/>
      <c r="J308" s="1676"/>
      <c r="K308" s="1676"/>
      <c r="L308" s="1676"/>
      <c r="M308" s="1676"/>
      <c r="N308" s="1676"/>
      <c r="O308" s="1676"/>
      <c r="P308" s="1676"/>
      <c r="Q308" s="1676"/>
      <c r="R308" s="1676"/>
      <c r="S308" s="1676"/>
      <c r="T308" s="1676"/>
      <c r="U308" s="1676"/>
      <c r="V308" s="1676"/>
      <c r="W308" s="1676"/>
      <c r="X308" s="1676"/>
      <c r="Y308" s="1676"/>
      <c r="Z308" s="1676"/>
    </row>
    <row r="309" spans="1:26">
      <c r="A309" s="1704"/>
      <c r="B309" s="1706" t="s">
        <v>839</v>
      </c>
      <c r="C309" s="1652"/>
      <c r="D309" s="1654"/>
      <c r="E309" s="1654"/>
      <c r="F309" s="1654"/>
      <c r="G309" s="1654"/>
      <c r="H309" s="1654"/>
      <c r="I309" s="1676"/>
      <c r="J309" s="1676"/>
      <c r="K309" s="1676"/>
      <c r="L309" s="1676"/>
      <c r="M309" s="1676"/>
      <c r="N309" s="1676"/>
      <c r="O309" s="1676"/>
      <c r="P309" s="1676"/>
      <c r="Q309" s="1676"/>
      <c r="R309" s="1676"/>
      <c r="S309" s="1676"/>
      <c r="T309" s="1676"/>
      <c r="U309" s="1676"/>
      <c r="V309" s="1676"/>
      <c r="W309" s="1676"/>
      <c r="X309" s="1676"/>
      <c r="Y309" s="1676"/>
      <c r="Z309" s="1676"/>
    </row>
    <row r="310" spans="1:26" ht="22.8">
      <c r="A310" s="1704"/>
      <c r="B310" s="1706" t="s">
        <v>840</v>
      </c>
      <c r="C310" s="1652"/>
      <c r="D310" s="1654"/>
      <c r="E310" s="1654"/>
      <c r="F310" s="1654"/>
      <c r="G310" s="1654"/>
      <c r="H310" s="1654"/>
      <c r="I310" s="1676"/>
      <c r="J310" s="1676"/>
      <c r="K310" s="1676"/>
      <c r="L310" s="1676"/>
      <c r="M310" s="1676"/>
      <c r="N310" s="1676"/>
      <c r="O310" s="1676"/>
      <c r="P310" s="1676"/>
      <c r="Q310" s="1676"/>
      <c r="R310" s="1676"/>
      <c r="S310" s="1676"/>
      <c r="T310" s="1676"/>
      <c r="U310" s="1676"/>
      <c r="V310" s="1676"/>
      <c r="W310" s="1676"/>
      <c r="X310" s="1676"/>
      <c r="Y310" s="1676"/>
      <c r="Z310" s="1676"/>
    </row>
    <row r="311" spans="1:26">
      <c r="B311" s="1713" t="s">
        <v>841</v>
      </c>
      <c r="C311" s="1652"/>
      <c r="D311" s="1654"/>
      <c r="E311" s="1654"/>
      <c r="F311" s="1654"/>
      <c r="G311" s="1654"/>
      <c r="H311" s="1654"/>
      <c r="I311" s="1676"/>
      <c r="J311" s="1676"/>
      <c r="K311" s="1676"/>
      <c r="L311" s="1676"/>
      <c r="M311" s="1676"/>
      <c r="N311" s="1676"/>
      <c r="O311" s="1676"/>
      <c r="P311" s="1676"/>
      <c r="Q311" s="1676"/>
      <c r="R311" s="1676"/>
      <c r="S311" s="1676"/>
      <c r="T311" s="1676"/>
      <c r="U311" s="1676"/>
      <c r="V311" s="1676"/>
      <c r="W311" s="1676"/>
      <c r="X311" s="1676"/>
      <c r="Y311" s="1676"/>
      <c r="Z311" s="1676"/>
    </row>
    <row r="312" spans="1:26">
      <c r="A312" s="1704"/>
      <c r="B312" s="1706" t="s">
        <v>842</v>
      </c>
      <c r="C312" s="1652"/>
      <c r="D312" s="1654"/>
      <c r="E312" s="1654"/>
      <c r="F312" s="1654"/>
      <c r="G312" s="1654"/>
      <c r="H312" s="1654"/>
      <c r="I312" s="1676"/>
      <c r="J312" s="1676"/>
      <c r="K312" s="1676"/>
      <c r="L312" s="1676"/>
      <c r="M312" s="1676"/>
      <c r="N312" s="1676"/>
      <c r="O312" s="1676"/>
      <c r="P312" s="1676"/>
      <c r="Q312" s="1676"/>
      <c r="R312" s="1676"/>
      <c r="S312" s="1676"/>
      <c r="T312" s="1676"/>
      <c r="U312" s="1676"/>
      <c r="V312" s="1676"/>
      <c r="W312" s="1676"/>
      <c r="X312" s="1676"/>
      <c r="Y312" s="1676"/>
      <c r="Z312" s="1676"/>
    </row>
    <row r="313" spans="1:26" ht="34.950000000000003" customHeight="1">
      <c r="A313" s="1704"/>
      <c r="B313" s="1706" t="s">
        <v>843</v>
      </c>
      <c r="C313" s="1719"/>
      <c r="D313" s="1719"/>
      <c r="E313" s="1719"/>
      <c r="F313" s="1719"/>
      <c r="G313" s="1719"/>
      <c r="H313" s="1719"/>
      <c r="I313" s="1676"/>
      <c r="J313" s="1676"/>
      <c r="K313" s="1676"/>
      <c r="L313" s="1676"/>
      <c r="M313" s="1676"/>
      <c r="N313" s="1676"/>
      <c r="O313" s="1676"/>
      <c r="P313" s="1676"/>
      <c r="Q313" s="1676"/>
      <c r="R313" s="1676"/>
      <c r="S313" s="1676"/>
      <c r="T313" s="1676"/>
      <c r="U313" s="1676"/>
      <c r="V313" s="1676"/>
      <c r="W313" s="1676"/>
      <c r="X313" s="1676"/>
      <c r="Y313" s="1676"/>
      <c r="Z313" s="1676"/>
    </row>
    <row r="314" spans="1:26">
      <c r="A314" s="1704"/>
      <c r="B314" s="1706" t="s">
        <v>844</v>
      </c>
      <c r="C314" s="1652"/>
      <c r="D314" s="1654"/>
      <c r="E314" s="1654"/>
      <c r="F314" s="1654"/>
      <c r="G314" s="1654"/>
      <c r="H314" s="1654"/>
      <c r="I314" s="1676"/>
      <c r="J314" s="1676"/>
      <c r="K314" s="1676"/>
      <c r="L314" s="1676"/>
      <c r="M314" s="1676"/>
      <c r="N314" s="1676"/>
      <c r="O314" s="1676"/>
      <c r="P314" s="1676"/>
      <c r="Q314" s="1676"/>
      <c r="R314" s="1676"/>
      <c r="S314" s="1676"/>
      <c r="T314" s="1676"/>
      <c r="U314" s="1676"/>
      <c r="V314" s="1676"/>
      <c r="W314" s="1676"/>
      <c r="X314" s="1676"/>
      <c r="Y314" s="1676"/>
      <c r="Z314" s="1676"/>
    </row>
    <row r="315" spans="1:26">
      <c r="A315" s="1704"/>
      <c r="B315" s="1706" t="s">
        <v>845</v>
      </c>
      <c r="C315" s="1652"/>
      <c r="D315" s="1654"/>
      <c r="E315" s="1654"/>
      <c r="F315" s="1654"/>
      <c r="G315" s="1654"/>
      <c r="H315" s="1654"/>
      <c r="I315" s="1676"/>
      <c r="J315" s="1676"/>
      <c r="K315" s="1676"/>
      <c r="L315" s="1676"/>
      <c r="M315" s="1676"/>
      <c r="N315" s="1676"/>
      <c r="O315" s="1676"/>
      <c r="P315" s="1676"/>
      <c r="Q315" s="1676"/>
      <c r="R315" s="1676"/>
      <c r="S315" s="1676"/>
      <c r="T315" s="1676"/>
      <c r="U315" s="1676"/>
      <c r="V315" s="1676"/>
      <c r="W315" s="1676"/>
      <c r="X315" s="1676"/>
      <c r="Y315" s="1676"/>
      <c r="Z315" s="1676"/>
    </row>
    <row r="316" spans="1:26" ht="30" customHeight="1">
      <c r="B316" s="1720" t="s">
        <v>846</v>
      </c>
      <c r="C316" s="1719"/>
      <c r="D316" s="1719"/>
      <c r="E316" s="1719"/>
      <c r="F316" s="1719"/>
      <c r="G316" s="1719"/>
      <c r="H316" s="1719"/>
      <c r="I316" s="1676"/>
      <c r="J316" s="1676"/>
      <c r="K316" s="1676"/>
      <c r="L316" s="1676"/>
      <c r="M316" s="1676"/>
      <c r="N316" s="1676"/>
      <c r="O316" s="1676"/>
      <c r="P316" s="1676"/>
      <c r="Q316" s="1676"/>
      <c r="R316" s="1676"/>
      <c r="S316" s="1676"/>
      <c r="T316" s="1676"/>
      <c r="U316" s="1676"/>
      <c r="V316" s="1676"/>
      <c r="W316" s="1676"/>
      <c r="X316" s="1676"/>
      <c r="Y316" s="1676"/>
      <c r="Z316" s="1676"/>
    </row>
    <row r="317" spans="1:26">
      <c r="A317" s="1704"/>
      <c r="B317" s="1706" t="s">
        <v>847</v>
      </c>
      <c r="C317" s="1652"/>
      <c r="D317" s="1654"/>
      <c r="E317" s="1654"/>
      <c r="F317" s="1654"/>
      <c r="G317" s="1654"/>
      <c r="H317" s="1654"/>
      <c r="I317" s="1676"/>
      <c r="J317" s="1676"/>
      <c r="K317" s="1676"/>
      <c r="L317" s="1676"/>
      <c r="M317" s="1676"/>
      <c r="N317" s="1676"/>
      <c r="O317" s="1676"/>
      <c r="P317" s="1676"/>
      <c r="Q317" s="1676"/>
      <c r="R317" s="1676"/>
      <c r="S317" s="1676"/>
      <c r="T317" s="1676"/>
      <c r="U317" s="1676"/>
      <c r="V317" s="1676"/>
      <c r="W317" s="1676"/>
      <c r="X317" s="1676"/>
      <c r="Y317" s="1676"/>
      <c r="Z317" s="1676"/>
    </row>
    <row r="318" spans="1:26">
      <c r="A318" s="1704"/>
      <c r="B318" s="1706" t="s">
        <v>848</v>
      </c>
      <c r="C318" s="1652"/>
      <c r="G318" s="1654"/>
      <c r="H318" s="1654"/>
      <c r="I318" s="1676"/>
      <c r="J318" s="1676"/>
      <c r="K318" s="1676"/>
      <c r="L318" s="1676"/>
      <c r="M318" s="1676"/>
      <c r="N318" s="1676"/>
      <c r="O318" s="1676"/>
      <c r="P318" s="1676"/>
      <c r="Q318" s="1676"/>
      <c r="R318" s="1676"/>
      <c r="S318" s="1676"/>
      <c r="T318" s="1676"/>
      <c r="U318" s="1676"/>
      <c r="V318" s="1676"/>
      <c r="W318" s="1676"/>
      <c r="X318" s="1676"/>
      <c r="Y318" s="1676"/>
      <c r="Z318" s="1676"/>
    </row>
    <row r="319" spans="1:26">
      <c r="A319" s="1714" t="s">
        <v>764</v>
      </c>
      <c r="B319" s="1706" t="s">
        <v>849</v>
      </c>
      <c r="C319" s="1652"/>
      <c r="D319" s="1654"/>
      <c r="E319" s="1654"/>
      <c r="F319" s="1654"/>
      <c r="G319" s="1654"/>
      <c r="H319" s="1654"/>
      <c r="I319" s="1676"/>
      <c r="J319" s="1676"/>
      <c r="K319" s="1676"/>
      <c r="L319" s="1676"/>
      <c r="M319" s="1676"/>
      <c r="N319" s="1676"/>
      <c r="O319" s="1676"/>
      <c r="P319" s="1676"/>
      <c r="Q319" s="1676"/>
      <c r="R319" s="1676"/>
      <c r="S319" s="1676"/>
      <c r="T319" s="1676"/>
      <c r="U319" s="1676"/>
      <c r="V319" s="1676"/>
      <c r="W319" s="1676"/>
      <c r="X319" s="1676"/>
      <c r="Y319" s="1676"/>
      <c r="Z319" s="1676"/>
    </row>
    <row r="320" spans="1:26">
      <c r="A320" s="1704"/>
      <c r="B320" s="1712" t="s">
        <v>850</v>
      </c>
      <c r="C320" s="1652"/>
      <c r="D320" s="1654"/>
      <c r="E320" s="1654"/>
      <c r="F320" s="1654"/>
      <c r="G320" s="1654"/>
      <c r="H320" s="1654"/>
      <c r="I320" s="1676"/>
      <c r="J320" s="1676"/>
      <c r="K320" s="1676"/>
      <c r="L320" s="1676"/>
      <c r="M320" s="1676"/>
      <c r="N320" s="1676"/>
      <c r="O320" s="1676"/>
      <c r="P320" s="1676"/>
      <c r="Q320" s="1676"/>
      <c r="R320" s="1676"/>
      <c r="S320" s="1676"/>
      <c r="T320" s="1676"/>
      <c r="U320" s="1676"/>
      <c r="V320" s="1676"/>
      <c r="W320" s="1676"/>
      <c r="X320" s="1676"/>
      <c r="Y320" s="1676"/>
      <c r="Z320" s="1676"/>
    </row>
    <row r="321" spans="1:26">
      <c r="A321" s="1704"/>
      <c r="B321" s="1706" t="s">
        <v>851</v>
      </c>
      <c r="C321" s="1652"/>
      <c r="D321" s="1654"/>
      <c r="E321" s="1654"/>
      <c r="F321" s="1654"/>
      <c r="G321" s="1654"/>
      <c r="H321" s="1654"/>
      <c r="I321" s="1676"/>
      <c r="J321" s="1676"/>
      <c r="K321" s="1676"/>
      <c r="L321" s="1676"/>
      <c r="M321" s="1676"/>
      <c r="N321" s="1676"/>
      <c r="O321" s="1676"/>
      <c r="P321" s="1676"/>
      <c r="Q321" s="1676"/>
      <c r="R321" s="1676"/>
      <c r="S321" s="1676"/>
      <c r="T321" s="1676"/>
      <c r="U321" s="1676"/>
      <c r="V321" s="1676"/>
      <c r="W321" s="1676"/>
      <c r="X321" s="1676"/>
      <c r="Y321" s="1676"/>
      <c r="Z321" s="1676"/>
    </row>
    <row r="322" spans="1:26">
      <c r="B322" s="1713" t="s">
        <v>852</v>
      </c>
      <c r="C322" s="1652"/>
      <c r="D322" s="1654"/>
      <c r="E322" s="1654"/>
      <c r="F322" s="1654"/>
      <c r="G322" s="1654"/>
      <c r="H322" s="1654"/>
      <c r="I322" s="1676"/>
      <c r="J322" s="1676"/>
      <c r="K322" s="1676"/>
      <c r="L322" s="1676"/>
      <c r="M322" s="1676"/>
      <c r="N322" s="1676"/>
      <c r="O322" s="1676"/>
      <c r="P322" s="1676"/>
      <c r="Q322" s="1676"/>
      <c r="R322" s="1676"/>
      <c r="S322" s="1676"/>
      <c r="T322" s="1676"/>
      <c r="U322" s="1676"/>
      <c r="V322" s="1676"/>
      <c r="W322" s="1676"/>
      <c r="X322" s="1676"/>
      <c r="Y322" s="1676"/>
      <c r="Z322" s="1676"/>
    </row>
    <row r="323" spans="1:26" ht="22.8">
      <c r="A323" s="1704"/>
      <c r="B323" s="1706" t="s">
        <v>853</v>
      </c>
      <c r="C323" s="1652"/>
      <c r="D323" s="1654"/>
      <c r="E323" s="1654"/>
      <c r="F323" s="1654"/>
      <c r="G323" s="1654"/>
      <c r="H323" s="1654"/>
      <c r="I323" s="1676"/>
      <c r="J323" s="1676"/>
      <c r="K323" s="1676"/>
      <c r="L323" s="1676"/>
      <c r="M323" s="1676"/>
      <c r="N323" s="1676"/>
      <c r="O323" s="1676"/>
      <c r="P323" s="1676"/>
      <c r="Q323" s="1676"/>
      <c r="R323" s="1676"/>
      <c r="S323" s="1676"/>
      <c r="T323" s="1676"/>
      <c r="U323" s="1676"/>
      <c r="V323" s="1676"/>
      <c r="W323" s="1676"/>
      <c r="X323" s="1676"/>
      <c r="Y323" s="1676"/>
      <c r="Z323" s="1676"/>
    </row>
    <row r="324" spans="1:26">
      <c r="B324" s="1713" t="s">
        <v>854</v>
      </c>
      <c r="C324" s="1652"/>
      <c r="D324" s="1654"/>
      <c r="E324" s="1654"/>
      <c r="F324" s="1654"/>
      <c r="G324" s="1654"/>
      <c r="H324" s="1654"/>
      <c r="I324" s="1676"/>
      <c r="J324" s="1676"/>
      <c r="K324" s="1676"/>
      <c r="L324" s="1676"/>
      <c r="M324" s="1676"/>
      <c r="N324" s="1676"/>
      <c r="O324" s="1676"/>
      <c r="P324" s="1676"/>
      <c r="Q324" s="1676"/>
      <c r="R324" s="1676"/>
      <c r="S324" s="1676"/>
      <c r="T324" s="1676"/>
      <c r="U324" s="1676"/>
      <c r="V324" s="1676"/>
      <c r="W324" s="1676"/>
      <c r="X324" s="1676"/>
      <c r="Y324" s="1676"/>
      <c r="Z324" s="1676"/>
    </row>
    <row r="325" spans="1:26">
      <c r="A325" s="1704"/>
      <c r="B325" s="1706" t="s">
        <v>855</v>
      </c>
      <c r="C325" s="1652"/>
      <c r="D325" s="1654"/>
      <c r="E325" s="1654"/>
      <c r="F325" s="1654"/>
      <c r="G325" s="1654"/>
      <c r="H325" s="1654"/>
      <c r="I325" s="1676"/>
      <c r="J325" s="1676"/>
      <c r="K325" s="1676"/>
      <c r="L325" s="1676"/>
      <c r="M325" s="1676"/>
      <c r="N325" s="1676"/>
      <c r="O325" s="1676"/>
      <c r="P325" s="1676"/>
      <c r="Q325" s="1676"/>
      <c r="R325" s="1676"/>
      <c r="S325" s="1676"/>
      <c r="T325" s="1676"/>
      <c r="U325" s="1676"/>
      <c r="V325" s="1676"/>
      <c r="W325" s="1676"/>
      <c r="X325" s="1676"/>
      <c r="Y325" s="1676"/>
      <c r="Z325" s="1676"/>
    </row>
    <row r="326" spans="1:26">
      <c r="A326" s="1652" t="s">
        <v>66</v>
      </c>
      <c r="B326" s="1706" t="s">
        <v>856</v>
      </c>
      <c r="E326" s="1654"/>
      <c r="F326" s="1654"/>
      <c r="G326" s="1654"/>
      <c r="H326" s="1654"/>
      <c r="I326" s="1676"/>
      <c r="J326" s="1676"/>
      <c r="K326" s="1676"/>
      <c r="L326" s="1676"/>
      <c r="M326" s="1676"/>
      <c r="N326" s="1676"/>
      <c r="O326" s="1676"/>
      <c r="P326" s="1676"/>
      <c r="Q326" s="1676"/>
      <c r="R326" s="1676"/>
      <c r="S326" s="1676"/>
      <c r="T326" s="1676"/>
      <c r="U326" s="1676"/>
      <c r="V326" s="1676"/>
      <c r="W326" s="1676"/>
      <c r="X326" s="1676"/>
      <c r="Y326" s="1676"/>
      <c r="Z326" s="1676"/>
    </row>
    <row r="327" spans="1:26">
      <c r="A327" s="1652" t="s">
        <v>68</v>
      </c>
      <c r="B327" s="1706" t="s">
        <v>857</v>
      </c>
      <c r="E327" s="1654"/>
      <c r="F327" s="1654"/>
      <c r="G327" s="1654"/>
      <c r="H327" s="1654"/>
      <c r="I327" s="1676"/>
      <c r="J327" s="1676"/>
      <c r="K327" s="1676"/>
      <c r="L327" s="1676"/>
      <c r="M327" s="1676"/>
      <c r="N327" s="1676"/>
      <c r="O327" s="1676"/>
      <c r="P327" s="1676"/>
      <c r="Q327" s="1676"/>
      <c r="R327" s="1676"/>
      <c r="S327" s="1676"/>
      <c r="T327" s="1676"/>
      <c r="U327" s="1676"/>
      <c r="V327" s="1676"/>
      <c r="W327" s="1676"/>
      <c r="X327" s="1676"/>
      <c r="Y327" s="1676"/>
      <c r="Z327" s="1676"/>
    </row>
    <row r="328" spans="1:26">
      <c r="A328" s="1652" t="s">
        <v>70</v>
      </c>
      <c r="B328" s="1706" t="s">
        <v>858</v>
      </c>
      <c r="E328" s="1654"/>
      <c r="F328" s="1654"/>
      <c r="G328" s="1654"/>
      <c r="H328" s="1654"/>
      <c r="I328" s="1676"/>
      <c r="J328" s="1676"/>
      <c r="K328" s="1676"/>
      <c r="L328" s="1676"/>
      <c r="M328" s="1676"/>
      <c r="N328" s="1676"/>
      <c r="O328" s="1676"/>
      <c r="P328" s="1676"/>
      <c r="Q328" s="1676"/>
      <c r="R328" s="1676"/>
      <c r="S328" s="1676"/>
      <c r="T328" s="1676"/>
      <c r="U328" s="1676"/>
      <c r="V328" s="1676"/>
      <c r="W328" s="1676"/>
      <c r="X328" s="1676"/>
      <c r="Y328" s="1676"/>
      <c r="Z328" s="1676"/>
    </row>
    <row r="329" spans="1:26">
      <c r="A329" s="1704"/>
      <c r="B329" s="1706" t="s">
        <v>859</v>
      </c>
      <c r="C329" s="1652"/>
      <c r="D329" s="1654"/>
      <c r="E329" s="1654"/>
      <c r="F329" s="1654"/>
      <c r="G329" s="1654"/>
      <c r="H329" s="1654"/>
      <c r="I329" s="1676"/>
      <c r="J329" s="1676"/>
      <c r="K329" s="1676"/>
      <c r="L329" s="1676"/>
      <c r="M329" s="1676"/>
      <c r="N329" s="1676"/>
      <c r="O329" s="1676"/>
      <c r="P329" s="1676"/>
      <c r="Q329" s="1676"/>
      <c r="R329" s="1676"/>
      <c r="S329" s="1676"/>
      <c r="T329" s="1676"/>
      <c r="U329" s="1676"/>
      <c r="V329" s="1676"/>
      <c r="W329" s="1676"/>
      <c r="X329" s="1676"/>
      <c r="Y329" s="1676"/>
      <c r="Z329" s="1676"/>
    </row>
    <row r="330" spans="1:26">
      <c r="B330" s="1720" t="s">
        <v>860</v>
      </c>
      <c r="C330" s="1652"/>
      <c r="D330" s="1654"/>
      <c r="E330" s="1654"/>
      <c r="F330" s="1654"/>
      <c r="G330" s="1654"/>
      <c r="H330" s="1654"/>
      <c r="I330" s="1676"/>
      <c r="J330" s="1676"/>
      <c r="K330" s="1676"/>
      <c r="L330" s="1676"/>
      <c r="M330" s="1676"/>
      <c r="N330" s="1676"/>
      <c r="O330" s="1676"/>
      <c r="P330" s="1676"/>
      <c r="Q330" s="1676"/>
      <c r="R330" s="1676"/>
      <c r="S330" s="1676"/>
      <c r="T330" s="1676"/>
      <c r="U330" s="1676"/>
      <c r="V330" s="1676"/>
      <c r="W330" s="1676"/>
      <c r="X330" s="1676"/>
      <c r="Y330" s="1676"/>
      <c r="Z330" s="1676"/>
    </row>
    <row r="331" spans="1:26">
      <c r="B331" s="1720" t="s">
        <v>861</v>
      </c>
      <c r="C331" s="1652"/>
      <c r="D331" s="1654"/>
      <c r="E331" s="1654"/>
      <c r="F331" s="1654"/>
      <c r="G331" s="1654"/>
      <c r="H331" s="1654"/>
      <c r="I331" s="1676"/>
      <c r="J331" s="1676"/>
      <c r="K331" s="1676"/>
      <c r="L331" s="1676"/>
      <c r="M331" s="1676"/>
      <c r="N331" s="1676"/>
      <c r="O331" s="1676"/>
      <c r="P331" s="1676"/>
      <c r="Q331" s="1676"/>
      <c r="R331" s="1676"/>
      <c r="S331" s="1676"/>
      <c r="T331" s="1676"/>
      <c r="U331" s="1676"/>
      <c r="V331" s="1676"/>
      <c r="W331" s="1676"/>
      <c r="X331" s="1676"/>
      <c r="Y331" s="1676"/>
      <c r="Z331" s="1676"/>
    </row>
    <row r="332" spans="1:26">
      <c r="A332" s="1704"/>
      <c r="B332" s="1706"/>
      <c r="C332" s="1652"/>
      <c r="D332" s="1654"/>
      <c r="E332" s="1654"/>
      <c r="F332" s="1654"/>
      <c r="G332" s="1654"/>
      <c r="H332" s="1654"/>
      <c r="I332" s="1676"/>
      <c r="J332" s="1676"/>
      <c r="K332" s="1676"/>
      <c r="L332" s="1676"/>
      <c r="M332" s="1676"/>
      <c r="N332" s="1676"/>
      <c r="O332" s="1676"/>
      <c r="P332" s="1676"/>
      <c r="Q332" s="1676"/>
      <c r="R332" s="1676"/>
      <c r="S332" s="1676"/>
      <c r="T332" s="1676"/>
      <c r="U332" s="1676"/>
      <c r="V332" s="1676"/>
      <c r="W332" s="1676"/>
      <c r="X332" s="1676"/>
      <c r="Y332" s="1676"/>
      <c r="Z332" s="1676"/>
    </row>
    <row r="333" spans="1:26">
      <c r="A333" s="1704"/>
      <c r="B333" s="1706" t="s">
        <v>862</v>
      </c>
      <c r="C333" s="1652"/>
      <c r="D333" s="1654"/>
      <c r="E333" s="1654"/>
      <c r="F333" s="1654"/>
      <c r="G333" s="1654"/>
      <c r="H333" s="1654"/>
      <c r="I333" s="1676"/>
      <c r="J333" s="1676"/>
      <c r="K333" s="1676"/>
      <c r="L333" s="1676"/>
      <c r="M333" s="1676"/>
      <c r="N333" s="1676"/>
      <c r="O333" s="1676"/>
      <c r="P333" s="1676"/>
      <c r="Q333" s="1676"/>
      <c r="R333" s="1676"/>
      <c r="S333" s="1676"/>
      <c r="T333" s="1676"/>
      <c r="U333" s="1676"/>
      <c r="V333" s="1676"/>
      <c r="W333" s="1676"/>
      <c r="X333" s="1676"/>
      <c r="Y333" s="1676"/>
      <c r="Z333" s="1676"/>
    </row>
    <row r="334" spans="1:26" ht="22.8">
      <c r="B334" s="1720" t="s">
        <v>863</v>
      </c>
      <c r="C334" s="1652"/>
      <c r="D334" s="1654"/>
      <c r="E334" s="1654"/>
      <c r="F334" s="1654"/>
      <c r="G334" s="1654"/>
      <c r="H334" s="1654"/>
      <c r="I334" s="1676"/>
      <c r="J334" s="1676"/>
      <c r="K334" s="1676"/>
      <c r="L334" s="1676"/>
      <c r="M334" s="1676"/>
      <c r="N334" s="1676"/>
      <c r="O334" s="1676"/>
      <c r="P334" s="1676"/>
      <c r="Q334" s="1676"/>
      <c r="R334" s="1676"/>
      <c r="S334" s="1676"/>
      <c r="T334" s="1676"/>
      <c r="U334" s="1676"/>
      <c r="V334" s="1676"/>
      <c r="W334" s="1676"/>
      <c r="X334" s="1676"/>
      <c r="Y334" s="1676"/>
      <c r="Z334" s="1676"/>
    </row>
    <row r="335" spans="1:26" ht="27" customHeight="1">
      <c r="B335" s="1720" t="s">
        <v>864</v>
      </c>
      <c r="C335" s="1719"/>
      <c r="D335" s="1719"/>
      <c r="E335" s="1719"/>
      <c r="F335" s="1719"/>
      <c r="G335" s="1719"/>
      <c r="H335" s="1719"/>
      <c r="I335" s="1676"/>
      <c r="J335" s="1676"/>
      <c r="K335" s="1676"/>
      <c r="L335" s="1676"/>
      <c r="M335" s="1676"/>
      <c r="N335" s="1676"/>
      <c r="O335" s="1676"/>
      <c r="P335" s="1676"/>
      <c r="Q335" s="1676"/>
      <c r="R335" s="1676"/>
      <c r="S335" s="1676"/>
      <c r="T335" s="1676"/>
      <c r="U335" s="1676"/>
      <c r="V335" s="1676"/>
      <c r="W335" s="1676"/>
      <c r="X335" s="1676"/>
      <c r="Y335" s="1676"/>
      <c r="Z335" s="1676"/>
    </row>
    <row r="336" spans="1:26">
      <c r="A336" s="1704"/>
      <c r="B336" s="1706" t="s">
        <v>865</v>
      </c>
      <c r="C336" s="1652"/>
      <c r="D336" s="1654"/>
      <c r="E336" s="1654"/>
      <c r="F336" s="1654"/>
      <c r="G336" s="1654"/>
      <c r="H336" s="1654"/>
      <c r="I336" s="1676"/>
      <c r="J336" s="1676"/>
      <c r="K336" s="1676"/>
      <c r="L336" s="1676"/>
      <c r="M336" s="1676"/>
      <c r="N336" s="1676"/>
      <c r="O336" s="1676"/>
      <c r="P336" s="1676"/>
      <c r="Q336" s="1676"/>
      <c r="R336" s="1676"/>
      <c r="S336" s="1676"/>
      <c r="T336" s="1676"/>
      <c r="U336" s="1676"/>
      <c r="V336" s="1676"/>
      <c r="W336" s="1676"/>
      <c r="X336" s="1676"/>
      <c r="Y336" s="1676"/>
      <c r="Z336" s="1676"/>
    </row>
    <row r="337" spans="1:26">
      <c r="B337" s="1713" t="s">
        <v>866</v>
      </c>
      <c r="C337" s="1652"/>
      <c r="D337" s="1654"/>
      <c r="E337" s="1654"/>
      <c r="F337" s="1654"/>
      <c r="G337" s="1654"/>
      <c r="H337" s="1654"/>
      <c r="I337" s="1676"/>
      <c r="J337" s="1676"/>
      <c r="K337" s="1676"/>
      <c r="L337" s="1676"/>
      <c r="M337" s="1676"/>
      <c r="N337" s="1676"/>
      <c r="O337" s="1676"/>
      <c r="P337" s="1676"/>
      <c r="Q337" s="1676"/>
      <c r="R337" s="1676"/>
      <c r="S337" s="1676"/>
      <c r="T337" s="1676"/>
      <c r="U337" s="1676"/>
      <c r="V337" s="1676"/>
      <c r="W337" s="1676"/>
      <c r="X337" s="1676"/>
      <c r="Y337" s="1676"/>
      <c r="Z337" s="1676"/>
    </row>
    <row r="338" spans="1:26">
      <c r="A338" s="1704"/>
      <c r="B338" s="1706" t="s">
        <v>867</v>
      </c>
      <c r="C338" s="1652"/>
      <c r="D338" s="1654"/>
      <c r="E338" s="1654"/>
      <c r="F338" s="1654"/>
      <c r="G338" s="1654"/>
      <c r="H338" s="1654"/>
      <c r="I338" s="1676"/>
      <c r="J338" s="1676"/>
      <c r="K338" s="1676"/>
      <c r="L338" s="1676"/>
      <c r="M338" s="1676"/>
      <c r="N338" s="1676"/>
      <c r="O338" s="1676"/>
      <c r="P338" s="1676"/>
      <c r="Q338" s="1676"/>
      <c r="R338" s="1676"/>
      <c r="S338" s="1676"/>
      <c r="T338" s="1676"/>
      <c r="U338" s="1676"/>
      <c r="V338" s="1676"/>
      <c r="W338" s="1676"/>
      <c r="X338" s="1676"/>
      <c r="Y338" s="1676"/>
      <c r="Z338" s="1676"/>
    </row>
    <row r="339" spans="1:26">
      <c r="B339" s="1713" t="s">
        <v>854</v>
      </c>
      <c r="C339" s="1652"/>
      <c r="D339" s="1654"/>
      <c r="E339" s="1654"/>
      <c r="F339" s="1654"/>
      <c r="G339" s="1654"/>
      <c r="H339" s="1654"/>
      <c r="I339" s="1676"/>
      <c r="J339" s="1676"/>
      <c r="K339" s="1676"/>
      <c r="L339" s="1676"/>
      <c r="M339" s="1676"/>
      <c r="N339" s="1676"/>
      <c r="O339" s="1676"/>
      <c r="P339" s="1676"/>
      <c r="Q339" s="1676"/>
      <c r="R339" s="1676"/>
      <c r="S339" s="1676"/>
      <c r="T339" s="1676"/>
      <c r="U339" s="1676"/>
      <c r="V339" s="1676"/>
      <c r="W339" s="1676"/>
      <c r="X339" s="1676"/>
      <c r="Y339" s="1676"/>
      <c r="Z339" s="1676"/>
    </row>
    <row r="340" spans="1:26">
      <c r="A340" s="1704"/>
      <c r="B340" s="1706" t="s">
        <v>868</v>
      </c>
      <c r="C340" s="1652"/>
      <c r="D340" s="1654"/>
      <c r="E340" s="1654"/>
      <c r="F340" s="1654"/>
      <c r="G340" s="1654"/>
      <c r="H340" s="1654"/>
      <c r="I340" s="1676"/>
      <c r="J340" s="1676"/>
      <c r="K340" s="1676"/>
      <c r="L340" s="1676"/>
      <c r="M340" s="1676"/>
      <c r="N340" s="1676"/>
      <c r="O340" s="1676"/>
      <c r="P340" s="1676"/>
      <c r="Q340" s="1676"/>
      <c r="R340" s="1676"/>
      <c r="S340" s="1676"/>
      <c r="T340" s="1676"/>
      <c r="U340" s="1676"/>
      <c r="V340" s="1676"/>
      <c r="W340" s="1676"/>
      <c r="X340" s="1676"/>
      <c r="Y340" s="1676"/>
      <c r="Z340" s="1676"/>
    </row>
    <row r="341" spans="1:26" ht="22.8">
      <c r="B341" s="1720" t="s">
        <v>869</v>
      </c>
      <c r="C341" s="1652"/>
      <c r="D341" s="1654"/>
      <c r="E341" s="1654"/>
      <c r="F341" s="1654"/>
      <c r="G341" s="1654"/>
      <c r="H341" s="1654"/>
      <c r="I341" s="1676"/>
      <c r="J341" s="1676"/>
      <c r="K341" s="1676"/>
      <c r="L341" s="1676"/>
      <c r="M341" s="1676"/>
      <c r="N341" s="1676"/>
      <c r="O341" s="1676"/>
      <c r="P341" s="1676"/>
      <c r="Q341" s="1676"/>
      <c r="R341" s="1676"/>
      <c r="S341" s="1676"/>
      <c r="T341" s="1676"/>
      <c r="U341" s="1676"/>
      <c r="V341" s="1676"/>
      <c r="W341" s="1676"/>
      <c r="X341" s="1676"/>
      <c r="Y341" s="1676"/>
      <c r="Z341" s="1676"/>
    </row>
    <row r="342" spans="1:26">
      <c r="B342" s="1720" t="s">
        <v>870</v>
      </c>
      <c r="C342" s="1652"/>
      <c r="D342" s="1654"/>
      <c r="E342" s="1654"/>
      <c r="F342" s="1654"/>
      <c r="G342" s="1654"/>
      <c r="H342" s="1654"/>
      <c r="I342" s="1676"/>
      <c r="J342" s="1676"/>
      <c r="K342" s="1676"/>
      <c r="L342" s="1676"/>
      <c r="M342" s="1676"/>
      <c r="N342" s="1676"/>
      <c r="O342" s="1676"/>
      <c r="P342" s="1676"/>
      <c r="Q342" s="1676"/>
      <c r="R342" s="1676"/>
      <c r="S342" s="1676"/>
      <c r="T342" s="1676"/>
      <c r="U342" s="1676"/>
      <c r="V342" s="1676"/>
      <c r="W342" s="1676"/>
      <c r="X342" s="1676"/>
      <c r="Y342" s="1676"/>
      <c r="Z342" s="1676"/>
    </row>
    <row r="343" spans="1:26">
      <c r="B343" s="1720" t="s">
        <v>871</v>
      </c>
      <c r="C343" s="1652"/>
      <c r="D343" s="1654"/>
      <c r="E343" s="1654"/>
      <c r="F343" s="1654"/>
      <c r="G343" s="1654"/>
      <c r="H343" s="1654"/>
      <c r="I343" s="1676"/>
      <c r="J343" s="1676"/>
      <c r="K343" s="1676"/>
      <c r="L343" s="1676"/>
      <c r="M343" s="1676"/>
      <c r="N343" s="1676"/>
      <c r="O343" s="1676"/>
      <c r="P343" s="1676"/>
      <c r="Q343" s="1676"/>
      <c r="R343" s="1676"/>
      <c r="S343" s="1676"/>
      <c r="T343" s="1676"/>
      <c r="U343" s="1676"/>
      <c r="V343" s="1676"/>
      <c r="W343" s="1676"/>
      <c r="X343" s="1676"/>
      <c r="Y343" s="1676"/>
      <c r="Z343" s="1676"/>
    </row>
    <row r="344" spans="1:26">
      <c r="A344" s="1704"/>
      <c r="B344" s="1706" t="s">
        <v>872</v>
      </c>
      <c r="C344" s="1652"/>
      <c r="D344" s="1654"/>
      <c r="E344" s="1654"/>
      <c r="F344" s="1654"/>
      <c r="G344" s="1654"/>
      <c r="H344" s="1654"/>
      <c r="I344" s="1676"/>
      <c r="J344" s="1676"/>
      <c r="K344" s="1676"/>
      <c r="L344" s="1676"/>
      <c r="M344" s="1676"/>
      <c r="N344" s="1676"/>
      <c r="O344" s="1676"/>
      <c r="P344" s="1676"/>
      <c r="Q344" s="1676"/>
      <c r="R344" s="1676"/>
      <c r="S344" s="1676"/>
      <c r="T344" s="1676"/>
      <c r="U344" s="1676"/>
      <c r="V344" s="1676"/>
      <c r="W344" s="1676"/>
      <c r="X344" s="1676"/>
      <c r="Y344" s="1676"/>
      <c r="Z344" s="1676"/>
    </row>
    <row r="345" spans="1:26">
      <c r="A345" s="1652" t="s">
        <v>157</v>
      </c>
      <c r="B345" s="1706" t="s">
        <v>873</v>
      </c>
      <c r="D345" s="1654"/>
      <c r="E345" s="1654"/>
      <c r="F345" s="1654"/>
      <c r="G345" s="1654"/>
      <c r="H345" s="1654"/>
      <c r="I345" s="1676"/>
      <c r="J345" s="1676"/>
      <c r="K345" s="1676"/>
      <c r="L345" s="1676"/>
      <c r="M345" s="1676"/>
      <c r="N345" s="1676"/>
      <c r="O345" s="1676"/>
      <c r="P345" s="1676"/>
      <c r="Q345" s="1676"/>
      <c r="R345" s="1676"/>
      <c r="S345" s="1676"/>
      <c r="T345" s="1676"/>
      <c r="U345" s="1676"/>
      <c r="V345" s="1676"/>
      <c r="W345" s="1676"/>
      <c r="X345" s="1676"/>
      <c r="Y345" s="1676"/>
      <c r="Z345" s="1676"/>
    </row>
    <row r="346" spans="1:26">
      <c r="A346" s="1656"/>
      <c r="B346" s="1706" t="s">
        <v>874</v>
      </c>
      <c r="D346" s="1654"/>
      <c r="E346" s="1654"/>
      <c r="F346" s="1654"/>
      <c r="G346" s="1654"/>
      <c r="H346" s="1654"/>
      <c r="I346" s="1676"/>
      <c r="J346" s="1676"/>
      <c r="K346" s="1676"/>
      <c r="L346" s="1676"/>
      <c r="M346" s="1676"/>
      <c r="N346" s="1676"/>
      <c r="O346" s="1676"/>
      <c r="P346" s="1676"/>
      <c r="Q346" s="1676"/>
      <c r="R346" s="1676"/>
      <c r="S346" s="1676"/>
      <c r="T346" s="1676"/>
      <c r="U346" s="1676"/>
      <c r="V346" s="1676"/>
      <c r="W346" s="1676"/>
      <c r="X346" s="1676"/>
      <c r="Y346" s="1676"/>
      <c r="Z346" s="1676"/>
    </row>
    <row r="347" spans="1:26">
      <c r="A347" s="1652" t="s">
        <v>157</v>
      </c>
      <c r="B347" s="1706" t="s">
        <v>875</v>
      </c>
      <c r="D347" s="1654"/>
      <c r="E347" s="1654"/>
      <c r="F347" s="1654"/>
      <c r="G347" s="1654"/>
      <c r="H347" s="1654"/>
      <c r="I347" s="1676"/>
      <c r="J347" s="1676"/>
      <c r="K347" s="1676"/>
      <c r="L347" s="1676"/>
      <c r="M347" s="1676"/>
      <c r="N347" s="1676"/>
      <c r="O347" s="1676"/>
      <c r="P347" s="1676"/>
      <c r="Q347" s="1676"/>
      <c r="R347" s="1676"/>
      <c r="S347" s="1676"/>
      <c r="T347" s="1676"/>
      <c r="U347" s="1676"/>
      <c r="V347" s="1676"/>
      <c r="W347" s="1676"/>
      <c r="X347" s="1676"/>
      <c r="Y347" s="1676"/>
      <c r="Z347" s="1676"/>
    </row>
    <row r="348" spans="1:26" ht="30.6" customHeight="1">
      <c r="A348" s="1656"/>
      <c r="B348" s="1706" t="s">
        <v>876</v>
      </c>
      <c r="D348" s="1735"/>
      <c r="E348" s="1735"/>
      <c r="F348" s="1735"/>
      <c r="G348" s="1735"/>
      <c r="H348" s="1735"/>
      <c r="I348" s="1676"/>
      <c r="J348" s="1676"/>
      <c r="K348" s="1676"/>
      <c r="L348" s="1676"/>
      <c r="M348" s="1676"/>
      <c r="N348" s="1676"/>
      <c r="O348" s="1676"/>
      <c r="P348" s="1676"/>
      <c r="Q348" s="1676"/>
      <c r="R348" s="1676"/>
      <c r="S348" s="1676"/>
      <c r="T348" s="1676"/>
      <c r="U348" s="1676"/>
      <c r="V348" s="1676"/>
      <c r="W348" s="1676"/>
      <c r="X348" s="1676"/>
      <c r="Y348" s="1676"/>
      <c r="Z348" s="1676"/>
    </row>
    <row r="349" spans="1:26">
      <c r="A349" s="1652" t="s">
        <v>157</v>
      </c>
      <c r="B349" s="1706" t="s">
        <v>877</v>
      </c>
      <c r="D349" s="1654"/>
      <c r="E349" s="1654"/>
      <c r="F349" s="1654"/>
      <c r="G349" s="1654"/>
      <c r="H349" s="1654"/>
      <c r="I349" s="1676"/>
      <c r="J349" s="1676"/>
      <c r="K349" s="1676"/>
      <c r="L349" s="1676"/>
      <c r="M349" s="1676"/>
      <c r="N349" s="1676"/>
      <c r="O349" s="1676"/>
      <c r="P349" s="1676"/>
      <c r="Q349" s="1676"/>
      <c r="R349" s="1676"/>
      <c r="S349" s="1676"/>
      <c r="T349" s="1676"/>
      <c r="U349" s="1676"/>
      <c r="V349" s="1676"/>
      <c r="W349" s="1676"/>
      <c r="X349" s="1676"/>
      <c r="Y349" s="1676"/>
      <c r="Z349" s="1676"/>
    </row>
    <row r="350" spans="1:26">
      <c r="A350" s="1656"/>
      <c r="B350" s="1706" t="s">
        <v>878</v>
      </c>
      <c r="D350" s="1654"/>
      <c r="E350" s="1654"/>
      <c r="F350" s="1654"/>
      <c r="G350" s="1654"/>
      <c r="H350" s="1654"/>
      <c r="I350" s="1676"/>
      <c r="J350" s="1676"/>
      <c r="K350" s="1676"/>
      <c r="L350" s="1676"/>
      <c r="M350" s="1676"/>
      <c r="N350" s="1676"/>
      <c r="O350" s="1676"/>
      <c r="P350" s="1676"/>
      <c r="Q350" s="1676"/>
      <c r="R350" s="1676"/>
      <c r="S350" s="1676"/>
      <c r="T350" s="1676"/>
      <c r="U350" s="1676"/>
      <c r="V350" s="1676"/>
      <c r="W350" s="1676"/>
      <c r="X350" s="1676"/>
      <c r="Y350" s="1676"/>
      <c r="Z350" s="1676"/>
    </row>
    <row r="351" spans="1:26">
      <c r="A351" s="1704"/>
      <c r="B351" s="1706" t="s">
        <v>879</v>
      </c>
      <c r="C351" s="1656"/>
      <c r="D351" s="1654"/>
      <c r="E351" s="1654"/>
      <c r="F351" s="1654"/>
      <c r="G351" s="1654"/>
      <c r="H351" s="1654"/>
      <c r="I351" s="1676"/>
      <c r="J351" s="1676"/>
      <c r="K351" s="1676"/>
      <c r="L351" s="1676"/>
      <c r="M351" s="1676"/>
      <c r="N351" s="1676"/>
      <c r="O351" s="1676"/>
      <c r="P351" s="1676"/>
      <c r="Q351" s="1676"/>
      <c r="R351" s="1676"/>
      <c r="S351" s="1676"/>
      <c r="T351" s="1676"/>
      <c r="U351" s="1676"/>
      <c r="V351" s="1676"/>
      <c r="W351" s="1676"/>
      <c r="X351" s="1676"/>
      <c r="Y351" s="1676"/>
      <c r="Z351" s="1676"/>
    </row>
    <row r="352" spans="1:26">
      <c r="B352" s="1720" t="s">
        <v>880</v>
      </c>
      <c r="C352" s="1656"/>
      <c r="D352" s="1654"/>
      <c r="E352" s="1654"/>
      <c r="F352" s="1654"/>
      <c r="G352" s="1654"/>
      <c r="H352" s="1654"/>
      <c r="I352" s="1676"/>
      <c r="J352" s="1676"/>
      <c r="K352" s="1676"/>
      <c r="L352" s="1676"/>
      <c r="M352" s="1676"/>
      <c r="N352" s="1676"/>
      <c r="O352" s="1676"/>
      <c r="P352" s="1676"/>
      <c r="Q352" s="1676"/>
      <c r="R352" s="1676"/>
      <c r="S352" s="1676"/>
      <c r="T352" s="1676"/>
      <c r="U352" s="1676"/>
      <c r="V352" s="1676"/>
      <c r="W352" s="1676"/>
      <c r="X352" s="1676"/>
      <c r="Y352" s="1676"/>
      <c r="Z352" s="1676"/>
    </row>
    <row r="353" spans="1:26" ht="22.8">
      <c r="B353" s="1720" t="s">
        <v>881</v>
      </c>
      <c r="C353" s="1652"/>
      <c r="D353" s="1654"/>
      <c r="E353" s="1654"/>
      <c r="F353" s="1654"/>
      <c r="G353" s="1654"/>
      <c r="H353" s="1654"/>
      <c r="I353" s="1676"/>
      <c r="J353" s="1676"/>
      <c r="K353" s="1676"/>
      <c r="L353" s="1676"/>
      <c r="M353" s="1676"/>
      <c r="N353" s="1676"/>
      <c r="O353" s="1676"/>
      <c r="P353" s="1676"/>
      <c r="Q353" s="1676"/>
      <c r="R353" s="1676"/>
      <c r="S353" s="1676"/>
      <c r="T353" s="1676"/>
      <c r="U353" s="1676"/>
      <c r="V353" s="1676"/>
      <c r="W353" s="1676"/>
      <c r="X353" s="1676"/>
      <c r="Y353" s="1676"/>
      <c r="Z353" s="1676"/>
    </row>
    <row r="354" spans="1:26" ht="22.8">
      <c r="B354" s="1720" t="s">
        <v>882</v>
      </c>
      <c r="C354" s="1652"/>
      <c r="D354" s="1654"/>
      <c r="E354" s="1654"/>
      <c r="F354" s="1654"/>
      <c r="G354" s="1654"/>
      <c r="H354" s="1654"/>
      <c r="I354" s="1676"/>
      <c r="J354" s="1676"/>
      <c r="K354" s="1676"/>
      <c r="L354" s="1676"/>
      <c r="M354" s="1676"/>
      <c r="N354" s="1676"/>
      <c r="O354" s="1676"/>
      <c r="P354" s="1676"/>
      <c r="Q354" s="1676"/>
      <c r="R354" s="1676"/>
      <c r="S354" s="1676"/>
      <c r="T354" s="1676"/>
      <c r="U354" s="1676"/>
      <c r="V354" s="1676"/>
      <c r="W354" s="1676"/>
      <c r="X354" s="1676"/>
      <c r="Y354" s="1676"/>
      <c r="Z354" s="1676"/>
    </row>
    <row r="355" spans="1:26">
      <c r="B355" s="1720" t="s">
        <v>883</v>
      </c>
      <c r="C355" s="1652"/>
      <c r="D355" s="1654"/>
      <c r="E355" s="1654"/>
      <c r="F355" s="1654"/>
      <c r="G355" s="1654"/>
      <c r="H355" s="1654"/>
      <c r="I355" s="1676"/>
      <c r="J355" s="1676"/>
      <c r="K355" s="1676"/>
      <c r="L355" s="1676"/>
      <c r="M355" s="1676"/>
      <c r="N355" s="1676"/>
      <c r="O355" s="1676"/>
      <c r="P355" s="1676"/>
      <c r="Q355" s="1676"/>
      <c r="R355" s="1676"/>
      <c r="S355" s="1676"/>
      <c r="T355" s="1676"/>
      <c r="U355" s="1676"/>
      <c r="V355" s="1676"/>
      <c r="W355" s="1676"/>
      <c r="X355" s="1676"/>
      <c r="Y355" s="1676"/>
      <c r="Z355" s="1676"/>
    </row>
    <row r="356" spans="1:26">
      <c r="A356" s="1704"/>
      <c r="B356" s="1706" t="s">
        <v>884</v>
      </c>
      <c r="C356" s="1652"/>
      <c r="D356" s="1654"/>
      <c r="E356" s="1654"/>
      <c r="F356" s="1654"/>
      <c r="G356" s="1654"/>
      <c r="H356" s="1654"/>
      <c r="I356" s="1676"/>
      <c r="J356" s="1676"/>
      <c r="K356" s="1676"/>
      <c r="L356" s="1676"/>
      <c r="M356" s="1676"/>
      <c r="N356" s="1676"/>
      <c r="O356" s="1676"/>
      <c r="P356" s="1676"/>
      <c r="Q356" s="1676"/>
      <c r="R356" s="1676"/>
      <c r="S356" s="1676"/>
      <c r="T356" s="1676"/>
      <c r="U356" s="1676"/>
      <c r="V356" s="1676"/>
      <c r="W356" s="1676"/>
      <c r="X356" s="1676"/>
      <c r="Y356" s="1676"/>
      <c r="Z356" s="1676"/>
    </row>
    <row r="357" spans="1:26">
      <c r="B357" s="1713" t="s">
        <v>885</v>
      </c>
      <c r="C357" s="1652"/>
      <c r="D357" s="1654"/>
      <c r="E357" s="1654"/>
      <c r="F357" s="1654"/>
      <c r="G357" s="1654"/>
      <c r="H357" s="1654"/>
      <c r="I357" s="1676"/>
      <c r="J357" s="1676"/>
      <c r="K357" s="1676"/>
      <c r="L357" s="1676"/>
      <c r="M357" s="1676"/>
      <c r="N357" s="1676"/>
      <c r="O357" s="1676"/>
      <c r="P357" s="1676"/>
      <c r="Q357" s="1676"/>
      <c r="R357" s="1676"/>
      <c r="S357" s="1676"/>
      <c r="T357" s="1676"/>
      <c r="U357" s="1676"/>
      <c r="V357" s="1676"/>
      <c r="W357" s="1676"/>
      <c r="X357" s="1676"/>
      <c r="Y357" s="1676"/>
      <c r="Z357" s="1676"/>
    </row>
    <row r="358" spans="1:26">
      <c r="A358" s="1704"/>
      <c r="B358" s="1706" t="s">
        <v>886</v>
      </c>
      <c r="C358" s="1652"/>
      <c r="D358" s="1654"/>
      <c r="E358" s="1654"/>
      <c r="F358" s="1654"/>
      <c r="G358" s="1654"/>
      <c r="H358" s="1654"/>
      <c r="I358" s="1676"/>
      <c r="J358" s="1676"/>
      <c r="K358" s="1676"/>
      <c r="L358" s="1676"/>
      <c r="M358" s="1676"/>
      <c r="N358" s="1676"/>
      <c r="O358" s="1676"/>
      <c r="P358" s="1676"/>
      <c r="Q358" s="1676"/>
      <c r="R358" s="1676"/>
      <c r="S358" s="1676"/>
      <c r="T358" s="1676"/>
      <c r="U358" s="1676"/>
      <c r="V358" s="1676"/>
      <c r="W358" s="1676"/>
      <c r="X358" s="1676"/>
      <c r="Y358" s="1676"/>
      <c r="Z358" s="1676"/>
    </row>
    <row r="359" spans="1:26">
      <c r="A359" s="1704"/>
      <c r="B359" s="1706" t="s">
        <v>887</v>
      </c>
      <c r="C359" s="1652"/>
      <c r="D359" s="1654"/>
      <c r="E359" s="1654"/>
      <c r="F359" s="1654"/>
      <c r="G359" s="1654"/>
      <c r="H359" s="1654"/>
      <c r="I359" s="1676"/>
      <c r="J359" s="1676"/>
      <c r="K359" s="1676"/>
      <c r="L359" s="1676"/>
      <c r="M359" s="1676"/>
      <c r="N359" s="1676"/>
      <c r="O359" s="1676"/>
      <c r="P359" s="1676"/>
      <c r="Q359" s="1676"/>
      <c r="R359" s="1676"/>
      <c r="S359" s="1676"/>
      <c r="T359" s="1676"/>
      <c r="U359" s="1676"/>
      <c r="V359" s="1676"/>
      <c r="W359" s="1676"/>
      <c r="X359" s="1676"/>
      <c r="Y359" s="1676"/>
      <c r="Z359" s="1676"/>
    </row>
    <row r="360" spans="1:26">
      <c r="B360" s="1713" t="s">
        <v>888</v>
      </c>
      <c r="C360" s="1652"/>
      <c r="D360" s="1654"/>
      <c r="E360" s="1654"/>
      <c r="F360" s="1654"/>
      <c r="G360" s="1654"/>
      <c r="H360" s="1654"/>
      <c r="I360" s="1676"/>
      <c r="J360" s="1676"/>
      <c r="K360" s="1676"/>
      <c r="L360" s="1676"/>
      <c r="M360" s="1676"/>
      <c r="N360" s="1676"/>
      <c r="O360" s="1676"/>
      <c r="P360" s="1676"/>
      <c r="Q360" s="1676"/>
      <c r="R360" s="1676"/>
      <c r="S360" s="1676"/>
      <c r="T360" s="1676"/>
      <c r="U360" s="1676"/>
      <c r="V360" s="1676"/>
      <c r="W360" s="1676"/>
      <c r="X360" s="1676"/>
      <c r="Y360" s="1676"/>
      <c r="Z360" s="1676"/>
    </row>
    <row r="361" spans="1:26">
      <c r="A361" s="1704"/>
      <c r="B361" s="1706" t="s">
        <v>889</v>
      </c>
      <c r="C361" s="1652"/>
      <c r="D361" s="1654"/>
      <c r="E361" s="1654"/>
      <c r="F361" s="1654"/>
      <c r="G361" s="1654"/>
      <c r="H361" s="1654"/>
      <c r="I361" s="1676"/>
      <c r="J361" s="1676"/>
      <c r="K361" s="1676"/>
      <c r="L361" s="1676"/>
      <c r="M361" s="1676"/>
      <c r="N361" s="1676"/>
      <c r="O361" s="1676"/>
      <c r="P361" s="1676"/>
      <c r="Q361" s="1676"/>
      <c r="R361" s="1676"/>
      <c r="S361" s="1676"/>
      <c r="T361" s="1676"/>
      <c r="U361" s="1676"/>
      <c r="V361" s="1676"/>
      <c r="W361" s="1676"/>
      <c r="X361" s="1676"/>
      <c r="Y361" s="1676"/>
      <c r="Z361" s="1676"/>
    </row>
    <row r="362" spans="1:26" ht="22.8">
      <c r="B362" s="1720" t="s">
        <v>890</v>
      </c>
      <c r="C362" s="1652"/>
      <c r="D362" s="1654"/>
      <c r="E362" s="1654"/>
      <c r="F362" s="1704"/>
      <c r="G362" s="1656"/>
      <c r="H362" s="1654"/>
      <c r="I362" s="1676"/>
      <c r="J362" s="1676"/>
      <c r="K362" s="1676"/>
      <c r="L362" s="1676"/>
      <c r="M362" s="1676"/>
      <c r="N362" s="1676"/>
      <c r="O362" s="1676"/>
      <c r="P362" s="1676"/>
      <c r="Q362" s="1676"/>
      <c r="R362" s="1676"/>
      <c r="S362" s="1676"/>
      <c r="T362" s="1676"/>
      <c r="U362" s="1676"/>
      <c r="V362" s="1676"/>
      <c r="W362" s="1676"/>
      <c r="X362" s="1676"/>
      <c r="Y362" s="1676"/>
      <c r="Z362" s="1676"/>
    </row>
    <row r="363" spans="1:26" ht="22.8">
      <c r="B363" s="1720" t="s">
        <v>891</v>
      </c>
      <c r="C363" s="1652"/>
      <c r="D363" s="1654"/>
      <c r="E363" s="1654"/>
      <c r="F363" s="1704"/>
      <c r="G363" s="1656"/>
      <c r="H363" s="1654"/>
      <c r="I363" s="1676"/>
      <c r="J363" s="1676"/>
      <c r="K363" s="1676"/>
      <c r="L363" s="1676"/>
      <c r="M363" s="1676"/>
      <c r="N363" s="1676"/>
      <c r="O363" s="1676"/>
      <c r="P363" s="1676"/>
      <c r="Q363" s="1676"/>
      <c r="R363" s="1676"/>
      <c r="S363" s="1676"/>
      <c r="T363" s="1676"/>
      <c r="U363" s="1676"/>
      <c r="V363" s="1676"/>
      <c r="W363" s="1676"/>
      <c r="X363" s="1676"/>
      <c r="Y363" s="1676"/>
      <c r="Z363" s="1676"/>
    </row>
    <row r="364" spans="1:26">
      <c r="B364" s="1720" t="s">
        <v>892</v>
      </c>
      <c r="C364" s="1652"/>
      <c r="D364" s="1654"/>
      <c r="E364" s="1654"/>
      <c r="F364" s="1704"/>
      <c r="G364" s="1656"/>
      <c r="H364" s="1654"/>
      <c r="I364" s="1676"/>
      <c r="J364" s="1676"/>
      <c r="K364" s="1676"/>
      <c r="L364" s="1676"/>
      <c r="M364" s="1676"/>
      <c r="N364" s="1676"/>
      <c r="O364" s="1676"/>
      <c r="P364" s="1676"/>
      <c r="Q364" s="1676"/>
      <c r="R364" s="1676"/>
      <c r="S364" s="1676"/>
      <c r="T364" s="1676"/>
      <c r="U364" s="1676"/>
      <c r="V364" s="1676"/>
      <c r="W364" s="1676"/>
      <c r="X364" s="1676"/>
      <c r="Y364" s="1676"/>
      <c r="Z364" s="1676"/>
    </row>
    <row r="365" spans="1:26">
      <c r="A365" s="1704"/>
      <c r="B365" s="1706" t="s">
        <v>893</v>
      </c>
      <c r="C365" s="1652"/>
      <c r="D365" s="1654"/>
      <c r="E365" s="1654"/>
      <c r="F365" s="1704"/>
      <c r="G365" s="1656"/>
      <c r="H365" s="1654"/>
      <c r="I365" s="1676"/>
      <c r="J365" s="1676"/>
      <c r="K365" s="1676"/>
      <c r="L365" s="1676"/>
      <c r="M365" s="1676"/>
      <c r="N365" s="1676"/>
      <c r="O365" s="1676"/>
      <c r="P365" s="1676"/>
      <c r="Q365" s="1676"/>
      <c r="R365" s="1676"/>
      <c r="S365" s="1676"/>
      <c r="T365" s="1676"/>
      <c r="U365" s="1676"/>
      <c r="V365" s="1676"/>
      <c r="W365" s="1676"/>
      <c r="X365" s="1676"/>
      <c r="Y365" s="1676"/>
      <c r="Z365" s="1676"/>
    </row>
    <row r="366" spans="1:26">
      <c r="B366" s="1720" t="s">
        <v>894</v>
      </c>
      <c r="C366" s="1652"/>
      <c r="D366" s="1654"/>
      <c r="E366" s="1654"/>
      <c r="F366" s="1704"/>
      <c r="G366" s="1656"/>
      <c r="H366" s="1654"/>
      <c r="I366" s="1676"/>
      <c r="J366" s="1676"/>
      <c r="K366" s="1676"/>
      <c r="L366" s="1676"/>
      <c r="M366" s="1676"/>
      <c r="N366" s="1676"/>
      <c r="O366" s="1676"/>
      <c r="P366" s="1676"/>
      <c r="Q366" s="1676"/>
      <c r="R366" s="1676"/>
      <c r="S366" s="1676"/>
      <c r="T366" s="1676"/>
      <c r="U366" s="1676"/>
      <c r="V366" s="1676"/>
      <c r="W366" s="1676"/>
      <c r="X366" s="1676"/>
      <c r="Y366" s="1676"/>
      <c r="Z366" s="1676"/>
    </row>
    <row r="367" spans="1:26">
      <c r="B367" s="1720" t="s">
        <v>895</v>
      </c>
      <c r="C367" s="1652"/>
      <c r="D367" s="1654"/>
      <c r="E367" s="1654"/>
      <c r="F367" s="1704"/>
      <c r="G367" s="1656"/>
      <c r="H367" s="1654"/>
      <c r="I367" s="1676"/>
      <c r="J367" s="1676"/>
      <c r="K367" s="1676"/>
      <c r="L367" s="1676"/>
      <c r="M367" s="1676"/>
      <c r="N367" s="1676"/>
      <c r="O367" s="1676"/>
      <c r="P367" s="1676"/>
      <c r="Q367" s="1676"/>
      <c r="R367" s="1676"/>
      <c r="S367" s="1676"/>
      <c r="T367" s="1676"/>
      <c r="U367" s="1676"/>
      <c r="V367" s="1676"/>
      <c r="W367" s="1676"/>
      <c r="X367" s="1676"/>
      <c r="Y367" s="1676"/>
      <c r="Z367" s="1676"/>
    </row>
    <row r="368" spans="1:26">
      <c r="A368" s="1704"/>
      <c r="B368" s="1734" t="s">
        <v>896</v>
      </c>
      <c r="C368" s="1652"/>
      <c r="D368" s="1654"/>
      <c r="E368" s="1654"/>
      <c r="F368" s="1704"/>
      <c r="G368" s="1656"/>
      <c r="H368" s="1654"/>
      <c r="I368" s="1676"/>
      <c r="J368" s="1676"/>
      <c r="K368" s="1676"/>
      <c r="L368" s="1676"/>
      <c r="M368" s="1676"/>
      <c r="N368" s="1676"/>
      <c r="O368" s="1676"/>
      <c r="P368" s="1676"/>
      <c r="Q368" s="1676"/>
      <c r="R368" s="1676"/>
      <c r="S368" s="1676"/>
      <c r="T368" s="1676"/>
      <c r="U368" s="1676"/>
      <c r="V368" s="1676"/>
      <c r="W368" s="1676"/>
      <c r="X368" s="1676"/>
      <c r="Y368" s="1676"/>
      <c r="Z368" s="1676"/>
    </row>
    <row r="369" spans="1:26">
      <c r="A369" s="1736" t="s">
        <v>119</v>
      </c>
      <c r="B369" s="1731" t="s">
        <v>897</v>
      </c>
      <c r="D369" s="1654"/>
      <c r="E369" s="1654"/>
      <c r="F369" s="1704"/>
      <c r="G369" s="1656"/>
      <c r="H369" s="1654"/>
      <c r="I369" s="1676"/>
      <c r="J369" s="1676"/>
      <c r="K369" s="1676"/>
      <c r="L369" s="1676"/>
      <c r="M369" s="1676"/>
      <c r="N369" s="1676"/>
      <c r="O369" s="1676"/>
      <c r="P369" s="1676"/>
      <c r="Q369" s="1676"/>
      <c r="R369" s="1676"/>
      <c r="S369" s="1676"/>
      <c r="T369" s="1676"/>
      <c r="U369" s="1676"/>
      <c r="V369" s="1676"/>
      <c r="W369" s="1676"/>
      <c r="X369" s="1676"/>
      <c r="Y369" s="1676"/>
      <c r="Z369" s="1676"/>
    </row>
    <row r="370" spans="1:26">
      <c r="A370" s="1656"/>
      <c r="B370" s="1706" t="s">
        <v>898</v>
      </c>
      <c r="D370" s="1654"/>
      <c r="E370" s="1654"/>
      <c r="F370" s="1704"/>
      <c r="G370" s="1656"/>
      <c r="H370" s="1654"/>
      <c r="I370" s="1676"/>
      <c r="J370" s="1676"/>
      <c r="K370" s="1676"/>
      <c r="L370" s="1676"/>
      <c r="M370" s="1676"/>
      <c r="N370" s="1676"/>
      <c r="O370" s="1676"/>
      <c r="P370" s="1676"/>
      <c r="Q370" s="1676"/>
      <c r="R370" s="1676"/>
      <c r="S370" s="1676"/>
      <c r="T370" s="1676"/>
      <c r="U370" s="1676"/>
      <c r="V370" s="1676"/>
      <c r="W370" s="1676"/>
      <c r="X370" s="1676"/>
      <c r="Y370" s="1676"/>
      <c r="Z370" s="1676"/>
    </row>
    <row r="371" spans="1:26">
      <c r="A371" s="1736" t="s">
        <v>119</v>
      </c>
      <c r="B371" s="1731" t="s">
        <v>899</v>
      </c>
      <c r="D371" s="1654"/>
      <c r="E371" s="1654"/>
      <c r="F371" s="1704"/>
      <c r="G371" s="1656"/>
      <c r="H371" s="1654"/>
      <c r="I371" s="1676"/>
      <c r="J371" s="1676"/>
      <c r="K371" s="1676"/>
      <c r="L371" s="1676"/>
      <c r="M371" s="1676"/>
      <c r="N371" s="1676"/>
      <c r="O371" s="1676"/>
      <c r="P371" s="1676"/>
      <c r="Q371" s="1676"/>
      <c r="R371" s="1676"/>
      <c r="S371" s="1676"/>
      <c r="T371" s="1676"/>
      <c r="U371" s="1676"/>
      <c r="V371" s="1676"/>
      <c r="W371" s="1676"/>
      <c r="X371" s="1676"/>
      <c r="Y371" s="1676"/>
      <c r="Z371" s="1676"/>
    </row>
    <row r="372" spans="1:26">
      <c r="A372" s="1656"/>
      <c r="B372" s="1706" t="s">
        <v>900</v>
      </c>
      <c r="D372" s="1654"/>
      <c r="E372" s="1654"/>
      <c r="F372" s="1704"/>
      <c r="G372" s="1656"/>
      <c r="H372" s="1654"/>
      <c r="I372" s="1676"/>
      <c r="J372" s="1676"/>
      <c r="K372" s="1676"/>
      <c r="L372" s="1676"/>
      <c r="M372" s="1676"/>
      <c r="N372" s="1676"/>
      <c r="O372" s="1676"/>
      <c r="P372" s="1676"/>
      <c r="Q372" s="1676"/>
      <c r="R372" s="1676"/>
      <c r="S372" s="1676"/>
      <c r="T372" s="1676"/>
      <c r="U372" s="1676"/>
      <c r="V372" s="1676"/>
      <c r="W372" s="1676"/>
      <c r="X372" s="1676"/>
      <c r="Y372" s="1676"/>
      <c r="Z372" s="1676"/>
    </row>
    <row r="373" spans="1:26">
      <c r="A373" s="1736" t="s">
        <v>119</v>
      </c>
      <c r="B373" s="1731" t="s">
        <v>901</v>
      </c>
      <c r="D373" s="1654"/>
      <c r="E373" s="1654"/>
      <c r="F373" s="1704"/>
      <c r="G373" s="1656"/>
      <c r="H373" s="1654"/>
      <c r="I373" s="1676"/>
      <c r="J373" s="1676"/>
      <c r="K373" s="1676"/>
      <c r="L373" s="1676"/>
      <c r="M373" s="1676"/>
      <c r="N373" s="1676"/>
      <c r="O373" s="1676"/>
      <c r="P373" s="1676"/>
      <c r="Q373" s="1676"/>
      <c r="R373" s="1676"/>
      <c r="S373" s="1676"/>
      <c r="T373" s="1676"/>
      <c r="U373" s="1676"/>
      <c r="V373" s="1676"/>
      <c r="W373" s="1676"/>
      <c r="X373" s="1676"/>
      <c r="Y373" s="1676"/>
      <c r="Z373" s="1676"/>
    </row>
    <row r="374" spans="1:26">
      <c r="A374" s="1656"/>
      <c r="B374" s="1731" t="s">
        <v>902</v>
      </c>
      <c r="D374" s="1654"/>
      <c r="E374" s="1654"/>
      <c r="F374" s="1704"/>
      <c r="G374" s="1656"/>
      <c r="H374" s="1654"/>
      <c r="I374" s="1676"/>
      <c r="J374" s="1676"/>
      <c r="K374" s="1676"/>
      <c r="L374" s="1676"/>
      <c r="M374" s="1676"/>
      <c r="N374" s="1676"/>
      <c r="O374" s="1676"/>
      <c r="P374" s="1676"/>
      <c r="Q374" s="1676"/>
      <c r="R374" s="1676"/>
      <c r="S374" s="1676"/>
      <c r="T374" s="1676"/>
      <c r="U374" s="1676"/>
      <c r="V374" s="1676"/>
      <c r="W374" s="1676"/>
      <c r="X374" s="1676"/>
      <c r="Y374" s="1676"/>
      <c r="Z374" s="1676"/>
    </row>
    <row r="375" spans="1:26">
      <c r="A375" s="1736" t="s">
        <v>119</v>
      </c>
      <c r="B375" s="1731" t="s">
        <v>903</v>
      </c>
      <c r="D375" s="1654"/>
      <c r="E375" s="1654"/>
      <c r="F375" s="1704"/>
      <c r="G375" s="1656"/>
      <c r="H375" s="1654"/>
      <c r="I375" s="1676"/>
      <c r="J375" s="1676"/>
      <c r="K375" s="1676"/>
      <c r="L375" s="1676"/>
      <c r="M375" s="1676"/>
      <c r="N375" s="1676"/>
      <c r="O375" s="1676"/>
      <c r="P375" s="1676"/>
      <c r="Q375" s="1676"/>
      <c r="R375" s="1676"/>
      <c r="S375" s="1676"/>
      <c r="T375" s="1676"/>
      <c r="U375" s="1676"/>
      <c r="V375" s="1676"/>
      <c r="W375" s="1676"/>
      <c r="X375" s="1676"/>
      <c r="Y375" s="1676"/>
      <c r="Z375" s="1676"/>
    </row>
    <row r="376" spans="1:26">
      <c r="A376" s="1736" t="s">
        <v>119</v>
      </c>
      <c r="B376" s="1731" t="s">
        <v>904</v>
      </c>
      <c r="D376" s="1654"/>
      <c r="E376" s="1654"/>
      <c r="F376" s="1704"/>
      <c r="G376" s="1656"/>
      <c r="H376" s="1654"/>
      <c r="I376" s="1676"/>
      <c r="J376" s="1676"/>
      <c r="K376" s="1676"/>
      <c r="L376" s="1676"/>
      <c r="M376" s="1676"/>
      <c r="N376" s="1676"/>
      <c r="O376" s="1676"/>
      <c r="P376" s="1676"/>
      <c r="Q376" s="1676"/>
      <c r="R376" s="1676"/>
      <c r="S376" s="1676"/>
      <c r="T376" s="1676"/>
      <c r="U376" s="1676"/>
      <c r="V376" s="1676"/>
      <c r="W376" s="1676"/>
      <c r="X376" s="1676"/>
      <c r="Y376" s="1676"/>
      <c r="Z376" s="1676"/>
    </row>
    <row r="377" spans="1:26">
      <c r="A377" s="1656"/>
      <c r="B377" s="1706" t="s">
        <v>905</v>
      </c>
      <c r="D377" s="1654"/>
      <c r="E377" s="1654"/>
      <c r="F377" s="1704"/>
      <c r="G377" s="1656"/>
      <c r="H377" s="1654"/>
      <c r="I377" s="1676"/>
      <c r="J377" s="1676"/>
      <c r="K377" s="1676"/>
      <c r="L377" s="1676"/>
      <c r="M377" s="1676"/>
      <c r="N377" s="1676"/>
      <c r="O377" s="1676"/>
      <c r="P377" s="1676"/>
      <c r="Q377" s="1676"/>
      <c r="R377" s="1676"/>
      <c r="S377" s="1676"/>
      <c r="T377" s="1676"/>
      <c r="U377" s="1676"/>
      <c r="V377" s="1676"/>
      <c r="W377" s="1676"/>
      <c r="X377" s="1676"/>
      <c r="Y377" s="1676"/>
      <c r="Z377" s="1676"/>
    </row>
    <row r="378" spans="1:26">
      <c r="A378" s="1656"/>
      <c r="B378" s="1706" t="s">
        <v>906</v>
      </c>
      <c r="D378" s="1654"/>
      <c r="E378" s="1654"/>
      <c r="F378" s="1704"/>
      <c r="G378" s="1737"/>
      <c r="H378" s="1654"/>
      <c r="I378" s="1676"/>
      <c r="J378" s="1676"/>
      <c r="K378" s="1676"/>
      <c r="L378" s="1676"/>
      <c r="M378" s="1676"/>
      <c r="N378" s="1676"/>
      <c r="O378" s="1676"/>
      <c r="P378" s="1676"/>
      <c r="Q378" s="1676"/>
      <c r="R378" s="1676"/>
      <c r="S378" s="1676"/>
      <c r="T378" s="1676"/>
      <c r="U378" s="1676"/>
      <c r="V378" s="1676"/>
      <c r="W378" s="1676"/>
      <c r="X378" s="1676"/>
      <c r="Y378" s="1676"/>
      <c r="Z378" s="1676"/>
    </row>
    <row r="379" spans="1:26">
      <c r="A379" s="1704"/>
      <c r="B379" s="1734" t="s">
        <v>907</v>
      </c>
      <c r="C379" s="1656"/>
      <c r="D379" s="1654"/>
      <c r="E379" s="1654"/>
      <c r="F379" s="1704"/>
      <c r="G379" s="1656"/>
      <c r="H379" s="1654"/>
      <c r="I379" s="1676"/>
      <c r="J379" s="1676"/>
      <c r="K379" s="1676"/>
      <c r="L379" s="1676"/>
      <c r="M379" s="1676"/>
      <c r="N379" s="1676"/>
      <c r="O379" s="1676"/>
      <c r="P379" s="1676"/>
      <c r="Q379" s="1676"/>
      <c r="R379" s="1676"/>
      <c r="S379" s="1676"/>
      <c r="T379" s="1676"/>
      <c r="U379" s="1676"/>
      <c r="V379" s="1676"/>
      <c r="W379" s="1676"/>
      <c r="X379" s="1676"/>
      <c r="Y379" s="1676"/>
      <c r="Z379" s="1676"/>
    </row>
    <row r="380" spans="1:26" ht="22.8">
      <c r="B380" s="1720" t="s">
        <v>908</v>
      </c>
      <c r="C380" s="1656"/>
      <c r="D380" s="1654"/>
      <c r="E380" s="1654"/>
      <c r="F380" s="1654"/>
      <c r="G380" s="1654"/>
      <c r="H380" s="1654"/>
      <c r="I380" s="1676"/>
      <c r="J380" s="1676"/>
      <c r="K380" s="1676"/>
      <c r="L380" s="1676"/>
      <c r="M380" s="1676"/>
      <c r="N380" s="1676"/>
      <c r="O380" s="1676"/>
      <c r="P380" s="1676"/>
      <c r="Q380" s="1676"/>
      <c r="R380" s="1676"/>
      <c r="S380" s="1676"/>
      <c r="T380" s="1676"/>
      <c r="U380" s="1676"/>
      <c r="V380" s="1676"/>
      <c r="W380" s="1676"/>
      <c r="X380" s="1676"/>
      <c r="Y380" s="1676"/>
      <c r="Z380" s="1676"/>
    </row>
    <row r="381" spans="1:26" ht="22.8">
      <c r="B381" s="1720" t="s">
        <v>909</v>
      </c>
      <c r="C381" s="1656"/>
      <c r="D381" s="1654"/>
      <c r="E381" s="1654"/>
      <c r="F381" s="1654"/>
      <c r="G381" s="1654"/>
      <c r="H381" s="1654"/>
      <c r="I381" s="1676"/>
      <c r="J381" s="1676"/>
      <c r="K381" s="1676"/>
      <c r="L381" s="1676"/>
      <c r="M381" s="1676"/>
      <c r="N381" s="1676"/>
      <c r="O381" s="1676"/>
      <c r="P381" s="1676"/>
      <c r="Q381" s="1676"/>
      <c r="R381" s="1676"/>
      <c r="S381" s="1676"/>
      <c r="T381" s="1676"/>
      <c r="U381" s="1676"/>
      <c r="V381" s="1676"/>
      <c r="W381" s="1676"/>
      <c r="X381" s="1676"/>
      <c r="Y381" s="1676"/>
      <c r="Z381" s="1676"/>
    </row>
    <row r="382" spans="1:26">
      <c r="B382" s="1720" t="s">
        <v>910</v>
      </c>
      <c r="C382" s="1656"/>
      <c r="D382" s="1654"/>
      <c r="E382" s="1654"/>
      <c r="F382" s="1654"/>
      <c r="G382" s="1654"/>
      <c r="H382" s="1654"/>
      <c r="I382" s="1676"/>
      <c r="J382" s="1676"/>
      <c r="K382" s="1676"/>
      <c r="L382" s="1676"/>
      <c r="M382" s="1676"/>
      <c r="N382" s="1676"/>
      <c r="O382" s="1676"/>
      <c r="P382" s="1676"/>
      <c r="Q382" s="1676"/>
      <c r="R382" s="1676"/>
      <c r="S382" s="1676"/>
      <c r="T382" s="1676"/>
      <c r="U382" s="1676"/>
      <c r="V382" s="1676"/>
      <c r="W382" s="1676"/>
      <c r="X382" s="1676"/>
      <c r="Y382" s="1676"/>
      <c r="Z382" s="1676"/>
    </row>
    <row r="383" spans="1:26">
      <c r="A383" s="1704"/>
      <c r="B383" s="1706"/>
      <c r="C383" s="1652"/>
      <c r="D383" s="1654"/>
      <c r="E383" s="1654"/>
      <c r="F383" s="1654"/>
      <c r="G383" s="1654"/>
      <c r="H383" s="1654"/>
      <c r="I383" s="1676"/>
      <c r="J383" s="1676"/>
      <c r="K383" s="1676"/>
      <c r="L383" s="1676"/>
      <c r="M383" s="1676"/>
      <c r="N383" s="1676"/>
      <c r="O383" s="1676"/>
      <c r="P383" s="1676"/>
      <c r="Q383" s="1676"/>
      <c r="R383" s="1676"/>
      <c r="S383" s="1676"/>
      <c r="T383" s="1676"/>
      <c r="U383" s="1676"/>
      <c r="V383" s="1676"/>
      <c r="W383" s="1676"/>
      <c r="X383" s="1676"/>
      <c r="Y383" s="1676"/>
      <c r="Z383" s="1676"/>
    </row>
    <row r="384" spans="1:26">
      <c r="A384" s="1704"/>
      <c r="B384" s="1712" t="s">
        <v>911</v>
      </c>
      <c r="C384" s="1652"/>
      <c r="D384" s="1654"/>
      <c r="E384" s="1654"/>
      <c r="F384" s="1654"/>
      <c r="G384" s="1654"/>
      <c r="H384" s="1654"/>
      <c r="I384" s="1676"/>
      <c r="J384" s="1676"/>
      <c r="K384" s="1676"/>
      <c r="L384" s="1676"/>
      <c r="M384" s="1676"/>
      <c r="N384" s="1676"/>
      <c r="O384" s="1676"/>
      <c r="P384" s="1676"/>
      <c r="Q384" s="1676"/>
      <c r="R384" s="1676"/>
      <c r="S384" s="1676"/>
      <c r="T384" s="1676"/>
      <c r="U384" s="1676"/>
      <c r="V384" s="1676"/>
      <c r="W384" s="1676"/>
      <c r="X384" s="1676"/>
      <c r="Y384" s="1676"/>
      <c r="Z384" s="1676"/>
    </row>
    <row r="385" spans="1:26">
      <c r="A385" s="1704"/>
      <c r="B385" s="1706" t="s">
        <v>912</v>
      </c>
      <c r="C385" s="1652"/>
      <c r="D385" s="1654"/>
      <c r="E385" s="1654"/>
      <c r="F385" s="1654"/>
      <c r="G385" s="1654"/>
      <c r="H385" s="1654"/>
      <c r="I385" s="1676"/>
      <c r="J385" s="1676"/>
      <c r="K385" s="1676"/>
      <c r="L385" s="1676"/>
      <c r="M385" s="1676"/>
      <c r="N385" s="1676"/>
      <c r="O385" s="1676"/>
      <c r="P385" s="1676"/>
      <c r="Q385" s="1676"/>
      <c r="R385" s="1676"/>
      <c r="S385" s="1676"/>
      <c r="T385" s="1676"/>
      <c r="U385" s="1676"/>
      <c r="V385" s="1676"/>
      <c r="W385" s="1676"/>
      <c r="X385" s="1676"/>
      <c r="Y385" s="1676"/>
      <c r="Z385" s="1676"/>
    </row>
    <row r="386" spans="1:26">
      <c r="A386" s="1652" t="s">
        <v>157</v>
      </c>
      <c r="B386" s="1706" t="s">
        <v>913</v>
      </c>
      <c r="D386" s="1654"/>
      <c r="E386" s="1654"/>
      <c r="F386" s="1654"/>
      <c r="G386" s="1654"/>
      <c r="H386" s="1654"/>
      <c r="I386" s="1676"/>
      <c r="J386" s="1676"/>
      <c r="K386" s="1676"/>
      <c r="L386" s="1676"/>
      <c r="M386" s="1676"/>
      <c r="N386" s="1676"/>
      <c r="O386" s="1676"/>
      <c r="P386" s="1676"/>
      <c r="Q386" s="1676"/>
      <c r="R386" s="1676"/>
      <c r="S386" s="1676"/>
      <c r="T386" s="1676"/>
      <c r="U386" s="1676"/>
      <c r="V386" s="1676"/>
      <c r="W386" s="1676"/>
      <c r="X386" s="1676"/>
      <c r="Y386" s="1676"/>
      <c r="Z386" s="1676"/>
    </row>
    <row r="387" spans="1:26">
      <c r="A387" s="1652" t="s">
        <v>157</v>
      </c>
      <c r="B387" s="1706" t="s">
        <v>914</v>
      </c>
      <c r="D387" s="1654"/>
      <c r="E387" s="1654"/>
      <c r="F387" s="1654"/>
      <c r="G387" s="1654"/>
      <c r="H387" s="1654"/>
      <c r="I387" s="1676"/>
      <c r="J387" s="1676"/>
      <c r="K387" s="1676"/>
      <c r="L387" s="1676"/>
      <c r="M387" s="1676"/>
      <c r="N387" s="1676"/>
      <c r="O387" s="1676"/>
      <c r="P387" s="1676"/>
      <c r="Q387" s="1676"/>
      <c r="R387" s="1676"/>
      <c r="S387" s="1676"/>
      <c r="T387" s="1676"/>
      <c r="U387" s="1676"/>
      <c r="V387" s="1676"/>
      <c r="W387" s="1676"/>
      <c r="X387" s="1676"/>
      <c r="Y387" s="1676"/>
      <c r="Z387" s="1676"/>
    </row>
    <row r="388" spans="1:26">
      <c r="A388" s="1656"/>
      <c r="B388" s="1706" t="s">
        <v>915</v>
      </c>
      <c r="D388" s="1654"/>
      <c r="E388" s="1654"/>
      <c r="F388" s="1654"/>
      <c r="G388" s="1654"/>
      <c r="H388" s="1654"/>
      <c r="I388" s="1676"/>
      <c r="J388" s="1676"/>
      <c r="K388" s="1676"/>
      <c r="L388" s="1676"/>
      <c r="M388" s="1676"/>
      <c r="N388" s="1676"/>
      <c r="O388" s="1676"/>
      <c r="P388" s="1676"/>
      <c r="Q388" s="1676"/>
      <c r="R388" s="1676"/>
      <c r="S388" s="1676"/>
      <c r="T388" s="1676"/>
      <c r="U388" s="1676"/>
      <c r="V388" s="1676"/>
      <c r="W388" s="1676"/>
      <c r="X388" s="1676"/>
      <c r="Y388" s="1676"/>
      <c r="Z388" s="1676"/>
    </row>
    <row r="389" spans="1:26">
      <c r="A389" s="1652" t="s">
        <v>157</v>
      </c>
      <c r="B389" s="1706" t="s">
        <v>916</v>
      </c>
      <c r="D389" s="1654"/>
      <c r="E389" s="1654"/>
      <c r="F389" s="1654"/>
      <c r="G389" s="1654"/>
      <c r="H389" s="1654"/>
      <c r="I389" s="1676"/>
      <c r="J389" s="1676"/>
      <c r="K389" s="1676"/>
      <c r="L389" s="1676"/>
      <c r="M389" s="1676"/>
      <c r="N389" s="1676"/>
      <c r="O389" s="1676"/>
      <c r="P389" s="1676"/>
      <c r="Q389" s="1676"/>
      <c r="R389" s="1676"/>
      <c r="S389" s="1676"/>
      <c r="T389" s="1676"/>
      <c r="U389" s="1676"/>
      <c r="V389" s="1676"/>
      <c r="W389" s="1676"/>
      <c r="X389" s="1676"/>
      <c r="Y389" s="1676"/>
      <c r="Z389" s="1676"/>
    </row>
    <row r="390" spans="1:26">
      <c r="A390" s="1656"/>
      <c r="B390" s="1706" t="s">
        <v>917</v>
      </c>
      <c r="D390" s="1654"/>
      <c r="E390" s="1654"/>
      <c r="F390" s="1654"/>
      <c r="G390" s="1654"/>
      <c r="H390" s="1654"/>
      <c r="I390" s="1676"/>
      <c r="J390" s="1676"/>
      <c r="K390" s="1676"/>
      <c r="L390" s="1676"/>
      <c r="M390" s="1676"/>
      <c r="N390" s="1676"/>
      <c r="O390" s="1676"/>
      <c r="P390" s="1676"/>
      <c r="Q390" s="1676"/>
      <c r="R390" s="1676"/>
      <c r="S390" s="1676"/>
      <c r="T390" s="1676"/>
      <c r="U390" s="1676"/>
      <c r="V390" s="1676"/>
      <c r="W390" s="1676"/>
      <c r="X390" s="1676"/>
      <c r="Y390" s="1676"/>
      <c r="Z390" s="1676"/>
    </row>
    <row r="391" spans="1:26">
      <c r="A391" s="1652" t="s">
        <v>157</v>
      </c>
      <c r="B391" s="1706" t="s">
        <v>918</v>
      </c>
      <c r="D391" s="1654"/>
      <c r="E391" s="1654"/>
      <c r="F391" s="1654"/>
      <c r="G391" s="1654"/>
      <c r="H391" s="1654"/>
      <c r="I391" s="1676"/>
      <c r="J391" s="1676"/>
      <c r="K391" s="1676"/>
      <c r="L391" s="1676"/>
      <c r="M391" s="1676"/>
      <c r="N391" s="1676"/>
      <c r="O391" s="1676"/>
      <c r="P391" s="1676"/>
      <c r="Q391" s="1676"/>
      <c r="R391" s="1676"/>
      <c r="S391" s="1676"/>
      <c r="T391" s="1676"/>
      <c r="U391" s="1676"/>
      <c r="V391" s="1676"/>
      <c r="W391" s="1676"/>
      <c r="X391" s="1676"/>
      <c r="Y391" s="1676"/>
      <c r="Z391" s="1676"/>
    </row>
    <row r="392" spans="1:26">
      <c r="A392" s="1656"/>
      <c r="B392" s="1706" t="s">
        <v>919</v>
      </c>
      <c r="D392" s="1654"/>
      <c r="E392" s="1654"/>
      <c r="F392" s="1654"/>
      <c r="G392" s="1654"/>
      <c r="H392" s="1654"/>
      <c r="I392" s="1676"/>
      <c r="J392" s="1676"/>
      <c r="K392" s="1676"/>
      <c r="L392" s="1676"/>
      <c r="M392" s="1676"/>
      <c r="N392" s="1676"/>
      <c r="O392" s="1676"/>
      <c r="P392" s="1676"/>
      <c r="Q392" s="1676"/>
      <c r="R392" s="1676"/>
      <c r="S392" s="1676"/>
      <c r="T392" s="1676"/>
      <c r="U392" s="1676"/>
      <c r="V392" s="1676"/>
      <c r="W392" s="1676"/>
      <c r="X392" s="1676"/>
      <c r="Y392" s="1676"/>
      <c r="Z392" s="1676"/>
    </row>
    <row r="393" spans="1:26">
      <c r="A393" s="1652" t="s">
        <v>157</v>
      </c>
      <c r="B393" s="1706" t="s">
        <v>920</v>
      </c>
      <c r="D393" s="1654"/>
      <c r="E393" s="1654"/>
      <c r="F393" s="1654"/>
      <c r="G393" s="1654"/>
      <c r="H393" s="1654"/>
      <c r="I393" s="1676"/>
      <c r="J393" s="1676"/>
      <c r="K393" s="1676"/>
      <c r="L393" s="1676"/>
      <c r="M393" s="1676"/>
      <c r="N393" s="1676"/>
      <c r="O393" s="1676"/>
      <c r="P393" s="1676"/>
      <c r="Q393" s="1676"/>
      <c r="R393" s="1676"/>
      <c r="S393" s="1676"/>
      <c r="T393" s="1676"/>
      <c r="U393" s="1676"/>
      <c r="V393" s="1676"/>
      <c r="W393" s="1676"/>
      <c r="X393" s="1676"/>
      <c r="Y393" s="1676"/>
      <c r="Z393" s="1676"/>
    </row>
    <row r="394" spans="1:26">
      <c r="A394" s="1704"/>
      <c r="B394" s="1706" t="s">
        <v>921</v>
      </c>
      <c r="C394" s="1652"/>
      <c r="D394" s="1654"/>
      <c r="E394" s="1654"/>
      <c r="F394" s="1654"/>
      <c r="G394" s="1654"/>
      <c r="H394" s="1654"/>
      <c r="I394" s="1676"/>
      <c r="J394" s="1676"/>
      <c r="K394" s="1676"/>
      <c r="L394" s="1676"/>
      <c r="M394" s="1676"/>
      <c r="N394" s="1676"/>
      <c r="O394" s="1676"/>
      <c r="P394" s="1676"/>
      <c r="Q394" s="1676"/>
      <c r="R394" s="1676"/>
      <c r="S394" s="1676"/>
      <c r="T394" s="1676"/>
      <c r="U394" s="1676"/>
      <c r="V394" s="1676"/>
      <c r="W394" s="1676"/>
      <c r="X394" s="1676"/>
      <c r="Y394" s="1676"/>
      <c r="Z394" s="1676"/>
    </row>
    <row r="395" spans="1:26">
      <c r="A395" s="1652" t="s">
        <v>157</v>
      </c>
      <c r="B395" s="1706" t="s">
        <v>922</v>
      </c>
      <c r="D395" s="1654"/>
      <c r="E395" s="1654"/>
      <c r="F395" s="1654"/>
      <c r="G395" s="1654"/>
      <c r="H395" s="1654"/>
      <c r="I395" s="1676"/>
      <c r="J395" s="1676"/>
      <c r="K395" s="1676"/>
      <c r="L395" s="1676"/>
      <c r="M395" s="1676"/>
      <c r="N395" s="1676"/>
      <c r="O395" s="1676"/>
      <c r="P395" s="1676"/>
      <c r="Q395" s="1676"/>
      <c r="R395" s="1676"/>
      <c r="S395" s="1676"/>
      <c r="T395" s="1676"/>
      <c r="U395" s="1676"/>
      <c r="V395" s="1676"/>
      <c r="W395" s="1676"/>
      <c r="X395" s="1676"/>
      <c r="Y395" s="1676"/>
      <c r="Z395" s="1676"/>
    </row>
    <row r="396" spans="1:26">
      <c r="A396" s="1652" t="s">
        <v>157</v>
      </c>
      <c r="B396" s="1706" t="s">
        <v>923</v>
      </c>
      <c r="D396" s="1654"/>
      <c r="E396" s="1654"/>
      <c r="F396" s="1654"/>
      <c r="G396" s="1654"/>
      <c r="H396" s="1654"/>
      <c r="I396" s="1676"/>
      <c r="J396" s="1676"/>
      <c r="K396" s="1676"/>
      <c r="L396" s="1676"/>
      <c r="M396" s="1676"/>
      <c r="N396" s="1676"/>
      <c r="O396" s="1676"/>
      <c r="P396" s="1676"/>
      <c r="Q396" s="1676"/>
      <c r="R396" s="1676"/>
      <c r="S396" s="1676"/>
      <c r="T396" s="1676"/>
      <c r="U396" s="1676"/>
      <c r="V396" s="1676"/>
      <c r="W396" s="1676"/>
      <c r="X396" s="1676"/>
      <c r="Y396" s="1676"/>
      <c r="Z396" s="1676"/>
    </row>
    <row r="397" spans="1:26">
      <c r="A397" s="1652" t="s">
        <v>157</v>
      </c>
      <c r="B397" s="1706" t="s">
        <v>924</v>
      </c>
      <c r="D397" s="1654"/>
      <c r="E397" s="1654"/>
      <c r="F397" s="1654"/>
      <c r="G397" s="1654"/>
      <c r="H397" s="1654"/>
      <c r="I397" s="1676"/>
      <c r="J397" s="1676"/>
      <c r="K397" s="1676"/>
      <c r="L397" s="1676"/>
      <c r="M397" s="1676"/>
      <c r="N397" s="1676"/>
      <c r="O397" s="1676"/>
      <c r="P397" s="1676"/>
      <c r="Q397" s="1676"/>
      <c r="R397" s="1676"/>
      <c r="S397" s="1676"/>
      <c r="T397" s="1676"/>
      <c r="U397" s="1676"/>
      <c r="V397" s="1676"/>
      <c r="W397" s="1676"/>
      <c r="X397" s="1676"/>
      <c r="Y397" s="1676"/>
      <c r="Z397" s="1676"/>
    </row>
    <row r="398" spans="1:26" ht="22.8">
      <c r="A398" s="1704"/>
      <c r="B398" s="1706" t="s">
        <v>925</v>
      </c>
      <c r="C398" s="1656"/>
      <c r="D398" s="1654"/>
      <c r="E398" s="1654"/>
      <c r="F398" s="1654"/>
      <c r="G398" s="1654"/>
      <c r="H398" s="1654"/>
      <c r="I398" s="1676"/>
      <c r="J398" s="1676"/>
      <c r="K398" s="1676"/>
      <c r="L398" s="1676"/>
      <c r="M398" s="1676"/>
      <c r="N398" s="1676"/>
      <c r="O398" s="1676"/>
      <c r="P398" s="1676"/>
      <c r="Q398" s="1676"/>
      <c r="R398" s="1676"/>
      <c r="S398" s="1676"/>
      <c r="T398" s="1676"/>
      <c r="U398" s="1676"/>
      <c r="V398" s="1676"/>
      <c r="W398" s="1676"/>
      <c r="X398" s="1676"/>
      <c r="Y398" s="1676"/>
      <c r="Z398" s="1676"/>
    </row>
    <row r="399" spans="1:26" ht="22.8">
      <c r="B399" s="1706" t="s">
        <v>926</v>
      </c>
      <c r="C399" s="1656"/>
      <c r="D399" s="1654"/>
      <c r="E399" s="1654"/>
      <c r="F399" s="1654"/>
      <c r="G399" s="1654"/>
      <c r="H399" s="1654"/>
      <c r="I399" s="1676"/>
      <c r="J399" s="1676"/>
      <c r="K399" s="1676"/>
      <c r="L399" s="1676"/>
      <c r="M399" s="1676"/>
      <c r="N399" s="1676"/>
      <c r="O399" s="1676"/>
      <c r="P399" s="1676"/>
      <c r="Q399" s="1676"/>
      <c r="R399" s="1676"/>
      <c r="S399" s="1676"/>
      <c r="T399" s="1676"/>
      <c r="U399" s="1676"/>
      <c r="V399" s="1676"/>
      <c r="W399" s="1676"/>
      <c r="X399" s="1676"/>
      <c r="Y399" s="1676"/>
      <c r="Z399" s="1676"/>
    </row>
    <row r="400" spans="1:26" ht="22.8">
      <c r="B400" s="1706" t="s">
        <v>927</v>
      </c>
      <c r="C400" s="1656"/>
      <c r="D400" s="1654"/>
      <c r="E400" s="1654"/>
      <c r="F400" s="1654"/>
      <c r="G400" s="1654"/>
      <c r="H400" s="1654"/>
      <c r="I400" s="1676"/>
      <c r="J400" s="1676"/>
      <c r="K400" s="1676"/>
      <c r="L400" s="1676"/>
      <c r="M400" s="1676"/>
      <c r="N400" s="1676"/>
      <c r="O400" s="1676"/>
      <c r="P400" s="1676"/>
      <c r="Q400" s="1676"/>
      <c r="R400" s="1676"/>
      <c r="S400" s="1676"/>
      <c r="T400" s="1676"/>
      <c r="U400" s="1676"/>
      <c r="V400" s="1676"/>
      <c r="W400" s="1676"/>
      <c r="X400" s="1676"/>
      <c r="Y400" s="1676"/>
      <c r="Z400" s="1676"/>
    </row>
    <row r="401" spans="1:26">
      <c r="B401" s="1706" t="s">
        <v>928</v>
      </c>
      <c r="C401" s="1656"/>
      <c r="D401" s="1654"/>
      <c r="E401" s="1654"/>
      <c r="F401" s="1654"/>
      <c r="G401" s="1654"/>
      <c r="H401" s="1654"/>
      <c r="I401" s="1676"/>
      <c r="J401" s="1676"/>
      <c r="K401" s="1676"/>
      <c r="L401" s="1676"/>
      <c r="M401" s="1676"/>
      <c r="N401" s="1676"/>
      <c r="O401" s="1676"/>
      <c r="P401" s="1676"/>
      <c r="Q401" s="1676"/>
      <c r="R401" s="1676"/>
      <c r="S401" s="1676"/>
      <c r="T401" s="1676"/>
      <c r="U401" s="1676"/>
      <c r="V401" s="1676"/>
      <c r="W401" s="1676"/>
      <c r="X401" s="1676"/>
      <c r="Y401" s="1676"/>
      <c r="Z401" s="1676"/>
    </row>
    <row r="402" spans="1:26">
      <c r="A402" s="1656"/>
      <c r="B402" s="1738"/>
      <c r="C402" s="1656"/>
      <c r="D402" s="1654"/>
      <c r="E402" s="1654"/>
      <c r="F402" s="1654"/>
      <c r="G402" s="1654"/>
      <c r="H402" s="1654"/>
      <c r="I402" s="1676"/>
      <c r="J402" s="1676"/>
      <c r="K402" s="1676"/>
      <c r="L402" s="1676"/>
      <c r="M402" s="1676"/>
      <c r="N402" s="1676"/>
      <c r="O402" s="1676"/>
      <c r="P402" s="1676"/>
      <c r="Q402" s="1676"/>
      <c r="R402" s="1676"/>
      <c r="S402" s="1676"/>
      <c r="T402" s="1676"/>
      <c r="U402" s="1676"/>
      <c r="V402" s="1676"/>
      <c r="W402" s="1676"/>
      <c r="X402" s="1676"/>
      <c r="Y402" s="1676"/>
      <c r="Z402" s="1676"/>
    </row>
    <row r="403" spans="1:26">
      <c r="A403" s="1656"/>
      <c r="B403" s="1738"/>
      <c r="C403" s="1656"/>
      <c r="D403" s="1654"/>
      <c r="E403" s="1654"/>
      <c r="F403" s="1654"/>
      <c r="G403" s="1654"/>
      <c r="H403" s="1654"/>
      <c r="I403" s="1676"/>
      <c r="J403" s="1676"/>
      <c r="K403" s="1676"/>
      <c r="L403" s="1676"/>
      <c r="M403" s="1676"/>
      <c r="N403" s="1676"/>
      <c r="O403" s="1676"/>
      <c r="P403" s="1676"/>
      <c r="Q403" s="1676"/>
      <c r="R403" s="1676"/>
      <c r="S403" s="1676"/>
      <c r="T403" s="1676"/>
      <c r="U403" s="1676"/>
      <c r="V403" s="1676"/>
      <c r="W403" s="1676"/>
      <c r="X403" s="1676"/>
      <c r="Y403" s="1676"/>
      <c r="Z403" s="1676"/>
    </row>
    <row r="404" spans="1:26">
      <c r="A404" s="1704"/>
      <c r="B404" s="1712" t="s">
        <v>723</v>
      </c>
      <c r="C404" s="1652"/>
      <c r="D404" s="1654"/>
      <c r="E404" s="1654"/>
      <c r="F404" s="1654"/>
      <c r="G404" s="1654"/>
      <c r="H404" s="1654"/>
      <c r="I404" s="1676"/>
      <c r="J404" s="1676"/>
      <c r="K404" s="1676"/>
      <c r="L404" s="1676"/>
      <c r="M404" s="1676"/>
      <c r="N404" s="1676"/>
      <c r="O404" s="1676"/>
      <c r="P404" s="1676"/>
      <c r="Q404" s="1676"/>
      <c r="R404" s="1676"/>
      <c r="S404" s="1676"/>
      <c r="T404" s="1676"/>
      <c r="U404" s="1676"/>
      <c r="V404" s="1676"/>
      <c r="W404" s="1676"/>
      <c r="X404" s="1676"/>
      <c r="Y404" s="1676"/>
      <c r="Z404" s="1676"/>
    </row>
    <row r="405" spans="1:26">
      <c r="A405" s="1704"/>
      <c r="B405" s="1706" t="s">
        <v>929</v>
      </c>
      <c r="C405" s="1652"/>
      <c r="D405" s="1654"/>
      <c r="E405" s="1654"/>
      <c r="F405" s="1654"/>
      <c r="G405" s="1654"/>
      <c r="H405" s="1654"/>
      <c r="I405" s="1676"/>
      <c r="J405" s="1676"/>
      <c r="K405" s="1676"/>
      <c r="L405" s="1676"/>
      <c r="M405" s="1676"/>
      <c r="N405" s="1676"/>
      <c r="O405" s="1676"/>
      <c r="P405" s="1676"/>
      <c r="Q405" s="1676"/>
      <c r="R405" s="1676"/>
      <c r="S405" s="1676"/>
      <c r="T405" s="1676"/>
      <c r="U405" s="1676"/>
      <c r="V405" s="1676"/>
      <c r="W405" s="1676"/>
      <c r="X405" s="1676"/>
      <c r="Y405" s="1676"/>
      <c r="Z405" s="1676"/>
    </row>
    <row r="406" spans="1:26">
      <c r="B406" s="1713" t="s">
        <v>930</v>
      </c>
      <c r="C406" s="1652"/>
      <c r="D406" s="1654"/>
      <c r="E406" s="1654"/>
      <c r="F406" s="1654"/>
      <c r="G406" s="1654"/>
      <c r="H406" s="1654"/>
      <c r="I406" s="1676"/>
      <c r="J406" s="1676"/>
      <c r="K406" s="1676"/>
      <c r="L406" s="1676"/>
      <c r="M406" s="1676"/>
      <c r="N406" s="1676"/>
      <c r="O406" s="1676"/>
      <c r="P406" s="1676"/>
      <c r="Q406" s="1676"/>
      <c r="R406" s="1676"/>
      <c r="S406" s="1676"/>
      <c r="T406" s="1676"/>
      <c r="U406" s="1676"/>
      <c r="V406" s="1676"/>
      <c r="W406" s="1676"/>
      <c r="X406" s="1676"/>
      <c r="Y406" s="1676"/>
      <c r="Z406" s="1676"/>
    </row>
    <row r="407" spans="1:26">
      <c r="A407" s="1704"/>
      <c r="B407" s="1721" t="s">
        <v>931</v>
      </c>
      <c r="C407" s="1652"/>
      <c r="D407" s="1654"/>
      <c r="E407" s="1654"/>
      <c r="F407" s="1654"/>
      <c r="G407" s="1654"/>
      <c r="H407" s="1654"/>
      <c r="I407" s="1676"/>
      <c r="J407" s="1676"/>
      <c r="K407" s="1676"/>
      <c r="L407" s="1676"/>
      <c r="M407" s="1676"/>
      <c r="N407" s="1676"/>
      <c r="O407" s="1676"/>
      <c r="P407" s="1676"/>
      <c r="Q407" s="1676"/>
      <c r="R407" s="1676"/>
      <c r="S407" s="1676"/>
      <c r="T407" s="1676"/>
      <c r="U407" s="1676"/>
      <c r="V407" s="1676"/>
      <c r="W407" s="1676"/>
      <c r="X407" s="1676"/>
      <c r="Y407" s="1676"/>
      <c r="Z407" s="1676"/>
    </row>
    <row r="408" spans="1:26">
      <c r="B408" s="1720" t="s">
        <v>932</v>
      </c>
      <c r="C408" s="1652"/>
      <c r="D408" s="1654"/>
      <c r="E408" s="1654"/>
      <c r="F408" s="1654"/>
      <c r="G408" s="1654"/>
      <c r="H408" s="1654"/>
      <c r="I408" s="1676"/>
      <c r="J408" s="1676"/>
      <c r="K408" s="1676"/>
      <c r="L408" s="1676"/>
      <c r="M408" s="1676"/>
      <c r="N408" s="1676"/>
      <c r="O408" s="1676"/>
      <c r="P408" s="1676"/>
      <c r="Q408" s="1676"/>
      <c r="R408" s="1676"/>
      <c r="S408" s="1676"/>
      <c r="T408" s="1676"/>
      <c r="U408" s="1676"/>
      <c r="V408" s="1676"/>
      <c r="W408" s="1676"/>
      <c r="X408" s="1676"/>
      <c r="Y408" s="1676"/>
      <c r="Z408" s="1676"/>
    </row>
    <row r="409" spans="1:26">
      <c r="A409" s="1722"/>
      <c r="B409" s="1723"/>
      <c r="C409" s="1722"/>
      <c r="D409" s="1722"/>
      <c r="E409" s="1722"/>
      <c r="F409" s="1722"/>
      <c r="G409" s="1722"/>
      <c r="H409" s="1722"/>
      <c r="I409" s="1634"/>
      <c r="J409" s="1634"/>
      <c r="K409" s="1634"/>
      <c r="L409" s="1634"/>
      <c r="M409" s="1634"/>
      <c r="N409" s="1634"/>
      <c r="O409" s="1634"/>
      <c r="P409" s="1634"/>
      <c r="Q409" s="1634"/>
      <c r="R409" s="1634"/>
      <c r="S409" s="1634"/>
      <c r="T409" s="1634"/>
      <c r="U409" s="1634"/>
      <c r="V409" s="1634"/>
      <c r="W409" s="1634"/>
      <c r="X409" s="1634"/>
      <c r="Y409" s="1634"/>
      <c r="Z409" s="1634"/>
    </row>
    <row r="410" spans="1:26">
      <c r="A410" s="1722"/>
      <c r="B410" s="1723"/>
      <c r="C410" s="1722"/>
      <c r="D410" s="1722"/>
      <c r="E410" s="1722"/>
      <c r="F410" s="1722"/>
      <c r="G410" s="1722"/>
      <c r="H410" s="1722"/>
      <c r="I410" s="1634"/>
      <c r="J410" s="1634"/>
      <c r="K410" s="1634"/>
      <c r="L410" s="1634"/>
      <c r="M410" s="1634"/>
      <c r="N410" s="1634"/>
      <c r="O410" s="1634"/>
      <c r="P410" s="1634"/>
      <c r="Q410" s="1634"/>
      <c r="R410" s="1634"/>
      <c r="S410" s="1634"/>
      <c r="T410" s="1634"/>
      <c r="U410" s="1634"/>
      <c r="V410" s="1634"/>
      <c r="W410" s="1634"/>
      <c r="X410" s="1634"/>
      <c r="Y410" s="1634"/>
      <c r="Z410" s="1634"/>
    </row>
    <row r="411" spans="1:26" ht="17.399999999999999">
      <c r="A411" s="1711" t="s">
        <v>159</v>
      </c>
      <c r="B411" s="1706"/>
      <c r="C411" s="1652"/>
      <c r="D411" s="1654"/>
      <c r="E411" s="1654"/>
      <c r="F411" s="1654"/>
      <c r="G411" s="1654"/>
      <c r="H411" s="1654"/>
      <c r="I411" s="1634"/>
      <c r="J411" s="1634"/>
      <c r="K411" s="1634"/>
      <c r="L411" s="1634"/>
      <c r="M411" s="1634"/>
      <c r="N411" s="1634"/>
      <c r="O411" s="1634"/>
      <c r="P411" s="1634"/>
      <c r="Q411" s="1634"/>
      <c r="R411" s="1634"/>
      <c r="S411" s="1634"/>
      <c r="T411" s="1634"/>
      <c r="U411" s="1634"/>
      <c r="V411" s="1634"/>
      <c r="W411" s="1634"/>
      <c r="X411" s="1634"/>
      <c r="Y411" s="1634"/>
      <c r="Z411" s="1634"/>
    </row>
    <row r="412" spans="1:26">
      <c r="A412" s="1704"/>
      <c r="B412" s="1706"/>
      <c r="C412" s="1652"/>
      <c r="D412" s="1654"/>
      <c r="E412" s="1654"/>
      <c r="F412" s="1654"/>
      <c r="G412" s="1654"/>
      <c r="H412" s="1654"/>
      <c r="I412" s="1634"/>
      <c r="J412" s="1634"/>
      <c r="K412" s="1634"/>
      <c r="L412" s="1634"/>
      <c r="M412" s="1634"/>
      <c r="N412" s="1634"/>
      <c r="O412" s="1634"/>
      <c r="P412" s="1634"/>
      <c r="Q412" s="1634"/>
      <c r="R412" s="1634"/>
      <c r="S412" s="1634"/>
      <c r="T412" s="1634"/>
      <c r="U412" s="1634"/>
      <c r="V412" s="1634"/>
      <c r="W412" s="1634"/>
      <c r="X412" s="1634"/>
      <c r="Y412" s="1634"/>
      <c r="Z412" s="1634"/>
    </row>
    <row r="413" spans="1:26" ht="16.2">
      <c r="A413" s="1704"/>
      <c r="B413" s="1724" t="s">
        <v>933</v>
      </c>
      <c r="C413" s="1652"/>
      <c r="D413" s="1654"/>
      <c r="E413" s="1654"/>
      <c r="F413" s="1654"/>
      <c r="G413" s="1654"/>
      <c r="H413" s="1654"/>
      <c r="I413" s="1676"/>
      <c r="J413" s="1676"/>
      <c r="K413" s="1676"/>
      <c r="L413" s="1676"/>
      <c r="M413" s="1676"/>
      <c r="N413" s="1676"/>
      <c r="O413" s="1676"/>
      <c r="P413" s="1676"/>
      <c r="Q413" s="1676"/>
      <c r="R413" s="1676"/>
      <c r="S413" s="1676"/>
      <c r="T413" s="1676"/>
      <c r="U413" s="1676"/>
      <c r="V413" s="1676"/>
      <c r="W413" s="1676"/>
      <c r="X413" s="1676"/>
      <c r="Y413" s="1676"/>
      <c r="Z413" s="1676"/>
    </row>
    <row r="414" spans="1:26">
      <c r="A414" s="1704"/>
      <c r="B414" s="1706"/>
      <c r="C414" s="1652"/>
      <c r="D414" s="1654"/>
      <c r="E414" s="1654"/>
      <c r="F414" s="1654"/>
      <c r="G414" s="1654"/>
      <c r="H414" s="1654"/>
      <c r="I414" s="1676"/>
      <c r="J414" s="1676"/>
      <c r="K414" s="1676"/>
      <c r="L414" s="1676"/>
      <c r="M414" s="1676"/>
      <c r="N414" s="1676"/>
      <c r="O414" s="1676"/>
      <c r="P414" s="1676"/>
      <c r="Q414" s="1676"/>
      <c r="R414" s="1676"/>
      <c r="S414" s="1676"/>
      <c r="T414" s="1676"/>
      <c r="U414" s="1676"/>
      <c r="V414" s="1676"/>
      <c r="W414" s="1676"/>
      <c r="X414" s="1676"/>
      <c r="Y414" s="1676"/>
      <c r="Z414" s="1676"/>
    </row>
    <row r="415" spans="1:26">
      <c r="A415" s="1704"/>
      <c r="B415" s="1712" t="s">
        <v>705</v>
      </c>
      <c r="C415" s="1652"/>
      <c r="D415" s="1654"/>
      <c r="E415" s="1654"/>
      <c r="F415" s="1654"/>
      <c r="G415" s="1654"/>
      <c r="H415" s="1654"/>
      <c r="I415" s="1676"/>
      <c r="J415" s="1676"/>
      <c r="K415" s="1676"/>
      <c r="L415" s="1676"/>
      <c r="M415" s="1676"/>
      <c r="N415" s="1676"/>
      <c r="O415" s="1676"/>
      <c r="P415" s="1676"/>
      <c r="Q415" s="1676"/>
      <c r="R415" s="1676"/>
      <c r="S415" s="1676"/>
      <c r="T415" s="1676"/>
      <c r="U415" s="1676"/>
      <c r="V415" s="1676"/>
      <c r="W415" s="1676"/>
      <c r="X415" s="1676"/>
      <c r="Y415" s="1676"/>
      <c r="Z415" s="1676"/>
    </row>
    <row r="416" spans="1:26">
      <c r="A416" s="1704"/>
      <c r="B416" s="1706" t="s">
        <v>934</v>
      </c>
      <c r="C416" s="1652"/>
      <c r="D416" s="1654"/>
      <c r="E416" s="1654"/>
      <c r="F416" s="1654"/>
      <c r="G416" s="1654"/>
      <c r="H416" s="1654"/>
      <c r="I416" s="1676"/>
      <c r="J416" s="1676"/>
      <c r="K416" s="1676"/>
      <c r="L416" s="1676"/>
      <c r="M416" s="1676"/>
      <c r="N416" s="1676"/>
      <c r="O416" s="1676"/>
      <c r="P416" s="1676"/>
      <c r="Q416" s="1676"/>
      <c r="R416" s="1676"/>
      <c r="S416" s="1676"/>
      <c r="T416" s="1676"/>
      <c r="U416" s="1676"/>
      <c r="V416" s="1676"/>
      <c r="W416" s="1676"/>
      <c r="X416" s="1676"/>
      <c r="Y416" s="1676"/>
      <c r="Z416" s="1676"/>
    </row>
    <row r="417" spans="1:26">
      <c r="A417" s="1704" t="s">
        <v>935</v>
      </c>
      <c r="B417" s="1706"/>
      <c r="C417" s="1652"/>
      <c r="D417" s="1654"/>
      <c r="E417" s="1654"/>
      <c r="F417" s="1654"/>
      <c r="G417" s="1654"/>
      <c r="H417" s="1654"/>
      <c r="I417" s="1676"/>
      <c r="J417" s="1676"/>
      <c r="K417" s="1676"/>
      <c r="L417" s="1676"/>
      <c r="M417" s="1676"/>
      <c r="N417" s="1676"/>
      <c r="O417" s="1676"/>
      <c r="P417" s="1676"/>
      <c r="Q417" s="1676"/>
      <c r="R417" s="1676"/>
      <c r="S417" s="1676"/>
      <c r="T417" s="1676"/>
      <c r="U417" s="1676"/>
      <c r="V417" s="1676"/>
      <c r="W417" s="1676"/>
      <c r="X417" s="1676"/>
      <c r="Y417" s="1676"/>
      <c r="Z417" s="1676"/>
    </row>
    <row r="418" spans="1:26">
      <c r="A418" s="1736" t="s">
        <v>119</v>
      </c>
      <c r="B418" s="1715" t="s">
        <v>936</v>
      </c>
      <c r="D418" s="1654"/>
      <c r="E418" s="1654"/>
      <c r="F418" s="1654"/>
      <c r="G418" s="1654"/>
      <c r="H418" s="1654"/>
      <c r="I418" s="1676"/>
      <c r="J418" s="1676"/>
      <c r="K418" s="1676"/>
      <c r="L418" s="1676"/>
      <c r="M418" s="1676"/>
      <c r="N418" s="1676"/>
      <c r="O418" s="1676"/>
      <c r="P418" s="1676"/>
      <c r="Q418" s="1676"/>
      <c r="R418" s="1676"/>
      <c r="S418" s="1676"/>
      <c r="T418" s="1676"/>
      <c r="U418" s="1676"/>
      <c r="V418" s="1676"/>
      <c r="W418" s="1676"/>
      <c r="X418" s="1676"/>
      <c r="Y418" s="1676"/>
      <c r="Z418" s="1676"/>
    </row>
    <row r="419" spans="1:26">
      <c r="A419" s="1736" t="s">
        <v>119</v>
      </c>
      <c r="B419" s="1715" t="s">
        <v>769</v>
      </c>
      <c r="D419" s="1654"/>
      <c r="E419" s="1654"/>
      <c r="F419" s="1654"/>
      <c r="G419" s="1654"/>
      <c r="H419" s="1654"/>
      <c r="I419" s="1676"/>
      <c r="J419" s="1676"/>
      <c r="K419" s="1676"/>
      <c r="L419" s="1676"/>
      <c r="M419" s="1676"/>
      <c r="N419" s="1676"/>
      <c r="O419" s="1676"/>
      <c r="P419" s="1676"/>
      <c r="Q419" s="1676"/>
      <c r="R419" s="1676"/>
      <c r="S419" s="1676"/>
      <c r="T419" s="1676"/>
      <c r="U419" s="1676"/>
      <c r="V419" s="1676"/>
      <c r="W419" s="1676"/>
      <c r="X419" s="1676"/>
      <c r="Y419" s="1676"/>
      <c r="Z419" s="1676"/>
    </row>
    <row r="420" spans="1:26">
      <c r="A420" s="1736" t="s">
        <v>119</v>
      </c>
      <c r="B420" s="1716" t="s">
        <v>770</v>
      </c>
      <c r="D420" s="1654"/>
      <c r="E420" s="1654"/>
      <c r="F420" s="1654"/>
      <c r="G420" s="1654"/>
      <c r="H420" s="1654"/>
      <c r="I420" s="1676"/>
      <c r="J420" s="1676"/>
      <c r="K420" s="1676"/>
      <c r="L420" s="1676"/>
      <c r="M420" s="1676"/>
      <c r="N420" s="1676"/>
      <c r="O420" s="1676"/>
      <c r="P420" s="1676"/>
      <c r="Q420" s="1676"/>
      <c r="R420" s="1676"/>
      <c r="S420" s="1676"/>
      <c r="T420" s="1676"/>
      <c r="U420" s="1676"/>
      <c r="V420" s="1676"/>
      <c r="W420" s="1676"/>
      <c r="X420" s="1676"/>
      <c r="Y420" s="1676"/>
      <c r="Z420" s="1676"/>
    </row>
    <row r="421" spans="1:26">
      <c r="A421" s="1736" t="s">
        <v>119</v>
      </c>
      <c r="B421" s="1716" t="s">
        <v>707</v>
      </c>
      <c r="D421" s="1710"/>
      <c r="E421" s="1654"/>
      <c r="F421" s="1654"/>
      <c r="G421" s="1654"/>
      <c r="H421" s="1654"/>
      <c r="I421" s="1634"/>
      <c r="J421" s="1634"/>
      <c r="K421" s="1634"/>
      <c r="L421" s="1634"/>
      <c r="M421" s="1634"/>
      <c r="N421" s="1634"/>
      <c r="O421" s="1634"/>
      <c r="P421" s="1634"/>
      <c r="Q421" s="1634"/>
      <c r="R421" s="1634"/>
      <c r="S421" s="1634"/>
      <c r="T421" s="1634"/>
      <c r="U421" s="1634"/>
      <c r="V421" s="1634"/>
      <c r="W421" s="1634"/>
      <c r="X421" s="1634"/>
      <c r="Y421" s="1634"/>
      <c r="Z421" s="1634"/>
    </row>
    <row r="422" spans="1:26">
      <c r="A422" s="1704"/>
      <c r="B422" s="1732"/>
      <c r="C422" s="1733"/>
      <c r="D422" s="1710"/>
      <c r="E422" s="1654"/>
      <c r="F422" s="1654"/>
      <c r="G422" s="1654"/>
      <c r="H422" s="1654"/>
      <c r="I422" s="1634"/>
      <c r="J422" s="1634"/>
      <c r="K422" s="1634"/>
      <c r="L422" s="1634"/>
      <c r="M422" s="1634"/>
      <c r="N422" s="1634"/>
      <c r="O422" s="1634"/>
      <c r="P422" s="1634"/>
      <c r="Q422" s="1634"/>
      <c r="R422" s="1634"/>
      <c r="S422" s="1634"/>
      <c r="T422" s="1634"/>
      <c r="U422" s="1634"/>
      <c r="V422" s="1634"/>
      <c r="W422" s="1634"/>
      <c r="X422" s="1634"/>
      <c r="Y422" s="1634"/>
      <c r="Z422" s="1634"/>
    </row>
    <row r="423" spans="1:26">
      <c r="A423" s="1704"/>
      <c r="B423" s="1706" t="s">
        <v>937</v>
      </c>
      <c r="C423" s="1733"/>
      <c r="D423" s="1654"/>
      <c r="E423" s="1654"/>
      <c r="F423" s="1654"/>
      <c r="G423" s="1654"/>
      <c r="H423" s="1654"/>
      <c r="I423" s="1676"/>
      <c r="J423" s="1676"/>
      <c r="K423" s="1676"/>
      <c r="L423" s="1676"/>
      <c r="M423" s="1676"/>
      <c r="N423" s="1676"/>
      <c r="O423" s="1676"/>
      <c r="P423" s="1676"/>
      <c r="Q423" s="1676"/>
      <c r="R423" s="1676"/>
      <c r="S423" s="1676"/>
      <c r="T423" s="1676"/>
      <c r="U423" s="1676"/>
      <c r="V423" s="1676"/>
      <c r="W423" s="1676"/>
      <c r="X423" s="1676"/>
      <c r="Y423" s="1676"/>
      <c r="Z423" s="1676"/>
    </row>
    <row r="424" spans="1:26">
      <c r="A424" s="1704"/>
      <c r="B424" s="1707" t="s">
        <v>938</v>
      </c>
      <c r="C424" s="1733"/>
      <c r="D424" s="1654"/>
      <c r="E424" s="1654"/>
      <c r="F424" s="1654"/>
      <c r="G424" s="1654"/>
      <c r="H424" s="1654"/>
      <c r="I424" s="1676"/>
      <c r="J424" s="1676"/>
      <c r="K424" s="1676"/>
      <c r="L424" s="1676"/>
      <c r="M424" s="1676"/>
      <c r="N424" s="1676"/>
      <c r="O424" s="1676"/>
      <c r="P424" s="1676"/>
      <c r="Q424" s="1676"/>
      <c r="R424" s="1676"/>
      <c r="S424" s="1676"/>
      <c r="T424" s="1676"/>
      <c r="U424" s="1676"/>
      <c r="V424" s="1676"/>
      <c r="W424" s="1676"/>
      <c r="X424" s="1676"/>
      <c r="Y424" s="1676"/>
      <c r="Z424" s="1676"/>
    </row>
    <row r="425" spans="1:26">
      <c r="A425" s="1704"/>
      <c r="B425" s="1706" t="s">
        <v>939</v>
      </c>
      <c r="C425" s="1733"/>
      <c r="D425" s="1654"/>
      <c r="E425" s="1654"/>
      <c r="F425" s="1654"/>
      <c r="G425" s="1654"/>
      <c r="H425" s="1654"/>
      <c r="I425" s="1676"/>
      <c r="J425" s="1676"/>
      <c r="K425" s="1676"/>
      <c r="L425" s="1676"/>
      <c r="M425" s="1676"/>
      <c r="N425" s="1676"/>
      <c r="O425" s="1676"/>
      <c r="P425" s="1676"/>
      <c r="Q425" s="1676"/>
      <c r="R425" s="1676"/>
      <c r="S425" s="1676"/>
      <c r="T425" s="1676"/>
      <c r="U425" s="1676"/>
      <c r="V425" s="1676"/>
      <c r="W425" s="1676"/>
      <c r="X425" s="1676"/>
      <c r="Y425" s="1676"/>
      <c r="Z425" s="1676"/>
    </row>
    <row r="426" spans="1:26">
      <c r="A426" s="1704"/>
      <c r="B426" s="1707" t="s">
        <v>940</v>
      </c>
      <c r="C426" s="1733"/>
      <c r="D426" s="1654"/>
      <c r="E426" s="1654"/>
      <c r="F426" s="1654"/>
      <c r="G426" s="1654"/>
      <c r="H426" s="1654"/>
      <c r="I426" s="1676"/>
      <c r="J426" s="1676"/>
      <c r="K426" s="1676"/>
      <c r="L426" s="1676"/>
      <c r="M426" s="1676"/>
      <c r="N426" s="1676"/>
      <c r="O426" s="1676"/>
      <c r="P426" s="1676"/>
      <c r="Q426" s="1676"/>
      <c r="R426" s="1676"/>
      <c r="S426" s="1676"/>
      <c r="T426" s="1676"/>
      <c r="U426" s="1676"/>
      <c r="V426" s="1676"/>
      <c r="W426" s="1676"/>
      <c r="X426" s="1676"/>
      <c r="Y426" s="1676"/>
      <c r="Z426" s="1676"/>
    </row>
    <row r="427" spans="1:26">
      <c r="A427" s="1704"/>
      <c r="B427" s="1706" t="s">
        <v>941</v>
      </c>
      <c r="C427" s="1733"/>
      <c r="D427" s="1654"/>
      <c r="E427" s="1654"/>
      <c r="F427" s="1654"/>
      <c r="G427" s="1654"/>
      <c r="H427" s="1654"/>
      <c r="I427" s="1676"/>
      <c r="J427" s="1676"/>
      <c r="K427" s="1676"/>
      <c r="L427" s="1676"/>
      <c r="M427" s="1676"/>
      <c r="N427" s="1676"/>
      <c r="O427" s="1676"/>
      <c r="P427" s="1676"/>
      <c r="Q427" s="1676"/>
      <c r="R427" s="1676"/>
      <c r="S427" s="1676"/>
      <c r="T427" s="1676"/>
      <c r="U427" s="1676"/>
      <c r="V427" s="1676"/>
      <c r="W427" s="1676"/>
      <c r="X427" s="1676"/>
      <c r="Y427" s="1676"/>
      <c r="Z427" s="1676"/>
    </row>
    <row r="428" spans="1:26">
      <c r="A428" s="1704"/>
      <c r="B428" s="1706"/>
      <c r="C428" s="1652"/>
      <c r="D428" s="1654"/>
      <c r="E428" s="1654"/>
      <c r="F428" s="1654"/>
      <c r="G428" s="1654"/>
      <c r="H428" s="1654"/>
      <c r="I428" s="1676"/>
      <c r="J428" s="1676"/>
      <c r="K428" s="1676"/>
      <c r="L428" s="1676"/>
      <c r="M428" s="1676"/>
      <c r="N428" s="1676"/>
      <c r="O428" s="1676"/>
      <c r="P428" s="1676"/>
      <c r="Q428" s="1676"/>
      <c r="R428" s="1676"/>
      <c r="S428" s="1676"/>
      <c r="T428" s="1676"/>
      <c r="U428" s="1676"/>
      <c r="V428" s="1676"/>
      <c r="W428" s="1676"/>
      <c r="X428" s="1676"/>
      <c r="Y428" s="1676"/>
      <c r="Z428" s="1676"/>
    </row>
    <row r="429" spans="1:26">
      <c r="A429" s="1704"/>
      <c r="B429" s="1712" t="s">
        <v>942</v>
      </c>
      <c r="C429" s="1652"/>
      <c r="D429" s="1654"/>
      <c r="E429" s="1654"/>
      <c r="F429" s="1654"/>
      <c r="G429" s="1654"/>
      <c r="H429" s="1654"/>
      <c r="I429" s="1676"/>
      <c r="J429" s="1676"/>
      <c r="K429" s="1676"/>
      <c r="L429" s="1676"/>
      <c r="M429" s="1676"/>
      <c r="N429" s="1676"/>
      <c r="O429" s="1676"/>
      <c r="P429" s="1676"/>
      <c r="Q429" s="1676"/>
      <c r="R429" s="1676"/>
      <c r="S429" s="1676"/>
      <c r="T429" s="1676"/>
      <c r="U429" s="1676"/>
      <c r="V429" s="1676"/>
      <c r="W429" s="1676"/>
      <c r="X429" s="1676"/>
      <c r="Y429" s="1676"/>
      <c r="Z429" s="1676"/>
    </row>
    <row r="430" spans="1:26">
      <c r="A430" s="1704"/>
      <c r="B430" s="1706" t="s">
        <v>772</v>
      </c>
      <c r="C430" s="1652"/>
      <c r="D430" s="1654"/>
      <c r="E430" s="1654"/>
      <c r="F430" s="1654"/>
      <c r="G430" s="1654"/>
      <c r="H430" s="1654"/>
      <c r="I430" s="1676"/>
      <c r="J430" s="1676"/>
      <c r="K430" s="1676"/>
      <c r="L430" s="1676"/>
      <c r="M430" s="1676"/>
      <c r="N430" s="1676"/>
      <c r="O430" s="1676"/>
      <c r="P430" s="1676"/>
      <c r="Q430" s="1676"/>
      <c r="R430" s="1676"/>
      <c r="S430" s="1676"/>
      <c r="T430" s="1676"/>
      <c r="U430" s="1676"/>
      <c r="V430" s="1676"/>
      <c r="W430" s="1676"/>
      <c r="X430" s="1676"/>
      <c r="Y430" s="1676"/>
      <c r="Z430" s="1676"/>
    </row>
    <row r="431" spans="1:26">
      <c r="B431" s="1721" t="s">
        <v>812</v>
      </c>
      <c r="C431" s="1652"/>
      <c r="D431" s="1654"/>
      <c r="E431" s="1654"/>
      <c r="F431" s="1654"/>
      <c r="G431" s="1654"/>
      <c r="H431" s="1654"/>
      <c r="I431" s="1676"/>
      <c r="J431" s="1676"/>
      <c r="K431" s="1676"/>
      <c r="L431" s="1676"/>
      <c r="M431" s="1676"/>
      <c r="N431" s="1676"/>
      <c r="O431" s="1676"/>
      <c r="P431" s="1676"/>
      <c r="Q431" s="1676"/>
      <c r="R431" s="1676"/>
      <c r="S431" s="1676"/>
      <c r="T431" s="1676"/>
      <c r="U431" s="1676"/>
      <c r="V431" s="1676"/>
      <c r="W431" s="1676"/>
      <c r="X431" s="1676"/>
      <c r="Y431" s="1676"/>
      <c r="Z431" s="1676"/>
    </row>
    <row r="432" spans="1:26">
      <c r="B432" s="1721" t="s">
        <v>773</v>
      </c>
      <c r="C432" s="1652"/>
      <c r="D432" s="1654"/>
      <c r="E432" s="1654"/>
      <c r="F432" s="1654"/>
      <c r="G432" s="1654"/>
      <c r="H432" s="1654"/>
      <c r="I432" s="1676"/>
      <c r="J432" s="1676"/>
      <c r="K432" s="1676"/>
      <c r="L432" s="1676"/>
      <c r="M432" s="1676"/>
      <c r="N432" s="1676"/>
      <c r="O432" s="1676"/>
      <c r="P432" s="1676"/>
      <c r="Q432" s="1676"/>
      <c r="R432" s="1676"/>
      <c r="S432" s="1676"/>
      <c r="T432" s="1676"/>
      <c r="U432" s="1676"/>
      <c r="V432" s="1676"/>
      <c r="W432" s="1676"/>
      <c r="X432" s="1676"/>
      <c r="Y432" s="1676"/>
      <c r="Z432" s="1676"/>
    </row>
    <row r="433" spans="1:26">
      <c r="A433" s="1704"/>
      <c r="B433" s="1706" t="s">
        <v>943</v>
      </c>
      <c r="C433" s="1652"/>
      <c r="D433" s="1654"/>
      <c r="E433" s="1654"/>
      <c r="F433" s="1654"/>
      <c r="G433" s="1654"/>
      <c r="H433" s="1654"/>
      <c r="I433" s="1676"/>
      <c r="J433" s="1676"/>
      <c r="K433" s="1676"/>
      <c r="L433" s="1676"/>
      <c r="M433" s="1676"/>
      <c r="N433" s="1676"/>
      <c r="O433" s="1676"/>
      <c r="P433" s="1676"/>
      <c r="Q433" s="1676"/>
      <c r="R433" s="1676"/>
      <c r="S433" s="1676"/>
      <c r="T433" s="1676"/>
      <c r="U433" s="1676"/>
      <c r="V433" s="1676"/>
      <c r="W433" s="1676"/>
      <c r="X433" s="1676"/>
      <c r="Y433" s="1676"/>
      <c r="Z433" s="1676"/>
    </row>
    <row r="434" spans="1:26">
      <c r="B434" s="1713" t="s">
        <v>944</v>
      </c>
      <c r="C434" s="1652"/>
      <c r="D434" s="1654"/>
      <c r="E434" s="1654"/>
      <c r="F434" s="1654"/>
      <c r="G434" s="1654"/>
      <c r="H434" s="1654"/>
      <c r="I434" s="1676"/>
      <c r="J434" s="1676"/>
      <c r="K434" s="1676"/>
      <c r="L434" s="1676"/>
      <c r="M434" s="1676"/>
      <c r="N434" s="1676"/>
      <c r="O434" s="1676"/>
      <c r="P434" s="1676"/>
      <c r="Q434" s="1676"/>
      <c r="R434" s="1676"/>
      <c r="S434" s="1676"/>
      <c r="T434" s="1676"/>
      <c r="U434" s="1676"/>
      <c r="V434" s="1676"/>
      <c r="W434" s="1676"/>
      <c r="X434" s="1676"/>
      <c r="Y434" s="1676"/>
      <c r="Z434" s="1676"/>
    </row>
    <row r="435" spans="1:26">
      <c r="A435" s="1704"/>
      <c r="B435" s="1706" t="s">
        <v>945</v>
      </c>
      <c r="C435" s="1652"/>
      <c r="D435" s="1654"/>
      <c r="E435" s="1654"/>
      <c r="F435" s="1654"/>
      <c r="G435" s="1654"/>
      <c r="H435" s="1654"/>
      <c r="I435" s="1676"/>
      <c r="J435" s="1676"/>
      <c r="K435" s="1676"/>
      <c r="L435" s="1676"/>
      <c r="M435" s="1676"/>
      <c r="N435" s="1676"/>
      <c r="O435" s="1676"/>
      <c r="P435" s="1676"/>
      <c r="Q435" s="1676"/>
      <c r="R435" s="1676"/>
      <c r="S435" s="1676"/>
      <c r="T435" s="1676"/>
      <c r="U435" s="1676"/>
      <c r="V435" s="1676"/>
      <c r="W435" s="1676"/>
      <c r="X435" s="1676"/>
      <c r="Y435" s="1676"/>
      <c r="Z435" s="1676"/>
    </row>
    <row r="436" spans="1:26">
      <c r="A436" s="1704"/>
      <c r="B436" s="1706" t="s">
        <v>946</v>
      </c>
      <c r="C436" s="1652"/>
      <c r="D436" s="1654"/>
      <c r="E436" s="1654"/>
      <c r="F436" s="1654"/>
      <c r="G436" s="1654"/>
      <c r="H436" s="1654"/>
      <c r="I436" s="1676"/>
      <c r="J436" s="1676"/>
      <c r="K436" s="1676"/>
      <c r="L436" s="1676"/>
      <c r="M436" s="1676"/>
      <c r="N436" s="1676"/>
      <c r="O436" s="1676"/>
      <c r="P436" s="1676"/>
      <c r="Q436" s="1676"/>
      <c r="R436" s="1676"/>
      <c r="S436" s="1676"/>
      <c r="T436" s="1676"/>
      <c r="U436" s="1676"/>
      <c r="V436" s="1676"/>
      <c r="W436" s="1676"/>
      <c r="X436" s="1676"/>
      <c r="Y436" s="1676"/>
      <c r="Z436" s="1676"/>
    </row>
    <row r="437" spans="1:26">
      <c r="B437" s="1713" t="s">
        <v>947</v>
      </c>
      <c r="C437" s="1652"/>
      <c r="D437" s="1654"/>
      <c r="E437" s="1654"/>
      <c r="F437" s="1654"/>
      <c r="G437" s="1654"/>
      <c r="H437" s="1654"/>
      <c r="I437" s="1676"/>
      <c r="J437" s="1676"/>
      <c r="K437" s="1676"/>
      <c r="L437" s="1676"/>
      <c r="M437" s="1676"/>
      <c r="N437" s="1676"/>
      <c r="O437" s="1676"/>
      <c r="P437" s="1676"/>
      <c r="Q437" s="1676"/>
      <c r="R437" s="1676"/>
      <c r="S437" s="1676"/>
      <c r="T437" s="1676"/>
      <c r="U437" s="1676"/>
      <c r="V437" s="1676"/>
      <c r="W437" s="1676"/>
      <c r="X437" s="1676"/>
      <c r="Y437" s="1676"/>
      <c r="Z437" s="1676"/>
    </row>
    <row r="438" spans="1:26">
      <c r="A438" s="1704"/>
      <c r="B438" s="1706"/>
      <c r="C438" s="1652"/>
      <c r="D438" s="1654"/>
      <c r="E438" s="1654"/>
      <c r="F438" s="1654"/>
      <c r="G438" s="1654"/>
      <c r="H438" s="1654"/>
      <c r="I438" s="1676"/>
      <c r="J438" s="1676"/>
      <c r="K438" s="1676"/>
      <c r="L438" s="1676"/>
      <c r="M438" s="1676"/>
      <c r="N438" s="1676"/>
      <c r="O438" s="1676"/>
      <c r="P438" s="1676"/>
      <c r="Q438" s="1676"/>
      <c r="R438" s="1676"/>
      <c r="S438" s="1676"/>
      <c r="T438" s="1676"/>
      <c r="U438" s="1676"/>
      <c r="V438" s="1676"/>
      <c r="W438" s="1676"/>
      <c r="X438" s="1676"/>
      <c r="Y438" s="1676"/>
      <c r="Z438" s="1676"/>
    </row>
    <row r="439" spans="1:26">
      <c r="A439" s="1704"/>
      <c r="B439" s="1712" t="s">
        <v>723</v>
      </c>
      <c r="C439" s="1652"/>
      <c r="D439" s="1654"/>
      <c r="E439" s="1654"/>
      <c r="F439" s="1654"/>
      <c r="G439" s="1654"/>
      <c r="H439" s="1654"/>
      <c r="I439" s="1676"/>
      <c r="J439" s="1676"/>
      <c r="K439" s="1676"/>
      <c r="L439" s="1676"/>
      <c r="M439" s="1676"/>
      <c r="N439" s="1676"/>
      <c r="O439" s="1676"/>
      <c r="P439" s="1676"/>
      <c r="Q439" s="1676"/>
      <c r="R439" s="1676"/>
      <c r="S439" s="1676"/>
      <c r="T439" s="1676"/>
      <c r="U439" s="1676"/>
      <c r="V439" s="1676"/>
      <c r="W439" s="1676"/>
      <c r="X439" s="1676"/>
      <c r="Y439" s="1676"/>
      <c r="Z439" s="1676"/>
    </row>
    <row r="440" spans="1:26">
      <c r="A440" s="1704"/>
      <c r="B440" s="1706" t="s">
        <v>948</v>
      </c>
      <c r="C440" s="1652"/>
      <c r="D440" s="1654"/>
      <c r="E440" s="1654"/>
      <c r="F440" s="1654"/>
      <c r="G440" s="1654"/>
      <c r="H440" s="1654"/>
      <c r="I440" s="1676"/>
      <c r="J440" s="1676"/>
      <c r="K440" s="1676"/>
      <c r="L440" s="1676"/>
      <c r="M440" s="1676"/>
      <c r="N440" s="1676"/>
      <c r="O440" s="1676"/>
      <c r="P440" s="1676"/>
      <c r="Q440" s="1676"/>
      <c r="R440" s="1676"/>
      <c r="S440" s="1676"/>
      <c r="T440" s="1676"/>
      <c r="U440" s="1676"/>
      <c r="V440" s="1676"/>
      <c r="W440" s="1676"/>
      <c r="X440" s="1676"/>
      <c r="Y440" s="1676"/>
      <c r="Z440" s="1676"/>
    </row>
    <row r="441" spans="1:26">
      <c r="A441" s="1704"/>
      <c r="B441" s="1706" t="s">
        <v>949</v>
      </c>
      <c r="C441" s="1652"/>
      <c r="D441" s="1654"/>
      <c r="E441" s="1654"/>
      <c r="F441" s="1654"/>
      <c r="G441" s="1654"/>
      <c r="H441" s="1654"/>
      <c r="I441" s="1676"/>
      <c r="J441" s="1676"/>
      <c r="K441" s="1676"/>
      <c r="L441" s="1676"/>
      <c r="M441" s="1676"/>
      <c r="N441" s="1676"/>
      <c r="O441" s="1676"/>
      <c r="P441" s="1676"/>
      <c r="Q441" s="1676"/>
      <c r="R441" s="1676"/>
      <c r="S441" s="1676"/>
      <c r="T441" s="1676"/>
      <c r="U441" s="1676"/>
      <c r="V441" s="1676"/>
      <c r="W441" s="1676"/>
      <c r="X441" s="1676"/>
      <c r="Y441" s="1676"/>
      <c r="Z441" s="1676"/>
    </row>
    <row r="442" spans="1:26">
      <c r="A442" s="1704"/>
      <c r="B442" s="1706"/>
      <c r="C442" s="1652"/>
      <c r="D442" s="1654"/>
      <c r="E442" s="1654"/>
      <c r="F442" s="1654"/>
      <c r="G442" s="1654"/>
      <c r="H442" s="1654"/>
      <c r="I442" s="1676"/>
      <c r="J442" s="1676"/>
      <c r="K442" s="1676"/>
      <c r="L442" s="1676"/>
      <c r="M442" s="1676"/>
      <c r="N442" s="1676"/>
      <c r="O442" s="1676"/>
      <c r="P442" s="1676"/>
      <c r="Q442" s="1676"/>
      <c r="R442" s="1676"/>
      <c r="S442" s="1676"/>
      <c r="T442" s="1676"/>
      <c r="U442" s="1676"/>
      <c r="V442" s="1676"/>
      <c r="W442" s="1676"/>
      <c r="X442" s="1676"/>
      <c r="Y442" s="1676"/>
      <c r="Z442" s="1676"/>
    </row>
    <row r="443" spans="1:26" ht="16.2">
      <c r="A443" s="1704"/>
      <c r="B443" s="1724" t="s">
        <v>950</v>
      </c>
      <c r="C443" s="1652"/>
      <c r="D443" s="1654"/>
      <c r="E443" s="1654"/>
      <c r="F443" s="1654"/>
      <c r="G443" s="1654"/>
      <c r="H443" s="1654"/>
      <c r="I443" s="1676"/>
      <c r="J443" s="1676"/>
      <c r="K443" s="1676"/>
      <c r="L443" s="1676"/>
      <c r="M443" s="1676"/>
      <c r="N443" s="1676"/>
      <c r="O443" s="1676"/>
      <c r="P443" s="1676"/>
      <c r="Q443" s="1676"/>
      <c r="R443" s="1676"/>
      <c r="S443" s="1676"/>
      <c r="T443" s="1676"/>
      <c r="U443" s="1676"/>
      <c r="V443" s="1676"/>
      <c r="W443" s="1676"/>
      <c r="X443" s="1676"/>
      <c r="Y443" s="1676"/>
      <c r="Z443" s="1676"/>
    </row>
    <row r="444" spans="1:26">
      <c r="A444" s="1704"/>
      <c r="B444" s="1706"/>
      <c r="C444" s="1652"/>
      <c r="D444" s="1654"/>
      <c r="E444" s="1654"/>
      <c r="F444" s="1654"/>
      <c r="G444" s="1654"/>
      <c r="H444" s="1654"/>
      <c r="I444" s="1676"/>
      <c r="J444" s="1676"/>
      <c r="K444" s="1676"/>
      <c r="L444" s="1676"/>
      <c r="M444" s="1676"/>
      <c r="N444" s="1676"/>
      <c r="O444" s="1676"/>
      <c r="P444" s="1676"/>
      <c r="Q444" s="1676"/>
      <c r="R444" s="1676"/>
      <c r="S444" s="1676"/>
      <c r="T444" s="1676"/>
      <c r="U444" s="1676"/>
      <c r="V444" s="1676"/>
      <c r="W444" s="1676"/>
      <c r="X444" s="1676"/>
      <c r="Y444" s="1676"/>
      <c r="Z444" s="1676"/>
    </row>
    <row r="445" spans="1:26" ht="22.8">
      <c r="A445" s="1704"/>
      <c r="B445" s="1706" t="s">
        <v>951</v>
      </c>
      <c r="C445" s="1652"/>
      <c r="D445" s="1654"/>
      <c r="E445" s="1654"/>
      <c r="F445" s="1654"/>
      <c r="G445" s="1654"/>
      <c r="H445" s="1654"/>
      <c r="I445" s="1676"/>
      <c r="J445" s="1676"/>
      <c r="K445" s="1676"/>
      <c r="L445" s="1676"/>
      <c r="M445" s="1676"/>
      <c r="N445" s="1676"/>
      <c r="O445" s="1676"/>
      <c r="P445" s="1676"/>
      <c r="Q445" s="1676"/>
      <c r="R445" s="1676"/>
      <c r="S445" s="1676"/>
      <c r="T445" s="1676"/>
      <c r="U445" s="1676"/>
      <c r="V445" s="1676"/>
      <c r="W445" s="1676"/>
      <c r="X445" s="1676"/>
      <c r="Y445" s="1676"/>
      <c r="Z445" s="1676"/>
    </row>
    <row r="446" spans="1:26">
      <c r="B446" s="1713" t="s">
        <v>952</v>
      </c>
      <c r="C446" s="1652"/>
      <c r="D446" s="1654"/>
      <c r="E446" s="1654"/>
      <c r="F446" s="1654"/>
      <c r="G446" s="1654"/>
      <c r="H446" s="1654"/>
      <c r="I446" s="1676"/>
      <c r="J446" s="1676"/>
      <c r="K446" s="1676"/>
      <c r="L446" s="1676"/>
      <c r="M446" s="1676"/>
      <c r="N446" s="1676"/>
      <c r="O446" s="1676"/>
      <c r="P446" s="1676"/>
      <c r="Q446" s="1676"/>
      <c r="R446" s="1676"/>
      <c r="S446" s="1676"/>
      <c r="T446" s="1676"/>
      <c r="U446" s="1676"/>
      <c r="V446" s="1676"/>
      <c r="W446" s="1676"/>
      <c r="X446" s="1676"/>
      <c r="Y446" s="1676"/>
      <c r="Z446" s="1676"/>
    </row>
    <row r="447" spans="1:26">
      <c r="A447" s="1704"/>
      <c r="B447" s="1706"/>
      <c r="C447" s="1652"/>
      <c r="D447" s="1654"/>
      <c r="E447" s="1654"/>
      <c r="F447" s="1654"/>
      <c r="G447" s="1654"/>
      <c r="H447" s="1654"/>
      <c r="I447" s="1676"/>
      <c r="J447" s="1676"/>
      <c r="K447" s="1676"/>
      <c r="L447" s="1676"/>
      <c r="M447" s="1676"/>
      <c r="N447" s="1676"/>
      <c r="O447" s="1676"/>
      <c r="P447" s="1676"/>
      <c r="Q447" s="1676"/>
      <c r="R447" s="1676"/>
      <c r="S447" s="1676"/>
      <c r="T447" s="1676"/>
      <c r="U447" s="1676"/>
      <c r="V447" s="1676"/>
      <c r="W447" s="1676"/>
      <c r="X447" s="1676"/>
      <c r="Y447" s="1676"/>
      <c r="Z447" s="1676"/>
    </row>
    <row r="448" spans="1:26">
      <c r="A448" s="1704"/>
      <c r="B448" s="1712" t="s">
        <v>942</v>
      </c>
      <c r="C448" s="1652"/>
      <c r="D448" s="1654"/>
      <c r="E448" s="1654"/>
      <c r="F448" s="1654"/>
      <c r="G448" s="1654"/>
      <c r="H448" s="1654"/>
      <c r="I448" s="1676"/>
      <c r="J448" s="1676"/>
      <c r="K448" s="1676"/>
      <c r="L448" s="1676"/>
      <c r="M448" s="1676"/>
      <c r="N448" s="1676"/>
      <c r="O448" s="1676"/>
      <c r="P448" s="1676"/>
      <c r="Q448" s="1676"/>
      <c r="R448" s="1676"/>
      <c r="S448" s="1676"/>
      <c r="T448" s="1676"/>
      <c r="U448" s="1676"/>
      <c r="V448" s="1676"/>
      <c r="W448" s="1676"/>
      <c r="X448" s="1676"/>
      <c r="Y448" s="1676"/>
      <c r="Z448" s="1676"/>
    </row>
    <row r="449" spans="1:26">
      <c r="A449" s="1704"/>
      <c r="B449" s="1706" t="s">
        <v>772</v>
      </c>
      <c r="C449" s="1652"/>
      <c r="D449" s="1654"/>
      <c r="E449" s="1654"/>
      <c r="F449" s="1654"/>
      <c r="G449" s="1654"/>
      <c r="H449" s="1654"/>
      <c r="I449" s="1676"/>
      <c r="J449" s="1676"/>
      <c r="K449" s="1676"/>
      <c r="L449" s="1676"/>
      <c r="M449" s="1676"/>
      <c r="N449" s="1676"/>
      <c r="O449" s="1676"/>
      <c r="P449" s="1676"/>
      <c r="Q449" s="1676"/>
      <c r="R449" s="1676"/>
      <c r="S449" s="1676"/>
      <c r="T449" s="1676"/>
      <c r="U449" s="1676"/>
      <c r="V449" s="1676"/>
      <c r="W449" s="1676"/>
      <c r="X449" s="1676"/>
      <c r="Y449" s="1676"/>
      <c r="Z449" s="1676"/>
    </row>
    <row r="450" spans="1:26">
      <c r="B450" s="1721" t="s">
        <v>953</v>
      </c>
      <c r="C450" s="1652"/>
      <c r="D450" s="1654"/>
      <c r="E450" s="1654"/>
      <c r="F450" s="1654"/>
      <c r="G450" s="1654"/>
      <c r="H450" s="1654"/>
      <c r="I450" s="1676"/>
      <c r="J450" s="1676"/>
      <c r="K450" s="1676"/>
      <c r="L450" s="1676"/>
      <c r="M450" s="1676"/>
      <c r="N450" s="1676"/>
      <c r="O450" s="1676"/>
      <c r="P450" s="1676"/>
      <c r="Q450" s="1676"/>
      <c r="R450" s="1676"/>
      <c r="S450" s="1676"/>
      <c r="T450" s="1676"/>
      <c r="U450" s="1676"/>
      <c r="V450" s="1676"/>
      <c r="W450" s="1676"/>
      <c r="X450" s="1676"/>
      <c r="Y450" s="1676"/>
      <c r="Z450" s="1676"/>
    </row>
    <row r="451" spans="1:26">
      <c r="B451" s="1721" t="s">
        <v>773</v>
      </c>
      <c r="C451" s="1652"/>
      <c r="D451" s="1654"/>
      <c r="E451" s="1654"/>
      <c r="F451" s="1654"/>
      <c r="G451" s="1654"/>
      <c r="H451" s="1654"/>
      <c r="I451" s="1676"/>
      <c r="J451" s="1676"/>
      <c r="K451" s="1676"/>
      <c r="L451" s="1676"/>
      <c r="M451" s="1676"/>
      <c r="N451" s="1676"/>
      <c r="O451" s="1676"/>
      <c r="P451" s="1676"/>
      <c r="Q451" s="1676"/>
      <c r="R451" s="1676"/>
      <c r="S451" s="1676"/>
      <c r="T451" s="1676"/>
      <c r="U451" s="1676"/>
      <c r="V451" s="1676"/>
      <c r="W451" s="1676"/>
      <c r="X451" s="1676"/>
      <c r="Y451" s="1676"/>
      <c r="Z451" s="1676"/>
    </row>
    <row r="452" spans="1:26" ht="24.6" customHeight="1">
      <c r="B452" s="1720" t="s">
        <v>954</v>
      </c>
      <c r="C452" s="1728"/>
      <c r="D452" s="1728"/>
      <c r="E452" s="1728"/>
      <c r="F452" s="1728"/>
      <c r="G452" s="1728"/>
      <c r="H452" s="1728"/>
      <c r="I452" s="1676"/>
      <c r="J452" s="1676"/>
      <c r="K452" s="1676"/>
      <c r="L452" s="1676"/>
      <c r="M452" s="1676"/>
      <c r="N452" s="1676"/>
      <c r="O452" s="1676"/>
      <c r="P452" s="1676"/>
      <c r="Q452" s="1676"/>
      <c r="R452" s="1676"/>
      <c r="S452" s="1676"/>
      <c r="T452" s="1676"/>
      <c r="U452" s="1676"/>
      <c r="V452" s="1676"/>
      <c r="W452" s="1676"/>
      <c r="X452" s="1676"/>
      <c r="Y452" s="1676"/>
      <c r="Z452" s="1676"/>
    </row>
    <row r="453" spans="1:26">
      <c r="B453" s="1720" t="s">
        <v>955</v>
      </c>
      <c r="C453" s="1652"/>
      <c r="D453" s="1654"/>
      <c r="E453" s="1654"/>
      <c r="F453" s="1654"/>
      <c r="G453" s="1654"/>
      <c r="H453" s="1654"/>
      <c r="I453" s="1676"/>
      <c r="J453" s="1676"/>
      <c r="K453" s="1676"/>
      <c r="L453" s="1676"/>
      <c r="M453" s="1676"/>
      <c r="N453" s="1676"/>
      <c r="O453" s="1676"/>
      <c r="P453" s="1676"/>
      <c r="Q453" s="1676"/>
      <c r="R453" s="1676"/>
      <c r="S453" s="1676"/>
      <c r="T453" s="1676"/>
      <c r="U453" s="1676"/>
      <c r="V453" s="1676"/>
      <c r="W453" s="1676"/>
      <c r="X453" s="1676"/>
      <c r="Y453" s="1676"/>
      <c r="Z453" s="1676"/>
    </row>
    <row r="454" spans="1:26">
      <c r="A454" s="1704"/>
      <c r="B454" s="1706" t="s">
        <v>956</v>
      </c>
      <c r="C454" s="1652"/>
      <c r="D454" s="1654"/>
      <c r="E454" s="1654"/>
      <c r="F454" s="1654"/>
      <c r="G454" s="1654"/>
      <c r="H454" s="1654"/>
      <c r="I454" s="1676"/>
      <c r="J454" s="1676"/>
      <c r="K454" s="1676"/>
      <c r="L454" s="1676"/>
      <c r="M454" s="1676"/>
      <c r="N454" s="1676"/>
      <c r="O454" s="1676"/>
      <c r="P454" s="1676"/>
      <c r="Q454" s="1676"/>
      <c r="R454" s="1676"/>
      <c r="S454" s="1676"/>
      <c r="T454" s="1676"/>
      <c r="U454" s="1676"/>
      <c r="V454" s="1676"/>
      <c r="W454" s="1676"/>
      <c r="X454" s="1676"/>
      <c r="Y454" s="1676"/>
      <c r="Z454" s="1676"/>
    </row>
    <row r="455" spans="1:26" ht="22.8">
      <c r="B455" s="1720" t="s">
        <v>957</v>
      </c>
      <c r="C455" s="1652"/>
      <c r="D455" s="1654"/>
      <c r="E455" s="1654"/>
      <c r="F455" s="1654"/>
      <c r="G455" s="1654"/>
      <c r="H455" s="1654"/>
      <c r="I455" s="1676"/>
      <c r="J455" s="1676"/>
      <c r="K455" s="1676"/>
      <c r="L455" s="1676"/>
      <c r="M455" s="1676"/>
      <c r="N455" s="1676"/>
      <c r="O455" s="1676"/>
      <c r="P455" s="1676"/>
      <c r="Q455" s="1676"/>
      <c r="R455" s="1676"/>
      <c r="S455" s="1676"/>
      <c r="T455" s="1676"/>
      <c r="U455" s="1676"/>
      <c r="V455" s="1676"/>
      <c r="W455" s="1676"/>
      <c r="X455" s="1676"/>
      <c r="Y455" s="1676"/>
      <c r="Z455" s="1676"/>
    </row>
    <row r="456" spans="1:26">
      <c r="B456" s="1720" t="s">
        <v>958</v>
      </c>
      <c r="C456" s="1652"/>
      <c r="D456" s="1654"/>
      <c r="E456" s="1654"/>
      <c r="F456" s="1654"/>
      <c r="G456" s="1654"/>
      <c r="H456" s="1654"/>
      <c r="I456" s="1676"/>
      <c r="J456" s="1676"/>
      <c r="K456" s="1676"/>
      <c r="L456" s="1676"/>
      <c r="M456" s="1676"/>
      <c r="N456" s="1676"/>
      <c r="O456" s="1676"/>
      <c r="P456" s="1676"/>
      <c r="Q456" s="1676"/>
      <c r="R456" s="1676"/>
      <c r="S456" s="1676"/>
      <c r="T456" s="1676"/>
      <c r="U456" s="1676"/>
      <c r="V456" s="1676"/>
      <c r="W456" s="1676"/>
      <c r="X456" s="1676"/>
      <c r="Y456" s="1676"/>
      <c r="Z456" s="1676"/>
    </row>
    <row r="457" spans="1:26">
      <c r="A457" s="1704"/>
      <c r="B457" s="1706" t="s">
        <v>959</v>
      </c>
      <c r="C457" s="1652"/>
      <c r="D457" s="1654"/>
      <c r="E457" s="1654"/>
      <c r="F457" s="1654"/>
      <c r="G457" s="1654"/>
      <c r="H457" s="1654"/>
      <c r="I457" s="1676"/>
      <c r="J457" s="1676"/>
      <c r="K457" s="1676"/>
      <c r="L457" s="1676"/>
      <c r="M457" s="1676"/>
      <c r="N457" s="1676"/>
      <c r="O457" s="1676"/>
      <c r="P457" s="1676"/>
      <c r="Q457" s="1676"/>
      <c r="R457" s="1676"/>
      <c r="S457" s="1676"/>
      <c r="T457" s="1676"/>
      <c r="U457" s="1676"/>
      <c r="V457" s="1676"/>
      <c r="W457" s="1676"/>
      <c r="X457" s="1676"/>
      <c r="Y457" s="1676"/>
      <c r="Z457" s="1676"/>
    </row>
    <row r="458" spans="1:26">
      <c r="B458" s="1713" t="s">
        <v>960</v>
      </c>
      <c r="C458" s="1652"/>
      <c r="D458" s="1654"/>
      <c r="E458" s="1654"/>
      <c r="F458" s="1654"/>
      <c r="G458" s="1654"/>
      <c r="H458" s="1654"/>
      <c r="I458" s="1676"/>
      <c r="J458" s="1676"/>
      <c r="K458" s="1676"/>
      <c r="L458" s="1676"/>
      <c r="M458" s="1676"/>
      <c r="N458" s="1676"/>
      <c r="O458" s="1676"/>
      <c r="P458" s="1676"/>
      <c r="Q458" s="1676"/>
      <c r="R458" s="1676"/>
      <c r="S458" s="1676"/>
      <c r="T458" s="1676"/>
      <c r="U458" s="1676"/>
      <c r="V458" s="1676"/>
      <c r="W458" s="1676"/>
      <c r="X458" s="1676"/>
      <c r="Y458" s="1676"/>
      <c r="Z458" s="1676"/>
    </row>
    <row r="459" spans="1:26">
      <c r="A459" s="1704"/>
      <c r="B459" s="1706"/>
      <c r="C459" s="1652"/>
      <c r="D459" s="1654"/>
      <c r="E459" s="1654"/>
      <c r="F459" s="1654"/>
      <c r="G459" s="1654"/>
      <c r="H459" s="1654"/>
      <c r="I459" s="1676"/>
      <c r="J459" s="1676"/>
      <c r="K459" s="1676"/>
      <c r="L459" s="1676"/>
      <c r="M459" s="1676"/>
      <c r="N459" s="1676"/>
      <c r="O459" s="1676"/>
      <c r="P459" s="1676"/>
      <c r="Q459" s="1676"/>
      <c r="R459" s="1676"/>
      <c r="S459" s="1676"/>
      <c r="T459" s="1676"/>
      <c r="U459" s="1676"/>
      <c r="V459" s="1676"/>
      <c r="W459" s="1676"/>
      <c r="X459" s="1676"/>
      <c r="Y459" s="1676"/>
      <c r="Z459" s="1676"/>
    </row>
    <row r="460" spans="1:26">
      <c r="A460" s="1704"/>
      <c r="B460" s="1712" t="s">
        <v>723</v>
      </c>
      <c r="C460" s="1652"/>
      <c r="D460" s="1654"/>
      <c r="E460" s="1654"/>
      <c r="F460" s="1654"/>
      <c r="G460" s="1654"/>
      <c r="H460" s="1654"/>
      <c r="I460" s="1676"/>
      <c r="J460" s="1676"/>
      <c r="K460" s="1676"/>
      <c r="L460" s="1676"/>
      <c r="M460" s="1676"/>
      <c r="N460" s="1676"/>
      <c r="O460" s="1676"/>
      <c r="P460" s="1676"/>
      <c r="Q460" s="1676"/>
      <c r="R460" s="1676"/>
      <c r="S460" s="1676"/>
      <c r="T460" s="1676"/>
      <c r="U460" s="1676"/>
      <c r="V460" s="1676"/>
      <c r="W460" s="1676"/>
      <c r="X460" s="1676"/>
      <c r="Y460" s="1676"/>
      <c r="Z460" s="1676"/>
    </row>
    <row r="461" spans="1:26">
      <c r="A461" s="1704"/>
      <c r="B461" s="1706" t="s">
        <v>961</v>
      </c>
      <c r="C461" s="1652"/>
      <c r="D461" s="1654"/>
      <c r="E461" s="1654"/>
      <c r="F461" s="1654"/>
      <c r="G461" s="1654"/>
      <c r="H461" s="1654"/>
      <c r="I461" s="1676"/>
      <c r="J461" s="1676"/>
      <c r="K461" s="1676"/>
      <c r="L461" s="1676"/>
      <c r="M461" s="1676"/>
      <c r="N461" s="1676"/>
      <c r="O461" s="1676"/>
      <c r="P461" s="1676"/>
      <c r="Q461" s="1676"/>
      <c r="R461" s="1676"/>
      <c r="S461" s="1676"/>
      <c r="T461" s="1676"/>
      <c r="U461" s="1676"/>
      <c r="V461" s="1676"/>
      <c r="W461" s="1676"/>
      <c r="X461" s="1676"/>
      <c r="Y461" s="1676"/>
      <c r="Z461" s="1676"/>
    </row>
    <row r="462" spans="1:26">
      <c r="A462" s="1704"/>
      <c r="B462" s="1706"/>
      <c r="C462" s="1652"/>
      <c r="D462" s="1654"/>
      <c r="E462" s="1654"/>
      <c r="F462" s="1654"/>
      <c r="G462" s="1654"/>
      <c r="H462" s="1654"/>
      <c r="I462" s="1676"/>
      <c r="J462" s="1676"/>
      <c r="K462" s="1676"/>
      <c r="L462" s="1676"/>
      <c r="M462" s="1676"/>
      <c r="N462" s="1676"/>
      <c r="O462" s="1676"/>
      <c r="P462" s="1676"/>
      <c r="Q462" s="1676"/>
      <c r="R462" s="1676"/>
      <c r="S462" s="1676"/>
      <c r="T462" s="1676"/>
      <c r="U462" s="1676"/>
      <c r="V462" s="1676"/>
      <c r="W462" s="1676"/>
      <c r="X462" s="1676"/>
      <c r="Y462" s="1676"/>
      <c r="Z462" s="1676"/>
    </row>
    <row r="463" spans="1:26" ht="16.2">
      <c r="A463" s="1704"/>
      <c r="B463" s="1724" t="s">
        <v>962</v>
      </c>
      <c r="C463" s="1652"/>
      <c r="D463" s="1654"/>
      <c r="E463" s="1654"/>
      <c r="F463" s="1654"/>
      <c r="G463" s="1654"/>
      <c r="H463" s="1654"/>
      <c r="I463" s="1676"/>
      <c r="J463" s="1676"/>
      <c r="K463" s="1676"/>
      <c r="L463" s="1676"/>
      <c r="M463" s="1676"/>
      <c r="N463" s="1676"/>
      <c r="O463" s="1676"/>
      <c r="P463" s="1676"/>
      <c r="Q463" s="1676"/>
      <c r="R463" s="1676"/>
      <c r="S463" s="1676"/>
      <c r="T463" s="1676"/>
      <c r="U463" s="1676"/>
      <c r="V463" s="1676"/>
      <c r="W463" s="1676"/>
      <c r="X463" s="1676"/>
      <c r="Y463" s="1676"/>
      <c r="Z463" s="1676"/>
    </row>
    <row r="464" spans="1:26">
      <c r="A464" s="1704"/>
      <c r="B464" s="1706"/>
      <c r="C464" s="1652"/>
      <c r="D464" s="1654"/>
      <c r="E464" s="1654"/>
      <c r="F464" s="1654"/>
      <c r="G464" s="1654"/>
      <c r="H464" s="1654"/>
      <c r="I464" s="1676"/>
      <c r="J464" s="1676"/>
      <c r="K464" s="1676"/>
      <c r="L464" s="1676"/>
      <c r="M464" s="1676"/>
      <c r="N464" s="1676"/>
      <c r="O464" s="1676"/>
      <c r="P464" s="1676"/>
      <c r="Q464" s="1676"/>
      <c r="R464" s="1676"/>
      <c r="S464" s="1676"/>
      <c r="T464" s="1676"/>
      <c r="U464" s="1676"/>
      <c r="V464" s="1676"/>
      <c r="W464" s="1676"/>
      <c r="X464" s="1676"/>
      <c r="Y464" s="1676"/>
      <c r="Z464" s="1676"/>
    </row>
    <row r="465" spans="1:26">
      <c r="A465" s="1704"/>
      <c r="B465" s="1712" t="s">
        <v>963</v>
      </c>
      <c r="C465" s="1652"/>
      <c r="D465" s="1654"/>
      <c r="E465" s="1654"/>
      <c r="F465" s="1654"/>
      <c r="G465" s="1654"/>
      <c r="H465" s="1654"/>
      <c r="I465" s="1676"/>
      <c r="J465" s="1676"/>
      <c r="K465" s="1676"/>
      <c r="L465" s="1676"/>
      <c r="M465" s="1676"/>
      <c r="N465" s="1676"/>
      <c r="O465" s="1676"/>
      <c r="P465" s="1676"/>
      <c r="Q465" s="1676"/>
      <c r="R465" s="1676"/>
      <c r="S465" s="1676"/>
      <c r="T465" s="1676"/>
      <c r="U465" s="1676"/>
      <c r="V465" s="1676"/>
      <c r="W465" s="1676"/>
      <c r="X465" s="1676"/>
      <c r="Y465" s="1676"/>
      <c r="Z465" s="1676"/>
    </row>
    <row r="466" spans="1:26">
      <c r="A466" s="1704"/>
      <c r="B466" s="1706" t="s">
        <v>964</v>
      </c>
      <c r="C466" s="1652"/>
      <c r="D466" s="1654"/>
      <c r="E466" s="1654"/>
      <c r="F466" s="1654"/>
      <c r="G466" s="1654"/>
      <c r="H466" s="1654"/>
      <c r="I466" s="1676"/>
      <c r="J466" s="1676"/>
      <c r="K466" s="1676"/>
      <c r="L466" s="1676"/>
      <c r="M466" s="1676"/>
      <c r="N466" s="1676"/>
      <c r="O466" s="1676"/>
      <c r="P466" s="1676"/>
      <c r="Q466" s="1676"/>
      <c r="R466" s="1676"/>
      <c r="S466" s="1676"/>
      <c r="T466" s="1676"/>
      <c r="U466" s="1676"/>
      <c r="V466" s="1676"/>
      <c r="W466" s="1676"/>
      <c r="X466" s="1676"/>
      <c r="Y466" s="1676"/>
      <c r="Z466" s="1676"/>
    </row>
    <row r="467" spans="1:26">
      <c r="A467" s="1739" t="s">
        <v>119</v>
      </c>
      <c r="B467" s="1706" t="s">
        <v>965</v>
      </c>
      <c r="C467" s="1652"/>
      <c r="D467" s="1654"/>
      <c r="E467" s="1654"/>
      <c r="F467" s="1654"/>
      <c r="G467" s="1654"/>
      <c r="H467" s="1654"/>
      <c r="I467" s="1676"/>
      <c r="J467" s="1676"/>
      <c r="K467" s="1676"/>
      <c r="L467" s="1676"/>
      <c r="M467" s="1676"/>
      <c r="N467" s="1676"/>
      <c r="O467" s="1676"/>
      <c r="P467" s="1676"/>
      <c r="Q467" s="1676"/>
      <c r="R467" s="1676"/>
      <c r="S467" s="1676"/>
      <c r="T467" s="1676"/>
      <c r="U467" s="1676"/>
      <c r="V467" s="1676"/>
      <c r="W467" s="1676"/>
      <c r="X467" s="1676"/>
      <c r="Y467" s="1676"/>
      <c r="Z467" s="1676"/>
    </row>
    <row r="468" spans="1:26">
      <c r="A468" s="1739" t="s">
        <v>119</v>
      </c>
      <c r="B468" s="1706" t="s">
        <v>966</v>
      </c>
      <c r="C468" s="1652"/>
      <c r="D468" s="1654"/>
      <c r="E468" s="1654"/>
      <c r="F468" s="1654"/>
      <c r="G468" s="1654"/>
      <c r="H468" s="1654"/>
      <c r="I468" s="1676"/>
      <c r="J468" s="1676"/>
      <c r="K468" s="1676"/>
      <c r="L468" s="1676"/>
      <c r="M468" s="1676"/>
      <c r="N468" s="1676"/>
      <c r="O468" s="1676"/>
      <c r="P468" s="1676"/>
      <c r="Q468" s="1676"/>
      <c r="R468" s="1676"/>
      <c r="S468" s="1676"/>
      <c r="T468" s="1676"/>
      <c r="U468" s="1676"/>
      <c r="V468" s="1676"/>
      <c r="W468" s="1676"/>
      <c r="X468" s="1676"/>
      <c r="Y468" s="1676"/>
      <c r="Z468" s="1676"/>
    </row>
    <row r="469" spans="1:26">
      <c r="A469" s="1739" t="s">
        <v>119</v>
      </c>
      <c r="B469" s="1706" t="s">
        <v>967</v>
      </c>
      <c r="C469" s="1652"/>
      <c r="D469" s="1654"/>
      <c r="E469" s="1654"/>
      <c r="F469" s="1654"/>
      <c r="G469" s="1654"/>
      <c r="H469" s="1654"/>
      <c r="I469" s="1676"/>
      <c r="J469" s="1676"/>
      <c r="K469" s="1676"/>
      <c r="L469" s="1676"/>
      <c r="M469" s="1676"/>
      <c r="N469" s="1676"/>
      <c r="O469" s="1676"/>
      <c r="P469" s="1676"/>
      <c r="Q469" s="1676"/>
      <c r="R469" s="1676"/>
      <c r="S469" s="1676"/>
      <c r="T469" s="1676"/>
      <c r="U469" s="1676"/>
      <c r="V469" s="1676"/>
      <c r="W469" s="1676"/>
      <c r="X469" s="1676"/>
      <c r="Y469" s="1676"/>
      <c r="Z469" s="1676"/>
    </row>
    <row r="470" spans="1:26">
      <c r="A470" s="1739" t="s">
        <v>119</v>
      </c>
      <c r="B470" s="1706" t="s">
        <v>968</v>
      </c>
      <c r="C470" s="1652"/>
      <c r="D470" s="1654"/>
      <c r="E470" s="1654"/>
      <c r="F470" s="1654"/>
      <c r="G470" s="1654"/>
      <c r="H470" s="1654"/>
      <c r="I470" s="1676"/>
      <c r="J470" s="1676"/>
      <c r="K470" s="1676"/>
      <c r="L470" s="1676"/>
      <c r="M470" s="1676"/>
      <c r="N470" s="1676"/>
      <c r="O470" s="1676"/>
      <c r="P470" s="1676"/>
      <c r="Q470" s="1676"/>
      <c r="R470" s="1676"/>
      <c r="S470" s="1676"/>
      <c r="T470" s="1676"/>
      <c r="U470" s="1676"/>
      <c r="V470" s="1676"/>
      <c r="W470" s="1676"/>
      <c r="X470" s="1676"/>
      <c r="Y470" s="1676"/>
      <c r="Z470" s="1676"/>
    </row>
    <row r="471" spans="1:26">
      <c r="A471" s="1739" t="s">
        <v>119</v>
      </c>
      <c r="B471" s="1706" t="s">
        <v>969</v>
      </c>
      <c r="C471" s="1652"/>
      <c r="D471" s="1654"/>
      <c r="E471" s="1654"/>
      <c r="F471" s="1654"/>
      <c r="G471" s="1654"/>
      <c r="H471" s="1654"/>
      <c r="I471" s="1676"/>
      <c r="J471" s="1676"/>
      <c r="K471" s="1676"/>
      <c r="L471" s="1676"/>
      <c r="M471" s="1676"/>
      <c r="N471" s="1676"/>
      <c r="O471" s="1676"/>
      <c r="P471" s="1676"/>
      <c r="Q471" s="1676"/>
      <c r="R471" s="1676"/>
      <c r="S471" s="1676"/>
      <c r="T471" s="1676"/>
      <c r="U471" s="1676"/>
      <c r="V471" s="1676"/>
      <c r="W471" s="1676"/>
      <c r="X471" s="1676"/>
      <c r="Y471" s="1676"/>
      <c r="Z471" s="1676"/>
    </row>
    <row r="472" spans="1:26">
      <c r="A472" s="1739" t="s">
        <v>119</v>
      </c>
      <c r="B472" s="1706" t="s">
        <v>970</v>
      </c>
      <c r="C472" s="1652"/>
      <c r="D472" s="1654"/>
      <c r="E472" s="1654"/>
      <c r="F472" s="1654"/>
      <c r="G472" s="1654"/>
      <c r="H472" s="1654"/>
      <c r="I472" s="1676"/>
      <c r="J472" s="1676"/>
      <c r="K472" s="1676"/>
      <c r="L472" s="1676"/>
      <c r="M472" s="1676"/>
      <c r="N472" s="1676"/>
      <c r="O472" s="1676"/>
      <c r="P472" s="1676"/>
      <c r="Q472" s="1676"/>
      <c r="R472" s="1676"/>
      <c r="S472" s="1676"/>
      <c r="T472" s="1676"/>
      <c r="U472" s="1676"/>
      <c r="V472" s="1676"/>
      <c r="W472" s="1676"/>
      <c r="X472" s="1676"/>
      <c r="Y472" s="1676"/>
      <c r="Z472" s="1676"/>
    </row>
    <row r="473" spans="1:26">
      <c r="A473" s="1739" t="s">
        <v>119</v>
      </c>
      <c r="B473" s="1706" t="s">
        <v>971</v>
      </c>
      <c r="C473" s="1652"/>
      <c r="D473" s="1654"/>
      <c r="E473" s="1654"/>
      <c r="F473" s="1654"/>
      <c r="G473" s="1654"/>
      <c r="H473" s="1654"/>
      <c r="I473" s="1676"/>
      <c r="J473" s="1676"/>
      <c r="K473" s="1676"/>
      <c r="L473" s="1676"/>
      <c r="M473" s="1676"/>
      <c r="N473" s="1676"/>
      <c r="O473" s="1676"/>
      <c r="P473" s="1676"/>
      <c r="Q473" s="1676"/>
      <c r="R473" s="1676"/>
      <c r="S473" s="1676"/>
      <c r="T473" s="1676"/>
      <c r="U473" s="1676"/>
      <c r="V473" s="1676"/>
      <c r="W473" s="1676"/>
      <c r="X473" s="1676"/>
      <c r="Y473" s="1676"/>
      <c r="Z473" s="1676"/>
    </row>
    <row r="474" spans="1:26">
      <c r="A474" s="1704"/>
      <c r="B474" s="1706"/>
      <c r="C474" s="1652"/>
      <c r="D474" s="1654"/>
      <c r="E474" s="1654"/>
      <c r="F474" s="1654"/>
      <c r="G474" s="1654"/>
      <c r="H474" s="1654"/>
      <c r="I474" s="1676"/>
      <c r="J474" s="1676"/>
      <c r="K474" s="1676"/>
      <c r="L474" s="1676"/>
      <c r="M474" s="1676"/>
      <c r="N474" s="1676"/>
      <c r="O474" s="1676"/>
      <c r="P474" s="1676"/>
      <c r="Q474" s="1676"/>
      <c r="R474" s="1676"/>
      <c r="S474" s="1676"/>
      <c r="T474" s="1676"/>
      <c r="U474" s="1676"/>
      <c r="V474" s="1676"/>
      <c r="W474" s="1676"/>
      <c r="X474" s="1676"/>
      <c r="Y474" s="1676"/>
      <c r="Z474" s="1676"/>
    </row>
    <row r="475" spans="1:26">
      <c r="A475" s="1704"/>
      <c r="B475" s="1712" t="s">
        <v>972</v>
      </c>
      <c r="C475" s="1652"/>
      <c r="D475" s="1654"/>
      <c r="E475" s="1654"/>
      <c r="F475" s="1654"/>
      <c r="G475" s="1654"/>
      <c r="H475" s="1654"/>
      <c r="I475" s="1676"/>
      <c r="J475" s="1676"/>
      <c r="K475" s="1676"/>
      <c r="L475" s="1676"/>
      <c r="M475" s="1676"/>
      <c r="N475" s="1676"/>
      <c r="O475" s="1676"/>
      <c r="P475" s="1676"/>
      <c r="Q475" s="1676"/>
      <c r="R475" s="1676"/>
      <c r="S475" s="1676"/>
      <c r="T475" s="1676"/>
      <c r="U475" s="1676"/>
      <c r="V475" s="1676"/>
      <c r="W475" s="1676"/>
      <c r="X475" s="1676"/>
      <c r="Y475" s="1676"/>
      <c r="Z475" s="1676"/>
    </row>
    <row r="476" spans="1:26">
      <c r="A476" s="1704"/>
      <c r="B476" s="1706" t="s">
        <v>973</v>
      </c>
      <c r="C476" s="1652"/>
      <c r="D476" s="1654"/>
      <c r="E476" s="1654"/>
      <c r="F476" s="1654"/>
      <c r="G476" s="1654"/>
      <c r="H476" s="1654"/>
      <c r="I476" s="1676"/>
      <c r="J476" s="1676"/>
      <c r="K476" s="1676"/>
      <c r="L476" s="1676"/>
      <c r="M476" s="1676"/>
      <c r="N476" s="1676"/>
      <c r="O476" s="1676"/>
      <c r="P476" s="1676"/>
      <c r="Q476" s="1676"/>
      <c r="R476" s="1676"/>
      <c r="S476" s="1676"/>
      <c r="T476" s="1676"/>
      <c r="U476" s="1676"/>
      <c r="V476" s="1676"/>
      <c r="W476" s="1676"/>
      <c r="X476" s="1676"/>
      <c r="Y476" s="1676"/>
      <c r="Z476" s="1676"/>
    </row>
    <row r="477" spans="1:26">
      <c r="B477" s="1713" t="s">
        <v>974</v>
      </c>
      <c r="C477" s="1652"/>
      <c r="D477" s="1654"/>
      <c r="E477" s="1654"/>
      <c r="F477" s="1654"/>
      <c r="G477" s="1654"/>
      <c r="H477" s="1654"/>
      <c r="I477" s="1676"/>
      <c r="J477" s="1676"/>
      <c r="K477" s="1676"/>
      <c r="L477" s="1676"/>
      <c r="M477" s="1676"/>
      <c r="N477" s="1676"/>
      <c r="O477" s="1676"/>
      <c r="P477" s="1676"/>
      <c r="Q477" s="1676"/>
      <c r="R477" s="1676"/>
      <c r="S477" s="1676"/>
      <c r="T477" s="1676"/>
      <c r="U477" s="1676"/>
      <c r="V477" s="1676"/>
      <c r="W477" s="1676"/>
      <c r="X477" s="1676"/>
      <c r="Y477" s="1676"/>
      <c r="Z477" s="1676"/>
    </row>
    <row r="478" spans="1:26">
      <c r="A478" s="1652"/>
      <c r="B478" s="1706" t="s">
        <v>1494</v>
      </c>
      <c r="E478" s="1654"/>
      <c r="F478" s="1654"/>
      <c r="G478" s="1654"/>
      <c r="H478" s="1654"/>
      <c r="I478" s="1676"/>
      <c r="J478" s="1676"/>
      <c r="K478" s="1676"/>
      <c r="L478" s="1676"/>
      <c r="M478" s="1676"/>
      <c r="N478" s="1676"/>
      <c r="O478" s="1676"/>
      <c r="P478" s="1676"/>
      <c r="Q478" s="1676"/>
      <c r="R478" s="1676"/>
      <c r="S478" s="1676"/>
      <c r="T478" s="1676"/>
      <c r="U478" s="1676"/>
      <c r="V478" s="1676"/>
      <c r="W478" s="1676"/>
      <c r="X478" s="1676"/>
      <c r="Y478" s="1676"/>
      <c r="Z478" s="1676"/>
    </row>
    <row r="479" spans="1:26">
      <c r="A479" s="1652"/>
      <c r="B479" s="1706" t="s">
        <v>1495</v>
      </c>
      <c r="E479" s="1654"/>
      <c r="F479" s="1654"/>
      <c r="G479" s="1654"/>
      <c r="H479" s="1654"/>
      <c r="I479" s="1676"/>
      <c r="J479" s="1676"/>
      <c r="K479" s="1676"/>
      <c r="L479" s="1676"/>
      <c r="M479" s="1676"/>
      <c r="N479" s="1676"/>
      <c r="O479" s="1676"/>
      <c r="P479" s="1676"/>
      <c r="Q479" s="1676"/>
      <c r="R479" s="1676"/>
      <c r="S479" s="1676"/>
      <c r="T479" s="1676"/>
      <c r="U479" s="1676"/>
      <c r="V479" s="1676"/>
      <c r="W479" s="1676"/>
      <c r="X479" s="1676"/>
      <c r="Y479" s="1676"/>
      <c r="Z479" s="1676"/>
    </row>
    <row r="480" spans="1:26">
      <c r="A480" s="1652"/>
      <c r="B480" s="1706" t="s">
        <v>1496</v>
      </c>
      <c r="E480" s="1654"/>
      <c r="F480" s="1654"/>
      <c r="G480" s="1654"/>
      <c r="H480" s="1654"/>
      <c r="I480" s="1676"/>
      <c r="J480" s="1676"/>
      <c r="K480" s="1676"/>
      <c r="L480" s="1676"/>
      <c r="M480" s="1676"/>
      <c r="N480" s="1676"/>
      <c r="O480" s="1676"/>
      <c r="P480" s="1676"/>
      <c r="Q480" s="1676"/>
      <c r="R480" s="1676"/>
      <c r="S480" s="1676"/>
      <c r="T480" s="1676"/>
      <c r="U480" s="1676"/>
      <c r="V480" s="1676"/>
      <c r="W480" s="1676"/>
      <c r="X480" s="1676"/>
      <c r="Y480" s="1676"/>
      <c r="Z480" s="1676"/>
    </row>
    <row r="481" spans="1:26">
      <c r="A481" s="1652"/>
      <c r="B481" s="1706" t="s">
        <v>1497</v>
      </c>
      <c r="E481" s="1654"/>
      <c r="F481" s="1654"/>
      <c r="G481" s="1654"/>
      <c r="H481" s="1654"/>
      <c r="I481" s="1676"/>
      <c r="J481" s="1676"/>
      <c r="K481" s="1676"/>
      <c r="L481" s="1676"/>
      <c r="M481" s="1676"/>
      <c r="N481" s="1676"/>
      <c r="O481" s="1676"/>
      <c r="P481" s="1676"/>
      <c r="Q481" s="1676"/>
      <c r="R481" s="1676"/>
      <c r="S481" s="1676"/>
      <c r="T481" s="1676"/>
      <c r="U481" s="1676"/>
      <c r="V481" s="1676"/>
      <c r="W481" s="1676"/>
      <c r="X481" s="1676"/>
      <c r="Y481" s="1676"/>
      <c r="Z481" s="1676"/>
    </row>
    <row r="482" spans="1:26">
      <c r="A482" s="1704"/>
      <c r="B482" s="1706" t="s">
        <v>975</v>
      </c>
      <c r="C482" s="1652"/>
      <c r="D482" s="1654"/>
      <c r="E482" s="1654"/>
      <c r="F482" s="1654"/>
      <c r="G482" s="1654"/>
      <c r="H482" s="1654"/>
      <c r="I482" s="1676"/>
      <c r="J482" s="1676"/>
      <c r="K482" s="1676"/>
      <c r="L482" s="1676"/>
      <c r="M482" s="1676"/>
      <c r="N482" s="1676"/>
      <c r="O482" s="1676"/>
      <c r="P482" s="1676"/>
      <c r="Q482" s="1676"/>
      <c r="R482" s="1676"/>
      <c r="S482" s="1676"/>
      <c r="T482" s="1676"/>
      <c r="U482" s="1676"/>
      <c r="V482" s="1676"/>
      <c r="W482" s="1676"/>
      <c r="X482" s="1676"/>
      <c r="Y482" s="1676"/>
      <c r="Z482" s="1676"/>
    </row>
    <row r="483" spans="1:26">
      <c r="A483" s="1704"/>
      <c r="B483" s="1706" t="s">
        <v>976</v>
      </c>
      <c r="C483" s="1652"/>
      <c r="D483" s="1654"/>
      <c r="E483" s="1654"/>
      <c r="F483" s="1654"/>
      <c r="G483" s="1654"/>
      <c r="H483" s="1654"/>
      <c r="I483" s="1676"/>
      <c r="J483" s="1676"/>
      <c r="K483" s="1676"/>
      <c r="L483" s="1676"/>
      <c r="M483" s="1676"/>
      <c r="N483" s="1676"/>
      <c r="O483" s="1676"/>
      <c r="P483" s="1676"/>
      <c r="Q483" s="1676"/>
      <c r="R483" s="1676"/>
      <c r="S483" s="1676"/>
      <c r="T483" s="1676"/>
      <c r="U483" s="1676"/>
      <c r="V483" s="1676"/>
      <c r="W483" s="1676"/>
      <c r="X483" s="1676"/>
      <c r="Y483" s="1676"/>
      <c r="Z483" s="1676"/>
    </row>
    <row r="484" spans="1:26">
      <c r="A484" s="1704"/>
      <c r="B484" s="1706"/>
      <c r="C484" s="1652"/>
      <c r="D484" s="1654"/>
      <c r="E484" s="1654"/>
      <c r="F484" s="1654"/>
      <c r="G484" s="1654"/>
      <c r="H484" s="1654"/>
      <c r="I484" s="1676"/>
      <c r="J484" s="1676"/>
      <c r="K484" s="1676"/>
      <c r="L484" s="1676"/>
      <c r="M484" s="1676"/>
      <c r="N484" s="1676"/>
      <c r="O484" s="1676"/>
      <c r="P484" s="1676"/>
      <c r="Q484" s="1676"/>
      <c r="R484" s="1676"/>
      <c r="S484" s="1676"/>
      <c r="T484" s="1676"/>
      <c r="U484" s="1676"/>
      <c r="V484" s="1676"/>
      <c r="W484" s="1676"/>
      <c r="X484" s="1676"/>
      <c r="Y484" s="1676"/>
      <c r="Z484" s="1676"/>
    </row>
    <row r="485" spans="1:26" ht="22.8">
      <c r="A485" s="1704"/>
      <c r="B485" s="1706" t="s">
        <v>977</v>
      </c>
      <c r="C485" s="1652"/>
      <c r="D485" s="1654"/>
      <c r="E485" s="1654"/>
      <c r="F485" s="1654"/>
      <c r="G485" s="1654"/>
      <c r="H485" s="1654"/>
      <c r="I485" s="1676"/>
      <c r="J485" s="1676"/>
      <c r="K485" s="1676"/>
      <c r="L485" s="1676"/>
      <c r="M485" s="1676"/>
      <c r="N485" s="1676"/>
      <c r="O485" s="1676"/>
      <c r="P485" s="1676"/>
      <c r="Q485" s="1676"/>
      <c r="R485" s="1676"/>
      <c r="S485" s="1676"/>
      <c r="T485" s="1676"/>
      <c r="U485" s="1676"/>
      <c r="V485" s="1676"/>
      <c r="W485" s="1676"/>
      <c r="X485" s="1676"/>
      <c r="Y485" s="1676"/>
      <c r="Z485" s="1676"/>
    </row>
    <row r="486" spans="1:26">
      <c r="B486" s="1713" t="s">
        <v>978</v>
      </c>
      <c r="C486" s="1652"/>
      <c r="D486" s="1654"/>
      <c r="E486" s="1654"/>
      <c r="F486" s="1654"/>
      <c r="G486" s="1654"/>
      <c r="H486" s="1654"/>
      <c r="I486" s="1676"/>
      <c r="J486" s="1676"/>
      <c r="K486" s="1676"/>
      <c r="L486" s="1676"/>
      <c r="M486" s="1676"/>
      <c r="N486" s="1676"/>
      <c r="O486" s="1676"/>
      <c r="P486" s="1676"/>
      <c r="Q486" s="1676"/>
      <c r="R486" s="1676"/>
      <c r="S486" s="1676"/>
      <c r="T486" s="1676"/>
      <c r="U486" s="1676"/>
      <c r="V486" s="1676"/>
      <c r="W486" s="1676"/>
      <c r="X486" s="1676"/>
      <c r="Y486" s="1676"/>
      <c r="Z486" s="1676"/>
    </row>
    <row r="487" spans="1:26">
      <c r="A487" s="1704"/>
      <c r="B487" s="1706" t="s">
        <v>979</v>
      </c>
      <c r="C487" s="1652"/>
      <c r="D487" s="1654"/>
      <c r="E487" s="1654"/>
      <c r="F487" s="1654"/>
      <c r="G487" s="1654"/>
      <c r="H487" s="1654"/>
      <c r="I487" s="1676"/>
      <c r="J487" s="1676"/>
      <c r="K487" s="1676"/>
      <c r="L487" s="1676"/>
      <c r="M487" s="1676"/>
      <c r="N487" s="1676"/>
      <c r="O487" s="1676"/>
      <c r="P487" s="1676"/>
      <c r="Q487" s="1676"/>
      <c r="R487" s="1676"/>
      <c r="S487" s="1676"/>
      <c r="T487" s="1676"/>
      <c r="U487" s="1676"/>
      <c r="V487" s="1676"/>
      <c r="W487" s="1676"/>
      <c r="X487" s="1676"/>
      <c r="Y487" s="1676"/>
      <c r="Z487" s="1676"/>
    </row>
    <row r="488" spans="1:26" ht="22.8">
      <c r="B488" s="1720" t="s">
        <v>980</v>
      </c>
      <c r="C488" s="1652"/>
      <c r="D488" s="1654"/>
      <c r="E488" s="1654"/>
      <c r="F488" s="1654"/>
      <c r="G488" s="1654"/>
      <c r="H488" s="1654"/>
      <c r="I488" s="1676"/>
      <c r="J488" s="1676"/>
      <c r="K488" s="1676"/>
      <c r="L488" s="1676"/>
      <c r="M488" s="1676"/>
      <c r="N488" s="1676"/>
      <c r="O488" s="1676"/>
      <c r="P488" s="1676"/>
      <c r="Q488" s="1676"/>
      <c r="R488" s="1676"/>
      <c r="S488" s="1676"/>
      <c r="T488" s="1676"/>
      <c r="U488" s="1676"/>
      <c r="V488" s="1676"/>
      <c r="W488" s="1676"/>
      <c r="X488" s="1676"/>
      <c r="Y488" s="1676"/>
      <c r="Z488" s="1676"/>
    </row>
    <row r="489" spans="1:26" ht="22.8">
      <c r="B489" s="1720" t="s">
        <v>981</v>
      </c>
      <c r="C489" s="1652"/>
      <c r="D489" s="1654"/>
      <c r="E489" s="1654"/>
      <c r="F489" s="1654"/>
      <c r="G489" s="1654"/>
      <c r="H489" s="1654"/>
      <c r="I489" s="1676"/>
      <c r="J489" s="1676"/>
      <c r="K489" s="1676"/>
      <c r="L489" s="1676"/>
      <c r="M489" s="1676"/>
      <c r="N489" s="1676"/>
      <c r="O489" s="1676"/>
      <c r="P489" s="1676"/>
      <c r="Q489" s="1676"/>
      <c r="R489" s="1676"/>
      <c r="S489" s="1676"/>
      <c r="T489" s="1676"/>
      <c r="U489" s="1676"/>
      <c r="V489" s="1676"/>
      <c r="W489" s="1676"/>
      <c r="X489" s="1676"/>
      <c r="Y489" s="1676"/>
      <c r="Z489" s="1676"/>
    </row>
    <row r="490" spans="1:26">
      <c r="B490" s="1713" t="s">
        <v>982</v>
      </c>
      <c r="C490" s="1652"/>
      <c r="D490" s="1654"/>
      <c r="E490" s="1654"/>
      <c r="F490" s="1654"/>
      <c r="G490" s="1654"/>
      <c r="H490" s="1654"/>
      <c r="I490" s="1676"/>
      <c r="J490" s="1676"/>
      <c r="K490" s="1676"/>
      <c r="L490" s="1676"/>
      <c r="M490" s="1676"/>
      <c r="N490" s="1676"/>
      <c r="O490" s="1676"/>
      <c r="P490" s="1676"/>
      <c r="Q490" s="1676"/>
      <c r="R490" s="1676"/>
      <c r="S490" s="1676"/>
      <c r="T490" s="1676"/>
      <c r="U490" s="1676"/>
      <c r="V490" s="1676"/>
      <c r="W490" s="1676"/>
      <c r="X490" s="1676"/>
      <c r="Y490" s="1676"/>
      <c r="Z490" s="1676"/>
    </row>
    <row r="491" spans="1:26">
      <c r="A491" s="1704"/>
      <c r="B491" s="1706"/>
      <c r="C491" s="1652"/>
      <c r="D491" s="1654"/>
      <c r="E491" s="1654"/>
      <c r="F491" s="1654"/>
      <c r="G491" s="1654"/>
      <c r="H491" s="1654"/>
      <c r="I491" s="1676"/>
      <c r="J491" s="1676"/>
      <c r="K491" s="1676"/>
      <c r="L491" s="1676"/>
      <c r="M491" s="1676"/>
      <c r="N491" s="1676"/>
      <c r="O491" s="1676"/>
      <c r="P491" s="1676"/>
      <c r="Q491" s="1676"/>
      <c r="R491" s="1676"/>
      <c r="S491" s="1676"/>
      <c r="T491" s="1676"/>
      <c r="U491" s="1676"/>
      <c r="V491" s="1676"/>
      <c r="W491" s="1676"/>
      <c r="X491" s="1676"/>
      <c r="Y491" s="1676"/>
      <c r="Z491" s="1676"/>
    </row>
    <row r="492" spans="1:26">
      <c r="A492" s="1704"/>
      <c r="B492" s="1712" t="s">
        <v>983</v>
      </c>
      <c r="C492" s="1652"/>
      <c r="D492" s="1654"/>
      <c r="E492" s="1654"/>
      <c r="F492" s="1654"/>
      <c r="G492" s="1654"/>
      <c r="H492" s="1654"/>
      <c r="I492" s="1676"/>
      <c r="J492" s="1676"/>
      <c r="K492" s="1676"/>
      <c r="L492" s="1676"/>
      <c r="M492" s="1676"/>
      <c r="N492" s="1676"/>
      <c r="O492" s="1676"/>
      <c r="P492" s="1676"/>
      <c r="Q492" s="1676"/>
      <c r="R492" s="1676"/>
      <c r="S492" s="1676"/>
      <c r="T492" s="1676"/>
      <c r="U492" s="1676"/>
      <c r="V492" s="1676"/>
      <c r="W492" s="1676"/>
      <c r="X492" s="1676"/>
      <c r="Y492" s="1676"/>
      <c r="Z492" s="1676"/>
    </row>
    <row r="493" spans="1:26">
      <c r="A493" s="1704"/>
      <c r="B493" s="1706" t="s">
        <v>984</v>
      </c>
      <c r="C493" s="1652"/>
      <c r="D493" s="1654"/>
      <c r="E493" s="1654"/>
      <c r="F493" s="1654"/>
      <c r="G493" s="1654"/>
      <c r="H493" s="1654"/>
      <c r="I493" s="1676"/>
      <c r="J493" s="1676"/>
      <c r="K493" s="1676"/>
      <c r="L493" s="1676"/>
      <c r="M493" s="1676"/>
      <c r="N493" s="1676"/>
      <c r="O493" s="1676"/>
      <c r="P493" s="1676"/>
      <c r="Q493" s="1676"/>
      <c r="R493" s="1676"/>
      <c r="S493" s="1676"/>
      <c r="T493" s="1676"/>
      <c r="U493" s="1676"/>
      <c r="V493" s="1676"/>
      <c r="W493" s="1676"/>
      <c r="X493" s="1676"/>
      <c r="Y493" s="1676"/>
      <c r="Z493" s="1676"/>
    </row>
    <row r="494" spans="1:26">
      <c r="A494" s="1740" t="s">
        <v>985</v>
      </c>
      <c r="B494" s="1707" t="s">
        <v>986</v>
      </c>
      <c r="D494" s="1654"/>
      <c r="E494" s="1654"/>
      <c r="F494" s="1654"/>
      <c r="G494" s="1654"/>
      <c r="H494" s="1654"/>
      <c r="I494" s="1676"/>
      <c r="J494" s="1676"/>
      <c r="K494" s="1676"/>
      <c r="L494" s="1676"/>
      <c r="M494" s="1676"/>
      <c r="N494" s="1676"/>
      <c r="O494" s="1676"/>
      <c r="P494" s="1676"/>
      <c r="Q494" s="1676"/>
      <c r="R494" s="1676"/>
      <c r="S494" s="1676"/>
      <c r="T494" s="1676"/>
      <c r="U494" s="1676"/>
      <c r="V494" s="1676"/>
      <c r="W494" s="1676"/>
      <c r="X494" s="1676"/>
      <c r="Y494" s="1676"/>
      <c r="Z494" s="1676"/>
    </row>
    <row r="495" spans="1:26">
      <c r="A495" s="1652" t="s">
        <v>157</v>
      </c>
      <c r="B495" s="1706" t="s">
        <v>987</v>
      </c>
      <c r="D495" s="1654"/>
      <c r="E495" s="1654"/>
      <c r="F495" s="1654"/>
      <c r="G495" s="1654"/>
      <c r="H495" s="1654"/>
      <c r="I495" s="1676"/>
      <c r="J495" s="1676"/>
      <c r="K495" s="1676"/>
      <c r="L495" s="1676"/>
      <c r="M495" s="1676"/>
      <c r="N495" s="1676"/>
      <c r="O495" s="1676"/>
      <c r="P495" s="1676"/>
      <c r="Q495" s="1676"/>
      <c r="R495" s="1676"/>
      <c r="S495" s="1676"/>
      <c r="T495" s="1676"/>
      <c r="U495" s="1676"/>
      <c r="V495" s="1676"/>
      <c r="W495" s="1676"/>
      <c r="X495" s="1676"/>
      <c r="Y495" s="1676"/>
      <c r="Z495" s="1676"/>
    </row>
    <row r="496" spans="1:26">
      <c r="A496" s="1740" t="s">
        <v>988</v>
      </c>
      <c r="B496" s="1707" t="s">
        <v>989</v>
      </c>
      <c r="D496" s="1654"/>
      <c r="E496" s="1654"/>
      <c r="F496" s="1654"/>
      <c r="G496" s="1654"/>
      <c r="H496" s="1654"/>
      <c r="I496" s="1676"/>
      <c r="J496" s="1676"/>
      <c r="K496" s="1676"/>
      <c r="L496" s="1676"/>
      <c r="M496" s="1676"/>
      <c r="N496" s="1676"/>
      <c r="O496" s="1676"/>
      <c r="P496" s="1676"/>
      <c r="Q496" s="1676"/>
      <c r="R496" s="1676"/>
      <c r="S496" s="1676"/>
      <c r="T496" s="1676"/>
      <c r="U496" s="1676"/>
      <c r="V496" s="1676"/>
      <c r="W496" s="1676"/>
      <c r="X496" s="1676"/>
      <c r="Y496" s="1676"/>
      <c r="Z496" s="1676"/>
    </row>
    <row r="497" spans="1:26">
      <c r="A497" s="1652" t="s">
        <v>157</v>
      </c>
      <c r="B497" s="1721" t="s">
        <v>990</v>
      </c>
      <c r="D497" s="1654"/>
      <c r="E497" s="1654"/>
      <c r="F497" s="1654"/>
      <c r="G497" s="1654"/>
      <c r="H497" s="1654"/>
      <c r="I497" s="1676"/>
      <c r="J497" s="1676"/>
      <c r="K497" s="1676"/>
      <c r="L497" s="1676"/>
      <c r="M497" s="1676"/>
      <c r="N497" s="1676"/>
      <c r="O497" s="1676"/>
      <c r="P497" s="1676"/>
      <c r="Q497" s="1676"/>
      <c r="R497" s="1676"/>
      <c r="S497" s="1676"/>
      <c r="T497" s="1676"/>
      <c r="U497" s="1676"/>
      <c r="V497" s="1676"/>
      <c r="W497" s="1676"/>
      <c r="X497" s="1676"/>
      <c r="Y497" s="1676"/>
      <c r="Z497" s="1676"/>
    </row>
    <row r="498" spans="1:26">
      <c r="A498" s="1656"/>
      <c r="B498" s="1706" t="s">
        <v>991</v>
      </c>
      <c r="D498" s="1654"/>
      <c r="E498" s="1654"/>
      <c r="F498" s="1654"/>
      <c r="G498" s="1654"/>
      <c r="H498" s="1654"/>
      <c r="I498" s="1676"/>
      <c r="J498" s="1676"/>
      <c r="K498" s="1676"/>
      <c r="L498" s="1676"/>
      <c r="M498" s="1676"/>
      <c r="N498" s="1676"/>
      <c r="O498" s="1676"/>
      <c r="P498" s="1676"/>
      <c r="Q498" s="1676"/>
      <c r="R498" s="1676"/>
      <c r="S498" s="1676"/>
      <c r="T498" s="1676"/>
      <c r="U498" s="1676"/>
      <c r="V498" s="1676"/>
      <c r="W498" s="1676"/>
      <c r="X498" s="1676"/>
      <c r="Y498" s="1676"/>
      <c r="Z498" s="1676"/>
    </row>
    <row r="499" spans="1:26">
      <c r="A499" s="1740" t="s">
        <v>992</v>
      </c>
      <c r="B499" s="1707" t="s">
        <v>993</v>
      </c>
      <c r="D499" s="1654"/>
      <c r="E499" s="1654"/>
      <c r="F499" s="1654"/>
      <c r="G499" s="1654"/>
      <c r="H499" s="1654"/>
      <c r="I499" s="1676"/>
      <c r="J499" s="1676"/>
      <c r="K499" s="1676"/>
      <c r="L499" s="1676"/>
      <c r="M499" s="1676"/>
      <c r="N499" s="1676"/>
      <c r="O499" s="1676"/>
      <c r="P499" s="1676"/>
      <c r="Q499" s="1676"/>
      <c r="R499" s="1676"/>
      <c r="S499" s="1676"/>
      <c r="T499" s="1676"/>
      <c r="U499" s="1676"/>
      <c r="V499" s="1676"/>
      <c r="W499" s="1676"/>
      <c r="X499" s="1676"/>
      <c r="Y499" s="1676"/>
      <c r="Z499" s="1676"/>
    </row>
    <row r="500" spans="1:26">
      <c r="A500" s="1652" t="s">
        <v>157</v>
      </c>
      <c r="B500" s="1706" t="s">
        <v>994</v>
      </c>
      <c r="D500" s="1654"/>
      <c r="E500" s="1654"/>
      <c r="F500" s="1654"/>
      <c r="G500" s="1654"/>
      <c r="H500" s="1654"/>
      <c r="I500" s="1676"/>
      <c r="J500" s="1676"/>
      <c r="K500" s="1676"/>
      <c r="L500" s="1676"/>
      <c r="M500" s="1676"/>
      <c r="N500" s="1676"/>
      <c r="O500" s="1676"/>
      <c r="P500" s="1676"/>
      <c r="Q500" s="1676"/>
      <c r="R500" s="1676"/>
      <c r="S500" s="1676"/>
      <c r="T500" s="1676"/>
      <c r="U500" s="1676"/>
      <c r="V500" s="1676"/>
      <c r="W500" s="1676"/>
      <c r="X500" s="1676"/>
      <c r="Y500" s="1676"/>
      <c r="Z500" s="1676"/>
    </row>
    <row r="501" spans="1:26">
      <c r="A501" s="1656"/>
      <c r="B501" s="1706" t="s">
        <v>995</v>
      </c>
      <c r="D501" s="1654"/>
      <c r="E501" s="1654"/>
      <c r="F501" s="1654"/>
      <c r="G501" s="1654"/>
      <c r="H501" s="1654"/>
      <c r="I501" s="1676"/>
      <c r="J501" s="1676"/>
      <c r="K501" s="1676"/>
      <c r="L501" s="1676"/>
      <c r="M501" s="1676"/>
      <c r="N501" s="1676"/>
      <c r="O501" s="1676"/>
      <c r="P501" s="1676"/>
      <c r="Q501" s="1676"/>
      <c r="R501" s="1676"/>
      <c r="S501" s="1676"/>
      <c r="T501" s="1676"/>
      <c r="U501" s="1676"/>
      <c r="V501" s="1676"/>
      <c r="W501" s="1676"/>
      <c r="X501" s="1676"/>
      <c r="Y501" s="1676"/>
      <c r="Z501" s="1676"/>
    </row>
    <row r="502" spans="1:26">
      <c r="A502" s="1656"/>
      <c r="B502" s="1738"/>
      <c r="D502" s="1654"/>
      <c r="E502" s="1654"/>
      <c r="F502" s="1654"/>
      <c r="G502" s="1654"/>
      <c r="H502" s="1654"/>
      <c r="I502" s="1676"/>
      <c r="J502" s="1676"/>
      <c r="K502" s="1676"/>
      <c r="L502" s="1676"/>
      <c r="M502" s="1676"/>
      <c r="N502" s="1676"/>
      <c r="O502" s="1676"/>
      <c r="P502" s="1676"/>
      <c r="Q502" s="1676"/>
      <c r="R502" s="1676"/>
      <c r="S502" s="1676"/>
      <c r="T502" s="1676"/>
      <c r="U502" s="1676"/>
      <c r="V502" s="1676"/>
      <c r="W502" s="1676"/>
      <c r="X502" s="1676"/>
      <c r="Y502" s="1676"/>
      <c r="Z502" s="1676"/>
    </row>
    <row r="503" spans="1:26" ht="22.8">
      <c r="A503" s="1704"/>
      <c r="B503" s="1706" t="s">
        <v>1498</v>
      </c>
      <c r="C503" s="1652"/>
      <c r="D503" s="1654"/>
      <c r="E503" s="1654"/>
      <c r="F503" s="1654"/>
      <c r="G503" s="1654"/>
      <c r="H503" s="1654"/>
      <c r="I503" s="1676"/>
      <c r="J503" s="1676"/>
      <c r="K503" s="1676"/>
      <c r="L503" s="1676"/>
      <c r="M503" s="1676"/>
      <c r="N503" s="1676"/>
      <c r="O503" s="1676"/>
      <c r="P503" s="1676"/>
      <c r="Q503" s="1676"/>
      <c r="R503" s="1676"/>
      <c r="S503" s="1676"/>
      <c r="T503" s="1676"/>
      <c r="U503" s="1676"/>
      <c r="V503" s="1676"/>
      <c r="W503" s="1676"/>
      <c r="X503" s="1676"/>
      <c r="Y503" s="1676"/>
      <c r="Z503" s="1676"/>
    </row>
    <row r="504" spans="1:26">
      <c r="A504" s="1704"/>
      <c r="B504" s="1706"/>
      <c r="C504" s="1652"/>
      <c r="D504" s="1654"/>
      <c r="E504" s="1654"/>
      <c r="F504" s="1654"/>
      <c r="G504" s="1654"/>
      <c r="H504" s="1654"/>
      <c r="I504" s="1676"/>
      <c r="J504" s="1676"/>
      <c r="K504" s="1676"/>
      <c r="L504" s="1676"/>
      <c r="M504" s="1676"/>
      <c r="N504" s="1676"/>
      <c r="O504" s="1676"/>
      <c r="P504" s="1676"/>
      <c r="Q504" s="1676"/>
      <c r="R504" s="1676"/>
      <c r="S504" s="1676"/>
      <c r="T504" s="1676"/>
      <c r="U504" s="1676"/>
      <c r="V504" s="1676"/>
      <c r="W504" s="1676"/>
      <c r="X504" s="1676"/>
      <c r="Y504" s="1676"/>
      <c r="Z504" s="1676"/>
    </row>
    <row r="505" spans="1:26">
      <c r="A505" s="1704"/>
      <c r="B505" s="1721" t="s">
        <v>996</v>
      </c>
      <c r="C505" s="1652"/>
      <c r="D505" s="1654"/>
      <c r="E505" s="1654"/>
      <c r="F505" s="1654"/>
      <c r="G505" s="1654"/>
      <c r="H505" s="1654"/>
      <c r="I505" s="1676"/>
      <c r="J505" s="1676"/>
      <c r="K505" s="1676"/>
      <c r="L505" s="1676"/>
      <c r="M505" s="1676"/>
      <c r="N505" s="1676"/>
      <c r="O505" s="1676"/>
      <c r="P505" s="1676"/>
      <c r="Q505" s="1676"/>
      <c r="R505" s="1676"/>
      <c r="S505" s="1676"/>
      <c r="T505" s="1676"/>
      <c r="U505" s="1676"/>
      <c r="V505" s="1676"/>
      <c r="W505" s="1676"/>
      <c r="X505" s="1676"/>
      <c r="Y505" s="1676"/>
      <c r="Z505" s="1676"/>
    </row>
    <row r="506" spans="1:26">
      <c r="B506" s="1713" t="s">
        <v>997</v>
      </c>
      <c r="C506" s="1652"/>
      <c r="D506" s="1654"/>
      <c r="E506" s="1654"/>
      <c r="F506" s="1654"/>
      <c r="G506" s="1654"/>
      <c r="H506" s="1654"/>
      <c r="I506" s="1676"/>
      <c r="J506" s="1676"/>
      <c r="K506" s="1676"/>
      <c r="L506" s="1676"/>
      <c r="M506" s="1676"/>
      <c r="N506" s="1676"/>
      <c r="O506" s="1676"/>
      <c r="P506" s="1676"/>
      <c r="Q506" s="1676"/>
      <c r="R506" s="1676"/>
      <c r="S506" s="1676"/>
      <c r="T506" s="1676"/>
      <c r="U506" s="1676"/>
      <c r="V506" s="1676"/>
      <c r="W506" s="1676"/>
      <c r="X506" s="1676"/>
      <c r="Y506" s="1676"/>
      <c r="Z506" s="1676"/>
    </row>
    <row r="507" spans="1:26">
      <c r="A507" s="1704"/>
      <c r="B507" s="1706"/>
      <c r="C507" s="1652"/>
      <c r="D507" s="1654"/>
      <c r="E507" s="1654"/>
      <c r="F507" s="1654"/>
      <c r="G507" s="1654"/>
      <c r="H507" s="1654"/>
      <c r="I507" s="1676"/>
      <c r="J507" s="1676"/>
      <c r="K507" s="1676"/>
      <c r="L507" s="1676"/>
      <c r="M507" s="1676"/>
      <c r="N507" s="1676"/>
      <c r="O507" s="1676"/>
      <c r="P507" s="1676"/>
      <c r="Q507" s="1676"/>
      <c r="R507" s="1676"/>
      <c r="S507" s="1676"/>
      <c r="T507" s="1676"/>
      <c r="U507" s="1676"/>
      <c r="V507" s="1676"/>
      <c r="W507" s="1676"/>
      <c r="X507" s="1676"/>
      <c r="Y507" s="1676"/>
      <c r="Z507" s="1676"/>
    </row>
    <row r="508" spans="1:26">
      <c r="A508" s="1704"/>
      <c r="B508" s="1712" t="s">
        <v>723</v>
      </c>
      <c r="C508" s="1652"/>
      <c r="D508" s="1654"/>
      <c r="E508" s="1654"/>
      <c r="F508" s="1654"/>
      <c r="G508" s="1654"/>
      <c r="H508" s="1654"/>
      <c r="I508" s="1676"/>
      <c r="J508" s="1676"/>
      <c r="K508" s="1676"/>
      <c r="L508" s="1676"/>
      <c r="M508" s="1676"/>
      <c r="N508" s="1676"/>
      <c r="O508" s="1676"/>
      <c r="P508" s="1676"/>
      <c r="Q508" s="1676"/>
      <c r="R508" s="1676"/>
      <c r="S508" s="1676"/>
      <c r="T508" s="1676"/>
      <c r="U508" s="1676"/>
      <c r="V508" s="1676"/>
      <c r="W508" s="1676"/>
      <c r="X508" s="1676"/>
      <c r="Y508" s="1676"/>
      <c r="Z508" s="1676"/>
    </row>
    <row r="509" spans="1:26" ht="26.4">
      <c r="A509" s="1704"/>
      <c r="B509" s="1706" t="s">
        <v>998</v>
      </c>
      <c r="C509" s="1652"/>
      <c r="D509" s="1654"/>
      <c r="E509" s="1654"/>
      <c r="F509" s="1654"/>
      <c r="G509" s="1654"/>
      <c r="H509" s="1654"/>
      <c r="I509" s="1676"/>
      <c r="J509" s="1676"/>
      <c r="K509" s="1676"/>
      <c r="L509" s="1676"/>
      <c r="M509" s="1676"/>
      <c r="N509" s="1676"/>
      <c r="O509" s="1676"/>
      <c r="P509" s="1676"/>
      <c r="Q509" s="1676"/>
      <c r="R509" s="1676"/>
      <c r="S509" s="1676"/>
      <c r="T509" s="1676"/>
      <c r="U509" s="1676"/>
      <c r="V509" s="1676"/>
      <c r="W509" s="1676"/>
      <c r="X509" s="1676"/>
      <c r="Y509" s="1676"/>
      <c r="Z509" s="1676"/>
    </row>
    <row r="510" spans="1:26">
      <c r="A510" s="1704"/>
      <c r="B510" s="1706"/>
      <c r="C510" s="1652"/>
      <c r="D510" s="1654"/>
      <c r="E510" s="1654"/>
      <c r="F510" s="1654"/>
      <c r="G510" s="1654"/>
      <c r="H510" s="1654"/>
      <c r="I510" s="1676"/>
      <c r="J510" s="1676"/>
      <c r="K510" s="1676"/>
      <c r="L510" s="1676"/>
      <c r="M510" s="1676"/>
      <c r="N510" s="1676"/>
      <c r="O510" s="1676"/>
      <c r="P510" s="1676"/>
      <c r="Q510" s="1676"/>
      <c r="R510" s="1676"/>
      <c r="S510" s="1676"/>
      <c r="T510" s="1676"/>
      <c r="U510" s="1676"/>
      <c r="V510" s="1676"/>
      <c r="W510" s="1676"/>
      <c r="X510" s="1676"/>
      <c r="Y510" s="1676"/>
      <c r="Z510" s="1676"/>
    </row>
    <row r="511" spans="1:26" ht="16.2">
      <c r="A511" s="1704"/>
      <c r="B511" s="1724" t="s">
        <v>999</v>
      </c>
      <c r="C511" s="1652"/>
      <c r="D511" s="1654"/>
      <c r="E511" s="1654"/>
      <c r="F511" s="1654"/>
      <c r="G511" s="1654"/>
      <c r="H511" s="1654"/>
      <c r="I511" s="1676"/>
      <c r="J511" s="1676"/>
      <c r="K511" s="1676"/>
      <c r="L511" s="1676"/>
      <c r="M511" s="1676"/>
      <c r="N511" s="1676"/>
      <c r="O511" s="1676"/>
      <c r="P511" s="1676"/>
      <c r="Q511" s="1676"/>
      <c r="R511" s="1676"/>
      <c r="S511" s="1676"/>
      <c r="T511" s="1676"/>
      <c r="U511" s="1676"/>
      <c r="V511" s="1676"/>
      <c r="W511" s="1676"/>
      <c r="X511" s="1676"/>
      <c r="Y511" s="1676"/>
      <c r="Z511" s="1676"/>
    </row>
    <row r="512" spans="1:26">
      <c r="A512" s="1704"/>
      <c r="B512" s="1706"/>
      <c r="C512" s="1652"/>
      <c r="D512" s="1654"/>
      <c r="E512" s="1654"/>
      <c r="F512" s="1654"/>
      <c r="G512" s="1654"/>
      <c r="H512" s="1654"/>
      <c r="I512" s="1676"/>
      <c r="J512" s="1676"/>
      <c r="K512" s="1676"/>
      <c r="L512" s="1676"/>
      <c r="M512" s="1676"/>
      <c r="N512" s="1676"/>
      <c r="O512" s="1676"/>
      <c r="P512" s="1676"/>
      <c r="Q512" s="1676"/>
      <c r="R512" s="1676"/>
      <c r="S512" s="1676"/>
      <c r="T512" s="1676"/>
      <c r="U512" s="1676"/>
      <c r="V512" s="1676"/>
      <c r="W512" s="1676"/>
      <c r="X512" s="1676"/>
      <c r="Y512" s="1676"/>
      <c r="Z512" s="1676"/>
    </row>
    <row r="513" spans="1:26">
      <c r="A513" s="1704"/>
      <c r="B513" s="1712" t="s">
        <v>723</v>
      </c>
      <c r="C513" s="1652"/>
      <c r="D513" s="1654"/>
      <c r="E513" s="1654"/>
      <c r="F513" s="1654"/>
      <c r="G513" s="1654"/>
      <c r="H513" s="1654"/>
      <c r="I513" s="1676"/>
      <c r="J513" s="1676"/>
      <c r="K513" s="1676"/>
      <c r="L513" s="1676"/>
      <c r="M513" s="1676"/>
      <c r="N513" s="1676"/>
      <c r="O513" s="1676"/>
      <c r="P513" s="1676"/>
      <c r="Q513" s="1676"/>
      <c r="R513" s="1676"/>
      <c r="S513" s="1676"/>
      <c r="T513" s="1676"/>
      <c r="U513" s="1676"/>
      <c r="V513" s="1676"/>
      <c r="W513" s="1676"/>
      <c r="X513" s="1676"/>
      <c r="Y513" s="1676"/>
      <c r="Z513" s="1676"/>
    </row>
    <row r="514" spans="1:26" ht="22.8">
      <c r="A514" s="1704"/>
      <c r="B514" s="1706" t="s">
        <v>1499</v>
      </c>
      <c r="C514" s="1652"/>
      <c r="D514" s="1654"/>
      <c r="E514" s="1654"/>
      <c r="F514" s="1654"/>
      <c r="G514" s="1654"/>
      <c r="H514" s="1654"/>
      <c r="I514" s="1676"/>
      <c r="J514" s="1676"/>
      <c r="K514" s="1676"/>
      <c r="L514" s="1676"/>
      <c r="M514" s="1676"/>
      <c r="N514" s="1676"/>
      <c r="O514" s="1676"/>
      <c r="P514" s="1676"/>
      <c r="Q514" s="1676"/>
      <c r="R514" s="1676"/>
      <c r="S514" s="1676"/>
      <c r="T514" s="1676"/>
      <c r="U514" s="1676"/>
      <c r="V514" s="1676"/>
      <c r="W514" s="1676"/>
      <c r="X514" s="1676"/>
      <c r="Y514" s="1676"/>
      <c r="Z514" s="1676"/>
    </row>
    <row r="515" spans="1:26" ht="22.8">
      <c r="A515" s="1704"/>
      <c r="B515" s="1706" t="s">
        <v>1000</v>
      </c>
      <c r="C515" s="1652"/>
      <c r="D515" s="1654"/>
      <c r="E515" s="1654"/>
      <c r="F515" s="1654"/>
      <c r="G515" s="1654"/>
      <c r="H515" s="1654"/>
      <c r="I515" s="1676"/>
      <c r="J515" s="1676"/>
      <c r="K515" s="1676"/>
      <c r="L515" s="1676"/>
      <c r="M515" s="1676"/>
      <c r="N515" s="1676"/>
      <c r="O515" s="1676"/>
      <c r="P515" s="1676"/>
      <c r="Q515" s="1676"/>
      <c r="R515" s="1676"/>
      <c r="S515" s="1676"/>
      <c r="T515" s="1676"/>
      <c r="U515" s="1676"/>
      <c r="V515" s="1676"/>
      <c r="W515" s="1676"/>
      <c r="X515" s="1676"/>
      <c r="Y515" s="1676"/>
      <c r="Z515" s="1676"/>
    </row>
    <row r="516" spans="1:26">
      <c r="A516" s="1722"/>
      <c r="B516" s="1723"/>
      <c r="C516" s="1722"/>
      <c r="D516" s="1722"/>
      <c r="E516" s="1722"/>
      <c r="F516" s="1722"/>
      <c r="G516" s="1722"/>
      <c r="H516" s="1722"/>
      <c r="I516" s="1634"/>
      <c r="J516" s="1634"/>
      <c r="K516" s="1634"/>
      <c r="L516" s="1634"/>
      <c r="M516" s="1634"/>
      <c r="N516" s="1634"/>
      <c r="O516" s="1634"/>
      <c r="P516" s="1634"/>
      <c r="Q516" s="1634"/>
      <c r="R516" s="1634"/>
      <c r="S516" s="1634"/>
      <c r="T516" s="1634"/>
      <c r="U516" s="1634"/>
      <c r="V516" s="1634"/>
      <c r="W516" s="1634"/>
      <c r="X516" s="1634"/>
      <c r="Y516" s="1634"/>
      <c r="Z516" s="1634"/>
    </row>
    <row r="517" spans="1:26" ht="17.399999999999999">
      <c r="A517" s="1711" t="s">
        <v>160</v>
      </c>
      <c r="B517" s="1706"/>
      <c r="C517" s="1652"/>
      <c r="D517" s="1654"/>
      <c r="E517" s="1654"/>
      <c r="F517" s="1654"/>
      <c r="G517" s="1654"/>
      <c r="H517" s="1654"/>
      <c r="I517" s="1634"/>
      <c r="J517" s="1634"/>
      <c r="K517" s="1634"/>
      <c r="L517" s="1634"/>
      <c r="M517" s="1634"/>
      <c r="N517" s="1634"/>
      <c r="O517" s="1634"/>
      <c r="P517" s="1634"/>
      <c r="Q517" s="1634"/>
      <c r="R517" s="1634"/>
      <c r="S517" s="1634"/>
      <c r="T517" s="1634"/>
      <c r="U517" s="1634"/>
      <c r="V517" s="1634"/>
      <c r="W517" s="1634"/>
      <c r="X517" s="1634"/>
      <c r="Y517" s="1634"/>
      <c r="Z517" s="1634"/>
    </row>
    <row r="518" spans="1:26">
      <c r="A518" s="1704"/>
      <c r="B518" s="1706"/>
      <c r="C518" s="1652"/>
      <c r="D518" s="1654"/>
      <c r="E518" s="1654"/>
      <c r="F518" s="1654"/>
      <c r="G518" s="1654"/>
      <c r="H518" s="1654"/>
      <c r="I518" s="1634"/>
      <c r="J518" s="1634"/>
      <c r="K518" s="1634"/>
      <c r="L518" s="1634"/>
      <c r="M518" s="1634"/>
      <c r="N518" s="1634"/>
      <c r="O518" s="1634"/>
      <c r="P518" s="1634"/>
      <c r="Q518" s="1634"/>
      <c r="R518" s="1634"/>
      <c r="S518" s="1634"/>
      <c r="T518" s="1634"/>
      <c r="U518" s="1634"/>
      <c r="V518" s="1634"/>
      <c r="W518" s="1634"/>
      <c r="X518" s="1634"/>
      <c r="Y518" s="1634"/>
      <c r="Z518" s="1634"/>
    </row>
    <row r="519" spans="1:26">
      <c r="A519" s="1704"/>
      <c r="B519" s="1712" t="s">
        <v>705</v>
      </c>
      <c r="C519" s="1701"/>
      <c r="D519" s="1654"/>
      <c r="E519" s="1654"/>
      <c r="F519" s="1654"/>
      <c r="G519" s="1654"/>
      <c r="H519" s="1654"/>
      <c r="I519" s="1676"/>
      <c r="J519" s="1676"/>
      <c r="K519" s="1676"/>
      <c r="L519" s="1676"/>
      <c r="M519" s="1676"/>
      <c r="N519" s="1676"/>
      <c r="O519" s="1676"/>
      <c r="P519" s="1676"/>
      <c r="Q519" s="1676"/>
      <c r="R519" s="1676"/>
      <c r="S519" s="1676"/>
      <c r="T519" s="1676"/>
      <c r="U519" s="1676"/>
      <c r="V519" s="1676"/>
      <c r="W519" s="1676"/>
      <c r="X519" s="1676"/>
      <c r="Y519" s="1676"/>
      <c r="Z519" s="1676"/>
    </row>
    <row r="520" spans="1:26">
      <c r="A520" s="1704"/>
      <c r="B520" s="1706" t="s">
        <v>1001</v>
      </c>
      <c r="C520" s="1701"/>
      <c r="D520" s="1654"/>
      <c r="E520" s="1654"/>
      <c r="F520" s="1654"/>
      <c r="G520" s="1654"/>
      <c r="H520" s="1654"/>
      <c r="I520" s="1676"/>
      <c r="J520" s="1676"/>
      <c r="K520" s="1676"/>
      <c r="L520" s="1676"/>
      <c r="M520" s="1676"/>
      <c r="N520" s="1676"/>
      <c r="O520" s="1676"/>
      <c r="P520" s="1676"/>
      <c r="Q520" s="1676"/>
      <c r="R520" s="1676"/>
      <c r="S520" s="1676"/>
      <c r="T520" s="1676"/>
      <c r="U520" s="1676"/>
      <c r="V520" s="1676"/>
      <c r="W520" s="1676"/>
      <c r="X520" s="1676"/>
      <c r="Y520" s="1676"/>
      <c r="Z520" s="1676"/>
    </row>
    <row r="521" spans="1:26">
      <c r="A521" s="1704" t="s">
        <v>1002</v>
      </c>
      <c r="B521" s="1706"/>
      <c r="C521" s="1701"/>
      <c r="D521" s="1654"/>
      <c r="E521" s="1654"/>
      <c r="F521" s="1654"/>
      <c r="G521" s="1654"/>
      <c r="H521" s="1654"/>
      <c r="I521" s="1676"/>
      <c r="J521" s="1676"/>
      <c r="K521" s="1676"/>
      <c r="L521" s="1676"/>
      <c r="M521" s="1676"/>
      <c r="N521" s="1676"/>
      <c r="O521" s="1676"/>
      <c r="P521" s="1676"/>
      <c r="Q521" s="1676"/>
      <c r="R521" s="1676"/>
      <c r="S521" s="1676"/>
      <c r="T521" s="1676"/>
      <c r="U521" s="1676"/>
      <c r="V521" s="1676"/>
      <c r="W521" s="1676"/>
      <c r="X521" s="1676"/>
      <c r="Y521" s="1676"/>
      <c r="Z521" s="1676"/>
    </row>
    <row r="522" spans="1:26">
      <c r="A522" s="1714" t="s">
        <v>119</v>
      </c>
      <c r="B522" s="1715" t="s">
        <v>1003</v>
      </c>
      <c r="C522" s="1654"/>
      <c r="D522" s="1654"/>
      <c r="E522" s="1654"/>
      <c r="F522" s="1654"/>
      <c r="G522" s="1654"/>
      <c r="I522" s="1676"/>
      <c r="J522" s="1676"/>
      <c r="K522" s="1676"/>
      <c r="L522" s="1676"/>
      <c r="M522" s="1676"/>
      <c r="N522" s="1676"/>
      <c r="O522" s="1676"/>
      <c r="P522" s="1676"/>
      <c r="Q522" s="1676"/>
      <c r="R522" s="1676"/>
      <c r="S522" s="1676"/>
      <c r="T522" s="1676"/>
      <c r="U522" s="1676"/>
      <c r="V522" s="1676"/>
      <c r="W522" s="1676"/>
      <c r="X522" s="1676"/>
      <c r="Y522" s="1676"/>
      <c r="Z522" s="1676"/>
    </row>
    <row r="523" spans="1:26" ht="27" customHeight="1">
      <c r="A523" s="1714" t="s">
        <v>119</v>
      </c>
      <c r="B523" s="1718" t="s">
        <v>1004</v>
      </c>
      <c r="C523" s="1719"/>
      <c r="D523" s="1719"/>
      <c r="E523" s="1719"/>
      <c r="F523" s="1719"/>
      <c r="G523" s="1719"/>
      <c r="I523" s="1676"/>
      <c r="J523" s="1676"/>
      <c r="K523" s="1676"/>
      <c r="L523" s="1676"/>
      <c r="M523" s="1676"/>
      <c r="N523" s="1676"/>
      <c r="O523" s="1676"/>
      <c r="P523" s="1676"/>
      <c r="Q523" s="1676"/>
      <c r="R523" s="1676"/>
      <c r="S523" s="1676"/>
      <c r="T523" s="1676"/>
      <c r="U523" s="1676"/>
      <c r="V523" s="1676"/>
      <c r="W523" s="1676"/>
      <c r="X523" s="1676"/>
      <c r="Y523" s="1676"/>
      <c r="Z523" s="1676"/>
    </row>
    <row r="524" spans="1:26">
      <c r="A524" s="1714" t="s">
        <v>119</v>
      </c>
      <c r="B524" s="1715" t="s">
        <v>769</v>
      </c>
      <c r="C524" s="1654"/>
      <c r="D524" s="1654"/>
      <c r="E524" s="1654"/>
      <c r="F524" s="1654"/>
      <c r="G524" s="1654"/>
      <c r="I524" s="1676"/>
      <c r="J524" s="1676"/>
      <c r="K524" s="1676"/>
      <c r="L524" s="1676"/>
      <c r="M524" s="1676"/>
      <c r="N524" s="1676"/>
      <c r="O524" s="1676"/>
      <c r="P524" s="1676"/>
      <c r="Q524" s="1676"/>
      <c r="R524" s="1676"/>
      <c r="S524" s="1676"/>
      <c r="T524" s="1676"/>
      <c r="U524" s="1676"/>
      <c r="V524" s="1676"/>
      <c r="W524" s="1676"/>
      <c r="X524" s="1676"/>
      <c r="Y524" s="1676"/>
      <c r="Z524" s="1676"/>
    </row>
    <row r="525" spans="1:26">
      <c r="A525" s="1714" t="s">
        <v>119</v>
      </c>
      <c r="B525" s="1716" t="s">
        <v>770</v>
      </c>
      <c r="C525" s="1654"/>
      <c r="D525" s="1654"/>
      <c r="E525" s="1654"/>
      <c r="F525" s="1654"/>
      <c r="G525" s="1654"/>
      <c r="I525" s="1676"/>
      <c r="J525" s="1676"/>
      <c r="K525" s="1676"/>
      <c r="L525" s="1676"/>
      <c r="M525" s="1676"/>
      <c r="N525" s="1676"/>
      <c r="O525" s="1676"/>
      <c r="P525" s="1676"/>
      <c r="Q525" s="1676"/>
      <c r="R525" s="1676"/>
      <c r="S525" s="1676"/>
      <c r="T525" s="1676"/>
      <c r="U525" s="1676"/>
      <c r="V525" s="1676"/>
      <c r="W525" s="1676"/>
      <c r="X525" s="1676"/>
      <c r="Y525" s="1676"/>
      <c r="Z525" s="1676"/>
    </row>
    <row r="526" spans="1:26">
      <c r="A526" s="1714" t="s">
        <v>119</v>
      </c>
      <c r="B526" s="1715" t="s">
        <v>1005</v>
      </c>
      <c r="C526" s="1710"/>
      <c r="D526" s="1654"/>
      <c r="E526" s="1654"/>
      <c r="F526" s="1654"/>
      <c r="G526" s="1654"/>
      <c r="I526" s="1634"/>
      <c r="J526" s="1634"/>
      <c r="K526" s="1634"/>
      <c r="L526" s="1634"/>
      <c r="M526" s="1634"/>
      <c r="N526" s="1634"/>
      <c r="O526" s="1634"/>
      <c r="P526" s="1634"/>
      <c r="Q526" s="1634"/>
      <c r="R526" s="1634"/>
      <c r="S526" s="1634"/>
      <c r="T526" s="1634"/>
      <c r="U526" s="1634"/>
      <c r="V526" s="1634"/>
      <c r="W526" s="1634"/>
      <c r="X526" s="1634"/>
      <c r="Y526" s="1634"/>
      <c r="Z526" s="1634"/>
    </row>
    <row r="527" spans="1:26">
      <c r="A527" s="1704"/>
      <c r="B527" s="1732"/>
      <c r="C527" s="1733"/>
      <c r="D527" s="1710"/>
      <c r="E527" s="1654"/>
      <c r="F527" s="1654"/>
      <c r="G527" s="1654"/>
      <c r="H527" s="1654"/>
      <c r="I527" s="1676"/>
      <c r="J527" s="1676"/>
      <c r="K527" s="1676"/>
      <c r="L527" s="1676"/>
      <c r="M527" s="1676"/>
      <c r="N527" s="1676"/>
      <c r="O527" s="1676"/>
      <c r="P527" s="1676"/>
      <c r="Q527" s="1676"/>
      <c r="R527" s="1676"/>
      <c r="S527" s="1676"/>
      <c r="T527" s="1676"/>
      <c r="U527" s="1676"/>
      <c r="V527" s="1676"/>
      <c r="W527" s="1676"/>
      <c r="X527" s="1676"/>
      <c r="Y527" s="1676"/>
      <c r="Z527" s="1676"/>
    </row>
    <row r="528" spans="1:26">
      <c r="A528" s="1704"/>
      <c r="B528" s="1706" t="s">
        <v>772</v>
      </c>
      <c r="C528" s="1652"/>
      <c r="D528" s="1654"/>
      <c r="E528" s="1654"/>
      <c r="F528" s="1654"/>
      <c r="G528" s="1654"/>
      <c r="H528" s="1654"/>
      <c r="I528" s="1676"/>
      <c r="J528" s="1676"/>
      <c r="K528" s="1676"/>
      <c r="L528" s="1676"/>
      <c r="M528" s="1676"/>
      <c r="N528" s="1676"/>
      <c r="O528" s="1676"/>
      <c r="P528" s="1676"/>
      <c r="Q528" s="1676"/>
      <c r="R528" s="1676"/>
      <c r="S528" s="1676"/>
      <c r="T528" s="1676"/>
      <c r="U528" s="1676"/>
      <c r="V528" s="1676"/>
      <c r="W528" s="1676"/>
      <c r="X528" s="1676"/>
      <c r="Y528" s="1676"/>
      <c r="Z528" s="1676"/>
    </row>
    <row r="529" spans="1:26">
      <c r="B529" s="1721" t="s">
        <v>1006</v>
      </c>
      <c r="C529" s="1652"/>
      <c r="D529" s="1654"/>
      <c r="E529" s="1654"/>
      <c r="F529" s="1654"/>
      <c r="G529" s="1654"/>
      <c r="H529" s="1654"/>
      <c r="I529" s="1676"/>
      <c r="J529" s="1676"/>
      <c r="K529" s="1676"/>
      <c r="L529" s="1676"/>
      <c r="M529" s="1676"/>
      <c r="N529" s="1676"/>
      <c r="O529" s="1676"/>
      <c r="P529" s="1676"/>
      <c r="Q529" s="1676"/>
      <c r="R529" s="1676"/>
      <c r="S529" s="1676"/>
      <c r="T529" s="1676"/>
      <c r="U529" s="1676"/>
      <c r="V529" s="1676"/>
      <c r="W529" s="1676"/>
      <c r="X529" s="1676"/>
      <c r="Y529" s="1676"/>
      <c r="Z529" s="1676"/>
    </row>
    <row r="530" spans="1:26">
      <c r="B530" s="1721" t="s">
        <v>773</v>
      </c>
      <c r="C530" s="1652"/>
      <c r="D530" s="1654"/>
      <c r="E530" s="1654"/>
      <c r="F530" s="1654"/>
      <c r="G530" s="1654"/>
      <c r="H530" s="1654"/>
      <c r="I530" s="1676"/>
      <c r="J530" s="1676"/>
      <c r="K530" s="1676"/>
      <c r="L530" s="1676"/>
      <c r="M530" s="1676"/>
      <c r="N530" s="1676"/>
      <c r="O530" s="1676"/>
      <c r="P530" s="1676"/>
      <c r="Q530" s="1676"/>
      <c r="R530" s="1676"/>
      <c r="S530" s="1676"/>
      <c r="T530" s="1676"/>
      <c r="U530" s="1676"/>
      <c r="V530" s="1676"/>
      <c r="W530" s="1676"/>
      <c r="X530" s="1676"/>
      <c r="Y530" s="1676"/>
      <c r="Z530" s="1676"/>
    </row>
    <row r="531" spans="1:26">
      <c r="A531" s="1704"/>
      <c r="B531" s="1707" t="s">
        <v>1007</v>
      </c>
      <c r="C531" s="1652"/>
      <c r="D531" s="1654"/>
      <c r="E531" s="1654"/>
      <c r="F531" s="1654"/>
      <c r="G531" s="1654"/>
      <c r="H531" s="1654"/>
      <c r="I531" s="1676"/>
      <c r="J531" s="1676"/>
      <c r="K531" s="1676"/>
      <c r="L531" s="1676"/>
      <c r="M531" s="1676"/>
      <c r="N531" s="1676"/>
      <c r="O531" s="1676"/>
      <c r="P531" s="1676"/>
      <c r="Q531" s="1676"/>
      <c r="R531" s="1676"/>
      <c r="S531" s="1676"/>
      <c r="T531" s="1676"/>
      <c r="U531" s="1676"/>
      <c r="V531" s="1676"/>
      <c r="W531" s="1676"/>
      <c r="X531" s="1676"/>
      <c r="Y531" s="1676"/>
      <c r="Z531" s="1676"/>
    </row>
    <row r="532" spans="1:26" ht="23.4">
      <c r="A532" s="1704"/>
      <c r="B532" s="1707" t="s">
        <v>1500</v>
      </c>
      <c r="C532" s="1652"/>
      <c r="D532" s="1654"/>
      <c r="E532" s="1654"/>
      <c r="F532" s="1654"/>
      <c r="G532" s="1654"/>
      <c r="H532" s="1654"/>
      <c r="I532" s="1676"/>
      <c r="J532" s="1676"/>
      <c r="K532" s="1676"/>
      <c r="L532" s="1676"/>
      <c r="M532" s="1676"/>
      <c r="N532" s="1676"/>
      <c r="O532" s="1676"/>
      <c r="P532" s="1676"/>
      <c r="Q532" s="1676"/>
      <c r="R532" s="1676"/>
      <c r="S532" s="1676"/>
      <c r="T532" s="1676"/>
      <c r="U532" s="1676"/>
      <c r="V532" s="1676"/>
      <c r="W532" s="1676"/>
      <c r="X532" s="1676"/>
      <c r="Y532" s="1676"/>
      <c r="Z532" s="1676"/>
    </row>
    <row r="533" spans="1:26">
      <c r="A533" s="1704"/>
      <c r="B533" s="1706"/>
      <c r="C533" s="1652"/>
      <c r="D533" s="1654"/>
      <c r="E533" s="1654"/>
      <c r="F533" s="1654"/>
      <c r="G533" s="1654"/>
      <c r="H533" s="1654"/>
      <c r="I533" s="1676"/>
      <c r="J533" s="1676"/>
      <c r="K533" s="1676"/>
      <c r="L533" s="1676"/>
      <c r="M533" s="1676"/>
      <c r="N533" s="1676"/>
      <c r="O533" s="1676"/>
      <c r="P533" s="1676"/>
      <c r="Q533" s="1676"/>
      <c r="R533" s="1676"/>
      <c r="S533" s="1676"/>
      <c r="T533" s="1676"/>
      <c r="U533" s="1676"/>
      <c r="V533" s="1676"/>
      <c r="W533" s="1676"/>
      <c r="X533" s="1676"/>
      <c r="Y533" s="1676"/>
      <c r="Z533" s="1676"/>
    </row>
    <row r="534" spans="1:26">
      <c r="A534" s="1704"/>
      <c r="B534" s="1706"/>
      <c r="C534" s="1652"/>
      <c r="D534" s="1654"/>
      <c r="E534" s="1654"/>
      <c r="F534" s="1654"/>
      <c r="G534" s="1654"/>
      <c r="H534" s="1654"/>
      <c r="I534" s="1676"/>
      <c r="J534" s="1676"/>
      <c r="K534" s="1676"/>
      <c r="L534" s="1676"/>
      <c r="M534" s="1676"/>
      <c r="N534" s="1676"/>
      <c r="O534" s="1676"/>
      <c r="P534" s="1676"/>
      <c r="Q534" s="1676"/>
      <c r="R534" s="1676"/>
      <c r="S534" s="1676"/>
      <c r="T534" s="1676"/>
      <c r="U534" s="1676"/>
      <c r="V534" s="1676"/>
      <c r="W534" s="1676"/>
      <c r="X534" s="1676"/>
      <c r="Y534" s="1676"/>
      <c r="Z534" s="1676"/>
    </row>
    <row r="535" spans="1:26" ht="12.75" customHeight="1">
      <c r="A535" s="1741"/>
      <c r="B535" s="1720" t="s">
        <v>1008</v>
      </c>
      <c r="C535" s="1719"/>
      <c r="D535" s="1719"/>
      <c r="E535" s="1719"/>
      <c r="F535" s="1719"/>
      <c r="G535" s="1719"/>
      <c r="H535" s="1719"/>
      <c r="I535" s="1676"/>
      <c r="J535" s="1676"/>
      <c r="K535" s="1676"/>
      <c r="L535" s="1676"/>
      <c r="M535" s="1676"/>
      <c r="N535" s="1676"/>
      <c r="O535" s="1676"/>
      <c r="P535" s="1676"/>
      <c r="Q535" s="1676"/>
      <c r="R535" s="1676"/>
      <c r="S535" s="1676"/>
      <c r="T535" s="1676"/>
      <c r="U535" s="1676"/>
      <c r="V535" s="1676"/>
      <c r="W535" s="1676"/>
      <c r="X535" s="1676"/>
      <c r="Y535" s="1676"/>
      <c r="Z535" s="1676"/>
    </row>
    <row r="536" spans="1:26" ht="23.4">
      <c r="B536" s="1720" t="s">
        <v>1009</v>
      </c>
      <c r="C536" s="1652"/>
      <c r="D536" s="1654"/>
      <c r="E536" s="1654"/>
      <c r="F536" s="1654"/>
      <c r="G536" s="1654"/>
      <c r="H536" s="1654"/>
      <c r="I536" s="1676"/>
      <c r="J536" s="1676"/>
      <c r="K536" s="1676"/>
      <c r="L536" s="1676"/>
      <c r="M536" s="1676"/>
      <c r="N536" s="1676"/>
      <c r="O536" s="1676"/>
      <c r="P536" s="1676"/>
      <c r="Q536" s="1676"/>
      <c r="R536" s="1676"/>
      <c r="S536" s="1676"/>
      <c r="T536" s="1676"/>
      <c r="U536" s="1676"/>
      <c r="V536" s="1676"/>
      <c r="W536" s="1676"/>
      <c r="X536" s="1676"/>
      <c r="Y536" s="1676"/>
      <c r="Z536" s="1676"/>
    </row>
    <row r="537" spans="1:26">
      <c r="B537" s="1720" t="s">
        <v>1010</v>
      </c>
      <c r="C537" s="1652"/>
      <c r="D537" s="1654"/>
      <c r="E537" s="1654"/>
      <c r="F537" s="1654"/>
      <c r="G537" s="1654"/>
      <c r="H537" s="1654"/>
      <c r="I537" s="1676"/>
      <c r="J537" s="1676"/>
      <c r="K537" s="1676"/>
      <c r="L537" s="1676"/>
      <c r="M537" s="1676"/>
      <c r="N537" s="1676"/>
      <c r="O537" s="1676"/>
      <c r="P537" s="1676"/>
      <c r="Q537" s="1676"/>
      <c r="R537" s="1676"/>
      <c r="S537" s="1676"/>
      <c r="T537" s="1676"/>
      <c r="U537" s="1676"/>
      <c r="V537" s="1676"/>
      <c r="W537" s="1676"/>
      <c r="X537" s="1676"/>
      <c r="Y537" s="1676"/>
      <c r="Z537" s="1676"/>
    </row>
    <row r="538" spans="1:26">
      <c r="A538" s="1704"/>
      <c r="B538" s="1706"/>
      <c r="C538" s="1652"/>
      <c r="D538" s="1654"/>
      <c r="E538" s="1654"/>
      <c r="F538" s="1654"/>
      <c r="G538" s="1654"/>
      <c r="H538" s="1654"/>
      <c r="I538" s="1676"/>
      <c r="J538" s="1676"/>
      <c r="K538" s="1676"/>
      <c r="L538" s="1676"/>
      <c r="M538" s="1676"/>
      <c r="N538" s="1676"/>
      <c r="O538" s="1676"/>
      <c r="P538" s="1676"/>
      <c r="Q538" s="1676"/>
      <c r="R538" s="1676"/>
      <c r="S538" s="1676"/>
      <c r="T538" s="1676"/>
      <c r="U538" s="1676"/>
      <c r="V538" s="1676"/>
      <c r="W538" s="1676"/>
      <c r="X538" s="1676"/>
      <c r="Y538" s="1676"/>
      <c r="Z538" s="1676"/>
    </row>
    <row r="539" spans="1:26" ht="12.75" customHeight="1">
      <c r="B539" s="1720" t="s">
        <v>1011</v>
      </c>
      <c r="C539" s="1719"/>
      <c r="D539" s="1719"/>
      <c r="E539" s="1719"/>
      <c r="F539" s="1719"/>
      <c r="G539" s="1719"/>
      <c r="H539" s="1719"/>
      <c r="I539" s="1676"/>
      <c r="J539" s="1676"/>
      <c r="K539" s="1676"/>
      <c r="L539" s="1676"/>
      <c r="M539" s="1676"/>
      <c r="N539" s="1676"/>
      <c r="O539" s="1676"/>
      <c r="P539" s="1676"/>
      <c r="Q539" s="1676"/>
      <c r="R539" s="1676"/>
      <c r="S539" s="1676"/>
      <c r="T539" s="1676"/>
      <c r="U539" s="1676"/>
      <c r="V539" s="1676"/>
      <c r="W539" s="1676"/>
      <c r="X539" s="1676"/>
      <c r="Y539" s="1676"/>
      <c r="Z539" s="1676"/>
    </row>
    <row r="540" spans="1:26" ht="23.4">
      <c r="B540" s="1720" t="s">
        <v>1012</v>
      </c>
      <c r="C540" s="1652"/>
      <c r="D540" s="1654"/>
      <c r="E540" s="1654"/>
      <c r="F540" s="1654"/>
      <c r="G540" s="1654"/>
      <c r="H540" s="1654"/>
      <c r="I540" s="1676"/>
      <c r="J540" s="1676"/>
      <c r="K540" s="1676"/>
      <c r="L540" s="1676"/>
      <c r="M540" s="1676"/>
      <c r="N540" s="1676"/>
      <c r="O540" s="1676"/>
      <c r="P540" s="1676"/>
      <c r="Q540" s="1676"/>
      <c r="R540" s="1676"/>
      <c r="S540" s="1676"/>
      <c r="T540" s="1676"/>
      <c r="U540" s="1676"/>
      <c r="V540" s="1676"/>
      <c r="W540" s="1676"/>
      <c r="X540" s="1676"/>
      <c r="Y540" s="1676"/>
      <c r="Z540" s="1676"/>
    </row>
    <row r="541" spans="1:26">
      <c r="B541" s="1720" t="s">
        <v>1010</v>
      </c>
      <c r="C541" s="1652"/>
      <c r="D541" s="1654"/>
      <c r="E541" s="1654"/>
      <c r="F541" s="1654"/>
      <c r="G541" s="1654"/>
      <c r="H541" s="1654"/>
      <c r="I541" s="1676"/>
      <c r="J541" s="1676"/>
      <c r="K541" s="1676"/>
      <c r="L541" s="1676"/>
      <c r="M541" s="1676"/>
      <c r="N541" s="1676"/>
      <c r="O541" s="1676"/>
      <c r="P541" s="1676"/>
      <c r="Q541" s="1676"/>
      <c r="R541" s="1676"/>
      <c r="S541" s="1676"/>
      <c r="T541" s="1676"/>
      <c r="U541" s="1676"/>
      <c r="V541" s="1676"/>
      <c r="W541" s="1676"/>
      <c r="X541" s="1676"/>
      <c r="Y541" s="1676"/>
      <c r="Z541" s="1676"/>
    </row>
    <row r="542" spans="1:26">
      <c r="A542" s="1704"/>
      <c r="B542" s="1706"/>
      <c r="C542" s="1652"/>
      <c r="D542" s="1654"/>
      <c r="E542" s="1654"/>
      <c r="F542" s="1654"/>
      <c r="G542" s="1654"/>
      <c r="H542" s="1654"/>
      <c r="I542" s="1676"/>
      <c r="J542" s="1676"/>
      <c r="K542" s="1676"/>
      <c r="L542" s="1676"/>
      <c r="M542" s="1676"/>
      <c r="N542" s="1676"/>
      <c r="O542" s="1676"/>
      <c r="P542" s="1676"/>
      <c r="Q542" s="1676"/>
      <c r="R542" s="1676"/>
      <c r="S542" s="1676"/>
      <c r="T542" s="1676"/>
      <c r="U542" s="1676"/>
      <c r="V542" s="1676"/>
      <c r="W542" s="1676"/>
      <c r="X542" s="1676"/>
      <c r="Y542" s="1676"/>
      <c r="Z542" s="1676"/>
    </row>
    <row r="543" spans="1:26" ht="12.75" customHeight="1">
      <c r="B543" s="1720" t="s">
        <v>1013</v>
      </c>
      <c r="C543" s="1719"/>
      <c r="D543" s="1719"/>
      <c r="E543" s="1719"/>
      <c r="F543" s="1719"/>
      <c r="G543" s="1719"/>
      <c r="H543" s="1719"/>
      <c r="I543" s="1676"/>
      <c r="J543" s="1676"/>
      <c r="K543" s="1676"/>
      <c r="L543" s="1676"/>
      <c r="M543" s="1676"/>
      <c r="N543" s="1676"/>
      <c r="O543" s="1676"/>
      <c r="P543" s="1676"/>
      <c r="Q543" s="1676"/>
      <c r="R543" s="1676"/>
      <c r="S543" s="1676"/>
      <c r="T543" s="1676"/>
      <c r="U543" s="1676"/>
      <c r="V543" s="1676"/>
      <c r="W543" s="1676"/>
      <c r="X543" s="1676"/>
      <c r="Y543" s="1676"/>
      <c r="Z543" s="1676"/>
    </row>
    <row r="544" spans="1:26" ht="23.4">
      <c r="B544" s="1720" t="s">
        <v>1014</v>
      </c>
      <c r="C544" s="1652"/>
      <c r="D544" s="1654"/>
      <c r="E544" s="1654"/>
      <c r="F544" s="1654"/>
      <c r="G544" s="1654"/>
      <c r="H544" s="1654"/>
      <c r="I544" s="1676"/>
      <c r="J544" s="1676"/>
      <c r="K544" s="1676"/>
      <c r="L544" s="1676"/>
      <c r="M544" s="1676"/>
      <c r="N544" s="1676"/>
      <c r="O544" s="1676"/>
      <c r="P544" s="1676"/>
      <c r="Q544" s="1676"/>
      <c r="R544" s="1676"/>
      <c r="S544" s="1676"/>
      <c r="T544" s="1676"/>
      <c r="U544" s="1676"/>
      <c r="V544" s="1676"/>
      <c r="W544" s="1676"/>
      <c r="X544" s="1676"/>
      <c r="Y544" s="1676"/>
      <c r="Z544" s="1676"/>
    </row>
    <row r="545" spans="1:26">
      <c r="B545" s="1720" t="s">
        <v>1010</v>
      </c>
      <c r="C545" s="1652"/>
      <c r="D545" s="1654"/>
      <c r="E545" s="1654"/>
      <c r="F545" s="1654"/>
      <c r="G545" s="1654"/>
      <c r="H545" s="1654"/>
      <c r="I545" s="1676"/>
      <c r="J545" s="1676"/>
      <c r="K545" s="1676"/>
      <c r="L545" s="1676"/>
      <c r="M545" s="1676"/>
      <c r="N545" s="1676"/>
      <c r="O545" s="1676"/>
      <c r="P545" s="1676"/>
      <c r="Q545" s="1676"/>
      <c r="R545" s="1676"/>
      <c r="S545" s="1676"/>
      <c r="T545" s="1676"/>
      <c r="U545" s="1676"/>
      <c r="V545" s="1676"/>
      <c r="W545" s="1676"/>
      <c r="X545" s="1676"/>
      <c r="Y545" s="1676"/>
      <c r="Z545" s="1676"/>
    </row>
    <row r="546" spans="1:26">
      <c r="A546" s="1704"/>
      <c r="B546" s="1706"/>
      <c r="C546" s="1652"/>
      <c r="D546" s="1654"/>
      <c r="E546" s="1654"/>
      <c r="F546" s="1654"/>
      <c r="G546" s="1654"/>
      <c r="H546" s="1654"/>
      <c r="I546" s="1676"/>
      <c r="J546" s="1676"/>
      <c r="K546" s="1676"/>
      <c r="L546" s="1676"/>
      <c r="M546" s="1676"/>
      <c r="N546" s="1676"/>
      <c r="O546" s="1676"/>
      <c r="P546" s="1676"/>
      <c r="Q546" s="1676"/>
      <c r="R546" s="1676"/>
      <c r="S546" s="1676"/>
      <c r="T546" s="1676"/>
      <c r="U546" s="1676"/>
      <c r="V546" s="1676"/>
      <c r="W546" s="1676"/>
      <c r="X546" s="1676"/>
      <c r="Y546" s="1676"/>
      <c r="Z546" s="1676"/>
    </row>
    <row r="547" spans="1:26" ht="13.95" customHeight="1">
      <c r="B547" s="1720" t="s">
        <v>1015</v>
      </c>
      <c r="C547" s="1719"/>
      <c r="D547" s="1719"/>
      <c r="E547" s="1719"/>
      <c r="F547" s="1719"/>
      <c r="G547" s="1719"/>
      <c r="H547" s="1719"/>
      <c r="I547" s="1676"/>
      <c r="J547" s="1676"/>
      <c r="K547" s="1676"/>
      <c r="L547" s="1676"/>
      <c r="M547" s="1676"/>
      <c r="N547" s="1676"/>
      <c r="O547" s="1676"/>
      <c r="P547" s="1676"/>
      <c r="Q547" s="1676"/>
      <c r="R547" s="1676"/>
      <c r="S547" s="1676"/>
      <c r="T547" s="1676"/>
      <c r="U547" s="1676"/>
      <c r="V547" s="1676"/>
      <c r="W547" s="1676"/>
      <c r="X547" s="1676"/>
      <c r="Y547" s="1676"/>
      <c r="Z547" s="1676"/>
    </row>
    <row r="548" spans="1:26" ht="23.4">
      <c r="B548" s="1720" t="s">
        <v>1016</v>
      </c>
      <c r="C548" s="1652"/>
      <c r="D548" s="1654"/>
      <c r="E548" s="1654"/>
      <c r="F548" s="1654"/>
      <c r="G548" s="1654"/>
      <c r="H548" s="1654"/>
      <c r="I548" s="1676"/>
      <c r="J548" s="1676"/>
      <c r="K548" s="1676"/>
      <c r="L548" s="1676"/>
      <c r="M548" s="1676"/>
      <c r="N548" s="1676"/>
      <c r="O548" s="1676"/>
      <c r="P548" s="1676"/>
      <c r="Q548" s="1676"/>
      <c r="R548" s="1676"/>
      <c r="S548" s="1676"/>
      <c r="T548" s="1676"/>
      <c r="U548" s="1676"/>
      <c r="V548" s="1676"/>
      <c r="W548" s="1676"/>
      <c r="X548" s="1676"/>
      <c r="Y548" s="1676"/>
      <c r="Z548" s="1676"/>
    </row>
    <row r="549" spans="1:26">
      <c r="B549" s="1720" t="s">
        <v>1010</v>
      </c>
      <c r="C549" s="1652"/>
      <c r="D549" s="1654"/>
      <c r="E549" s="1654"/>
      <c r="F549" s="1654"/>
      <c r="G549" s="1654"/>
      <c r="H549" s="1654"/>
      <c r="I549" s="1676"/>
      <c r="J549" s="1676"/>
      <c r="K549" s="1676"/>
      <c r="L549" s="1676"/>
      <c r="M549" s="1676"/>
      <c r="N549" s="1676"/>
      <c r="O549" s="1676"/>
      <c r="P549" s="1676"/>
      <c r="Q549" s="1676"/>
      <c r="R549" s="1676"/>
      <c r="S549" s="1676"/>
      <c r="T549" s="1676"/>
      <c r="U549" s="1676"/>
      <c r="V549" s="1676"/>
      <c r="W549" s="1676"/>
      <c r="X549" s="1676"/>
      <c r="Y549" s="1676"/>
      <c r="Z549" s="1676"/>
    </row>
    <row r="550" spans="1:26">
      <c r="A550" s="1704"/>
      <c r="B550" s="1706"/>
      <c r="C550" s="1652"/>
      <c r="D550" s="1654"/>
      <c r="E550" s="1654"/>
      <c r="F550" s="1654"/>
      <c r="G550" s="1654"/>
      <c r="H550" s="1654"/>
      <c r="I550" s="1676"/>
      <c r="J550" s="1676"/>
      <c r="K550" s="1676"/>
      <c r="L550" s="1676"/>
      <c r="M550" s="1676"/>
      <c r="N550" s="1676"/>
      <c r="O550" s="1676"/>
      <c r="P550" s="1676"/>
      <c r="Q550" s="1676"/>
      <c r="R550" s="1676"/>
      <c r="S550" s="1676"/>
      <c r="T550" s="1676"/>
      <c r="U550" s="1676"/>
      <c r="V550" s="1676"/>
      <c r="W550" s="1676"/>
      <c r="X550" s="1676"/>
      <c r="Y550" s="1676"/>
      <c r="Z550" s="1676"/>
    </row>
    <row r="551" spans="1:26">
      <c r="A551" s="1704"/>
      <c r="B551" s="1712" t="s">
        <v>723</v>
      </c>
      <c r="C551" s="1652"/>
      <c r="D551" s="1654"/>
      <c r="E551" s="1654"/>
      <c r="F551" s="1654"/>
      <c r="G551" s="1654"/>
      <c r="H551" s="1654"/>
      <c r="I551" s="1676"/>
      <c r="J551" s="1676"/>
      <c r="K551" s="1676"/>
      <c r="L551" s="1676"/>
      <c r="M551" s="1676"/>
      <c r="N551" s="1676"/>
      <c r="O551" s="1676"/>
      <c r="P551" s="1676"/>
      <c r="Q551" s="1676"/>
      <c r="R551" s="1676"/>
      <c r="S551" s="1676"/>
      <c r="T551" s="1676"/>
      <c r="U551" s="1676"/>
      <c r="V551" s="1676"/>
      <c r="W551" s="1676"/>
      <c r="X551" s="1676"/>
      <c r="Y551" s="1676"/>
      <c r="Z551" s="1676"/>
    </row>
    <row r="552" spans="1:26">
      <c r="A552" s="1704"/>
      <c r="B552" s="1706" t="s">
        <v>1017</v>
      </c>
      <c r="C552" s="1652"/>
      <c r="D552" s="1654"/>
      <c r="E552" s="1654"/>
      <c r="F552" s="1654"/>
      <c r="G552" s="1654"/>
      <c r="H552" s="1654"/>
      <c r="I552" s="1676"/>
      <c r="J552" s="1676"/>
      <c r="K552" s="1676"/>
      <c r="L552" s="1676"/>
      <c r="M552" s="1676"/>
      <c r="N552" s="1676"/>
      <c r="O552" s="1676"/>
      <c r="P552" s="1676"/>
      <c r="Q552" s="1676"/>
      <c r="R552" s="1676"/>
      <c r="S552" s="1676"/>
      <c r="T552" s="1676"/>
      <c r="U552" s="1676"/>
      <c r="V552" s="1676"/>
      <c r="W552" s="1676"/>
      <c r="X552" s="1676"/>
      <c r="Y552" s="1676"/>
      <c r="Z552" s="1676"/>
    </row>
    <row r="553" spans="1:26">
      <c r="A553" s="1722"/>
      <c r="B553" s="1723"/>
      <c r="C553" s="1722"/>
      <c r="D553" s="1722"/>
      <c r="E553" s="1722"/>
      <c r="F553" s="1722"/>
      <c r="G553" s="1722"/>
      <c r="H553" s="1722"/>
      <c r="I553" s="1634"/>
      <c r="J553" s="1634"/>
      <c r="K553" s="1634"/>
      <c r="L553" s="1634"/>
      <c r="M553" s="1634"/>
      <c r="N553" s="1634"/>
      <c r="O553" s="1634"/>
      <c r="P553" s="1634"/>
      <c r="Q553" s="1634"/>
      <c r="R553" s="1634"/>
      <c r="S553" s="1634"/>
      <c r="T553" s="1634"/>
      <c r="U553" s="1634"/>
      <c r="V553" s="1634"/>
      <c r="W553" s="1634"/>
      <c r="X553" s="1634"/>
      <c r="Y553" s="1634"/>
      <c r="Z553" s="1634"/>
    </row>
    <row r="554" spans="1:26" ht="17.399999999999999">
      <c r="A554" s="1711" t="s">
        <v>1018</v>
      </c>
      <c r="B554" s="1706"/>
      <c r="C554" s="1652"/>
      <c r="D554" s="1654"/>
      <c r="E554" s="1654"/>
      <c r="F554" s="1654"/>
      <c r="G554" s="1654"/>
      <c r="H554" s="1654"/>
      <c r="I554" s="1634"/>
      <c r="J554" s="1634"/>
      <c r="K554" s="1634"/>
      <c r="L554" s="1634"/>
      <c r="M554" s="1634"/>
      <c r="N554" s="1634"/>
      <c r="O554" s="1634"/>
      <c r="P554" s="1634"/>
      <c r="Q554" s="1634"/>
      <c r="R554" s="1634"/>
      <c r="S554" s="1634"/>
      <c r="T554" s="1634"/>
      <c r="U554" s="1634"/>
      <c r="V554" s="1634"/>
      <c r="W554" s="1634"/>
      <c r="X554" s="1634"/>
      <c r="Y554" s="1634"/>
      <c r="Z554" s="1634"/>
    </row>
    <row r="555" spans="1:26">
      <c r="A555" s="1704"/>
      <c r="B555" s="1706"/>
      <c r="C555" s="1652"/>
      <c r="D555" s="1654"/>
      <c r="E555" s="1654"/>
      <c r="F555" s="1654"/>
      <c r="G555" s="1654"/>
      <c r="H555" s="1654"/>
      <c r="I555" s="1634"/>
      <c r="J555" s="1634"/>
      <c r="K555" s="1634"/>
      <c r="L555" s="1634"/>
      <c r="M555" s="1634"/>
      <c r="N555" s="1634"/>
      <c r="O555" s="1634"/>
      <c r="P555" s="1634"/>
      <c r="Q555" s="1634"/>
      <c r="R555" s="1634"/>
      <c r="S555" s="1634"/>
      <c r="T555" s="1634"/>
      <c r="U555" s="1634"/>
      <c r="V555" s="1634"/>
      <c r="W555" s="1634"/>
      <c r="X555" s="1634"/>
      <c r="Y555" s="1634"/>
      <c r="Z555" s="1634"/>
    </row>
    <row r="556" spans="1:26" ht="16.2">
      <c r="A556" s="1704"/>
      <c r="B556" s="1724" t="s">
        <v>161</v>
      </c>
      <c r="C556" s="1652"/>
      <c r="D556" s="1654"/>
      <c r="E556" s="1654"/>
      <c r="F556" s="1654"/>
      <c r="G556" s="1654"/>
      <c r="H556" s="1654"/>
      <c r="I556" s="1676"/>
      <c r="J556" s="1676"/>
      <c r="K556" s="1676"/>
      <c r="L556" s="1676"/>
      <c r="M556" s="1676"/>
      <c r="N556" s="1676"/>
      <c r="O556" s="1676"/>
      <c r="P556" s="1676"/>
      <c r="Q556" s="1676"/>
      <c r="R556" s="1676"/>
      <c r="S556" s="1676"/>
      <c r="T556" s="1676"/>
      <c r="U556" s="1676"/>
      <c r="V556" s="1676"/>
      <c r="W556" s="1676"/>
      <c r="X556" s="1676"/>
      <c r="Y556" s="1676"/>
      <c r="Z556" s="1676"/>
    </row>
    <row r="557" spans="1:26">
      <c r="A557" s="1704"/>
      <c r="B557" s="1706"/>
      <c r="C557" s="1652"/>
      <c r="D557" s="1654"/>
      <c r="E557" s="1654"/>
      <c r="F557" s="1654"/>
      <c r="G557" s="1654"/>
      <c r="H557" s="1654"/>
      <c r="I557" s="1676"/>
      <c r="J557" s="1676"/>
      <c r="K557" s="1676"/>
      <c r="L557" s="1676"/>
      <c r="M557" s="1676"/>
      <c r="N557" s="1676"/>
      <c r="O557" s="1676"/>
      <c r="P557" s="1676"/>
      <c r="Q557" s="1676"/>
      <c r="R557" s="1676"/>
      <c r="S557" s="1676"/>
      <c r="T557" s="1676"/>
      <c r="U557" s="1676"/>
      <c r="V557" s="1676"/>
      <c r="W557" s="1676"/>
      <c r="X557" s="1676"/>
      <c r="Y557" s="1676"/>
      <c r="Z557" s="1676"/>
    </row>
    <row r="558" spans="1:26">
      <c r="A558" s="1704"/>
      <c r="B558" s="1712" t="s">
        <v>705</v>
      </c>
      <c r="C558" s="1652"/>
      <c r="D558" s="1654"/>
      <c r="E558" s="1654"/>
      <c r="F558" s="1654"/>
      <c r="G558" s="1654"/>
      <c r="H558" s="1654"/>
      <c r="I558" s="1676"/>
      <c r="J558" s="1676"/>
      <c r="K558" s="1676"/>
      <c r="L558" s="1676"/>
      <c r="M558" s="1676"/>
      <c r="N558" s="1676"/>
      <c r="O558" s="1676"/>
      <c r="P558" s="1676"/>
      <c r="Q558" s="1676"/>
      <c r="R558" s="1676"/>
      <c r="S558" s="1676"/>
      <c r="T558" s="1676"/>
      <c r="U558" s="1676"/>
      <c r="V558" s="1676"/>
      <c r="W558" s="1676"/>
      <c r="X558" s="1676"/>
      <c r="Y558" s="1676"/>
      <c r="Z558" s="1676"/>
    </row>
    <row r="559" spans="1:26">
      <c r="A559" s="1704"/>
      <c r="B559" s="1706" t="s">
        <v>1019</v>
      </c>
      <c r="C559" s="1652"/>
      <c r="D559" s="1654"/>
      <c r="E559" s="1654"/>
      <c r="F559" s="1654"/>
      <c r="G559" s="1654"/>
      <c r="H559" s="1654"/>
      <c r="I559" s="1676"/>
      <c r="J559" s="1676"/>
      <c r="K559" s="1676"/>
      <c r="L559" s="1676"/>
      <c r="M559" s="1676"/>
      <c r="N559" s="1676"/>
      <c r="O559" s="1676"/>
      <c r="P559" s="1676"/>
      <c r="Q559" s="1676"/>
      <c r="R559" s="1676"/>
      <c r="S559" s="1676"/>
      <c r="T559" s="1676"/>
      <c r="U559" s="1676"/>
      <c r="V559" s="1676"/>
      <c r="W559" s="1676"/>
      <c r="X559" s="1676"/>
      <c r="Y559" s="1676"/>
      <c r="Z559" s="1676"/>
    </row>
    <row r="560" spans="1:26">
      <c r="B560" s="1713" t="s">
        <v>1002</v>
      </c>
      <c r="C560" s="1652"/>
      <c r="D560" s="1654"/>
      <c r="E560" s="1654"/>
      <c r="F560" s="1654"/>
      <c r="G560" s="1654"/>
      <c r="H560" s="1654"/>
      <c r="I560" s="1676"/>
      <c r="J560" s="1676"/>
      <c r="K560" s="1676"/>
      <c r="L560" s="1676"/>
      <c r="M560" s="1676"/>
      <c r="N560" s="1676"/>
      <c r="O560" s="1676"/>
      <c r="P560" s="1676"/>
      <c r="Q560" s="1676"/>
      <c r="R560" s="1676"/>
      <c r="S560" s="1676"/>
      <c r="T560" s="1676"/>
      <c r="U560" s="1676"/>
      <c r="V560" s="1676"/>
      <c r="W560" s="1676"/>
      <c r="X560" s="1676"/>
      <c r="Y560" s="1676"/>
      <c r="Z560" s="1676"/>
    </row>
    <row r="561" spans="1:26">
      <c r="A561" s="1714" t="s">
        <v>119</v>
      </c>
      <c r="B561" s="1715" t="s">
        <v>1020</v>
      </c>
      <c r="C561" s="1654"/>
      <c r="E561" s="1654"/>
      <c r="F561" s="1654"/>
      <c r="G561" s="1654"/>
      <c r="H561" s="1654"/>
      <c r="I561" s="1676"/>
      <c r="J561" s="1676"/>
      <c r="K561" s="1676"/>
      <c r="L561" s="1676"/>
      <c r="M561" s="1676"/>
      <c r="N561" s="1676"/>
      <c r="O561" s="1676"/>
      <c r="P561" s="1676"/>
      <c r="Q561" s="1676"/>
      <c r="R561" s="1676"/>
      <c r="S561" s="1676"/>
      <c r="T561" s="1676"/>
      <c r="U561" s="1676"/>
      <c r="V561" s="1676"/>
      <c r="W561" s="1676"/>
      <c r="X561" s="1676"/>
      <c r="Y561" s="1676"/>
      <c r="Z561" s="1676"/>
    </row>
    <row r="562" spans="1:26">
      <c r="A562" s="1714" t="s">
        <v>119</v>
      </c>
      <c r="B562" s="1715" t="s">
        <v>1021</v>
      </c>
      <c r="C562" s="1654"/>
      <c r="E562" s="1654"/>
      <c r="F562" s="1654"/>
      <c r="G562" s="1654"/>
      <c r="H562" s="1654"/>
      <c r="I562" s="1676"/>
      <c r="J562" s="1676"/>
      <c r="K562" s="1676"/>
      <c r="L562" s="1676"/>
      <c r="M562" s="1676"/>
      <c r="N562" s="1676"/>
      <c r="O562" s="1676"/>
      <c r="P562" s="1676"/>
      <c r="Q562" s="1676"/>
      <c r="R562" s="1676"/>
      <c r="S562" s="1676"/>
      <c r="T562" s="1676"/>
      <c r="U562" s="1676"/>
      <c r="V562" s="1676"/>
      <c r="W562" s="1676"/>
      <c r="X562" s="1676"/>
      <c r="Y562" s="1676"/>
      <c r="Z562" s="1676"/>
    </row>
    <row r="563" spans="1:26">
      <c r="A563" s="1714" t="s">
        <v>119</v>
      </c>
      <c r="B563" s="1716" t="s">
        <v>770</v>
      </c>
      <c r="C563" s="1654"/>
      <c r="E563" s="1654"/>
      <c r="F563" s="1654"/>
      <c r="G563" s="1654"/>
      <c r="H563" s="1654"/>
      <c r="I563" s="1676"/>
      <c r="J563" s="1676"/>
      <c r="K563" s="1676"/>
      <c r="L563" s="1676"/>
      <c r="M563" s="1676"/>
      <c r="N563" s="1676"/>
      <c r="O563" s="1676"/>
      <c r="P563" s="1676"/>
      <c r="Q563" s="1676"/>
      <c r="R563" s="1676"/>
      <c r="S563" s="1676"/>
      <c r="T563" s="1676"/>
      <c r="U563" s="1676"/>
      <c r="V563" s="1676"/>
      <c r="W563" s="1676"/>
      <c r="X563" s="1676"/>
      <c r="Y563" s="1676"/>
      <c r="Z563" s="1676"/>
    </row>
    <row r="564" spans="1:26">
      <c r="A564" s="1714" t="s">
        <v>119</v>
      </c>
      <c r="B564" s="1716" t="s">
        <v>707</v>
      </c>
      <c r="C564" s="1710"/>
      <c r="E564" s="1654"/>
      <c r="F564" s="1654"/>
      <c r="G564" s="1654"/>
      <c r="H564" s="1654"/>
      <c r="I564" s="1634"/>
      <c r="J564" s="1634"/>
      <c r="K564" s="1634"/>
      <c r="L564" s="1634"/>
      <c r="M564" s="1634"/>
      <c r="N564" s="1634"/>
      <c r="O564" s="1634"/>
      <c r="P564" s="1634"/>
      <c r="Q564" s="1634"/>
      <c r="R564" s="1634"/>
      <c r="S564" s="1634"/>
      <c r="T564" s="1634"/>
      <c r="U564" s="1634"/>
      <c r="V564" s="1634"/>
      <c r="W564" s="1634"/>
      <c r="X564" s="1634"/>
      <c r="Y564" s="1634"/>
      <c r="Z564" s="1634"/>
    </row>
    <row r="565" spans="1:26">
      <c r="A565" s="1704"/>
      <c r="B565" s="1732"/>
      <c r="C565" s="1733"/>
      <c r="D565" s="1654"/>
      <c r="E565" s="1654"/>
      <c r="F565" s="1654"/>
      <c r="G565" s="1654"/>
      <c r="H565" s="1654"/>
      <c r="I565" s="1676"/>
      <c r="J565" s="1676"/>
      <c r="K565" s="1676"/>
      <c r="L565" s="1676"/>
      <c r="M565" s="1676"/>
      <c r="N565" s="1676"/>
      <c r="O565" s="1676"/>
      <c r="P565" s="1676"/>
      <c r="Q565" s="1676"/>
      <c r="R565" s="1676"/>
      <c r="S565" s="1676"/>
      <c r="T565" s="1676"/>
      <c r="U565" s="1676"/>
      <c r="V565" s="1676"/>
      <c r="W565" s="1676"/>
      <c r="X565" s="1676"/>
      <c r="Y565" s="1676"/>
      <c r="Z565" s="1676"/>
    </row>
    <row r="566" spans="1:26">
      <c r="A566" s="1704"/>
      <c r="B566" s="1712" t="s">
        <v>942</v>
      </c>
      <c r="C566" s="1652"/>
      <c r="D566" s="1654"/>
      <c r="E566" s="1654"/>
      <c r="F566" s="1654"/>
      <c r="G566" s="1654"/>
      <c r="H566" s="1654"/>
      <c r="I566" s="1676"/>
      <c r="J566" s="1676"/>
      <c r="K566" s="1676"/>
      <c r="L566" s="1676"/>
      <c r="M566" s="1676"/>
      <c r="N566" s="1676"/>
      <c r="O566" s="1676"/>
      <c r="P566" s="1676"/>
      <c r="Q566" s="1676"/>
      <c r="R566" s="1676"/>
      <c r="S566" s="1676"/>
      <c r="T566" s="1676"/>
      <c r="U566" s="1676"/>
      <c r="V566" s="1676"/>
      <c r="W566" s="1676"/>
      <c r="X566" s="1676"/>
      <c r="Y566" s="1676"/>
      <c r="Z566" s="1676"/>
    </row>
    <row r="567" spans="1:26">
      <c r="A567" s="1704"/>
      <c r="B567" s="1706" t="s">
        <v>772</v>
      </c>
      <c r="C567" s="1652"/>
      <c r="D567" s="1654"/>
      <c r="E567" s="1654"/>
      <c r="F567" s="1654"/>
      <c r="G567" s="1654"/>
      <c r="H567" s="1654"/>
      <c r="I567" s="1676"/>
      <c r="J567" s="1676"/>
      <c r="K567" s="1676"/>
      <c r="L567" s="1676"/>
      <c r="M567" s="1676"/>
      <c r="N567" s="1676"/>
      <c r="O567" s="1676"/>
      <c r="P567" s="1676"/>
      <c r="Q567" s="1676"/>
      <c r="R567" s="1676"/>
      <c r="S567" s="1676"/>
      <c r="T567" s="1676"/>
      <c r="U567" s="1676"/>
      <c r="V567" s="1676"/>
      <c r="W567" s="1676"/>
      <c r="X567" s="1676"/>
      <c r="Y567" s="1676"/>
      <c r="Z567" s="1676"/>
    </row>
    <row r="568" spans="1:26">
      <c r="B568" s="1706" t="s">
        <v>1022</v>
      </c>
      <c r="C568" s="1652"/>
      <c r="D568" s="1654"/>
      <c r="E568" s="1654"/>
      <c r="F568" s="1654"/>
      <c r="G568" s="1654"/>
      <c r="H568" s="1654"/>
      <c r="I568" s="1676"/>
      <c r="J568" s="1676"/>
      <c r="K568" s="1676"/>
      <c r="L568" s="1676"/>
      <c r="M568" s="1676"/>
      <c r="N568" s="1676"/>
      <c r="O568" s="1676"/>
      <c r="P568" s="1676"/>
      <c r="Q568" s="1676"/>
      <c r="R568" s="1676"/>
      <c r="S568" s="1676"/>
      <c r="T568" s="1676"/>
      <c r="U568" s="1676"/>
      <c r="V568" s="1676"/>
      <c r="W568" s="1676"/>
      <c r="X568" s="1676"/>
      <c r="Y568" s="1676"/>
      <c r="Z568" s="1676"/>
    </row>
    <row r="569" spans="1:26">
      <c r="B569" s="1706" t="s">
        <v>773</v>
      </c>
      <c r="C569" s="1652"/>
      <c r="D569" s="1654"/>
      <c r="E569" s="1654"/>
      <c r="F569" s="1654"/>
      <c r="G569" s="1654"/>
      <c r="H569" s="1654"/>
      <c r="I569" s="1676"/>
      <c r="J569" s="1676"/>
      <c r="K569" s="1676"/>
      <c r="L569" s="1676"/>
      <c r="M569" s="1676"/>
      <c r="N569" s="1676"/>
      <c r="O569" s="1676"/>
      <c r="P569" s="1676"/>
      <c r="Q569" s="1676"/>
      <c r="R569" s="1676"/>
      <c r="S569" s="1676"/>
      <c r="T569" s="1676"/>
      <c r="U569" s="1676"/>
      <c r="V569" s="1676"/>
      <c r="W569" s="1676"/>
      <c r="X569" s="1676"/>
      <c r="Y569" s="1676"/>
      <c r="Z569" s="1676"/>
    </row>
    <row r="570" spans="1:26" ht="22.8">
      <c r="A570" s="1704"/>
      <c r="B570" s="1706" t="s">
        <v>1023</v>
      </c>
      <c r="C570" s="1652"/>
      <c r="D570" s="1654"/>
      <c r="E570" s="1654"/>
      <c r="F570" s="1654"/>
      <c r="G570" s="1654"/>
      <c r="H570" s="1654"/>
      <c r="I570" s="1676"/>
      <c r="J570" s="1676"/>
      <c r="K570" s="1676"/>
      <c r="L570" s="1676"/>
      <c r="M570" s="1676"/>
      <c r="N570" s="1676"/>
      <c r="O570" s="1676"/>
      <c r="P570" s="1676"/>
      <c r="Q570" s="1676"/>
      <c r="R570" s="1676"/>
      <c r="S570" s="1676"/>
      <c r="T570" s="1676"/>
      <c r="U570" s="1676"/>
      <c r="V570" s="1676"/>
      <c r="W570" s="1676"/>
      <c r="X570" s="1676"/>
      <c r="Y570" s="1676"/>
      <c r="Z570" s="1676"/>
    </row>
    <row r="571" spans="1:26" ht="22.8">
      <c r="B571" s="1720" t="s">
        <v>1024</v>
      </c>
      <c r="C571" s="1652"/>
      <c r="D571" s="1654"/>
      <c r="E571" s="1654"/>
      <c r="F571" s="1654"/>
      <c r="G571" s="1654"/>
      <c r="H571" s="1654"/>
      <c r="I571" s="1676"/>
      <c r="J571" s="1676"/>
      <c r="K571" s="1676"/>
      <c r="L571" s="1676"/>
      <c r="M571" s="1676"/>
      <c r="N571" s="1676"/>
      <c r="O571" s="1676"/>
      <c r="P571" s="1676"/>
      <c r="Q571" s="1676"/>
      <c r="R571" s="1676"/>
      <c r="S571" s="1676"/>
      <c r="T571" s="1676"/>
      <c r="U571" s="1676"/>
      <c r="V571" s="1676"/>
      <c r="W571" s="1676"/>
      <c r="X571" s="1676"/>
      <c r="Y571" s="1676"/>
      <c r="Z571" s="1676"/>
    </row>
    <row r="572" spans="1:26" ht="22.8">
      <c r="B572" s="1720" t="s">
        <v>1449</v>
      </c>
      <c r="C572" s="1652"/>
      <c r="D572" s="1654"/>
      <c r="E572" s="1654"/>
      <c r="F572" s="1654"/>
      <c r="G572" s="1654"/>
      <c r="H572" s="1654"/>
      <c r="I572" s="1676"/>
      <c r="J572" s="1676"/>
      <c r="K572" s="1676"/>
      <c r="L572" s="1676"/>
      <c r="M572" s="1676"/>
      <c r="N572" s="1676"/>
      <c r="O572" s="1676"/>
      <c r="P572" s="1676"/>
      <c r="Q572" s="1676"/>
      <c r="R572" s="1676"/>
      <c r="S572" s="1676"/>
      <c r="T572" s="1676"/>
      <c r="U572" s="1676"/>
      <c r="V572" s="1676"/>
      <c r="W572" s="1676"/>
      <c r="X572" s="1676"/>
      <c r="Y572" s="1676"/>
      <c r="Z572" s="1676"/>
    </row>
    <row r="573" spans="1:26">
      <c r="A573" s="1704"/>
      <c r="B573" s="1706" t="s">
        <v>1025</v>
      </c>
      <c r="C573" s="1652"/>
      <c r="D573" s="1654"/>
      <c r="E573" s="1654"/>
      <c r="F573" s="1654"/>
      <c r="G573" s="1654"/>
      <c r="H573" s="1654"/>
      <c r="I573" s="1676"/>
      <c r="J573" s="1676"/>
      <c r="K573" s="1676"/>
      <c r="L573" s="1676"/>
      <c r="M573" s="1676"/>
      <c r="N573" s="1676"/>
      <c r="O573" s="1676"/>
      <c r="P573" s="1676"/>
      <c r="Q573" s="1676"/>
      <c r="R573" s="1676"/>
      <c r="S573" s="1676"/>
      <c r="T573" s="1676"/>
      <c r="U573" s="1676"/>
      <c r="V573" s="1676"/>
      <c r="W573" s="1676"/>
      <c r="X573" s="1676"/>
      <c r="Y573" s="1676"/>
      <c r="Z573" s="1676"/>
    </row>
    <row r="574" spans="1:26" ht="22.8">
      <c r="B574" s="1720" t="s">
        <v>1026</v>
      </c>
      <c r="C574" s="1652"/>
      <c r="D574" s="1654"/>
      <c r="E574" s="1654"/>
      <c r="F574" s="1654"/>
      <c r="G574" s="1654"/>
      <c r="H574" s="1654"/>
      <c r="I574" s="1676"/>
      <c r="J574" s="1676"/>
      <c r="K574" s="1676"/>
      <c r="L574" s="1676"/>
      <c r="M574" s="1676"/>
      <c r="N574" s="1676"/>
      <c r="O574" s="1676"/>
      <c r="P574" s="1676"/>
      <c r="Q574" s="1676"/>
      <c r="R574" s="1676"/>
      <c r="S574" s="1676"/>
      <c r="T574" s="1676"/>
      <c r="U574" s="1676"/>
      <c r="V574" s="1676"/>
      <c r="W574" s="1676"/>
      <c r="X574" s="1676"/>
      <c r="Y574" s="1676"/>
      <c r="Z574" s="1676"/>
    </row>
    <row r="575" spans="1:26" ht="22.8">
      <c r="B575" s="1720" t="s">
        <v>1027</v>
      </c>
      <c r="C575" s="1652"/>
      <c r="D575" s="1654"/>
      <c r="E575" s="1654"/>
      <c r="F575" s="1654"/>
      <c r="G575" s="1654"/>
      <c r="H575" s="1654"/>
      <c r="I575" s="1676"/>
      <c r="J575" s="1676"/>
      <c r="K575" s="1676"/>
      <c r="L575" s="1676"/>
      <c r="M575" s="1676"/>
      <c r="N575" s="1676"/>
      <c r="O575" s="1676"/>
      <c r="P575" s="1676"/>
      <c r="Q575" s="1676"/>
      <c r="R575" s="1676"/>
      <c r="S575" s="1676"/>
      <c r="T575" s="1676"/>
      <c r="U575" s="1676"/>
      <c r="V575" s="1676"/>
      <c r="W575" s="1676"/>
      <c r="X575" s="1676"/>
      <c r="Y575" s="1676"/>
      <c r="Z575" s="1676"/>
    </row>
    <row r="576" spans="1:26">
      <c r="A576" s="1704"/>
      <c r="B576" s="1706"/>
      <c r="C576" s="1652"/>
      <c r="D576" s="1654"/>
      <c r="E576" s="1654"/>
      <c r="F576" s="1654"/>
      <c r="G576" s="1654"/>
      <c r="H576" s="1654"/>
      <c r="I576" s="1676"/>
      <c r="J576" s="1676"/>
      <c r="K576" s="1676"/>
      <c r="L576" s="1676"/>
      <c r="M576" s="1676"/>
      <c r="N576" s="1676"/>
      <c r="O576" s="1676"/>
      <c r="P576" s="1676"/>
      <c r="Q576" s="1676"/>
      <c r="R576" s="1676"/>
      <c r="S576" s="1676"/>
      <c r="T576" s="1676"/>
      <c r="U576" s="1676"/>
      <c r="V576" s="1676"/>
      <c r="W576" s="1676"/>
      <c r="X576" s="1676"/>
      <c r="Y576" s="1676"/>
      <c r="Z576" s="1676"/>
    </row>
    <row r="577" spans="1:26">
      <c r="A577" s="1704"/>
      <c r="B577" s="1712" t="s">
        <v>723</v>
      </c>
      <c r="C577" s="1652"/>
      <c r="D577" s="1654"/>
      <c r="E577" s="1654"/>
      <c r="F577" s="1654"/>
      <c r="G577" s="1654"/>
      <c r="H577" s="1654"/>
      <c r="I577" s="1676"/>
      <c r="J577" s="1676"/>
      <c r="K577" s="1676"/>
      <c r="L577" s="1676"/>
      <c r="M577" s="1676"/>
      <c r="N577" s="1676"/>
      <c r="O577" s="1676"/>
      <c r="P577" s="1676"/>
      <c r="Q577" s="1676"/>
      <c r="R577" s="1676"/>
      <c r="S577" s="1676"/>
      <c r="T577" s="1676"/>
      <c r="U577" s="1676"/>
      <c r="V577" s="1676"/>
      <c r="W577" s="1676"/>
      <c r="X577" s="1676"/>
      <c r="Y577" s="1676"/>
      <c r="Z577" s="1676"/>
    </row>
    <row r="578" spans="1:26">
      <c r="A578" s="1704"/>
      <c r="B578" s="1706" t="s">
        <v>1028</v>
      </c>
      <c r="C578" s="1652"/>
      <c r="D578" s="1654"/>
      <c r="E578" s="1654"/>
      <c r="F578" s="1654"/>
      <c r="G578" s="1654"/>
      <c r="H578" s="1654"/>
      <c r="I578" s="1676"/>
      <c r="J578" s="1676"/>
      <c r="K578" s="1676"/>
      <c r="L578" s="1676"/>
      <c r="M578" s="1676"/>
      <c r="N578" s="1676"/>
      <c r="O578" s="1676"/>
      <c r="P578" s="1676"/>
      <c r="Q578" s="1676"/>
      <c r="R578" s="1676"/>
      <c r="S578" s="1676"/>
      <c r="T578" s="1676"/>
      <c r="U578" s="1676"/>
      <c r="V578" s="1676"/>
      <c r="W578" s="1676"/>
      <c r="X578" s="1676"/>
      <c r="Y578" s="1676"/>
      <c r="Z578" s="1676"/>
    </row>
    <row r="579" spans="1:26">
      <c r="A579" s="1704"/>
      <c r="B579" s="1706"/>
      <c r="C579" s="1652"/>
      <c r="D579" s="1654"/>
      <c r="E579" s="1654"/>
      <c r="F579" s="1654"/>
      <c r="G579" s="1654"/>
      <c r="H579" s="1654"/>
      <c r="I579" s="1676"/>
      <c r="J579" s="1676"/>
      <c r="K579" s="1676"/>
      <c r="L579" s="1676"/>
      <c r="M579" s="1676"/>
      <c r="N579" s="1676"/>
      <c r="O579" s="1676"/>
      <c r="P579" s="1676"/>
      <c r="Q579" s="1676"/>
      <c r="R579" s="1676"/>
      <c r="S579" s="1676"/>
      <c r="T579" s="1676"/>
      <c r="U579" s="1676"/>
      <c r="V579" s="1676"/>
      <c r="W579" s="1676"/>
      <c r="X579" s="1676"/>
      <c r="Y579" s="1676"/>
      <c r="Z579" s="1676"/>
    </row>
    <row r="580" spans="1:26" ht="16.2">
      <c r="A580" s="1704"/>
      <c r="B580" s="1724" t="s">
        <v>1029</v>
      </c>
      <c r="C580" s="1652"/>
      <c r="D580" s="1654"/>
      <c r="E580" s="1654"/>
      <c r="F580" s="1654"/>
      <c r="G580" s="1654"/>
      <c r="H580" s="1654"/>
      <c r="I580" s="1676"/>
      <c r="J580" s="1676"/>
      <c r="K580" s="1676"/>
      <c r="L580" s="1676"/>
      <c r="M580" s="1676"/>
      <c r="N580" s="1676"/>
      <c r="O580" s="1676"/>
      <c r="P580" s="1676"/>
      <c r="Q580" s="1676"/>
      <c r="R580" s="1676"/>
      <c r="S580" s="1676"/>
      <c r="T580" s="1676"/>
      <c r="U580" s="1676"/>
      <c r="V580" s="1676"/>
      <c r="W580" s="1676"/>
      <c r="X580" s="1676"/>
      <c r="Y580" s="1676"/>
      <c r="Z580" s="1676"/>
    </row>
    <row r="581" spans="1:26">
      <c r="A581" s="1704"/>
      <c r="B581" s="1706"/>
      <c r="C581" s="1652"/>
      <c r="D581" s="1654"/>
      <c r="E581" s="1654"/>
      <c r="F581" s="1654"/>
      <c r="G581" s="1654"/>
      <c r="H581" s="1654"/>
      <c r="I581" s="1676"/>
      <c r="J581" s="1676"/>
      <c r="K581" s="1676"/>
      <c r="L581" s="1676"/>
      <c r="M581" s="1676"/>
      <c r="N581" s="1676"/>
      <c r="O581" s="1676"/>
      <c r="P581" s="1676"/>
      <c r="Q581" s="1676"/>
      <c r="R581" s="1676"/>
      <c r="S581" s="1676"/>
      <c r="T581" s="1676"/>
      <c r="U581" s="1676"/>
      <c r="V581" s="1676"/>
      <c r="W581" s="1676"/>
      <c r="X581" s="1676"/>
      <c r="Y581" s="1676"/>
      <c r="Z581" s="1676"/>
    </row>
    <row r="582" spans="1:26">
      <c r="A582" s="1704"/>
      <c r="B582" s="1712" t="s">
        <v>705</v>
      </c>
      <c r="C582" s="1652"/>
      <c r="D582" s="1654"/>
      <c r="E582" s="1654"/>
      <c r="F582" s="1654"/>
      <c r="G582" s="1654"/>
      <c r="H582" s="1654"/>
      <c r="I582" s="1676"/>
      <c r="J582" s="1676"/>
      <c r="K582" s="1676"/>
      <c r="L582" s="1676"/>
      <c r="M582" s="1676"/>
      <c r="N582" s="1676"/>
      <c r="O582" s="1676"/>
      <c r="P582" s="1676"/>
      <c r="Q582" s="1676"/>
      <c r="R582" s="1676"/>
      <c r="S582" s="1676"/>
      <c r="T582" s="1676"/>
      <c r="U582" s="1676"/>
      <c r="V582" s="1676"/>
      <c r="W582" s="1676"/>
      <c r="X582" s="1676"/>
      <c r="Y582" s="1676"/>
      <c r="Z582" s="1676"/>
    </row>
    <row r="583" spans="1:26" ht="22.8">
      <c r="A583" s="1704"/>
      <c r="B583" s="1706" t="s">
        <v>1030</v>
      </c>
      <c r="C583" s="1652"/>
      <c r="D583" s="1654"/>
      <c r="E583" s="1654"/>
      <c r="F583" s="1654"/>
      <c r="G583" s="1654"/>
      <c r="H583" s="1654"/>
      <c r="I583" s="1676"/>
      <c r="J583" s="1676"/>
      <c r="K583" s="1676"/>
      <c r="L583" s="1676"/>
      <c r="M583" s="1676"/>
      <c r="N583" s="1676"/>
      <c r="O583" s="1676"/>
      <c r="P583" s="1676"/>
      <c r="Q583" s="1676"/>
      <c r="R583" s="1676"/>
      <c r="S583" s="1676"/>
      <c r="T583" s="1676"/>
      <c r="U583" s="1676"/>
      <c r="V583" s="1676"/>
      <c r="W583" s="1676"/>
      <c r="X583" s="1676"/>
      <c r="Y583" s="1676"/>
      <c r="Z583" s="1676"/>
    </row>
    <row r="584" spans="1:26">
      <c r="B584" s="1713" t="s">
        <v>1002</v>
      </c>
      <c r="C584" s="1652"/>
      <c r="D584" s="1654"/>
      <c r="E584" s="1654"/>
      <c r="F584" s="1654"/>
      <c r="G584" s="1654"/>
      <c r="H584" s="1654"/>
      <c r="I584" s="1676"/>
      <c r="J584" s="1676"/>
      <c r="K584" s="1676"/>
      <c r="L584" s="1676"/>
      <c r="M584" s="1676"/>
      <c r="N584" s="1676"/>
      <c r="O584" s="1676"/>
      <c r="P584" s="1676"/>
      <c r="Q584" s="1676"/>
      <c r="R584" s="1676"/>
      <c r="S584" s="1676"/>
      <c r="T584" s="1676"/>
      <c r="U584" s="1676"/>
      <c r="V584" s="1676"/>
      <c r="W584" s="1676"/>
      <c r="X584" s="1676"/>
      <c r="Y584" s="1676"/>
      <c r="Z584" s="1676"/>
    </row>
    <row r="585" spans="1:26">
      <c r="A585" s="1714" t="s">
        <v>119</v>
      </c>
      <c r="B585" s="1715" t="s">
        <v>1020</v>
      </c>
      <c r="C585" s="1654"/>
      <c r="E585" s="1654"/>
      <c r="F585" s="1654"/>
      <c r="G585" s="1654"/>
      <c r="H585" s="1654"/>
      <c r="I585" s="1676"/>
      <c r="J585" s="1676"/>
      <c r="K585" s="1676"/>
      <c r="L585" s="1676"/>
      <c r="M585" s="1676"/>
      <c r="N585" s="1676"/>
      <c r="O585" s="1676"/>
      <c r="P585" s="1676"/>
      <c r="Q585" s="1676"/>
      <c r="R585" s="1676"/>
      <c r="S585" s="1676"/>
      <c r="T585" s="1676"/>
      <c r="U585" s="1676"/>
      <c r="V585" s="1676"/>
      <c r="W585" s="1676"/>
      <c r="X585" s="1676"/>
      <c r="Y585" s="1676"/>
      <c r="Z585" s="1676"/>
    </row>
    <row r="586" spans="1:26">
      <c r="A586" s="1714" t="s">
        <v>119</v>
      </c>
      <c r="B586" s="1715" t="s">
        <v>811</v>
      </c>
      <c r="C586" s="1654"/>
      <c r="E586" s="1654"/>
      <c r="F586" s="1654"/>
      <c r="G586" s="1654"/>
      <c r="H586" s="1654"/>
      <c r="I586" s="1676"/>
      <c r="J586" s="1676"/>
      <c r="K586" s="1676"/>
      <c r="L586" s="1676"/>
      <c r="M586" s="1676"/>
      <c r="N586" s="1676"/>
      <c r="O586" s="1676"/>
      <c r="P586" s="1676"/>
      <c r="Q586" s="1676"/>
      <c r="R586" s="1676"/>
      <c r="S586" s="1676"/>
      <c r="T586" s="1676"/>
      <c r="U586" s="1676"/>
      <c r="V586" s="1676"/>
      <c r="W586" s="1676"/>
      <c r="X586" s="1676"/>
      <c r="Y586" s="1676"/>
      <c r="Z586" s="1676"/>
    </row>
    <row r="587" spans="1:26">
      <c r="A587" s="1714" t="s">
        <v>119</v>
      </c>
      <c r="B587" s="1716" t="s">
        <v>770</v>
      </c>
      <c r="C587" s="1654"/>
      <c r="E587" s="1654"/>
      <c r="F587" s="1654"/>
      <c r="G587" s="1654"/>
      <c r="H587" s="1654"/>
      <c r="I587" s="1676"/>
      <c r="J587" s="1676"/>
      <c r="K587" s="1676"/>
      <c r="L587" s="1676"/>
      <c r="M587" s="1676"/>
      <c r="N587" s="1676"/>
      <c r="O587" s="1676"/>
      <c r="P587" s="1676"/>
      <c r="Q587" s="1676"/>
      <c r="R587" s="1676"/>
      <c r="S587" s="1676"/>
      <c r="T587" s="1676"/>
      <c r="U587" s="1676"/>
      <c r="V587" s="1676"/>
      <c r="W587" s="1676"/>
      <c r="X587" s="1676"/>
      <c r="Y587" s="1676"/>
      <c r="Z587" s="1676"/>
    </row>
    <row r="588" spans="1:26">
      <c r="A588" s="1714" t="s">
        <v>119</v>
      </c>
      <c r="B588" s="1716" t="s">
        <v>707</v>
      </c>
      <c r="C588" s="1710"/>
      <c r="E588" s="1654"/>
      <c r="F588" s="1654"/>
      <c r="G588" s="1654"/>
      <c r="H588" s="1654"/>
      <c r="I588" s="1634"/>
      <c r="J588" s="1634"/>
      <c r="K588" s="1634"/>
      <c r="L588" s="1634"/>
      <c r="M588" s="1634"/>
      <c r="N588" s="1634"/>
      <c r="O588" s="1634"/>
      <c r="P588" s="1634"/>
      <c r="Q588" s="1634"/>
      <c r="R588" s="1634"/>
      <c r="S588" s="1634"/>
      <c r="T588" s="1634"/>
      <c r="U588" s="1634"/>
      <c r="V588" s="1634"/>
      <c r="W588" s="1634"/>
      <c r="X588" s="1634"/>
      <c r="Y588" s="1634"/>
      <c r="Z588" s="1634"/>
    </row>
    <row r="589" spans="1:26">
      <c r="A589" s="1704"/>
      <c r="B589" s="1706"/>
      <c r="C589" s="1652"/>
      <c r="D589" s="1654"/>
      <c r="E589" s="1654"/>
      <c r="F589" s="1654"/>
      <c r="G589" s="1654"/>
      <c r="H589" s="1654"/>
      <c r="I589" s="1676"/>
      <c r="J589" s="1676"/>
      <c r="K589" s="1676"/>
      <c r="L589" s="1676"/>
      <c r="M589" s="1676"/>
      <c r="N589" s="1676"/>
      <c r="O589" s="1676"/>
      <c r="P589" s="1676"/>
      <c r="Q589" s="1676"/>
      <c r="R589" s="1676"/>
      <c r="S589" s="1676"/>
      <c r="T589" s="1676"/>
      <c r="U589" s="1676"/>
      <c r="V589" s="1676"/>
      <c r="W589" s="1676"/>
      <c r="X589" s="1676"/>
      <c r="Y589" s="1676"/>
      <c r="Z589" s="1676"/>
    </row>
    <row r="590" spans="1:26">
      <c r="A590" s="1704"/>
      <c r="B590" s="1712" t="s">
        <v>942</v>
      </c>
      <c r="C590" s="1652"/>
      <c r="D590" s="1654"/>
      <c r="E590" s="1654"/>
      <c r="F590" s="1654"/>
      <c r="G590" s="1654"/>
      <c r="H590" s="1654"/>
      <c r="I590" s="1676"/>
      <c r="J590" s="1676"/>
      <c r="K590" s="1676"/>
      <c r="L590" s="1676"/>
      <c r="M590" s="1676"/>
      <c r="N590" s="1676"/>
      <c r="O590" s="1676"/>
      <c r="P590" s="1676"/>
      <c r="Q590" s="1676"/>
      <c r="R590" s="1676"/>
      <c r="S590" s="1676"/>
      <c r="T590" s="1676"/>
      <c r="U590" s="1676"/>
      <c r="V590" s="1676"/>
      <c r="W590" s="1676"/>
      <c r="X590" s="1676"/>
      <c r="Y590" s="1676"/>
      <c r="Z590" s="1676"/>
    </row>
    <row r="591" spans="1:26">
      <c r="A591" s="1704"/>
      <c r="B591" s="1706" t="s">
        <v>772</v>
      </c>
      <c r="C591" s="1652"/>
      <c r="D591" s="1654"/>
      <c r="E591" s="1654"/>
      <c r="F591" s="1654"/>
      <c r="G591" s="1654"/>
      <c r="H591" s="1654"/>
      <c r="I591" s="1676"/>
      <c r="J591" s="1676"/>
      <c r="K591" s="1676"/>
      <c r="L591" s="1676"/>
      <c r="M591" s="1676"/>
      <c r="N591" s="1676"/>
      <c r="O591" s="1676"/>
      <c r="P591" s="1676"/>
      <c r="Q591" s="1676"/>
      <c r="R591" s="1676"/>
      <c r="S591" s="1676"/>
      <c r="T591" s="1676"/>
      <c r="U591" s="1676"/>
      <c r="V591" s="1676"/>
      <c r="W591" s="1676"/>
      <c r="X591" s="1676"/>
      <c r="Y591" s="1676"/>
      <c r="Z591" s="1676"/>
    </row>
    <row r="592" spans="1:26">
      <c r="B592" s="1721" t="s">
        <v>1031</v>
      </c>
      <c r="C592" s="1652"/>
      <c r="D592" s="1654"/>
      <c r="E592" s="1654"/>
      <c r="F592" s="1654"/>
      <c r="G592" s="1654"/>
      <c r="H592" s="1654"/>
      <c r="I592" s="1676"/>
      <c r="J592" s="1676"/>
      <c r="K592" s="1676"/>
      <c r="L592" s="1676"/>
      <c r="M592" s="1676"/>
      <c r="N592" s="1676"/>
      <c r="O592" s="1676"/>
      <c r="P592" s="1676"/>
      <c r="Q592" s="1676"/>
      <c r="R592" s="1676"/>
      <c r="S592" s="1676"/>
      <c r="T592" s="1676"/>
      <c r="U592" s="1676"/>
      <c r="V592" s="1676"/>
      <c r="W592" s="1676"/>
      <c r="X592" s="1676"/>
      <c r="Y592" s="1676"/>
      <c r="Z592" s="1676"/>
    </row>
    <row r="593" spans="1:26">
      <c r="B593" s="1721" t="s">
        <v>773</v>
      </c>
      <c r="C593" s="1652"/>
      <c r="D593" s="1654"/>
      <c r="E593" s="1654"/>
      <c r="F593" s="1654"/>
      <c r="G593" s="1654"/>
      <c r="H593" s="1654"/>
      <c r="I593" s="1676"/>
      <c r="J593" s="1676"/>
      <c r="K593" s="1676"/>
      <c r="L593" s="1676"/>
      <c r="M593" s="1676"/>
      <c r="N593" s="1676"/>
      <c r="O593" s="1676"/>
      <c r="P593" s="1676"/>
      <c r="Q593" s="1676"/>
      <c r="R593" s="1676"/>
      <c r="S593" s="1676"/>
      <c r="T593" s="1676"/>
      <c r="U593" s="1676"/>
      <c r="V593" s="1676"/>
      <c r="W593" s="1676"/>
      <c r="X593" s="1676"/>
      <c r="Y593" s="1676"/>
      <c r="Z593" s="1676"/>
    </row>
    <row r="594" spans="1:26">
      <c r="B594" s="1720" t="s">
        <v>1032</v>
      </c>
      <c r="C594" s="1728"/>
      <c r="D594" s="1728"/>
      <c r="E594" s="1728"/>
      <c r="F594" s="1728"/>
      <c r="G594" s="1728"/>
      <c r="H594" s="1728"/>
      <c r="I594" s="1676"/>
      <c r="J594" s="1676"/>
      <c r="K594" s="1676"/>
      <c r="L594" s="1676"/>
      <c r="M594" s="1676"/>
      <c r="N594" s="1676"/>
      <c r="O594" s="1676"/>
      <c r="P594" s="1676"/>
      <c r="Q594" s="1676"/>
      <c r="R594" s="1676"/>
      <c r="S594" s="1676"/>
      <c r="T594" s="1676"/>
      <c r="U594" s="1676"/>
      <c r="V594" s="1676"/>
      <c r="W594" s="1676"/>
      <c r="X594" s="1676"/>
      <c r="Y594" s="1676"/>
      <c r="Z594" s="1676"/>
    </row>
    <row r="595" spans="1:26" ht="25.95" customHeight="1">
      <c r="B595" s="1720" t="s">
        <v>1033</v>
      </c>
      <c r="C595" s="1719"/>
      <c r="D595" s="1719"/>
      <c r="E595" s="1719"/>
      <c r="F595" s="1719"/>
      <c r="G595" s="1719"/>
      <c r="H595" s="1719"/>
      <c r="I595" s="1676"/>
      <c r="J595" s="1676"/>
      <c r="K595" s="1676"/>
      <c r="L595" s="1676"/>
      <c r="M595" s="1676"/>
      <c r="N595" s="1676"/>
      <c r="O595" s="1676"/>
      <c r="P595" s="1676"/>
      <c r="Q595" s="1676"/>
      <c r="R595" s="1676"/>
      <c r="S595" s="1676"/>
      <c r="T595" s="1676"/>
      <c r="U595" s="1676"/>
      <c r="V595" s="1676"/>
      <c r="W595" s="1676"/>
      <c r="X595" s="1676"/>
      <c r="Y595" s="1676"/>
      <c r="Z595" s="1676"/>
    </row>
    <row r="596" spans="1:26">
      <c r="A596" s="1704"/>
      <c r="B596" s="1706"/>
      <c r="C596" s="1652"/>
      <c r="D596" s="1654"/>
      <c r="E596" s="1654"/>
      <c r="F596" s="1654"/>
      <c r="G596" s="1654"/>
      <c r="H596" s="1654"/>
      <c r="I596" s="1676"/>
      <c r="J596" s="1676"/>
      <c r="K596" s="1676"/>
      <c r="L596" s="1676"/>
      <c r="M596" s="1676"/>
      <c r="N596" s="1676"/>
      <c r="O596" s="1676"/>
      <c r="P596" s="1676"/>
      <c r="Q596" s="1676"/>
      <c r="R596" s="1676"/>
      <c r="S596" s="1676"/>
      <c r="T596" s="1676"/>
      <c r="U596" s="1676"/>
      <c r="V596" s="1676"/>
      <c r="W596" s="1676"/>
      <c r="X596" s="1676"/>
      <c r="Y596" s="1676"/>
      <c r="Z596" s="1676"/>
    </row>
    <row r="597" spans="1:26">
      <c r="A597" s="1704"/>
      <c r="B597" s="1712" t="s">
        <v>723</v>
      </c>
      <c r="C597" s="1652"/>
      <c r="D597" s="1654"/>
      <c r="E597" s="1654"/>
      <c r="F597" s="1654"/>
      <c r="G597" s="1654"/>
      <c r="H597" s="1654"/>
      <c r="I597" s="1676"/>
      <c r="J597" s="1676"/>
      <c r="K597" s="1676"/>
      <c r="L597" s="1676"/>
      <c r="M597" s="1676"/>
      <c r="N597" s="1676"/>
      <c r="O597" s="1676"/>
      <c r="P597" s="1676"/>
      <c r="Q597" s="1676"/>
      <c r="R597" s="1676"/>
      <c r="S597" s="1676"/>
      <c r="T597" s="1676"/>
      <c r="U597" s="1676"/>
      <c r="V597" s="1676"/>
      <c r="W597" s="1676"/>
      <c r="X597" s="1676"/>
      <c r="Y597" s="1676"/>
      <c r="Z597" s="1676"/>
    </row>
    <row r="598" spans="1:26">
      <c r="A598" s="1704"/>
      <c r="B598" s="1706" t="s">
        <v>1034</v>
      </c>
      <c r="C598" s="1652"/>
      <c r="D598" s="1654"/>
      <c r="E598" s="1654"/>
      <c r="F598" s="1654"/>
      <c r="G598" s="1654"/>
      <c r="H598" s="1654"/>
      <c r="I598" s="1676"/>
      <c r="J598" s="1676"/>
      <c r="K598" s="1676"/>
      <c r="L598" s="1676"/>
      <c r="M598" s="1676"/>
      <c r="N598" s="1676"/>
      <c r="O598" s="1676"/>
      <c r="P598" s="1676"/>
      <c r="Q598" s="1676"/>
      <c r="R598" s="1676"/>
      <c r="S598" s="1676"/>
      <c r="T598" s="1676"/>
      <c r="U598" s="1676"/>
      <c r="V598" s="1676"/>
      <c r="W598" s="1676"/>
      <c r="X598" s="1676"/>
      <c r="Y598" s="1676"/>
      <c r="Z598" s="1676"/>
    </row>
    <row r="599" spans="1:26">
      <c r="A599" s="1722"/>
      <c r="B599" s="1723"/>
      <c r="C599" s="1722"/>
      <c r="D599" s="1722"/>
      <c r="E599" s="1722"/>
      <c r="F599" s="1722"/>
      <c r="G599" s="1722"/>
      <c r="H599" s="1722"/>
      <c r="I599" s="1634"/>
      <c r="J599" s="1634"/>
      <c r="K599" s="1634"/>
      <c r="L599" s="1634"/>
      <c r="M599" s="1634"/>
      <c r="N599" s="1634"/>
      <c r="O599" s="1634"/>
      <c r="P599" s="1634"/>
      <c r="Q599" s="1634"/>
      <c r="R599" s="1634"/>
      <c r="S599" s="1634"/>
      <c r="T599" s="1634"/>
      <c r="U599" s="1634"/>
      <c r="V599" s="1634"/>
      <c r="W599" s="1634"/>
      <c r="X599" s="1634"/>
      <c r="Y599" s="1634"/>
      <c r="Z599" s="1634"/>
    </row>
    <row r="600" spans="1:26" ht="17.399999999999999">
      <c r="A600" s="1711" t="s">
        <v>1035</v>
      </c>
      <c r="B600" s="1706"/>
      <c r="C600" s="1652"/>
      <c r="D600" s="1654"/>
      <c r="E600" s="1654"/>
      <c r="F600" s="1654"/>
      <c r="G600" s="1654"/>
      <c r="H600" s="1654"/>
      <c r="I600" s="1634"/>
      <c r="J600" s="1634"/>
      <c r="K600" s="1634"/>
      <c r="L600" s="1634"/>
      <c r="M600" s="1634"/>
      <c r="N600" s="1634"/>
      <c r="O600" s="1634"/>
      <c r="P600" s="1634"/>
      <c r="Q600" s="1634"/>
      <c r="R600" s="1634"/>
      <c r="S600" s="1634"/>
      <c r="T600" s="1634"/>
      <c r="U600" s="1634"/>
      <c r="V600" s="1634"/>
      <c r="W600" s="1634"/>
      <c r="X600" s="1634"/>
      <c r="Y600" s="1634"/>
      <c r="Z600" s="1634"/>
    </row>
    <row r="601" spans="1:26">
      <c r="A601" s="1704"/>
      <c r="B601" s="1706"/>
      <c r="C601" s="1652"/>
      <c r="D601" s="1654"/>
      <c r="E601" s="1654"/>
      <c r="F601" s="1654"/>
      <c r="G601" s="1654"/>
      <c r="H601" s="1654"/>
      <c r="I601" s="1634"/>
      <c r="J601" s="1634"/>
      <c r="K601" s="1634"/>
      <c r="L601" s="1634"/>
      <c r="M601" s="1634"/>
      <c r="N601" s="1634"/>
      <c r="O601" s="1634"/>
      <c r="P601" s="1634"/>
      <c r="Q601" s="1634"/>
      <c r="R601" s="1634"/>
      <c r="S601" s="1634"/>
      <c r="T601" s="1634"/>
      <c r="U601" s="1634"/>
      <c r="V601" s="1634"/>
      <c r="W601" s="1634"/>
      <c r="X601" s="1634"/>
      <c r="Y601" s="1634"/>
      <c r="Z601" s="1634"/>
    </row>
    <row r="602" spans="1:26">
      <c r="A602" s="1704"/>
      <c r="B602" s="1712" t="s">
        <v>705</v>
      </c>
      <c r="C602" s="1652"/>
      <c r="D602" s="1654"/>
      <c r="E602" s="1654"/>
      <c r="F602" s="1654"/>
      <c r="G602" s="1654"/>
      <c r="H602" s="1654"/>
      <c r="I602" s="1676"/>
      <c r="J602" s="1676"/>
      <c r="K602" s="1676"/>
      <c r="L602" s="1676"/>
      <c r="M602" s="1676"/>
      <c r="N602" s="1676"/>
      <c r="O602" s="1676"/>
      <c r="P602" s="1676"/>
      <c r="Q602" s="1676"/>
      <c r="R602" s="1676"/>
      <c r="S602" s="1676"/>
      <c r="T602" s="1676"/>
      <c r="U602" s="1676"/>
      <c r="V602" s="1676"/>
      <c r="W602" s="1676"/>
      <c r="X602" s="1676"/>
      <c r="Y602" s="1676"/>
      <c r="Z602" s="1676"/>
    </row>
    <row r="603" spans="1:26" ht="22.8">
      <c r="A603" s="1704"/>
      <c r="B603" s="1706" t="s">
        <v>1501</v>
      </c>
      <c r="C603" s="1652"/>
      <c r="D603" s="1654"/>
      <c r="E603" s="1654"/>
      <c r="F603" s="1654"/>
      <c r="G603" s="1654"/>
      <c r="H603" s="1654"/>
      <c r="I603" s="1676"/>
      <c r="J603" s="1676"/>
      <c r="K603" s="1676"/>
      <c r="L603" s="1676"/>
      <c r="M603" s="1676"/>
      <c r="N603" s="1676"/>
      <c r="O603" s="1676"/>
      <c r="P603" s="1676"/>
      <c r="Q603" s="1676"/>
      <c r="R603" s="1676"/>
      <c r="S603" s="1676"/>
      <c r="T603" s="1676"/>
      <c r="U603" s="1676"/>
      <c r="V603" s="1676"/>
      <c r="W603" s="1676"/>
      <c r="X603" s="1676"/>
      <c r="Y603" s="1676"/>
      <c r="Z603" s="1676"/>
    </row>
    <row r="604" spans="1:26">
      <c r="A604" s="1704"/>
      <c r="B604" s="1706"/>
      <c r="C604" s="1652"/>
      <c r="D604" s="1654"/>
      <c r="E604" s="1654"/>
      <c r="F604" s="1654"/>
      <c r="G604" s="1654"/>
      <c r="H604" s="1654"/>
      <c r="I604" s="1676"/>
      <c r="J604" s="1676"/>
      <c r="K604" s="1676"/>
      <c r="L604" s="1676"/>
      <c r="M604" s="1676"/>
      <c r="N604" s="1676"/>
      <c r="O604" s="1676"/>
      <c r="P604" s="1676"/>
      <c r="Q604" s="1676"/>
      <c r="R604" s="1676"/>
      <c r="S604" s="1676"/>
      <c r="T604" s="1676"/>
      <c r="U604" s="1676"/>
      <c r="V604" s="1676"/>
      <c r="W604" s="1676"/>
      <c r="X604" s="1676"/>
      <c r="Y604" s="1676"/>
      <c r="Z604" s="1676"/>
    </row>
    <row r="605" spans="1:26">
      <c r="A605" s="1714" t="s">
        <v>119</v>
      </c>
      <c r="B605" s="1715" t="s">
        <v>1020</v>
      </c>
      <c r="C605" s="1654"/>
      <c r="E605" s="1654"/>
      <c r="F605" s="1654"/>
      <c r="G605" s="1654"/>
      <c r="H605" s="1654"/>
      <c r="I605" s="1676"/>
      <c r="J605" s="1676"/>
      <c r="K605" s="1676"/>
      <c r="L605" s="1676"/>
      <c r="M605" s="1676"/>
      <c r="N605" s="1676"/>
      <c r="O605" s="1676"/>
      <c r="P605" s="1676"/>
      <c r="Q605" s="1676"/>
      <c r="R605" s="1676"/>
      <c r="S605" s="1676"/>
      <c r="T605" s="1676"/>
      <c r="U605" s="1676"/>
      <c r="V605" s="1676"/>
      <c r="W605" s="1676"/>
      <c r="X605" s="1676"/>
      <c r="Y605" s="1676"/>
      <c r="Z605" s="1676"/>
    </row>
    <row r="606" spans="1:26">
      <c r="A606" s="1714" t="s">
        <v>119</v>
      </c>
      <c r="B606" s="1715" t="s">
        <v>811</v>
      </c>
      <c r="C606" s="1654"/>
      <c r="E606" s="1654"/>
      <c r="F606" s="1654"/>
      <c r="G606" s="1654"/>
      <c r="H606" s="1654"/>
      <c r="I606" s="1676"/>
      <c r="J606" s="1676"/>
      <c r="K606" s="1676"/>
      <c r="L606" s="1676"/>
      <c r="M606" s="1676"/>
      <c r="N606" s="1676"/>
      <c r="O606" s="1676"/>
      <c r="P606" s="1676"/>
      <c r="Q606" s="1676"/>
      <c r="R606" s="1676"/>
      <c r="S606" s="1676"/>
      <c r="T606" s="1676"/>
      <c r="U606" s="1676"/>
      <c r="V606" s="1676"/>
      <c r="W606" s="1676"/>
      <c r="X606" s="1676"/>
      <c r="Y606" s="1676"/>
      <c r="Z606" s="1676"/>
    </row>
    <row r="607" spans="1:26">
      <c r="A607" s="1714" t="s">
        <v>119</v>
      </c>
      <c r="B607" s="1716" t="s">
        <v>770</v>
      </c>
      <c r="C607" s="1654"/>
      <c r="E607" s="1654"/>
      <c r="F607" s="1654"/>
      <c r="G607" s="1654"/>
      <c r="H607" s="1654"/>
      <c r="I607" s="1676"/>
      <c r="J607" s="1676"/>
      <c r="K607" s="1676"/>
      <c r="L607" s="1676"/>
      <c r="M607" s="1676"/>
      <c r="N607" s="1676"/>
      <c r="O607" s="1676"/>
      <c r="P607" s="1676"/>
      <c r="Q607" s="1676"/>
      <c r="R607" s="1676"/>
      <c r="S607" s="1676"/>
      <c r="T607" s="1676"/>
      <c r="U607" s="1676"/>
      <c r="V607" s="1676"/>
      <c r="W607" s="1676"/>
      <c r="X607" s="1676"/>
      <c r="Y607" s="1676"/>
      <c r="Z607" s="1676"/>
    </row>
    <row r="608" spans="1:26">
      <c r="A608" s="1714" t="s">
        <v>119</v>
      </c>
      <c r="B608" s="1715" t="s">
        <v>1036</v>
      </c>
      <c r="C608" s="1710"/>
      <c r="E608" s="1654"/>
      <c r="F608" s="1654"/>
      <c r="G608" s="1654"/>
      <c r="H608" s="1654"/>
      <c r="I608" s="1634"/>
      <c r="J608" s="1634"/>
      <c r="K608" s="1634"/>
      <c r="L608" s="1634"/>
      <c r="M608" s="1634"/>
      <c r="N608" s="1634"/>
      <c r="O608" s="1634"/>
      <c r="P608" s="1634"/>
      <c r="Q608" s="1634"/>
      <c r="R608" s="1634"/>
      <c r="S608" s="1634"/>
      <c r="T608" s="1634"/>
      <c r="U608" s="1634"/>
      <c r="V608" s="1634"/>
      <c r="W608" s="1634"/>
      <c r="X608" s="1634"/>
      <c r="Y608" s="1634"/>
      <c r="Z608" s="1634"/>
    </row>
    <row r="609" spans="1:26">
      <c r="A609" s="1704"/>
      <c r="B609" s="1706"/>
      <c r="C609" s="1652"/>
      <c r="D609" s="1654"/>
      <c r="E609" s="1654"/>
      <c r="F609" s="1654"/>
      <c r="G609" s="1654"/>
      <c r="H609" s="1654"/>
      <c r="I609" s="1676"/>
      <c r="J609" s="1676"/>
      <c r="K609" s="1676"/>
      <c r="L609" s="1676"/>
      <c r="M609" s="1676"/>
      <c r="N609" s="1676"/>
      <c r="O609" s="1676"/>
      <c r="P609" s="1676"/>
      <c r="Q609" s="1676"/>
      <c r="R609" s="1676"/>
      <c r="S609" s="1676"/>
      <c r="T609" s="1676"/>
      <c r="U609" s="1676"/>
      <c r="V609" s="1676"/>
      <c r="W609" s="1676"/>
      <c r="X609" s="1676"/>
      <c r="Y609" s="1676"/>
      <c r="Z609" s="1676"/>
    </row>
    <row r="610" spans="1:26">
      <c r="A610" s="1704"/>
      <c r="B610" s="1706" t="s">
        <v>1037</v>
      </c>
      <c r="C610" s="1652"/>
      <c r="D610" s="1654"/>
      <c r="E610" s="1654"/>
      <c r="F610" s="1654"/>
      <c r="G610" s="1654"/>
      <c r="H610" s="1654"/>
      <c r="I610" s="1676"/>
      <c r="J610" s="1676"/>
      <c r="K610" s="1676"/>
      <c r="L610" s="1676"/>
      <c r="M610" s="1676"/>
      <c r="N610" s="1676"/>
      <c r="O610" s="1676"/>
      <c r="P610" s="1676"/>
      <c r="Q610" s="1676"/>
      <c r="R610" s="1676"/>
      <c r="S610" s="1676"/>
      <c r="T610" s="1676"/>
      <c r="U610" s="1676"/>
      <c r="V610" s="1676"/>
      <c r="W610" s="1676"/>
      <c r="X610" s="1676"/>
      <c r="Y610" s="1676"/>
      <c r="Z610" s="1676"/>
    </row>
    <row r="611" spans="1:26">
      <c r="B611" s="1713" t="s">
        <v>1038</v>
      </c>
      <c r="C611" s="1652"/>
      <c r="D611" s="1654"/>
      <c r="E611" s="1654"/>
      <c r="F611" s="1654"/>
      <c r="G611" s="1654"/>
      <c r="H611" s="1654"/>
      <c r="I611" s="1676"/>
      <c r="J611" s="1676"/>
      <c r="K611" s="1676"/>
      <c r="L611" s="1676"/>
      <c r="M611" s="1676"/>
      <c r="N611" s="1676"/>
      <c r="O611" s="1676"/>
      <c r="P611" s="1676"/>
      <c r="Q611" s="1676"/>
      <c r="R611" s="1676"/>
      <c r="S611" s="1676"/>
      <c r="T611" s="1676"/>
      <c r="U611" s="1676"/>
      <c r="V611" s="1676"/>
      <c r="W611" s="1676"/>
      <c r="X611" s="1676"/>
      <c r="Y611" s="1676"/>
      <c r="Z611" s="1676"/>
    </row>
    <row r="612" spans="1:26">
      <c r="B612" s="1713" t="s">
        <v>1039</v>
      </c>
      <c r="C612" s="1652"/>
      <c r="D612" s="1654"/>
      <c r="E612" s="1654"/>
      <c r="F612" s="1654"/>
      <c r="G612" s="1654"/>
      <c r="H612" s="1654"/>
      <c r="I612" s="1676"/>
      <c r="J612" s="1676"/>
      <c r="K612" s="1676"/>
      <c r="L612" s="1676"/>
      <c r="M612" s="1676"/>
      <c r="N612" s="1676"/>
      <c r="O612" s="1676"/>
      <c r="P612" s="1676"/>
      <c r="Q612" s="1676"/>
      <c r="R612" s="1676"/>
      <c r="S612" s="1676"/>
      <c r="T612" s="1676"/>
      <c r="U612" s="1676"/>
      <c r="V612" s="1676"/>
      <c r="W612" s="1676"/>
      <c r="X612" s="1676"/>
      <c r="Y612" s="1676"/>
      <c r="Z612" s="1676"/>
    </row>
    <row r="613" spans="1:26">
      <c r="A613" s="1704"/>
      <c r="B613" s="1706" t="s">
        <v>1040</v>
      </c>
      <c r="C613" s="1652"/>
      <c r="D613" s="1654"/>
      <c r="E613" s="1654"/>
      <c r="F613" s="1654"/>
      <c r="G613" s="1654"/>
      <c r="H613" s="1654"/>
      <c r="I613" s="1676"/>
      <c r="J613" s="1676"/>
      <c r="K613" s="1676"/>
      <c r="L613" s="1676"/>
      <c r="M613" s="1676"/>
      <c r="N613" s="1676"/>
      <c r="O613" s="1676"/>
      <c r="P613" s="1676"/>
      <c r="Q613" s="1676"/>
      <c r="R613" s="1676"/>
      <c r="S613" s="1676"/>
      <c r="T613" s="1676"/>
      <c r="U613" s="1676"/>
      <c r="V613" s="1676"/>
      <c r="W613" s="1676"/>
      <c r="X613" s="1676"/>
      <c r="Y613" s="1676"/>
      <c r="Z613" s="1676"/>
    </row>
    <row r="614" spans="1:26">
      <c r="B614" s="1713" t="s">
        <v>1041</v>
      </c>
      <c r="C614" s="1652"/>
      <c r="D614" s="1654"/>
      <c r="E614" s="1654"/>
      <c r="F614" s="1654"/>
      <c r="G614" s="1654"/>
      <c r="H614" s="1654"/>
      <c r="I614" s="1676"/>
      <c r="J614" s="1676"/>
      <c r="K614" s="1676"/>
      <c r="L614" s="1676"/>
      <c r="M614" s="1676"/>
      <c r="N614" s="1676"/>
      <c r="O614" s="1676"/>
      <c r="P614" s="1676"/>
      <c r="Q614" s="1676"/>
      <c r="R614" s="1676"/>
      <c r="S614" s="1676"/>
      <c r="T614" s="1676"/>
      <c r="U614" s="1676"/>
      <c r="V614" s="1676"/>
      <c r="W614" s="1676"/>
      <c r="X614" s="1676"/>
      <c r="Y614" s="1676"/>
      <c r="Z614" s="1676"/>
    </row>
    <row r="615" spans="1:26">
      <c r="A615" s="1704"/>
      <c r="B615" s="1706"/>
      <c r="C615" s="1652"/>
      <c r="D615" s="1654"/>
      <c r="E615" s="1654"/>
      <c r="F615" s="1654"/>
      <c r="G615" s="1654"/>
      <c r="H615" s="1654"/>
      <c r="I615" s="1676"/>
      <c r="J615" s="1676"/>
      <c r="K615" s="1676"/>
      <c r="L615" s="1676"/>
      <c r="M615" s="1676"/>
      <c r="N615" s="1676"/>
      <c r="O615" s="1676"/>
      <c r="P615" s="1676"/>
      <c r="Q615" s="1676"/>
      <c r="R615" s="1676"/>
      <c r="S615" s="1676"/>
      <c r="T615" s="1676"/>
      <c r="U615" s="1676"/>
      <c r="V615" s="1676"/>
      <c r="W615" s="1676"/>
      <c r="X615" s="1676"/>
      <c r="Y615" s="1676"/>
      <c r="Z615" s="1676"/>
    </row>
    <row r="616" spans="1:26">
      <c r="A616" s="1704"/>
      <c r="B616" s="1706" t="s">
        <v>1042</v>
      </c>
      <c r="C616" s="1652"/>
      <c r="D616" s="1654"/>
      <c r="E616" s="1654"/>
      <c r="F616" s="1654"/>
      <c r="G616" s="1654"/>
      <c r="H616" s="1654"/>
      <c r="I616" s="1676"/>
      <c r="J616" s="1676"/>
      <c r="K616" s="1676"/>
      <c r="L616" s="1676"/>
      <c r="M616" s="1676"/>
      <c r="N616" s="1676"/>
      <c r="O616" s="1676"/>
      <c r="P616" s="1676"/>
      <c r="Q616" s="1676"/>
      <c r="R616" s="1676"/>
      <c r="S616" s="1676"/>
      <c r="T616" s="1676"/>
      <c r="U616" s="1676"/>
      <c r="V616" s="1676"/>
      <c r="W616" s="1676"/>
      <c r="X616" s="1676"/>
      <c r="Y616" s="1676"/>
      <c r="Z616" s="1676"/>
    </row>
    <row r="617" spans="1:26">
      <c r="B617" s="1713" t="s">
        <v>1043</v>
      </c>
      <c r="C617" s="1652"/>
      <c r="D617" s="1654"/>
      <c r="E617" s="1654"/>
      <c r="F617" s="1654"/>
      <c r="G617" s="1654"/>
      <c r="H617" s="1654"/>
      <c r="I617" s="1676"/>
      <c r="J617" s="1676"/>
      <c r="K617" s="1676"/>
      <c r="L617" s="1676"/>
      <c r="M617" s="1676"/>
      <c r="N617" s="1676"/>
      <c r="O617" s="1676"/>
      <c r="P617" s="1676"/>
      <c r="Q617" s="1676"/>
      <c r="R617" s="1676"/>
      <c r="S617" s="1676"/>
      <c r="T617" s="1676"/>
      <c r="U617" s="1676"/>
      <c r="V617" s="1676"/>
      <c r="W617" s="1676"/>
      <c r="X617" s="1676"/>
      <c r="Y617" s="1676"/>
      <c r="Z617" s="1676"/>
    </row>
    <row r="618" spans="1:26">
      <c r="A618" s="1704"/>
      <c r="B618" s="1706"/>
      <c r="C618" s="1652"/>
      <c r="D618" s="1654"/>
      <c r="E618" s="1654"/>
      <c r="F618" s="1654"/>
      <c r="G618" s="1654"/>
      <c r="H618" s="1654"/>
      <c r="I618" s="1676"/>
      <c r="J618" s="1676"/>
      <c r="K618" s="1676"/>
      <c r="L618" s="1676"/>
      <c r="M618" s="1676"/>
      <c r="N618" s="1676"/>
      <c r="O618" s="1676"/>
      <c r="P618" s="1676"/>
      <c r="Q618" s="1676"/>
      <c r="R618" s="1676"/>
      <c r="S618" s="1676"/>
      <c r="T618" s="1676"/>
      <c r="U618" s="1676"/>
      <c r="V618" s="1676"/>
      <c r="W618" s="1676"/>
      <c r="X618" s="1676"/>
      <c r="Y618" s="1676"/>
      <c r="Z618" s="1676"/>
    </row>
    <row r="619" spans="1:26">
      <c r="A619" s="1704"/>
      <c r="B619" s="1712" t="s">
        <v>942</v>
      </c>
      <c r="C619" s="1652"/>
      <c r="D619" s="1654"/>
      <c r="E619" s="1654"/>
      <c r="F619" s="1654"/>
      <c r="G619" s="1654"/>
      <c r="H619" s="1654"/>
      <c r="I619" s="1676"/>
      <c r="J619" s="1676"/>
      <c r="K619" s="1676"/>
      <c r="L619" s="1676"/>
      <c r="M619" s="1676"/>
      <c r="N619" s="1676"/>
      <c r="O619" s="1676"/>
      <c r="P619" s="1676"/>
      <c r="Q619" s="1676"/>
      <c r="R619" s="1676"/>
      <c r="S619" s="1676"/>
      <c r="T619" s="1676"/>
      <c r="U619" s="1676"/>
      <c r="V619" s="1676"/>
      <c r="W619" s="1676"/>
      <c r="X619" s="1676"/>
      <c r="Y619" s="1676"/>
      <c r="Z619" s="1676"/>
    </row>
    <row r="620" spans="1:26">
      <c r="A620" s="1704"/>
      <c r="B620" s="1706" t="s">
        <v>772</v>
      </c>
      <c r="C620" s="1652"/>
      <c r="D620" s="1654"/>
      <c r="E620" s="1654"/>
      <c r="F620" s="1654"/>
      <c r="G620" s="1654"/>
      <c r="H620" s="1654"/>
      <c r="I620" s="1676"/>
      <c r="J620" s="1676"/>
      <c r="K620" s="1676"/>
      <c r="L620" s="1676"/>
      <c r="M620" s="1676"/>
      <c r="N620" s="1676"/>
      <c r="O620" s="1676"/>
      <c r="P620" s="1676"/>
      <c r="Q620" s="1676"/>
      <c r="R620" s="1676"/>
      <c r="S620" s="1676"/>
      <c r="T620" s="1676"/>
      <c r="U620" s="1676"/>
      <c r="V620" s="1676"/>
      <c r="W620" s="1676"/>
      <c r="X620" s="1676"/>
      <c r="Y620" s="1676"/>
      <c r="Z620" s="1676"/>
    </row>
    <row r="621" spans="1:26">
      <c r="B621" s="1721" t="s">
        <v>1044</v>
      </c>
      <c r="C621" s="1652"/>
      <c r="D621" s="1654"/>
      <c r="E621" s="1654"/>
      <c r="F621" s="1654"/>
      <c r="G621" s="1654"/>
      <c r="H621" s="1654"/>
      <c r="I621" s="1676"/>
      <c r="J621" s="1676"/>
      <c r="K621" s="1676"/>
      <c r="L621" s="1676"/>
      <c r="M621" s="1676"/>
      <c r="N621" s="1676"/>
      <c r="O621" s="1676"/>
      <c r="P621" s="1676"/>
      <c r="Q621" s="1676"/>
      <c r="R621" s="1676"/>
      <c r="S621" s="1676"/>
      <c r="T621" s="1676"/>
      <c r="U621" s="1676"/>
      <c r="V621" s="1676"/>
      <c r="W621" s="1676"/>
      <c r="X621" s="1676"/>
      <c r="Y621" s="1676"/>
      <c r="Z621" s="1676"/>
    </row>
    <row r="622" spans="1:26">
      <c r="B622" s="1721" t="s">
        <v>773</v>
      </c>
      <c r="C622" s="1652"/>
      <c r="D622" s="1654"/>
      <c r="E622" s="1654"/>
      <c r="F622" s="1654"/>
      <c r="G622" s="1654"/>
      <c r="H622" s="1654"/>
      <c r="I622" s="1676"/>
      <c r="J622" s="1676"/>
      <c r="K622" s="1676"/>
      <c r="L622" s="1676"/>
      <c r="M622" s="1676"/>
      <c r="N622" s="1676"/>
      <c r="O622" s="1676"/>
      <c r="P622" s="1676"/>
      <c r="Q622" s="1676"/>
      <c r="R622" s="1676"/>
      <c r="S622" s="1676"/>
      <c r="T622" s="1676"/>
      <c r="U622" s="1676"/>
      <c r="V622" s="1676"/>
      <c r="W622" s="1676"/>
      <c r="X622" s="1676"/>
      <c r="Y622" s="1676"/>
      <c r="Z622" s="1676"/>
    </row>
    <row r="623" spans="1:26">
      <c r="A623" s="1656"/>
      <c r="B623" s="1706" t="s">
        <v>1045</v>
      </c>
      <c r="C623" s="1652"/>
      <c r="D623" s="1654"/>
      <c r="E623" s="1714"/>
      <c r="F623" s="1656"/>
      <c r="G623" s="1654"/>
      <c r="H623" s="1654"/>
      <c r="I623" s="1676"/>
      <c r="J623" s="1676"/>
      <c r="K623" s="1676"/>
      <c r="L623" s="1676"/>
      <c r="M623" s="1676"/>
      <c r="N623" s="1676"/>
      <c r="O623" s="1676"/>
      <c r="P623" s="1676"/>
      <c r="Q623" s="1676"/>
      <c r="R623" s="1676"/>
      <c r="S623" s="1676"/>
      <c r="T623" s="1676"/>
      <c r="U623" s="1676"/>
      <c r="V623" s="1676"/>
      <c r="W623" s="1676"/>
      <c r="X623" s="1676"/>
      <c r="Y623" s="1676"/>
      <c r="Z623" s="1676"/>
    </row>
    <row r="624" spans="1:26" ht="22.8">
      <c r="B624" s="1706" t="s">
        <v>1046</v>
      </c>
      <c r="C624" s="1652"/>
      <c r="D624" s="1654"/>
      <c r="E624" s="1714"/>
      <c r="F624" s="1656"/>
      <c r="G624" s="1654"/>
      <c r="H624" s="1654"/>
      <c r="I624" s="1676"/>
      <c r="J624" s="1676"/>
      <c r="K624" s="1676"/>
      <c r="L624" s="1676"/>
      <c r="M624" s="1676"/>
      <c r="N624" s="1676"/>
      <c r="O624" s="1676"/>
      <c r="P624" s="1676"/>
      <c r="Q624" s="1676"/>
      <c r="R624" s="1676"/>
      <c r="S624" s="1676"/>
      <c r="T624" s="1676"/>
      <c r="U624" s="1676"/>
      <c r="V624" s="1676"/>
      <c r="W624" s="1676"/>
      <c r="X624" s="1676"/>
      <c r="Y624" s="1676"/>
      <c r="Z624" s="1676"/>
    </row>
    <row r="625" spans="1:26">
      <c r="B625" s="1721" t="s">
        <v>1047</v>
      </c>
      <c r="C625" s="1652"/>
      <c r="D625" s="1654"/>
      <c r="E625" s="1714"/>
      <c r="F625" s="1656"/>
      <c r="G625" s="1654"/>
      <c r="H625" s="1654"/>
      <c r="I625" s="1676"/>
      <c r="J625" s="1676"/>
      <c r="K625" s="1676"/>
      <c r="L625" s="1676"/>
      <c r="M625" s="1676"/>
      <c r="N625" s="1676"/>
      <c r="O625" s="1676"/>
      <c r="P625" s="1676"/>
      <c r="Q625" s="1676"/>
      <c r="R625" s="1676"/>
      <c r="S625" s="1676"/>
      <c r="T625" s="1676"/>
      <c r="U625" s="1676"/>
      <c r="V625" s="1676"/>
      <c r="W625" s="1676"/>
      <c r="X625" s="1676"/>
      <c r="Y625" s="1676"/>
      <c r="Z625" s="1676"/>
    </row>
    <row r="626" spans="1:26">
      <c r="A626" s="1656"/>
      <c r="B626" s="1706" t="s">
        <v>1048</v>
      </c>
      <c r="C626" s="1652"/>
      <c r="D626" s="1654"/>
      <c r="E626" s="1714"/>
      <c r="F626" s="1656"/>
      <c r="G626" s="1654"/>
      <c r="H626" s="1654"/>
      <c r="I626" s="1676"/>
      <c r="J626" s="1676"/>
      <c r="K626" s="1676"/>
      <c r="L626" s="1676"/>
      <c r="M626" s="1676"/>
      <c r="N626" s="1676"/>
      <c r="O626" s="1676"/>
      <c r="P626" s="1676"/>
      <c r="Q626" s="1676"/>
      <c r="R626" s="1676"/>
      <c r="S626" s="1676"/>
      <c r="T626" s="1676"/>
      <c r="U626" s="1676"/>
      <c r="V626" s="1676"/>
      <c r="W626" s="1676"/>
      <c r="X626" s="1676"/>
      <c r="Y626" s="1676"/>
      <c r="Z626" s="1676"/>
    </row>
    <row r="627" spans="1:26" ht="22.8">
      <c r="A627" s="1704"/>
      <c r="B627" s="1706" t="s">
        <v>1049</v>
      </c>
      <c r="C627" s="1652"/>
      <c r="D627" s="1654"/>
      <c r="E627" s="1654"/>
      <c r="F627" s="1654"/>
      <c r="G627" s="1654"/>
      <c r="H627" s="1654"/>
      <c r="I627" s="1676"/>
      <c r="J627" s="1676"/>
      <c r="K627" s="1676"/>
      <c r="L627" s="1676"/>
      <c r="M627" s="1676"/>
      <c r="N627" s="1676"/>
      <c r="O627" s="1676"/>
      <c r="P627" s="1676"/>
      <c r="Q627" s="1676"/>
      <c r="R627" s="1676"/>
      <c r="S627" s="1676"/>
      <c r="T627" s="1676"/>
      <c r="U627" s="1676"/>
      <c r="V627" s="1676"/>
      <c r="W627" s="1676"/>
      <c r="X627" s="1676"/>
      <c r="Y627" s="1676"/>
      <c r="Z627" s="1676"/>
    </row>
    <row r="628" spans="1:26">
      <c r="B628" s="1720" t="s">
        <v>1050</v>
      </c>
      <c r="C628" s="1652"/>
      <c r="D628" s="1654"/>
      <c r="E628" s="1654"/>
      <c r="F628" s="1654"/>
      <c r="G628" s="1654"/>
      <c r="H628" s="1654"/>
      <c r="I628" s="1676"/>
      <c r="J628" s="1676"/>
      <c r="K628" s="1676"/>
      <c r="L628" s="1676"/>
      <c r="M628" s="1676"/>
      <c r="N628" s="1676"/>
      <c r="O628" s="1676"/>
      <c r="P628" s="1676"/>
      <c r="Q628" s="1676"/>
      <c r="R628" s="1676"/>
      <c r="S628" s="1676"/>
      <c r="T628" s="1676"/>
      <c r="U628" s="1676"/>
      <c r="V628" s="1676"/>
      <c r="W628" s="1676"/>
      <c r="X628" s="1676"/>
      <c r="Y628" s="1676"/>
      <c r="Z628" s="1676"/>
    </row>
    <row r="629" spans="1:26">
      <c r="B629" s="1720" t="s">
        <v>1051</v>
      </c>
      <c r="C629" s="1652"/>
      <c r="D629" s="1654"/>
      <c r="E629" s="1654"/>
      <c r="F629" s="1654"/>
      <c r="G629" s="1654"/>
      <c r="H629" s="1654"/>
      <c r="I629" s="1676"/>
      <c r="J629" s="1676"/>
      <c r="K629" s="1676"/>
      <c r="L629" s="1676"/>
      <c r="M629" s="1676"/>
      <c r="N629" s="1676"/>
      <c r="O629" s="1676"/>
      <c r="P629" s="1676"/>
      <c r="Q629" s="1676"/>
      <c r="R629" s="1676"/>
      <c r="S629" s="1676"/>
      <c r="T629" s="1676"/>
      <c r="U629" s="1676"/>
      <c r="V629" s="1676"/>
      <c r="W629" s="1676"/>
      <c r="X629" s="1676"/>
      <c r="Y629" s="1676"/>
      <c r="Z629" s="1676"/>
    </row>
    <row r="630" spans="1:26">
      <c r="A630" s="1704"/>
      <c r="B630" s="1706" t="s">
        <v>1052</v>
      </c>
      <c r="C630" s="1652"/>
      <c r="D630" s="1654"/>
      <c r="E630" s="1654"/>
      <c r="F630" s="1654"/>
      <c r="G630" s="1654"/>
      <c r="H630" s="1654"/>
      <c r="I630" s="1676"/>
      <c r="J630" s="1676"/>
      <c r="K630" s="1676"/>
      <c r="L630" s="1676"/>
      <c r="M630" s="1676"/>
      <c r="N630" s="1676"/>
      <c r="O630" s="1676"/>
      <c r="P630" s="1676"/>
      <c r="Q630" s="1676"/>
      <c r="R630" s="1676"/>
      <c r="S630" s="1676"/>
      <c r="T630" s="1676"/>
      <c r="U630" s="1676"/>
      <c r="V630" s="1676"/>
      <c r="W630" s="1676"/>
      <c r="X630" s="1676"/>
      <c r="Y630" s="1676"/>
      <c r="Z630" s="1676"/>
    </row>
    <row r="631" spans="1:26" ht="22.8">
      <c r="B631" s="1720" t="s">
        <v>1053</v>
      </c>
      <c r="C631" s="1652"/>
      <c r="D631" s="1654"/>
      <c r="E631" s="1654"/>
      <c r="F631" s="1654"/>
      <c r="G631" s="1654"/>
      <c r="H631" s="1654"/>
      <c r="I631" s="1676"/>
      <c r="J631" s="1676"/>
      <c r="K631" s="1676"/>
      <c r="L631" s="1676"/>
      <c r="M631" s="1676"/>
      <c r="N631" s="1676"/>
      <c r="O631" s="1676"/>
      <c r="P631" s="1676"/>
      <c r="Q631" s="1676"/>
      <c r="R631" s="1676"/>
      <c r="S631" s="1676"/>
      <c r="T631" s="1676"/>
      <c r="U631" s="1676"/>
      <c r="V631" s="1676"/>
      <c r="W631" s="1676"/>
      <c r="X631" s="1676"/>
      <c r="Y631" s="1676"/>
      <c r="Z631" s="1676"/>
    </row>
    <row r="632" spans="1:26">
      <c r="A632" s="1704"/>
      <c r="B632" s="1706"/>
      <c r="C632" s="1652"/>
      <c r="D632" s="1654"/>
      <c r="E632" s="1654"/>
      <c r="F632" s="1654"/>
      <c r="G632" s="1654"/>
      <c r="H632" s="1654"/>
      <c r="I632" s="1676"/>
      <c r="J632" s="1676"/>
      <c r="K632" s="1676"/>
      <c r="L632" s="1676"/>
      <c r="M632" s="1676"/>
      <c r="N632" s="1676"/>
      <c r="O632" s="1676"/>
      <c r="P632" s="1676"/>
      <c r="Q632" s="1676"/>
      <c r="R632" s="1676"/>
      <c r="S632" s="1676"/>
      <c r="T632" s="1676"/>
      <c r="U632" s="1676"/>
      <c r="V632" s="1676"/>
      <c r="W632" s="1676"/>
      <c r="X632" s="1676"/>
      <c r="Y632" s="1676"/>
      <c r="Z632" s="1676"/>
    </row>
    <row r="633" spans="1:26">
      <c r="A633" s="1704"/>
      <c r="B633" s="1712" t="s">
        <v>723</v>
      </c>
      <c r="C633" s="1652"/>
      <c r="D633" s="1654"/>
      <c r="E633" s="1654"/>
      <c r="F633" s="1654"/>
      <c r="G633" s="1654"/>
      <c r="H633" s="1654"/>
      <c r="I633" s="1676"/>
      <c r="J633" s="1676"/>
      <c r="K633" s="1676"/>
      <c r="L633" s="1676"/>
      <c r="M633" s="1676"/>
      <c r="N633" s="1676"/>
      <c r="O633" s="1676"/>
      <c r="P633" s="1676"/>
      <c r="Q633" s="1676"/>
      <c r="R633" s="1676"/>
      <c r="S633" s="1676"/>
      <c r="T633" s="1676"/>
      <c r="U633" s="1676"/>
      <c r="V633" s="1676"/>
      <c r="W633" s="1676"/>
      <c r="X633" s="1676"/>
      <c r="Y633" s="1676"/>
      <c r="Z633" s="1676"/>
    </row>
    <row r="634" spans="1:26">
      <c r="A634" s="1704"/>
      <c r="B634" s="1706" t="s">
        <v>1054</v>
      </c>
      <c r="C634" s="1652"/>
      <c r="D634" s="1654"/>
      <c r="E634" s="1654"/>
      <c r="F634" s="1654"/>
      <c r="G634" s="1654"/>
      <c r="H634" s="1654"/>
      <c r="I634" s="1676"/>
      <c r="J634" s="1676"/>
      <c r="K634" s="1676"/>
      <c r="L634" s="1676"/>
      <c r="M634" s="1676"/>
      <c r="N634" s="1676"/>
      <c r="O634" s="1676"/>
      <c r="P634" s="1676"/>
      <c r="Q634" s="1676"/>
      <c r="R634" s="1676"/>
      <c r="S634" s="1676"/>
      <c r="T634" s="1676"/>
      <c r="U634" s="1676"/>
      <c r="V634" s="1676"/>
      <c r="W634" s="1676"/>
      <c r="X634" s="1676"/>
      <c r="Y634" s="1676"/>
      <c r="Z634" s="1676"/>
    </row>
    <row r="635" spans="1:26">
      <c r="A635" s="1722"/>
      <c r="B635" s="1723"/>
      <c r="C635" s="1722"/>
      <c r="D635" s="1722"/>
      <c r="E635" s="1722"/>
      <c r="F635" s="1722"/>
      <c r="G635" s="1722"/>
      <c r="H635" s="1722"/>
      <c r="I635" s="1634"/>
      <c r="J635" s="1634"/>
      <c r="K635" s="1634"/>
      <c r="L635" s="1634"/>
      <c r="M635" s="1634"/>
      <c r="N635" s="1634"/>
      <c r="O635" s="1634"/>
      <c r="P635" s="1634"/>
      <c r="Q635" s="1634"/>
      <c r="R635" s="1634"/>
      <c r="S635" s="1634"/>
      <c r="T635" s="1634"/>
      <c r="U635" s="1634"/>
      <c r="V635" s="1634"/>
      <c r="W635" s="1634"/>
      <c r="X635" s="1634"/>
      <c r="Y635" s="1634"/>
      <c r="Z635" s="1634"/>
    </row>
    <row r="636" spans="1:26" ht="17.399999999999999">
      <c r="A636" s="1711" t="s">
        <v>1055</v>
      </c>
      <c r="B636" s="1706"/>
      <c r="C636" s="1652"/>
      <c r="D636" s="1654"/>
      <c r="E636" s="1654"/>
      <c r="F636" s="1654"/>
      <c r="G636" s="1654"/>
      <c r="H636" s="1654"/>
      <c r="I636" s="1634"/>
      <c r="J636" s="1634"/>
      <c r="K636" s="1634"/>
      <c r="L636" s="1634"/>
      <c r="M636" s="1634"/>
      <c r="N636" s="1634"/>
      <c r="O636" s="1634"/>
      <c r="P636" s="1634"/>
      <c r="Q636" s="1634"/>
      <c r="R636" s="1634"/>
      <c r="S636" s="1634"/>
      <c r="T636" s="1634"/>
      <c r="U636" s="1634"/>
      <c r="V636" s="1634"/>
      <c r="W636" s="1634"/>
      <c r="X636" s="1634"/>
      <c r="Y636" s="1634"/>
      <c r="Z636" s="1634"/>
    </row>
    <row r="637" spans="1:26">
      <c r="A637" s="1704"/>
      <c r="B637" s="1706"/>
      <c r="C637" s="1652"/>
      <c r="D637" s="1654"/>
      <c r="E637" s="1654"/>
      <c r="F637" s="1654"/>
      <c r="G637" s="1654"/>
      <c r="H637" s="1654"/>
      <c r="I637" s="1634"/>
      <c r="J637" s="1634"/>
      <c r="K637" s="1634"/>
      <c r="L637" s="1634"/>
      <c r="M637" s="1634"/>
      <c r="N637" s="1634"/>
      <c r="O637" s="1634"/>
      <c r="P637" s="1634"/>
      <c r="Q637" s="1634"/>
      <c r="R637" s="1634"/>
      <c r="S637" s="1634"/>
      <c r="T637" s="1634"/>
      <c r="U637" s="1634"/>
      <c r="V637" s="1634"/>
      <c r="W637" s="1634"/>
      <c r="X637" s="1634"/>
      <c r="Y637" s="1634"/>
      <c r="Z637" s="1634"/>
    </row>
    <row r="638" spans="1:26">
      <c r="A638" s="1704"/>
      <c r="B638" s="1712" t="s">
        <v>705</v>
      </c>
      <c r="C638" s="1652"/>
      <c r="D638" s="1654"/>
      <c r="E638" s="1654"/>
      <c r="F638" s="1654"/>
      <c r="G638" s="1654"/>
      <c r="H638" s="1654"/>
      <c r="I638" s="1676"/>
      <c r="J638" s="1676"/>
      <c r="K638" s="1676"/>
      <c r="L638" s="1676"/>
      <c r="M638" s="1676"/>
      <c r="N638" s="1676"/>
      <c r="O638" s="1676"/>
      <c r="P638" s="1676"/>
      <c r="Q638" s="1676"/>
      <c r="R638" s="1676"/>
      <c r="S638" s="1676"/>
      <c r="T638" s="1676"/>
      <c r="U638" s="1676"/>
      <c r="V638" s="1676"/>
      <c r="W638" s="1676"/>
      <c r="X638" s="1676"/>
      <c r="Y638" s="1676"/>
      <c r="Z638" s="1676"/>
    </row>
    <row r="639" spans="1:26">
      <c r="A639" s="1704"/>
      <c r="B639" s="1706" t="s">
        <v>1056</v>
      </c>
      <c r="C639" s="1652"/>
      <c r="D639" s="1654"/>
      <c r="E639" s="1654"/>
      <c r="F639" s="1654"/>
      <c r="G639" s="1654"/>
      <c r="H639" s="1654"/>
      <c r="I639" s="1676"/>
      <c r="J639" s="1676"/>
      <c r="K639" s="1676"/>
      <c r="L639" s="1676"/>
      <c r="M639" s="1676"/>
      <c r="N639" s="1676"/>
      <c r="O639" s="1676"/>
      <c r="P639" s="1676"/>
      <c r="Q639" s="1676"/>
      <c r="R639" s="1676"/>
      <c r="S639" s="1676"/>
      <c r="T639" s="1676"/>
      <c r="U639" s="1676"/>
      <c r="V639" s="1676"/>
      <c r="W639" s="1676"/>
      <c r="X639" s="1676"/>
      <c r="Y639" s="1676"/>
      <c r="Z639" s="1676"/>
    </row>
    <row r="640" spans="1:26">
      <c r="B640" s="1713" t="s">
        <v>1002</v>
      </c>
      <c r="C640" s="1652"/>
      <c r="D640" s="1654"/>
      <c r="E640" s="1654"/>
      <c r="F640" s="1654"/>
      <c r="G640" s="1654"/>
      <c r="H640" s="1654"/>
      <c r="I640" s="1676"/>
      <c r="J640" s="1676"/>
      <c r="K640" s="1676"/>
      <c r="L640" s="1676"/>
      <c r="M640" s="1676"/>
      <c r="N640" s="1676"/>
      <c r="O640" s="1676"/>
      <c r="P640" s="1676"/>
      <c r="Q640" s="1676"/>
      <c r="R640" s="1676"/>
      <c r="S640" s="1676"/>
      <c r="T640" s="1676"/>
      <c r="U640" s="1676"/>
      <c r="V640" s="1676"/>
      <c r="W640" s="1676"/>
      <c r="X640" s="1676"/>
      <c r="Y640" s="1676"/>
      <c r="Z640" s="1676"/>
    </row>
    <row r="641" spans="1:26">
      <c r="A641" s="1714" t="s">
        <v>119</v>
      </c>
      <c r="B641" s="1715" t="s">
        <v>1020</v>
      </c>
      <c r="D641" s="1654"/>
      <c r="E641" s="1654"/>
      <c r="F641" s="1654"/>
      <c r="G641" s="1654"/>
      <c r="H641" s="1654"/>
      <c r="I641" s="1676"/>
      <c r="J641" s="1676"/>
      <c r="K641" s="1676"/>
      <c r="L641" s="1676"/>
      <c r="M641" s="1676"/>
      <c r="N641" s="1676"/>
      <c r="O641" s="1676"/>
      <c r="P641" s="1676"/>
      <c r="Q641" s="1676"/>
      <c r="R641" s="1676"/>
      <c r="S641" s="1676"/>
      <c r="T641" s="1676"/>
      <c r="U641" s="1676"/>
      <c r="V641" s="1676"/>
      <c r="W641" s="1676"/>
      <c r="X641" s="1676"/>
      <c r="Y641" s="1676"/>
      <c r="Z641" s="1676"/>
    </row>
    <row r="642" spans="1:26">
      <c r="A642" s="1714" t="s">
        <v>119</v>
      </c>
      <c r="B642" s="1715" t="s">
        <v>811</v>
      </c>
      <c r="D642" s="1654"/>
      <c r="E642" s="1654"/>
      <c r="F642" s="1654"/>
      <c r="G642" s="1654"/>
      <c r="H642" s="1654"/>
      <c r="I642" s="1676"/>
      <c r="J642" s="1676"/>
      <c r="K642" s="1676"/>
      <c r="L642" s="1676"/>
      <c r="M642" s="1676"/>
      <c r="N642" s="1676"/>
      <c r="O642" s="1676"/>
      <c r="P642" s="1676"/>
      <c r="Q642" s="1676"/>
      <c r="R642" s="1676"/>
      <c r="S642" s="1676"/>
      <c r="T642" s="1676"/>
      <c r="U642" s="1676"/>
      <c r="V642" s="1676"/>
      <c r="W642" s="1676"/>
      <c r="X642" s="1676"/>
      <c r="Y642" s="1676"/>
      <c r="Z642" s="1676"/>
    </row>
    <row r="643" spans="1:26">
      <c r="A643" s="1714" t="s">
        <v>119</v>
      </c>
      <c r="B643" s="1716" t="s">
        <v>770</v>
      </c>
      <c r="D643" s="1654"/>
      <c r="E643" s="1654"/>
      <c r="F643" s="1654"/>
      <c r="G643" s="1654"/>
      <c r="H643" s="1654"/>
      <c r="I643" s="1676"/>
      <c r="J643" s="1676"/>
      <c r="K643" s="1676"/>
      <c r="L643" s="1676"/>
      <c r="M643" s="1676"/>
      <c r="N643" s="1676"/>
      <c r="O643" s="1676"/>
      <c r="P643" s="1676"/>
      <c r="Q643" s="1676"/>
      <c r="R643" s="1676"/>
      <c r="S643" s="1676"/>
      <c r="T643" s="1676"/>
      <c r="U643" s="1676"/>
      <c r="V643" s="1676"/>
      <c r="W643" s="1676"/>
      <c r="X643" s="1676"/>
      <c r="Y643" s="1676"/>
      <c r="Z643" s="1676"/>
    </row>
    <row r="644" spans="1:26">
      <c r="A644" s="1714" t="s">
        <v>119</v>
      </c>
      <c r="B644" s="1716" t="s">
        <v>707</v>
      </c>
      <c r="D644" s="1710"/>
      <c r="E644" s="1654"/>
      <c r="F644" s="1654"/>
      <c r="G644" s="1654"/>
      <c r="H644" s="1654"/>
      <c r="I644" s="1634"/>
      <c r="J644" s="1634"/>
      <c r="K644" s="1634"/>
      <c r="L644" s="1634"/>
      <c r="M644" s="1634"/>
      <c r="N644" s="1634"/>
      <c r="O644" s="1634"/>
      <c r="P644" s="1634"/>
      <c r="Q644" s="1634"/>
      <c r="R644" s="1634"/>
      <c r="S644" s="1634"/>
      <c r="T644" s="1634"/>
      <c r="U644" s="1634"/>
      <c r="V644" s="1634"/>
      <c r="W644" s="1634"/>
      <c r="X644" s="1634"/>
      <c r="Y644" s="1634"/>
      <c r="Z644" s="1634"/>
    </row>
    <row r="645" spans="1:26">
      <c r="A645" s="1704"/>
      <c r="B645" s="1706"/>
      <c r="C645" s="1652"/>
      <c r="D645" s="1654"/>
      <c r="E645" s="1654"/>
      <c r="F645" s="1654"/>
      <c r="G645" s="1654"/>
      <c r="H645" s="1654"/>
      <c r="I645" s="1676"/>
      <c r="J645" s="1676"/>
      <c r="K645" s="1676"/>
      <c r="L645" s="1676"/>
      <c r="M645" s="1676"/>
      <c r="N645" s="1676"/>
      <c r="O645" s="1676"/>
      <c r="P645" s="1676"/>
      <c r="Q645" s="1676"/>
      <c r="R645" s="1676"/>
      <c r="S645" s="1676"/>
      <c r="T645" s="1676"/>
      <c r="U645" s="1676"/>
      <c r="V645" s="1676"/>
      <c r="W645" s="1676"/>
      <c r="X645" s="1676"/>
      <c r="Y645" s="1676"/>
      <c r="Z645" s="1676"/>
    </row>
    <row r="646" spans="1:26" ht="22.8">
      <c r="A646" s="1704"/>
      <c r="B646" s="1706" t="s">
        <v>1057</v>
      </c>
      <c r="C646" s="1652"/>
      <c r="D646" s="1654"/>
      <c r="E646" s="1654"/>
      <c r="F646" s="1654"/>
      <c r="G646" s="1654"/>
      <c r="H646" s="1654"/>
      <c r="I646" s="1676"/>
      <c r="J646" s="1676"/>
      <c r="K646" s="1676"/>
      <c r="L646" s="1676"/>
      <c r="M646" s="1676"/>
      <c r="N646" s="1676"/>
      <c r="O646" s="1676"/>
      <c r="P646" s="1676"/>
      <c r="Q646" s="1676"/>
      <c r="R646" s="1676"/>
      <c r="S646" s="1676"/>
      <c r="T646" s="1676"/>
      <c r="U646" s="1676"/>
      <c r="V646" s="1676"/>
      <c r="W646" s="1676"/>
      <c r="X646" s="1676"/>
      <c r="Y646" s="1676"/>
      <c r="Z646" s="1676"/>
    </row>
    <row r="647" spans="1:26">
      <c r="B647" s="1713" t="s">
        <v>1058</v>
      </c>
      <c r="C647" s="1652"/>
      <c r="D647" s="1654"/>
      <c r="E647" s="1654"/>
      <c r="F647" s="1654"/>
      <c r="G647" s="1654"/>
      <c r="H647" s="1654"/>
      <c r="I647" s="1676"/>
      <c r="J647" s="1676"/>
      <c r="K647" s="1676"/>
      <c r="L647" s="1676"/>
      <c r="M647" s="1676"/>
      <c r="N647" s="1676"/>
      <c r="O647" s="1676"/>
      <c r="P647" s="1676"/>
      <c r="Q647" s="1676"/>
      <c r="R647" s="1676"/>
      <c r="S647" s="1676"/>
      <c r="T647" s="1676"/>
      <c r="U647" s="1676"/>
      <c r="V647" s="1676"/>
      <c r="W647" s="1676"/>
      <c r="X647" s="1676"/>
      <c r="Y647" s="1676"/>
      <c r="Z647" s="1676"/>
    </row>
    <row r="648" spans="1:26" ht="22.8">
      <c r="B648" s="1720" t="s">
        <v>1059</v>
      </c>
      <c r="C648" s="1652"/>
      <c r="D648" s="1654"/>
      <c r="E648" s="1654"/>
      <c r="F648" s="1654"/>
      <c r="G648" s="1654"/>
      <c r="H648" s="1654"/>
      <c r="I648" s="1676"/>
      <c r="J648" s="1676"/>
      <c r="K648" s="1676"/>
      <c r="L648" s="1676"/>
      <c r="M648" s="1676"/>
      <c r="N648" s="1676"/>
      <c r="O648" s="1676"/>
      <c r="P648" s="1676"/>
      <c r="Q648" s="1676"/>
      <c r="R648" s="1676"/>
      <c r="S648" s="1676"/>
      <c r="T648" s="1676"/>
      <c r="U648" s="1676"/>
      <c r="V648" s="1676"/>
      <c r="W648" s="1676"/>
      <c r="X648" s="1676"/>
      <c r="Y648" s="1676"/>
      <c r="Z648" s="1676"/>
    </row>
    <row r="649" spans="1:26" ht="22.8">
      <c r="A649" s="1704"/>
      <c r="B649" s="1706" t="s">
        <v>1060</v>
      </c>
      <c r="C649" s="1652"/>
      <c r="D649" s="1654"/>
      <c r="E649" s="1654"/>
      <c r="F649" s="1654"/>
      <c r="G649" s="1654"/>
      <c r="H649" s="1654"/>
      <c r="I649" s="1676"/>
      <c r="J649" s="1676"/>
      <c r="K649" s="1676"/>
      <c r="L649" s="1676"/>
      <c r="M649" s="1676"/>
      <c r="N649" s="1676"/>
      <c r="O649" s="1676"/>
      <c r="P649" s="1676"/>
      <c r="Q649" s="1676"/>
      <c r="R649" s="1676"/>
      <c r="S649" s="1676"/>
      <c r="T649" s="1676"/>
      <c r="U649" s="1676"/>
      <c r="V649" s="1676"/>
      <c r="W649" s="1676"/>
      <c r="X649" s="1676"/>
      <c r="Y649" s="1676"/>
      <c r="Z649" s="1676"/>
    </row>
    <row r="650" spans="1:26">
      <c r="B650" s="1713" t="s">
        <v>1061</v>
      </c>
      <c r="C650" s="1652"/>
      <c r="D650" s="1654"/>
      <c r="E650" s="1654"/>
      <c r="F650" s="1654"/>
      <c r="G650" s="1654"/>
      <c r="H650" s="1654"/>
      <c r="I650" s="1676"/>
      <c r="J650" s="1676"/>
      <c r="K650" s="1676"/>
      <c r="L650" s="1676"/>
      <c r="M650" s="1676"/>
      <c r="N650" s="1676"/>
      <c r="O650" s="1676"/>
      <c r="P650" s="1676"/>
      <c r="Q650" s="1676"/>
      <c r="R650" s="1676"/>
      <c r="S650" s="1676"/>
      <c r="T650" s="1676"/>
      <c r="U650" s="1676"/>
      <c r="V650" s="1676"/>
      <c r="W650" s="1676"/>
      <c r="X650" s="1676"/>
      <c r="Y650" s="1676"/>
      <c r="Z650" s="1676"/>
    </row>
    <row r="651" spans="1:26">
      <c r="A651" s="1704"/>
      <c r="B651" s="1721" t="s">
        <v>1062</v>
      </c>
      <c r="C651" s="1652"/>
      <c r="D651" s="1654"/>
      <c r="E651" s="1654"/>
      <c r="F651" s="1654"/>
      <c r="G651" s="1654"/>
      <c r="H651" s="1654"/>
      <c r="I651" s="1676"/>
      <c r="J651" s="1676"/>
      <c r="K651" s="1676"/>
      <c r="L651" s="1676"/>
      <c r="M651" s="1676"/>
      <c r="N651" s="1676"/>
      <c r="O651" s="1676"/>
      <c r="P651" s="1676"/>
      <c r="Q651" s="1676"/>
      <c r="R651" s="1676"/>
      <c r="S651" s="1676"/>
      <c r="T651" s="1676"/>
      <c r="U651" s="1676"/>
      <c r="V651" s="1676"/>
      <c r="W651" s="1676"/>
      <c r="X651" s="1676"/>
      <c r="Y651" s="1676"/>
      <c r="Z651" s="1676"/>
    </row>
    <row r="652" spans="1:26">
      <c r="A652" s="1704"/>
      <c r="B652" s="1706" t="s">
        <v>1063</v>
      </c>
      <c r="C652" s="1652"/>
      <c r="D652" s="1654"/>
      <c r="E652" s="1654"/>
      <c r="F652" s="1654"/>
      <c r="G652" s="1654"/>
      <c r="H652" s="1654"/>
      <c r="I652" s="1676"/>
      <c r="J652" s="1676"/>
      <c r="K652" s="1676"/>
      <c r="L652" s="1676"/>
      <c r="M652" s="1676"/>
      <c r="N652" s="1676"/>
      <c r="O652" s="1676"/>
      <c r="P652" s="1676"/>
      <c r="Q652" s="1676"/>
      <c r="R652" s="1676"/>
      <c r="S652" s="1676"/>
      <c r="T652" s="1676"/>
      <c r="U652" s="1676"/>
      <c r="V652" s="1676"/>
      <c r="W652" s="1676"/>
      <c r="X652" s="1676"/>
      <c r="Y652" s="1676"/>
      <c r="Z652" s="1676"/>
    </row>
    <row r="653" spans="1:26">
      <c r="A653" s="1704"/>
      <c r="B653" s="1706"/>
      <c r="C653" s="1652"/>
      <c r="D653" s="1654"/>
      <c r="E653" s="1654"/>
      <c r="F653" s="1654"/>
      <c r="G653" s="1654"/>
      <c r="H653" s="1654"/>
      <c r="I653" s="1676"/>
      <c r="J653" s="1676"/>
      <c r="K653" s="1676"/>
      <c r="L653" s="1676"/>
      <c r="M653" s="1676"/>
      <c r="N653" s="1676"/>
      <c r="O653" s="1676"/>
      <c r="P653" s="1676"/>
      <c r="Q653" s="1676"/>
      <c r="R653" s="1676"/>
      <c r="S653" s="1676"/>
      <c r="T653" s="1676"/>
      <c r="U653" s="1676"/>
      <c r="V653" s="1676"/>
      <c r="W653" s="1676"/>
      <c r="X653" s="1676"/>
      <c r="Y653" s="1676"/>
      <c r="Z653" s="1676"/>
    </row>
    <row r="654" spans="1:26">
      <c r="A654" s="1704"/>
      <c r="B654" s="1712" t="s">
        <v>942</v>
      </c>
      <c r="C654" s="1652"/>
      <c r="D654" s="1654"/>
      <c r="E654" s="1654"/>
      <c r="F654" s="1654"/>
      <c r="G654" s="1654"/>
      <c r="H654" s="1654"/>
      <c r="I654" s="1676"/>
      <c r="J654" s="1676"/>
      <c r="K654" s="1676"/>
      <c r="L654" s="1676"/>
      <c r="M654" s="1676"/>
      <c r="N654" s="1676"/>
      <c r="O654" s="1676"/>
      <c r="P654" s="1676"/>
      <c r="Q654" s="1676"/>
      <c r="R654" s="1676"/>
      <c r="S654" s="1676"/>
      <c r="T654" s="1676"/>
      <c r="U654" s="1676"/>
      <c r="V654" s="1676"/>
      <c r="W654" s="1676"/>
      <c r="X654" s="1676"/>
      <c r="Y654" s="1676"/>
      <c r="Z654" s="1676"/>
    </row>
    <row r="655" spans="1:26">
      <c r="A655" s="1704"/>
      <c r="B655" s="1706" t="s">
        <v>772</v>
      </c>
      <c r="C655" s="1652"/>
      <c r="D655" s="1654"/>
      <c r="E655" s="1654"/>
      <c r="F655" s="1654"/>
      <c r="G655" s="1654"/>
      <c r="H655" s="1654"/>
      <c r="I655" s="1676"/>
      <c r="J655" s="1676"/>
      <c r="K655" s="1676"/>
      <c r="L655" s="1676"/>
      <c r="M655" s="1676"/>
      <c r="N655" s="1676"/>
      <c r="O655" s="1676"/>
      <c r="P655" s="1676"/>
      <c r="Q655" s="1676"/>
      <c r="R655" s="1676"/>
      <c r="S655" s="1676"/>
      <c r="T655" s="1676"/>
      <c r="U655" s="1676"/>
      <c r="V655" s="1676"/>
      <c r="W655" s="1676"/>
      <c r="X655" s="1676"/>
      <c r="Y655" s="1676"/>
      <c r="Z655" s="1676"/>
    </row>
    <row r="656" spans="1:26">
      <c r="B656" s="1721" t="s">
        <v>1006</v>
      </c>
      <c r="C656" s="1652"/>
      <c r="D656" s="1654"/>
      <c r="E656" s="1654"/>
      <c r="F656" s="1654"/>
      <c r="G656" s="1654"/>
      <c r="H656" s="1654"/>
      <c r="I656" s="1676"/>
      <c r="J656" s="1676"/>
      <c r="K656" s="1676"/>
      <c r="L656" s="1676"/>
      <c r="M656" s="1676"/>
      <c r="N656" s="1676"/>
      <c r="O656" s="1676"/>
      <c r="P656" s="1676"/>
      <c r="Q656" s="1676"/>
      <c r="R656" s="1676"/>
      <c r="S656" s="1676"/>
      <c r="T656" s="1676"/>
      <c r="U656" s="1676"/>
      <c r="V656" s="1676"/>
      <c r="W656" s="1676"/>
      <c r="X656" s="1676"/>
      <c r="Y656" s="1676"/>
      <c r="Z656" s="1676"/>
    </row>
    <row r="657" spans="1:26">
      <c r="B657" s="1721" t="s">
        <v>773</v>
      </c>
      <c r="C657" s="1652"/>
      <c r="D657" s="1654"/>
      <c r="E657" s="1654"/>
      <c r="F657" s="1654"/>
      <c r="G657" s="1654"/>
      <c r="H657" s="1654"/>
      <c r="I657" s="1676"/>
      <c r="J657" s="1676"/>
      <c r="K657" s="1676"/>
      <c r="L657" s="1676"/>
      <c r="M657" s="1676"/>
      <c r="N657" s="1676"/>
      <c r="O657" s="1676"/>
      <c r="P657" s="1676"/>
      <c r="Q657" s="1676"/>
      <c r="R657" s="1676"/>
      <c r="S657" s="1676"/>
      <c r="T657" s="1676"/>
      <c r="U657" s="1676"/>
      <c r="V657" s="1676"/>
      <c r="W657" s="1676"/>
      <c r="X657" s="1676"/>
      <c r="Y657" s="1676"/>
      <c r="Z657" s="1676"/>
    </row>
    <row r="658" spans="1:26">
      <c r="A658" s="1704"/>
      <c r="B658" s="1706" t="s">
        <v>1064</v>
      </c>
      <c r="C658" s="1652"/>
      <c r="D658" s="1654"/>
      <c r="E658" s="1654"/>
      <c r="F658" s="1654"/>
      <c r="G658" s="1654"/>
      <c r="H658" s="1654"/>
      <c r="I658" s="1676"/>
      <c r="J658" s="1676"/>
      <c r="K658" s="1676"/>
      <c r="L658" s="1676"/>
      <c r="M658" s="1676"/>
      <c r="N658" s="1676"/>
      <c r="O658" s="1676"/>
      <c r="P658" s="1676"/>
      <c r="Q658" s="1676"/>
      <c r="R658" s="1676"/>
      <c r="S658" s="1676"/>
      <c r="T658" s="1676"/>
      <c r="U658" s="1676"/>
      <c r="V658" s="1676"/>
      <c r="W658" s="1676"/>
      <c r="X658" s="1676"/>
      <c r="Y658" s="1676"/>
      <c r="Z658" s="1676"/>
    </row>
    <row r="659" spans="1:26">
      <c r="B659" s="1720" t="s">
        <v>1065</v>
      </c>
      <c r="C659" s="1652"/>
      <c r="D659" s="1654"/>
      <c r="E659" s="1654"/>
      <c r="F659" s="1654"/>
      <c r="G659" s="1654"/>
      <c r="H659" s="1654"/>
      <c r="I659" s="1676"/>
      <c r="J659" s="1676"/>
      <c r="K659" s="1676"/>
      <c r="L659" s="1676"/>
      <c r="M659" s="1676"/>
      <c r="N659" s="1676"/>
      <c r="O659" s="1676"/>
      <c r="P659" s="1676"/>
      <c r="Q659" s="1676"/>
      <c r="R659" s="1676"/>
      <c r="S659" s="1676"/>
      <c r="T659" s="1676"/>
      <c r="U659" s="1676"/>
      <c r="V659" s="1676"/>
      <c r="W659" s="1676"/>
      <c r="X659" s="1676"/>
      <c r="Y659" s="1676"/>
      <c r="Z659" s="1676"/>
    </row>
    <row r="660" spans="1:26">
      <c r="B660" s="1713" t="s">
        <v>1066</v>
      </c>
      <c r="C660" s="1652"/>
      <c r="D660" s="1654"/>
      <c r="E660" s="1654"/>
      <c r="F660" s="1654"/>
      <c r="G660" s="1654"/>
      <c r="H660" s="1654"/>
      <c r="I660" s="1676"/>
      <c r="J660" s="1676"/>
      <c r="K660" s="1676"/>
      <c r="L660" s="1676"/>
      <c r="M660" s="1676"/>
      <c r="N660" s="1676"/>
      <c r="O660" s="1676"/>
      <c r="P660" s="1676"/>
      <c r="Q660" s="1676"/>
      <c r="R660" s="1676"/>
      <c r="S660" s="1676"/>
      <c r="T660" s="1676"/>
      <c r="U660" s="1676"/>
      <c r="V660" s="1676"/>
      <c r="W660" s="1676"/>
      <c r="X660" s="1676"/>
      <c r="Y660" s="1676"/>
      <c r="Z660" s="1676"/>
    </row>
    <row r="661" spans="1:26">
      <c r="A661" s="1704"/>
      <c r="B661" s="1706" t="s">
        <v>1067</v>
      </c>
      <c r="C661" s="1652"/>
      <c r="D661" s="1654"/>
      <c r="E661" s="1654"/>
      <c r="F661" s="1654"/>
      <c r="G661" s="1654"/>
      <c r="H661" s="1654"/>
      <c r="I661" s="1676"/>
      <c r="J661" s="1676"/>
      <c r="K661" s="1676"/>
      <c r="L661" s="1676"/>
      <c r="M661" s="1676"/>
      <c r="N661" s="1676"/>
      <c r="O661" s="1676"/>
      <c r="P661" s="1676"/>
      <c r="Q661" s="1676"/>
      <c r="R661" s="1676"/>
      <c r="S661" s="1676"/>
      <c r="T661" s="1676"/>
      <c r="U661" s="1676"/>
      <c r="V661" s="1676"/>
      <c r="W661" s="1676"/>
      <c r="X661" s="1676"/>
      <c r="Y661" s="1676"/>
      <c r="Z661" s="1676"/>
    </row>
    <row r="662" spans="1:26" ht="22.8">
      <c r="B662" s="1720" t="s">
        <v>1068</v>
      </c>
      <c r="C662" s="1652"/>
      <c r="D662" s="1654"/>
      <c r="E662" s="1654"/>
      <c r="F662" s="1654"/>
      <c r="G662" s="1654"/>
      <c r="H662" s="1654"/>
      <c r="I662" s="1676"/>
      <c r="J662" s="1676"/>
      <c r="K662" s="1676"/>
      <c r="L662" s="1676"/>
      <c r="M662" s="1676"/>
      <c r="N662" s="1676"/>
      <c r="O662" s="1676"/>
      <c r="P662" s="1676"/>
      <c r="Q662" s="1676"/>
      <c r="R662" s="1676"/>
      <c r="S662" s="1676"/>
      <c r="T662" s="1676"/>
      <c r="U662" s="1676"/>
      <c r="V662" s="1676"/>
      <c r="W662" s="1676"/>
      <c r="X662" s="1676"/>
      <c r="Y662" s="1676"/>
      <c r="Z662" s="1676"/>
    </row>
    <row r="663" spans="1:26" ht="22.8">
      <c r="B663" s="1720" t="s">
        <v>1069</v>
      </c>
      <c r="C663" s="1652"/>
      <c r="D663" s="1654"/>
      <c r="E663" s="1654"/>
      <c r="F663" s="1654"/>
      <c r="G663" s="1654"/>
      <c r="H663" s="1654"/>
      <c r="I663" s="1676"/>
      <c r="J663" s="1676"/>
      <c r="K663" s="1676"/>
      <c r="L663" s="1676"/>
      <c r="M663" s="1676"/>
      <c r="N663" s="1676"/>
      <c r="O663" s="1676"/>
      <c r="P663" s="1676"/>
      <c r="Q663" s="1676"/>
      <c r="R663" s="1676"/>
      <c r="S663" s="1676"/>
      <c r="T663" s="1676"/>
      <c r="U663" s="1676"/>
      <c r="V663" s="1676"/>
      <c r="W663" s="1676"/>
      <c r="X663" s="1676"/>
      <c r="Y663" s="1676"/>
      <c r="Z663" s="1676"/>
    </row>
    <row r="664" spans="1:26" ht="22.8">
      <c r="B664" s="1720" t="s">
        <v>1070</v>
      </c>
      <c r="C664" s="1652"/>
      <c r="D664" s="1654"/>
      <c r="E664" s="1654"/>
      <c r="F664" s="1654"/>
      <c r="G664" s="1654"/>
      <c r="H664" s="1654"/>
      <c r="I664" s="1676"/>
      <c r="J664" s="1676"/>
      <c r="K664" s="1676"/>
      <c r="L664" s="1676"/>
      <c r="M664" s="1676"/>
      <c r="N664" s="1676"/>
      <c r="O664" s="1676"/>
      <c r="P664" s="1676"/>
      <c r="Q664" s="1676"/>
      <c r="R664" s="1676"/>
      <c r="S664" s="1676"/>
      <c r="T664" s="1676"/>
      <c r="U664" s="1676"/>
      <c r="V664" s="1676"/>
      <c r="W664" s="1676"/>
      <c r="X664" s="1676"/>
      <c r="Y664" s="1676"/>
      <c r="Z664" s="1676"/>
    </row>
    <row r="665" spans="1:26">
      <c r="B665" s="1720" t="s">
        <v>1071</v>
      </c>
      <c r="C665" s="1652"/>
      <c r="D665" s="1654"/>
      <c r="E665" s="1654"/>
      <c r="F665" s="1654"/>
      <c r="G665" s="1654"/>
      <c r="H665" s="1654"/>
      <c r="I665" s="1676"/>
      <c r="J665" s="1676"/>
      <c r="K665" s="1676"/>
      <c r="L665" s="1676"/>
      <c r="M665" s="1676"/>
      <c r="N665" s="1676"/>
      <c r="O665" s="1676"/>
      <c r="P665" s="1676"/>
      <c r="Q665" s="1676"/>
      <c r="R665" s="1676"/>
      <c r="S665" s="1676"/>
      <c r="T665" s="1676"/>
      <c r="U665" s="1676"/>
      <c r="V665" s="1676"/>
      <c r="W665" s="1676"/>
      <c r="X665" s="1676"/>
      <c r="Y665" s="1676"/>
      <c r="Z665" s="1676"/>
    </row>
    <row r="666" spans="1:26" ht="22.8">
      <c r="A666" s="1704"/>
      <c r="B666" s="1706" t="s">
        <v>1072</v>
      </c>
      <c r="C666" s="1652"/>
      <c r="D666" s="1654"/>
      <c r="E666" s="1654"/>
      <c r="F666" s="1654"/>
      <c r="G666" s="1654"/>
      <c r="H666" s="1654"/>
      <c r="I666" s="1676"/>
      <c r="J666" s="1676"/>
      <c r="K666" s="1676"/>
      <c r="L666" s="1676"/>
      <c r="M666" s="1676"/>
      <c r="N666" s="1676"/>
      <c r="O666" s="1676"/>
      <c r="P666" s="1676"/>
      <c r="Q666" s="1676"/>
      <c r="R666" s="1676"/>
      <c r="S666" s="1676"/>
      <c r="T666" s="1676"/>
      <c r="U666" s="1676"/>
      <c r="V666" s="1676"/>
      <c r="W666" s="1676"/>
      <c r="X666" s="1676"/>
      <c r="Y666" s="1676"/>
      <c r="Z666" s="1676"/>
    </row>
    <row r="667" spans="1:26" ht="22.8">
      <c r="B667" s="1720" t="s">
        <v>1073</v>
      </c>
      <c r="C667" s="1652"/>
      <c r="D667" s="1654"/>
      <c r="E667" s="1654"/>
      <c r="F667" s="1654"/>
      <c r="G667" s="1654"/>
      <c r="H667" s="1654"/>
      <c r="I667" s="1676"/>
      <c r="J667" s="1676"/>
      <c r="K667" s="1676"/>
      <c r="L667" s="1676"/>
      <c r="M667" s="1676"/>
      <c r="N667" s="1676"/>
      <c r="O667" s="1676"/>
      <c r="P667" s="1676"/>
      <c r="Q667" s="1676"/>
      <c r="R667" s="1676"/>
      <c r="S667" s="1676"/>
      <c r="T667" s="1676"/>
      <c r="U667" s="1676"/>
      <c r="V667" s="1676"/>
      <c r="W667" s="1676"/>
      <c r="X667" s="1676"/>
      <c r="Y667" s="1676"/>
      <c r="Z667" s="1676"/>
    </row>
    <row r="668" spans="1:26">
      <c r="B668" s="1720" t="s">
        <v>1074</v>
      </c>
      <c r="C668" s="1652"/>
      <c r="D668" s="1654"/>
      <c r="E668" s="1654"/>
      <c r="F668" s="1654"/>
      <c r="G668" s="1654"/>
      <c r="H668" s="1654"/>
      <c r="I668" s="1676"/>
      <c r="J668" s="1676"/>
      <c r="K668" s="1676"/>
      <c r="L668" s="1676"/>
      <c r="M668" s="1676"/>
      <c r="N668" s="1676"/>
      <c r="O668" s="1676"/>
      <c r="P668" s="1676"/>
      <c r="Q668" s="1676"/>
      <c r="R668" s="1676"/>
      <c r="S668" s="1676"/>
      <c r="T668" s="1676"/>
      <c r="U668" s="1676"/>
      <c r="V668" s="1676"/>
      <c r="W668" s="1676"/>
      <c r="X668" s="1676"/>
      <c r="Y668" s="1676"/>
      <c r="Z668" s="1676"/>
    </row>
    <row r="669" spans="1:26">
      <c r="A669" s="1704"/>
      <c r="B669" s="1706" t="s">
        <v>1075</v>
      </c>
      <c r="C669" s="1652"/>
      <c r="D669" s="1654"/>
      <c r="E669" s="1654"/>
      <c r="F669" s="1654"/>
      <c r="G669" s="1654"/>
      <c r="H669" s="1654"/>
      <c r="I669" s="1676"/>
      <c r="J669" s="1676"/>
      <c r="K669" s="1676"/>
      <c r="L669" s="1676"/>
      <c r="M669" s="1676"/>
      <c r="N669" s="1676"/>
      <c r="O669" s="1676"/>
      <c r="P669" s="1676"/>
      <c r="Q669" s="1676"/>
      <c r="R669" s="1676"/>
      <c r="S669" s="1676"/>
      <c r="T669" s="1676"/>
      <c r="U669" s="1676"/>
      <c r="V669" s="1676"/>
      <c r="W669" s="1676"/>
      <c r="X669" s="1676"/>
      <c r="Y669" s="1676"/>
      <c r="Z669" s="1676"/>
    </row>
    <row r="670" spans="1:26" ht="22.8">
      <c r="B670" s="1720" t="s">
        <v>1076</v>
      </c>
      <c r="C670" s="1652"/>
      <c r="D670" s="1654"/>
      <c r="E670" s="1654"/>
      <c r="F670" s="1654"/>
      <c r="G670" s="1654"/>
      <c r="H670" s="1654"/>
      <c r="I670" s="1676"/>
      <c r="J670" s="1676"/>
      <c r="K670" s="1676"/>
      <c r="L670" s="1676"/>
      <c r="M670" s="1676"/>
      <c r="N670" s="1676"/>
      <c r="O670" s="1676"/>
      <c r="P670" s="1676"/>
      <c r="Q670" s="1676"/>
      <c r="R670" s="1676"/>
      <c r="S670" s="1676"/>
      <c r="T670" s="1676"/>
      <c r="U670" s="1676"/>
      <c r="V670" s="1676"/>
      <c r="W670" s="1676"/>
      <c r="X670" s="1676"/>
      <c r="Y670" s="1676"/>
      <c r="Z670" s="1676"/>
    </row>
    <row r="671" spans="1:26" ht="22.8">
      <c r="B671" s="1720" t="s">
        <v>1077</v>
      </c>
      <c r="C671" s="1652"/>
      <c r="D671" s="1654"/>
      <c r="E671" s="1654"/>
      <c r="F671" s="1654"/>
      <c r="G671" s="1654"/>
      <c r="H671" s="1654"/>
      <c r="I671" s="1676"/>
      <c r="J671" s="1676"/>
      <c r="K671" s="1676"/>
      <c r="L671" s="1676"/>
      <c r="M671" s="1676"/>
      <c r="N671" s="1676"/>
      <c r="O671" s="1676"/>
      <c r="P671" s="1676"/>
      <c r="Q671" s="1676"/>
      <c r="R671" s="1676"/>
      <c r="S671" s="1676"/>
      <c r="T671" s="1676"/>
      <c r="U671" s="1676"/>
      <c r="V671" s="1676"/>
      <c r="W671" s="1676"/>
      <c r="X671" s="1676"/>
      <c r="Y671" s="1676"/>
      <c r="Z671" s="1676"/>
    </row>
    <row r="672" spans="1:26">
      <c r="B672" s="1720" t="s">
        <v>1078</v>
      </c>
      <c r="C672" s="1652"/>
      <c r="D672" s="1654"/>
      <c r="E672" s="1654"/>
      <c r="F672" s="1654"/>
      <c r="G672" s="1654"/>
      <c r="H672" s="1654"/>
      <c r="I672" s="1676"/>
      <c r="J672" s="1676"/>
      <c r="K672" s="1676"/>
      <c r="L672" s="1676"/>
      <c r="M672" s="1676"/>
      <c r="N672" s="1676"/>
      <c r="O672" s="1676"/>
      <c r="P672" s="1676"/>
      <c r="Q672" s="1676"/>
      <c r="R672" s="1676"/>
      <c r="S672" s="1676"/>
      <c r="T672" s="1676"/>
      <c r="U672" s="1676"/>
      <c r="V672" s="1676"/>
      <c r="W672" s="1676"/>
      <c r="X672" s="1676"/>
      <c r="Y672" s="1676"/>
      <c r="Z672" s="1676"/>
    </row>
    <row r="673" spans="1:26">
      <c r="A673" s="1704"/>
      <c r="B673" s="1706" t="s">
        <v>1079</v>
      </c>
      <c r="C673" s="1652"/>
      <c r="D673" s="1654"/>
      <c r="E673" s="1654"/>
      <c r="F673" s="1654"/>
      <c r="G673" s="1654"/>
      <c r="H673" s="1654"/>
      <c r="I673" s="1676"/>
      <c r="J673" s="1676"/>
      <c r="K673" s="1676"/>
      <c r="L673" s="1676"/>
      <c r="M673" s="1676"/>
      <c r="N673" s="1676"/>
      <c r="O673" s="1676"/>
      <c r="P673" s="1676"/>
      <c r="Q673" s="1676"/>
      <c r="R673" s="1676"/>
      <c r="S673" s="1676"/>
      <c r="T673" s="1676"/>
      <c r="U673" s="1676"/>
      <c r="V673" s="1676"/>
      <c r="W673" s="1676"/>
      <c r="X673" s="1676"/>
      <c r="Y673" s="1676"/>
      <c r="Z673" s="1676"/>
    </row>
    <row r="674" spans="1:26">
      <c r="A674" s="1704"/>
      <c r="B674" s="1706"/>
      <c r="C674" s="1652"/>
      <c r="D674" s="1654"/>
      <c r="E674" s="1654"/>
      <c r="F674" s="1654"/>
      <c r="G674" s="1654"/>
      <c r="H674" s="1654"/>
      <c r="I674" s="1676"/>
      <c r="J674" s="1676"/>
      <c r="K674" s="1676"/>
      <c r="L674" s="1676"/>
      <c r="M674" s="1676"/>
      <c r="N674" s="1676"/>
      <c r="O674" s="1676"/>
      <c r="P674" s="1676"/>
      <c r="Q674" s="1676"/>
      <c r="R674" s="1676"/>
      <c r="S674" s="1676"/>
      <c r="T674" s="1676"/>
      <c r="U674" s="1676"/>
      <c r="V674" s="1676"/>
      <c r="W674" s="1676"/>
      <c r="X674" s="1676"/>
      <c r="Y674" s="1676"/>
      <c r="Z674" s="1676"/>
    </row>
    <row r="675" spans="1:26">
      <c r="A675" s="1704"/>
      <c r="B675" s="1712" t="s">
        <v>723</v>
      </c>
      <c r="C675" s="1652"/>
      <c r="D675" s="1654"/>
      <c r="E675" s="1654"/>
      <c r="F675" s="1654"/>
      <c r="G675" s="1654"/>
      <c r="H675" s="1654"/>
      <c r="I675" s="1676"/>
      <c r="J675" s="1676"/>
      <c r="K675" s="1676"/>
      <c r="L675" s="1676"/>
      <c r="M675" s="1676"/>
      <c r="N675" s="1676"/>
      <c r="O675" s="1676"/>
      <c r="P675" s="1676"/>
      <c r="Q675" s="1676"/>
      <c r="R675" s="1676"/>
      <c r="S675" s="1676"/>
      <c r="T675" s="1676"/>
      <c r="U675" s="1676"/>
      <c r="V675" s="1676"/>
      <c r="W675" s="1676"/>
      <c r="X675" s="1676"/>
      <c r="Y675" s="1676"/>
      <c r="Z675" s="1676"/>
    </row>
    <row r="676" spans="1:26" ht="22.8">
      <c r="A676" s="1704"/>
      <c r="B676" s="1706" t="s">
        <v>1080</v>
      </c>
      <c r="C676" s="1652"/>
      <c r="D676" s="1654"/>
      <c r="E676" s="1654"/>
      <c r="F676" s="1654"/>
      <c r="G676" s="1654"/>
      <c r="H676" s="1654"/>
      <c r="I676" s="1676"/>
      <c r="J676" s="1676"/>
      <c r="K676" s="1676"/>
      <c r="L676" s="1676"/>
      <c r="M676" s="1676"/>
      <c r="N676" s="1676"/>
      <c r="O676" s="1676"/>
      <c r="P676" s="1676"/>
      <c r="Q676" s="1676"/>
      <c r="R676" s="1676"/>
      <c r="S676" s="1676"/>
      <c r="T676" s="1676"/>
      <c r="U676" s="1676"/>
      <c r="V676" s="1676"/>
      <c r="W676" s="1676"/>
      <c r="X676" s="1676"/>
      <c r="Y676" s="1676"/>
      <c r="Z676" s="1676"/>
    </row>
    <row r="677" spans="1:26">
      <c r="A677" s="1704" t="s">
        <v>1081</v>
      </c>
      <c r="B677" s="1706"/>
      <c r="C677" s="1652"/>
      <c r="D677" s="1654"/>
      <c r="E677" s="1654"/>
      <c r="F677" s="1654"/>
      <c r="G677" s="1654"/>
      <c r="H677" s="1654"/>
      <c r="I677" s="1676"/>
      <c r="J677" s="1676"/>
      <c r="K677" s="1676"/>
      <c r="L677" s="1676"/>
      <c r="M677" s="1676"/>
      <c r="N677" s="1676"/>
      <c r="O677" s="1676"/>
      <c r="P677" s="1676"/>
      <c r="Q677" s="1676"/>
      <c r="R677" s="1676"/>
      <c r="S677" s="1676"/>
      <c r="T677" s="1676"/>
      <c r="U677" s="1676"/>
      <c r="V677" s="1676"/>
      <c r="W677" s="1676"/>
      <c r="X677" s="1676"/>
      <c r="Y677" s="1676"/>
      <c r="Z677" s="1676"/>
    </row>
    <row r="678" spans="1:26">
      <c r="A678" s="1722"/>
      <c r="B678" s="1723"/>
      <c r="C678" s="1722"/>
      <c r="D678" s="1722"/>
      <c r="E678" s="1722"/>
      <c r="F678" s="1722"/>
      <c r="G678" s="1722"/>
      <c r="H678" s="1722"/>
      <c r="I678" s="1634"/>
      <c r="J678" s="1634"/>
      <c r="K678" s="1634"/>
      <c r="L678" s="1634"/>
      <c r="M678" s="1634"/>
      <c r="N678" s="1634"/>
      <c r="O678" s="1634"/>
      <c r="P678" s="1634"/>
      <c r="Q678" s="1634"/>
      <c r="R678" s="1634"/>
      <c r="S678" s="1634"/>
      <c r="T678" s="1634"/>
      <c r="U678" s="1634"/>
      <c r="V678" s="1634"/>
      <c r="W678" s="1634"/>
      <c r="X678" s="1634"/>
      <c r="Y678" s="1634"/>
      <c r="Z678" s="1634"/>
    </row>
    <row r="679" spans="1:26" ht="17.399999999999999">
      <c r="A679" s="1711" t="s">
        <v>1082</v>
      </c>
      <c r="B679" s="1706"/>
      <c r="C679" s="1652"/>
      <c r="D679" s="1654"/>
      <c r="E679" s="1654"/>
      <c r="F679" s="1654"/>
      <c r="G679" s="1654"/>
      <c r="H679" s="1654"/>
      <c r="I679" s="1634"/>
      <c r="J679" s="1634"/>
      <c r="K679" s="1634"/>
      <c r="L679" s="1634"/>
      <c r="M679" s="1634"/>
      <c r="N679" s="1634"/>
      <c r="O679" s="1634"/>
      <c r="P679" s="1634"/>
      <c r="Q679" s="1634"/>
      <c r="R679" s="1634"/>
      <c r="S679" s="1634"/>
      <c r="T679" s="1634"/>
      <c r="U679" s="1634"/>
      <c r="V679" s="1634"/>
      <c r="W679" s="1634"/>
      <c r="X679" s="1634"/>
      <c r="Y679" s="1634"/>
      <c r="Z679" s="1634"/>
    </row>
    <row r="680" spans="1:26">
      <c r="A680" s="1704"/>
      <c r="B680" s="1706"/>
      <c r="C680" s="1652"/>
      <c r="D680" s="1654"/>
      <c r="E680" s="1654"/>
      <c r="F680" s="1654"/>
      <c r="G680" s="1654"/>
      <c r="H680" s="1654"/>
      <c r="I680" s="1634"/>
      <c r="J680" s="1634"/>
      <c r="K680" s="1634"/>
      <c r="L680" s="1634"/>
      <c r="M680" s="1634"/>
      <c r="N680" s="1634"/>
      <c r="O680" s="1634"/>
      <c r="P680" s="1634"/>
      <c r="Q680" s="1634"/>
      <c r="R680" s="1634"/>
      <c r="S680" s="1634"/>
      <c r="T680" s="1634"/>
      <c r="U680" s="1634"/>
      <c r="V680" s="1634"/>
      <c r="W680" s="1634"/>
      <c r="X680" s="1634"/>
      <c r="Y680" s="1634"/>
      <c r="Z680" s="1634"/>
    </row>
    <row r="681" spans="1:26">
      <c r="A681" s="1704"/>
      <c r="B681" s="1712" t="s">
        <v>705</v>
      </c>
      <c r="C681" s="1652"/>
      <c r="D681" s="1654"/>
      <c r="E681" s="1654"/>
      <c r="F681" s="1654"/>
      <c r="G681" s="1654"/>
      <c r="H681" s="1654"/>
      <c r="I681" s="1676"/>
      <c r="J681" s="1676"/>
      <c r="K681" s="1676"/>
      <c r="L681" s="1676"/>
      <c r="M681" s="1676"/>
      <c r="N681" s="1676"/>
      <c r="O681" s="1676"/>
      <c r="P681" s="1676"/>
      <c r="Q681" s="1676"/>
      <c r="R681" s="1676"/>
      <c r="S681" s="1676"/>
      <c r="T681" s="1676"/>
      <c r="U681" s="1676"/>
      <c r="V681" s="1676"/>
      <c r="W681" s="1676"/>
      <c r="X681" s="1676"/>
      <c r="Y681" s="1676"/>
      <c r="Z681" s="1676"/>
    </row>
    <row r="682" spans="1:26">
      <c r="A682" s="1704"/>
      <c r="B682" s="1706" t="s">
        <v>1083</v>
      </c>
      <c r="C682" s="1652"/>
      <c r="D682" s="1654"/>
      <c r="E682" s="1654"/>
      <c r="F682" s="1654"/>
      <c r="G682" s="1654"/>
      <c r="H682" s="1654"/>
      <c r="I682" s="1676"/>
      <c r="J682" s="1676"/>
      <c r="K682" s="1676"/>
      <c r="L682" s="1676"/>
      <c r="M682" s="1676"/>
      <c r="N682" s="1676"/>
      <c r="O682" s="1676"/>
      <c r="P682" s="1676"/>
      <c r="Q682" s="1676"/>
      <c r="R682" s="1676"/>
      <c r="S682" s="1676"/>
      <c r="T682" s="1676"/>
      <c r="U682" s="1676"/>
      <c r="V682" s="1676"/>
      <c r="W682" s="1676"/>
      <c r="X682" s="1676"/>
      <c r="Y682" s="1676"/>
      <c r="Z682" s="1676"/>
    </row>
    <row r="683" spans="1:26">
      <c r="A683" s="1704" t="s">
        <v>1002</v>
      </c>
      <c r="B683" s="1706"/>
      <c r="C683" s="1652"/>
      <c r="D683" s="1654"/>
      <c r="E683" s="1654"/>
      <c r="F683" s="1654"/>
      <c r="G683" s="1654"/>
      <c r="H683" s="1654"/>
      <c r="I683" s="1676"/>
      <c r="J683" s="1676"/>
      <c r="K683" s="1676"/>
      <c r="L683" s="1676"/>
      <c r="M683" s="1676"/>
      <c r="N683" s="1676"/>
      <c r="O683" s="1676"/>
      <c r="P683" s="1676"/>
      <c r="Q683" s="1676"/>
      <c r="R683" s="1676"/>
      <c r="S683" s="1676"/>
      <c r="T683" s="1676"/>
      <c r="U683" s="1676"/>
      <c r="V683" s="1676"/>
      <c r="W683" s="1676"/>
      <c r="X683" s="1676"/>
      <c r="Y683" s="1676"/>
      <c r="Z683" s="1676"/>
    </row>
    <row r="684" spans="1:26">
      <c r="A684" s="1714" t="s">
        <v>119</v>
      </c>
      <c r="B684" s="1715" t="s">
        <v>1084</v>
      </c>
      <c r="C684" s="1654"/>
      <c r="E684" s="1654"/>
      <c r="F684" s="1654"/>
      <c r="G684" s="1654"/>
      <c r="H684" s="1654"/>
      <c r="I684" s="1676"/>
      <c r="J684" s="1676"/>
      <c r="K684" s="1676"/>
      <c r="L684" s="1676"/>
      <c r="M684" s="1676"/>
      <c r="N684" s="1676"/>
      <c r="O684" s="1676"/>
      <c r="P684" s="1676"/>
      <c r="Q684" s="1676"/>
      <c r="R684" s="1676"/>
      <c r="S684" s="1676"/>
      <c r="T684" s="1676"/>
      <c r="U684" s="1676"/>
      <c r="V684" s="1676"/>
      <c r="W684" s="1676"/>
      <c r="X684" s="1676"/>
      <c r="Y684" s="1676"/>
      <c r="Z684" s="1676"/>
    </row>
    <row r="685" spans="1:26">
      <c r="A685" s="1714" t="s">
        <v>119</v>
      </c>
      <c r="B685" s="1715" t="s">
        <v>811</v>
      </c>
      <c r="C685" s="1654"/>
      <c r="E685" s="1654"/>
      <c r="F685" s="1654"/>
      <c r="G685" s="1654"/>
      <c r="H685" s="1654"/>
      <c r="I685" s="1676"/>
      <c r="J685" s="1676"/>
      <c r="K685" s="1676"/>
      <c r="L685" s="1676"/>
      <c r="M685" s="1676"/>
      <c r="N685" s="1676"/>
      <c r="O685" s="1676"/>
      <c r="P685" s="1676"/>
      <c r="Q685" s="1676"/>
      <c r="R685" s="1676"/>
      <c r="S685" s="1676"/>
      <c r="T685" s="1676"/>
      <c r="U685" s="1676"/>
      <c r="V685" s="1676"/>
      <c r="W685" s="1676"/>
      <c r="X685" s="1676"/>
      <c r="Y685" s="1676"/>
      <c r="Z685" s="1676"/>
    </row>
    <row r="686" spans="1:26">
      <c r="A686" s="1714" t="s">
        <v>119</v>
      </c>
      <c r="B686" s="1716" t="s">
        <v>770</v>
      </c>
      <c r="C686" s="1654"/>
      <c r="E686" s="1654"/>
      <c r="F686" s="1654"/>
      <c r="G686" s="1654"/>
      <c r="H686" s="1654"/>
      <c r="I686" s="1676"/>
      <c r="J686" s="1676"/>
      <c r="K686" s="1676"/>
      <c r="L686" s="1676"/>
      <c r="M686" s="1676"/>
      <c r="N686" s="1676"/>
      <c r="O686" s="1676"/>
      <c r="P686" s="1676"/>
      <c r="Q686" s="1676"/>
      <c r="R686" s="1676"/>
      <c r="S686" s="1676"/>
      <c r="T686" s="1676"/>
      <c r="U686" s="1676"/>
      <c r="V686" s="1676"/>
      <c r="W686" s="1676"/>
      <c r="X686" s="1676"/>
      <c r="Y686" s="1676"/>
      <c r="Z686" s="1676"/>
    </row>
    <row r="687" spans="1:26">
      <c r="A687" s="1714" t="s">
        <v>119</v>
      </c>
      <c r="B687" s="1716" t="s">
        <v>707</v>
      </c>
      <c r="C687" s="1710"/>
      <c r="E687" s="1654"/>
      <c r="F687" s="1654"/>
      <c r="G687" s="1654"/>
      <c r="H687" s="1654"/>
      <c r="I687" s="1634"/>
      <c r="J687" s="1634"/>
      <c r="K687" s="1634"/>
      <c r="L687" s="1634"/>
      <c r="M687" s="1634"/>
      <c r="N687" s="1634"/>
      <c r="O687" s="1634"/>
      <c r="P687" s="1634"/>
      <c r="Q687" s="1634"/>
      <c r="R687" s="1634"/>
      <c r="S687" s="1634"/>
      <c r="T687" s="1634"/>
      <c r="U687" s="1634"/>
      <c r="V687" s="1634"/>
      <c r="W687" s="1634"/>
      <c r="X687" s="1634"/>
      <c r="Y687" s="1634"/>
      <c r="Z687" s="1634"/>
    </row>
    <row r="688" spans="1:26">
      <c r="A688" s="1714" t="s">
        <v>119</v>
      </c>
      <c r="B688" s="1715" t="s">
        <v>1085</v>
      </c>
      <c r="C688" s="1654"/>
      <c r="E688" s="1654"/>
      <c r="F688" s="1654"/>
      <c r="G688" s="1654"/>
      <c r="H688" s="1654"/>
      <c r="I688" s="1676"/>
      <c r="J688" s="1676"/>
      <c r="K688" s="1676"/>
      <c r="L688" s="1676"/>
      <c r="M688" s="1676"/>
      <c r="N688" s="1676"/>
      <c r="O688" s="1676"/>
      <c r="P688" s="1676"/>
      <c r="Q688" s="1676"/>
      <c r="R688" s="1676"/>
      <c r="S688" s="1676"/>
      <c r="T688" s="1676"/>
      <c r="U688" s="1676"/>
      <c r="V688" s="1676"/>
      <c r="W688" s="1676"/>
      <c r="X688" s="1676"/>
      <c r="Y688" s="1676"/>
      <c r="Z688" s="1676"/>
    </row>
    <row r="689" spans="1:26">
      <c r="A689" s="1704"/>
      <c r="B689" s="1732"/>
      <c r="C689" s="1733"/>
      <c r="D689" s="1654"/>
      <c r="E689" s="1654"/>
      <c r="F689" s="1654"/>
      <c r="G689" s="1654"/>
      <c r="H689" s="1654"/>
      <c r="I689" s="1676"/>
      <c r="J689" s="1676"/>
      <c r="K689" s="1676"/>
      <c r="L689" s="1676"/>
      <c r="M689" s="1676"/>
      <c r="N689" s="1676"/>
      <c r="O689" s="1676"/>
      <c r="P689" s="1676"/>
      <c r="Q689" s="1676"/>
      <c r="R689" s="1676"/>
      <c r="S689" s="1676"/>
      <c r="T689" s="1676"/>
      <c r="U689" s="1676"/>
      <c r="V689" s="1676"/>
      <c r="W689" s="1676"/>
      <c r="X689" s="1676"/>
      <c r="Y689" s="1676"/>
      <c r="Z689" s="1676"/>
    </row>
    <row r="690" spans="1:26">
      <c r="A690" s="1704"/>
      <c r="B690" s="1712" t="s">
        <v>1086</v>
      </c>
      <c r="C690" s="1733"/>
      <c r="D690" s="1654"/>
      <c r="E690" s="1654"/>
      <c r="F690" s="1654"/>
      <c r="G690" s="1654"/>
      <c r="H690" s="1654"/>
      <c r="I690" s="1676"/>
      <c r="J690" s="1676"/>
      <c r="K690" s="1676"/>
      <c r="L690" s="1676"/>
      <c r="M690" s="1676"/>
      <c r="N690" s="1676"/>
      <c r="O690" s="1676"/>
      <c r="P690" s="1676"/>
      <c r="Q690" s="1676"/>
      <c r="R690" s="1676"/>
      <c r="S690" s="1676"/>
      <c r="T690" s="1676"/>
      <c r="U690" s="1676"/>
      <c r="V690" s="1676"/>
      <c r="W690" s="1676"/>
      <c r="X690" s="1676"/>
      <c r="Y690" s="1676"/>
      <c r="Z690" s="1676"/>
    </row>
    <row r="691" spans="1:26" ht="22.8">
      <c r="A691" s="1704"/>
      <c r="B691" s="1706" t="s">
        <v>1087</v>
      </c>
      <c r="C691" s="1733"/>
      <c r="D691" s="1654"/>
      <c r="E691" s="1654"/>
      <c r="F691" s="1654"/>
      <c r="G691" s="1654"/>
      <c r="H691" s="1654"/>
      <c r="I691" s="1676"/>
      <c r="J691" s="1676"/>
      <c r="K691" s="1676"/>
      <c r="L691" s="1676"/>
      <c r="M691" s="1676"/>
      <c r="N691" s="1676"/>
      <c r="O691" s="1676"/>
      <c r="P691" s="1676"/>
      <c r="Q691" s="1676"/>
      <c r="R691" s="1676"/>
      <c r="S691" s="1676"/>
      <c r="T691" s="1676"/>
      <c r="U691" s="1676"/>
      <c r="V691" s="1676"/>
      <c r="W691" s="1676"/>
      <c r="X691" s="1676"/>
      <c r="Y691" s="1676"/>
      <c r="Z691" s="1676"/>
    </row>
    <row r="692" spans="1:26" ht="22.8">
      <c r="B692" s="1706" t="s">
        <v>1502</v>
      </c>
      <c r="C692" s="1733"/>
      <c r="D692" s="1654"/>
      <c r="E692" s="1654"/>
      <c r="F692" s="1654"/>
      <c r="G692" s="1654"/>
      <c r="H692" s="1654"/>
      <c r="I692" s="1676"/>
      <c r="J692" s="1676"/>
      <c r="K692" s="1676"/>
      <c r="L692" s="1676"/>
      <c r="M692" s="1676"/>
      <c r="N692" s="1676"/>
      <c r="O692" s="1676"/>
      <c r="P692" s="1676"/>
      <c r="Q692" s="1676"/>
      <c r="R692" s="1676"/>
      <c r="S692" s="1676"/>
      <c r="T692" s="1676"/>
      <c r="U692" s="1676"/>
      <c r="V692" s="1676"/>
      <c r="W692" s="1676"/>
      <c r="X692" s="1676"/>
      <c r="Y692" s="1676"/>
      <c r="Z692" s="1676"/>
    </row>
    <row r="693" spans="1:26">
      <c r="A693" s="1704"/>
      <c r="B693" s="1706" t="s">
        <v>1088</v>
      </c>
      <c r="C693" s="1733"/>
      <c r="D693" s="1654"/>
      <c r="E693" s="1654"/>
      <c r="F693" s="1654"/>
      <c r="G693" s="1654"/>
      <c r="H693" s="1654"/>
      <c r="I693" s="1676"/>
      <c r="J693" s="1676"/>
      <c r="K693" s="1676"/>
      <c r="L693" s="1676"/>
      <c r="M693" s="1676"/>
      <c r="N693" s="1676"/>
      <c r="O693" s="1676"/>
      <c r="P693" s="1676"/>
      <c r="Q693" s="1676"/>
      <c r="R693" s="1676"/>
      <c r="S693" s="1676"/>
      <c r="T693" s="1676"/>
      <c r="U693" s="1676"/>
      <c r="V693" s="1676"/>
      <c r="W693" s="1676"/>
      <c r="X693" s="1676"/>
      <c r="Y693" s="1676"/>
      <c r="Z693" s="1676"/>
    </row>
    <row r="694" spans="1:26">
      <c r="A694" s="1714" t="s">
        <v>157</v>
      </c>
      <c r="B694" s="1706" t="s">
        <v>1089</v>
      </c>
      <c r="C694" s="1654"/>
      <c r="E694" s="1654"/>
      <c r="F694" s="1654"/>
      <c r="G694" s="1654"/>
      <c r="H694" s="1654"/>
      <c r="I694" s="1676"/>
      <c r="J694" s="1676"/>
      <c r="K694" s="1676"/>
      <c r="L694" s="1676"/>
      <c r="M694" s="1676"/>
      <c r="N694" s="1676"/>
      <c r="O694" s="1676"/>
      <c r="P694" s="1676"/>
      <c r="Q694" s="1676"/>
      <c r="R694" s="1676"/>
      <c r="S694" s="1676"/>
      <c r="T694" s="1676"/>
      <c r="U694" s="1676"/>
      <c r="V694" s="1676"/>
      <c r="W694" s="1676"/>
      <c r="X694" s="1676"/>
      <c r="Y694" s="1676"/>
      <c r="Z694" s="1676"/>
    </row>
    <row r="695" spans="1:26">
      <c r="A695" s="1714" t="s">
        <v>157</v>
      </c>
      <c r="B695" s="1706" t="s">
        <v>1090</v>
      </c>
      <c r="C695" s="1654"/>
      <c r="E695" s="1654"/>
      <c r="F695" s="1654"/>
      <c r="G695" s="1654"/>
      <c r="H695" s="1654"/>
      <c r="I695" s="1676"/>
      <c r="J695" s="1676"/>
      <c r="K695" s="1676"/>
      <c r="L695" s="1676"/>
      <c r="M695" s="1676"/>
      <c r="N695" s="1676"/>
      <c r="O695" s="1676"/>
      <c r="P695" s="1676"/>
      <c r="Q695" s="1676"/>
      <c r="R695" s="1676"/>
      <c r="S695" s="1676"/>
      <c r="T695" s="1676"/>
      <c r="U695" s="1676"/>
      <c r="V695" s="1676"/>
      <c r="W695" s="1676"/>
      <c r="X695" s="1676"/>
      <c r="Y695" s="1676"/>
      <c r="Z695" s="1676"/>
    </row>
    <row r="696" spans="1:26">
      <c r="A696" s="1714" t="s">
        <v>157</v>
      </c>
      <c r="B696" s="1706" t="s">
        <v>1091</v>
      </c>
      <c r="C696" s="1654"/>
      <c r="E696" s="1654"/>
      <c r="F696" s="1654"/>
      <c r="G696" s="1654"/>
      <c r="H696" s="1654"/>
      <c r="I696" s="1676"/>
      <c r="J696" s="1676"/>
      <c r="K696" s="1676"/>
      <c r="L696" s="1676"/>
      <c r="M696" s="1676"/>
      <c r="N696" s="1676"/>
      <c r="O696" s="1676"/>
      <c r="P696" s="1676"/>
      <c r="Q696" s="1676"/>
      <c r="R696" s="1676"/>
      <c r="S696" s="1676"/>
      <c r="T696" s="1676"/>
      <c r="U696" s="1676"/>
      <c r="V696" s="1676"/>
      <c r="W696" s="1676"/>
      <c r="X696" s="1676"/>
      <c r="Y696" s="1676"/>
      <c r="Z696" s="1676"/>
    </row>
    <row r="697" spans="1:26">
      <c r="A697" s="1714" t="s">
        <v>157</v>
      </c>
      <c r="B697" s="1706" t="s">
        <v>1092</v>
      </c>
      <c r="C697" s="1654"/>
      <c r="E697" s="1654"/>
      <c r="F697" s="1654"/>
      <c r="G697" s="1654"/>
      <c r="H697" s="1654"/>
      <c r="I697" s="1676"/>
      <c r="J697" s="1676"/>
      <c r="K697" s="1676"/>
      <c r="L697" s="1676"/>
      <c r="M697" s="1676"/>
      <c r="N697" s="1676"/>
      <c r="O697" s="1676"/>
      <c r="P697" s="1676"/>
      <c r="Q697" s="1676"/>
      <c r="R697" s="1676"/>
      <c r="S697" s="1676"/>
      <c r="T697" s="1676"/>
      <c r="U697" s="1676"/>
      <c r="V697" s="1676"/>
      <c r="W697" s="1676"/>
      <c r="X697" s="1676"/>
      <c r="Y697" s="1676"/>
      <c r="Z697" s="1676"/>
    </row>
    <row r="698" spans="1:26">
      <c r="A698" s="1714" t="s">
        <v>157</v>
      </c>
      <c r="B698" s="1706" t="s">
        <v>1093</v>
      </c>
      <c r="C698" s="1654"/>
      <c r="E698" s="1654"/>
      <c r="F698" s="1654"/>
      <c r="G698" s="1654"/>
      <c r="H698" s="1654"/>
      <c r="I698" s="1676"/>
      <c r="J698" s="1676"/>
      <c r="K698" s="1676"/>
      <c r="L698" s="1676"/>
      <c r="M698" s="1676"/>
      <c r="N698" s="1676"/>
      <c r="O698" s="1676"/>
      <c r="P698" s="1676"/>
      <c r="Q698" s="1676"/>
      <c r="R698" s="1676"/>
      <c r="S698" s="1676"/>
      <c r="T698" s="1676"/>
      <c r="U698" s="1676"/>
      <c r="V698" s="1676"/>
      <c r="W698" s="1676"/>
      <c r="X698" s="1676"/>
      <c r="Y698" s="1676"/>
      <c r="Z698" s="1676"/>
    </row>
    <row r="699" spans="1:26">
      <c r="A699" s="1714" t="s">
        <v>157</v>
      </c>
      <c r="B699" s="1706" t="s">
        <v>1094</v>
      </c>
      <c r="C699" s="1654"/>
      <c r="E699" s="1654"/>
      <c r="F699" s="1654"/>
      <c r="G699" s="1654"/>
      <c r="H699" s="1654"/>
      <c r="I699" s="1676"/>
      <c r="J699" s="1676"/>
      <c r="K699" s="1676"/>
      <c r="L699" s="1676"/>
      <c r="M699" s="1676"/>
      <c r="N699" s="1676"/>
      <c r="O699" s="1676"/>
      <c r="P699" s="1676"/>
      <c r="Q699" s="1676"/>
      <c r="R699" s="1676"/>
      <c r="S699" s="1676"/>
      <c r="T699" s="1676"/>
      <c r="U699" s="1676"/>
      <c r="V699" s="1676"/>
      <c r="W699" s="1676"/>
      <c r="X699" s="1676"/>
      <c r="Y699" s="1676"/>
      <c r="Z699" s="1676"/>
    </row>
    <row r="700" spans="1:26">
      <c r="A700" s="1704"/>
      <c r="B700" s="1706"/>
      <c r="C700" s="1652"/>
      <c r="D700" s="1654"/>
      <c r="E700" s="1654"/>
      <c r="F700" s="1654"/>
      <c r="G700" s="1654"/>
      <c r="H700" s="1654"/>
      <c r="I700" s="1676"/>
      <c r="J700" s="1676"/>
      <c r="K700" s="1676"/>
      <c r="L700" s="1676"/>
      <c r="M700" s="1676"/>
      <c r="N700" s="1676"/>
      <c r="O700" s="1676"/>
      <c r="P700" s="1676"/>
      <c r="Q700" s="1676"/>
      <c r="R700" s="1676"/>
      <c r="S700" s="1676"/>
      <c r="T700" s="1676"/>
      <c r="U700" s="1676"/>
      <c r="V700" s="1676"/>
      <c r="W700" s="1676"/>
      <c r="X700" s="1676"/>
      <c r="Y700" s="1676"/>
      <c r="Z700" s="1676"/>
    </row>
    <row r="701" spans="1:26">
      <c r="A701" s="1704"/>
      <c r="B701" s="1712" t="s">
        <v>942</v>
      </c>
      <c r="C701" s="1652"/>
      <c r="D701" s="1654"/>
      <c r="E701" s="1654"/>
      <c r="F701" s="1654"/>
      <c r="G701" s="1654"/>
      <c r="H701" s="1654"/>
      <c r="I701" s="1676"/>
      <c r="J701" s="1676"/>
      <c r="K701" s="1676"/>
      <c r="L701" s="1676"/>
      <c r="M701" s="1676"/>
      <c r="N701" s="1676"/>
      <c r="O701" s="1676"/>
      <c r="P701" s="1676"/>
      <c r="Q701" s="1676"/>
      <c r="R701" s="1676"/>
      <c r="S701" s="1676"/>
      <c r="T701" s="1676"/>
      <c r="U701" s="1676"/>
      <c r="V701" s="1676"/>
      <c r="W701" s="1676"/>
      <c r="X701" s="1676"/>
      <c r="Y701" s="1676"/>
      <c r="Z701" s="1676"/>
    </row>
    <row r="702" spans="1:26">
      <c r="A702" s="1704"/>
      <c r="B702" s="1706" t="s">
        <v>772</v>
      </c>
      <c r="C702" s="1652"/>
      <c r="D702" s="1654"/>
      <c r="E702" s="1654"/>
      <c r="F702" s="1654"/>
      <c r="G702" s="1654"/>
      <c r="H702" s="1654"/>
      <c r="I702" s="1676"/>
      <c r="J702" s="1676"/>
      <c r="K702" s="1676"/>
      <c r="L702" s="1676"/>
      <c r="M702" s="1676"/>
      <c r="N702" s="1676"/>
      <c r="O702" s="1676"/>
      <c r="P702" s="1676"/>
      <c r="Q702" s="1676"/>
      <c r="R702" s="1676"/>
      <c r="S702" s="1676"/>
      <c r="T702" s="1676"/>
      <c r="U702" s="1676"/>
      <c r="V702" s="1676"/>
      <c r="W702" s="1676"/>
      <c r="X702" s="1676"/>
      <c r="Y702" s="1676"/>
      <c r="Z702" s="1676"/>
    </row>
    <row r="703" spans="1:26">
      <c r="B703" s="1721" t="s">
        <v>812</v>
      </c>
      <c r="C703" s="1652"/>
      <c r="D703" s="1654"/>
      <c r="E703" s="1654"/>
      <c r="F703" s="1654"/>
      <c r="G703" s="1654"/>
      <c r="H703" s="1654"/>
      <c r="I703" s="1676"/>
      <c r="J703" s="1676"/>
      <c r="K703" s="1676"/>
      <c r="L703" s="1676"/>
      <c r="M703" s="1676"/>
      <c r="N703" s="1676"/>
      <c r="O703" s="1676"/>
      <c r="P703" s="1676"/>
      <c r="Q703" s="1676"/>
      <c r="R703" s="1676"/>
      <c r="S703" s="1676"/>
      <c r="T703" s="1676"/>
      <c r="U703" s="1676"/>
      <c r="V703" s="1676"/>
      <c r="W703" s="1676"/>
      <c r="X703" s="1676"/>
      <c r="Y703" s="1676"/>
      <c r="Z703" s="1676"/>
    </row>
    <row r="704" spans="1:26">
      <c r="B704" s="1721" t="s">
        <v>773</v>
      </c>
      <c r="C704" s="1652"/>
      <c r="D704" s="1654"/>
      <c r="E704" s="1654"/>
      <c r="F704" s="1654"/>
      <c r="G704" s="1654"/>
      <c r="H704" s="1654"/>
      <c r="I704" s="1676"/>
      <c r="J704" s="1676"/>
      <c r="K704" s="1676"/>
      <c r="L704" s="1676"/>
      <c r="M704" s="1676"/>
      <c r="N704" s="1676"/>
      <c r="O704" s="1676"/>
      <c r="P704" s="1676"/>
      <c r="Q704" s="1676"/>
      <c r="R704" s="1676"/>
      <c r="S704" s="1676"/>
      <c r="T704" s="1676"/>
      <c r="U704" s="1676"/>
      <c r="V704" s="1676"/>
      <c r="W704" s="1676"/>
      <c r="X704" s="1676"/>
      <c r="Y704" s="1676"/>
      <c r="Z704" s="1676"/>
    </row>
    <row r="705" spans="1:26">
      <c r="A705" s="1704"/>
      <c r="B705" s="1706"/>
      <c r="C705" s="1652"/>
      <c r="D705" s="1654"/>
      <c r="E705" s="1654"/>
      <c r="F705" s="1654"/>
      <c r="G705" s="1654"/>
      <c r="H705" s="1654"/>
      <c r="I705" s="1676"/>
      <c r="J705" s="1676"/>
      <c r="K705" s="1676"/>
      <c r="L705" s="1676"/>
      <c r="M705" s="1676"/>
      <c r="N705" s="1676"/>
      <c r="O705" s="1676"/>
      <c r="P705" s="1676"/>
      <c r="Q705" s="1676"/>
      <c r="R705" s="1676"/>
      <c r="S705" s="1676"/>
      <c r="T705" s="1676"/>
      <c r="U705" s="1676"/>
      <c r="V705" s="1676"/>
      <c r="W705" s="1676"/>
      <c r="X705" s="1676"/>
      <c r="Y705" s="1676"/>
      <c r="Z705" s="1676"/>
    </row>
    <row r="706" spans="1:26">
      <c r="A706" s="1704"/>
      <c r="B706" s="1712" t="s">
        <v>723</v>
      </c>
      <c r="C706" s="1652"/>
      <c r="D706" s="1654"/>
      <c r="E706" s="1654"/>
      <c r="F706" s="1654"/>
      <c r="G706" s="1654"/>
      <c r="H706" s="1654"/>
      <c r="I706" s="1676"/>
      <c r="J706" s="1676"/>
      <c r="K706" s="1676"/>
      <c r="L706" s="1676"/>
      <c r="M706" s="1676"/>
      <c r="N706" s="1676"/>
      <c r="O706" s="1676"/>
      <c r="P706" s="1676"/>
      <c r="Q706" s="1676"/>
      <c r="R706" s="1676"/>
      <c r="S706" s="1676"/>
      <c r="T706" s="1676"/>
      <c r="U706" s="1676"/>
      <c r="V706" s="1676"/>
      <c r="W706" s="1676"/>
      <c r="X706" s="1676"/>
      <c r="Y706" s="1676"/>
      <c r="Z706" s="1676"/>
    </row>
    <row r="707" spans="1:26" ht="22.8">
      <c r="A707" s="1704"/>
      <c r="B707" s="1706" t="s">
        <v>1503</v>
      </c>
      <c r="C707" s="1652"/>
      <c r="D707" s="1654"/>
      <c r="E707" s="1654"/>
      <c r="F707" s="1654"/>
      <c r="G707" s="1654"/>
      <c r="H707" s="1654"/>
      <c r="I707" s="1676"/>
      <c r="J707" s="1676"/>
      <c r="K707" s="1676"/>
      <c r="L707" s="1676"/>
      <c r="M707" s="1676"/>
      <c r="N707" s="1676"/>
      <c r="O707" s="1676"/>
      <c r="P707" s="1676"/>
      <c r="Q707" s="1676"/>
      <c r="R707" s="1676"/>
      <c r="S707" s="1676"/>
      <c r="T707" s="1676"/>
      <c r="U707" s="1676"/>
      <c r="V707" s="1676"/>
      <c r="W707" s="1676"/>
      <c r="X707" s="1676"/>
      <c r="Y707" s="1676"/>
      <c r="Z707" s="1676"/>
    </row>
    <row r="708" spans="1:26">
      <c r="A708" s="1722"/>
      <c r="B708" s="1723"/>
      <c r="C708" s="1722"/>
      <c r="D708" s="1722"/>
      <c r="E708" s="1722"/>
      <c r="F708" s="1722"/>
      <c r="G708" s="1722"/>
      <c r="H708" s="1722"/>
      <c r="I708" s="1634"/>
      <c r="J708" s="1634"/>
      <c r="K708" s="1634"/>
      <c r="L708" s="1634"/>
      <c r="M708" s="1634"/>
      <c r="N708" s="1634"/>
      <c r="O708" s="1634"/>
      <c r="P708" s="1634"/>
      <c r="Q708" s="1634"/>
      <c r="R708" s="1634"/>
      <c r="S708" s="1634"/>
      <c r="T708" s="1634"/>
      <c r="U708" s="1634"/>
      <c r="V708" s="1634"/>
      <c r="W708" s="1634"/>
      <c r="X708" s="1634"/>
      <c r="Y708" s="1634"/>
      <c r="Z708" s="1634"/>
    </row>
    <row r="709" spans="1:26" ht="17.399999999999999">
      <c r="A709" s="1711" t="s">
        <v>162</v>
      </c>
      <c r="B709" s="1706"/>
      <c r="C709" s="1652"/>
      <c r="D709" s="1654"/>
      <c r="E709" s="1654"/>
      <c r="F709" s="1654"/>
      <c r="G709" s="1654"/>
      <c r="H709" s="1654"/>
      <c r="I709" s="1634"/>
      <c r="J709" s="1634"/>
      <c r="K709" s="1634"/>
      <c r="L709" s="1634"/>
      <c r="M709" s="1634"/>
      <c r="N709" s="1634"/>
      <c r="O709" s="1634"/>
      <c r="P709" s="1634"/>
      <c r="Q709" s="1634"/>
      <c r="R709" s="1634"/>
      <c r="S709" s="1634"/>
      <c r="T709" s="1634"/>
      <c r="U709" s="1634"/>
      <c r="V709" s="1634"/>
      <c r="W709" s="1634"/>
      <c r="X709" s="1634"/>
      <c r="Y709" s="1634"/>
      <c r="Z709" s="1634"/>
    </row>
    <row r="710" spans="1:26">
      <c r="A710" s="1704"/>
      <c r="B710" s="1706"/>
      <c r="C710" s="1652"/>
      <c r="D710" s="1654"/>
      <c r="E710" s="1654"/>
      <c r="F710" s="1654"/>
      <c r="G710" s="1654"/>
      <c r="H710" s="1654"/>
      <c r="I710" s="1634"/>
      <c r="J710" s="1634"/>
      <c r="K710" s="1634"/>
      <c r="L710" s="1634"/>
      <c r="M710" s="1634"/>
      <c r="N710" s="1634"/>
      <c r="O710" s="1634"/>
      <c r="P710" s="1634"/>
      <c r="Q710" s="1634"/>
      <c r="R710" s="1634"/>
      <c r="S710" s="1634"/>
      <c r="T710" s="1634"/>
      <c r="U710" s="1634"/>
      <c r="V710" s="1634"/>
      <c r="W710" s="1634"/>
      <c r="X710" s="1634"/>
      <c r="Y710" s="1634"/>
      <c r="Z710" s="1634"/>
    </row>
    <row r="711" spans="1:26">
      <c r="A711" s="1704"/>
      <c r="B711" s="1712" t="s">
        <v>705</v>
      </c>
      <c r="C711" s="1652"/>
      <c r="D711" s="1654"/>
      <c r="E711" s="1654"/>
      <c r="F711" s="1654"/>
      <c r="G711" s="1654"/>
      <c r="H711" s="1654"/>
      <c r="I711" s="1676"/>
      <c r="J711" s="1676"/>
      <c r="K711" s="1676"/>
      <c r="L711" s="1676"/>
      <c r="M711" s="1676"/>
      <c r="N711" s="1676"/>
      <c r="O711" s="1676"/>
      <c r="P711" s="1676"/>
      <c r="Q711" s="1676"/>
      <c r="R711" s="1676"/>
      <c r="S711" s="1676"/>
      <c r="T711" s="1676"/>
      <c r="U711" s="1676"/>
      <c r="V711" s="1676"/>
      <c r="W711" s="1676"/>
      <c r="X711" s="1676"/>
      <c r="Y711" s="1676"/>
      <c r="Z711" s="1676"/>
    </row>
    <row r="712" spans="1:26">
      <c r="A712" s="1704"/>
      <c r="B712" s="1706" t="s">
        <v>1095</v>
      </c>
      <c r="C712" s="1652"/>
      <c r="D712" s="1654"/>
      <c r="E712" s="1654"/>
      <c r="F712" s="1654"/>
      <c r="G712" s="1654"/>
      <c r="H712" s="1654"/>
      <c r="I712" s="1676"/>
      <c r="J712" s="1676"/>
      <c r="K712" s="1676"/>
      <c r="L712" s="1676"/>
      <c r="M712" s="1676"/>
      <c r="N712" s="1676"/>
      <c r="O712" s="1676"/>
      <c r="P712" s="1676"/>
      <c r="Q712" s="1676"/>
      <c r="R712" s="1676"/>
      <c r="S712" s="1676"/>
      <c r="T712" s="1676"/>
      <c r="U712" s="1676"/>
      <c r="V712" s="1676"/>
      <c r="W712" s="1676"/>
      <c r="X712" s="1676"/>
      <c r="Y712" s="1676"/>
      <c r="Z712" s="1676"/>
    </row>
    <row r="713" spans="1:26">
      <c r="B713" s="1713" t="s">
        <v>1002</v>
      </c>
      <c r="C713" s="1652"/>
      <c r="D713" s="1654"/>
      <c r="E713" s="1654"/>
      <c r="F713" s="1654"/>
      <c r="G713" s="1654"/>
      <c r="H713" s="1654"/>
      <c r="I713" s="1676"/>
      <c r="J713" s="1676"/>
      <c r="K713" s="1676"/>
      <c r="L713" s="1676"/>
      <c r="M713" s="1676"/>
      <c r="N713" s="1676"/>
      <c r="O713" s="1676"/>
      <c r="P713" s="1676"/>
      <c r="Q713" s="1676"/>
      <c r="R713" s="1676"/>
      <c r="S713" s="1676"/>
      <c r="T713" s="1676"/>
      <c r="U713" s="1676"/>
      <c r="V713" s="1676"/>
      <c r="W713" s="1676"/>
      <c r="X713" s="1676"/>
      <c r="Y713" s="1676"/>
      <c r="Z713" s="1676"/>
    </row>
    <row r="714" spans="1:26">
      <c r="A714" s="1714" t="s">
        <v>119</v>
      </c>
      <c r="B714" s="1715" t="s">
        <v>1084</v>
      </c>
      <c r="C714" s="1654"/>
      <c r="E714" s="1654"/>
      <c r="F714" s="1654"/>
      <c r="G714" s="1654"/>
      <c r="H714" s="1654"/>
      <c r="I714" s="1676"/>
      <c r="J714" s="1676"/>
      <c r="K714" s="1676"/>
      <c r="L714" s="1676"/>
      <c r="M714" s="1676"/>
      <c r="N714" s="1676"/>
      <c r="O714" s="1676"/>
      <c r="P714" s="1676"/>
      <c r="Q714" s="1676"/>
      <c r="R714" s="1676"/>
      <c r="S714" s="1676"/>
      <c r="T714" s="1676"/>
      <c r="U714" s="1676"/>
      <c r="V714" s="1676"/>
      <c r="W714" s="1676"/>
      <c r="X714" s="1676"/>
      <c r="Y714" s="1676"/>
      <c r="Z714" s="1676"/>
    </row>
    <row r="715" spans="1:26">
      <c r="A715" s="1714" t="s">
        <v>119</v>
      </c>
      <c r="B715" s="1715" t="s">
        <v>811</v>
      </c>
      <c r="C715" s="1654"/>
      <c r="E715" s="1654"/>
      <c r="F715" s="1654"/>
      <c r="G715" s="1654"/>
      <c r="H715" s="1654"/>
      <c r="I715" s="1676"/>
      <c r="J715" s="1676"/>
      <c r="K715" s="1676"/>
      <c r="L715" s="1676"/>
      <c r="M715" s="1676"/>
      <c r="N715" s="1676"/>
      <c r="O715" s="1676"/>
      <c r="P715" s="1676"/>
      <c r="Q715" s="1676"/>
      <c r="R715" s="1676"/>
      <c r="S715" s="1676"/>
      <c r="T715" s="1676"/>
      <c r="U715" s="1676"/>
      <c r="V715" s="1676"/>
      <c r="W715" s="1676"/>
      <c r="X715" s="1676"/>
      <c r="Y715" s="1676"/>
      <c r="Z715" s="1676"/>
    </row>
    <row r="716" spans="1:26">
      <c r="A716" s="1714" t="s">
        <v>119</v>
      </c>
      <c r="B716" s="1716" t="s">
        <v>770</v>
      </c>
      <c r="C716" s="1654"/>
      <c r="E716" s="1654"/>
      <c r="F716" s="1654"/>
      <c r="G716" s="1654"/>
      <c r="H716" s="1654"/>
      <c r="I716" s="1676"/>
      <c r="J716" s="1676"/>
      <c r="K716" s="1676"/>
      <c r="L716" s="1676"/>
      <c r="M716" s="1676"/>
      <c r="N716" s="1676"/>
      <c r="O716" s="1676"/>
      <c r="P716" s="1676"/>
      <c r="Q716" s="1676"/>
      <c r="R716" s="1676"/>
      <c r="S716" s="1676"/>
      <c r="T716" s="1676"/>
      <c r="U716" s="1676"/>
      <c r="V716" s="1676"/>
      <c r="W716" s="1676"/>
      <c r="X716" s="1676"/>
      <c r="Y716" s="1676"/>
      <c r="Z716" s="1676"/>
    </row>
    <row r="717" spans="1:26">
      <c r="A717" s="1714" t="s">
        <v>119</v>
      </c>
      <c r="B717" s="1716" t="s">
        <v>707</v>
      </c>
      <c r="C717" s="1710"/>
      <c r="E717" s="1654"/>
      <c r="F717" s="1654"/>
      <c r="G717" s="1654"/>
      <c r="H717" s="1654"/>
      <c r="I717" s="1634"/>
      <c r="J717" s="1634"/>
      <c r="K717" s="1634"/>
      <c r="L717" s="1634"/>
      <c r="M717" s="1634"/>
      <c r="N717" s="1634"/>
      <c r="O717" s="1634"/>
      <c r="P717" s="1634"/>
      <c r="Q717" s="1634"/>
      <c r="R717" s="1634"/>
      <c r="S717" s="1634"/>
      <c r="T717" s="1634"/>
      <c r="U717" s="1634"/>
      <c r="V717" s="1634"/>
      <c r="W717" s="1634"/>
      <c r="X717" s="1634"/>
      <c r="Y717" s="1634"/>
      <c r="Z717" s="1634"/>
    </row>
    <row r="718" spans="1:26">
      <c r="A718" s="1704"/>
      <c r="B718" s="1706"/>
      <c r="C718" s="1652"/>
      <c r="D718" s="1654"/>
      <c r="E718" s="1654"/>
      <c r="F718" s="1654"/>
      <c r="G718" s="1654"/>
      <c r="H718" s="1654"/>
      <c r="I718" s="1676"/>
      <c r="J718" s="1676"/>
      <c r="K718" s="1676"/>
      <c r="L718" s="1676"/>
      <c r="M718" s="1676"/>
      <c r="N718" s="1676"/>
      <c r="O718" s="1676"/>
      <c r="P718" s="1676"/>
      <c r="Q718" s="1676"/>
      <c r="R718" s="1676"/>
      <c r="S718" s="1676"/>
      <c r="T718" s="1676"/>
      <c r="U718" s="1676"/>
      <c r="V718" s="1676"/>
      <c r="W718" s="1676"/>
      <c r="X718" s="1676"/>
      <c r="Y718" s="1676"/>
      <c r="Z718" s="1676"/>
    </row>
    <row r="719" spans="1:26">
      <c r="A719" s="1704"/>
      <c r="B719" s="1712" t="s">
        <v>942</v>
      </c>
      <c r="C719" s="1652"/>
      <c r="D719" s="1654"/>
      <c r="E719" s="1654"/>
      <c r="F719" s="1654"/>
      <c r="G719" s="1654"/>
      <c r="H719" s="1654"/>
      <c r="I719" s="1676"/>
      <c r="J719" s="1676"/>
      <c r="K719" s="1676"/>
      <c r="L719" s="1676"/>
      <c r="M719" s="1676"/>
      <c r="N719" s="1676"/>
      <c r="O719" s="1676"/>
      <c r="P719" s="1676"/>
      <c r="Q719" s="1676"/>
      <c r="R719" s="1676"/>
      <c r="S719" s="1676"/>
      <c r="T719" s="1676"/>
      <c r="U719" s="1676"/>
      <c r="V719" s="1676"/>
      <c r="W719" s="1676"/>
      <c r="X719" s="1676"/>
      <c r="Y719" s="1676"/>
      <c r="Z719" s="1676"/>
    </row>
    <row r="720" spans="1:26">
      <c r="A720" s="1704"/>
      <c r="B720" s="1706" t="s">
        <v>772</v>
      </c>
      <c r="C720" s="1652"/>
      <c r="D720" s="1654"/>
      <c r="E720" s="1654"/>
      <c r="F720" s="1654"/>
      <c r="G720" s="1654"/>
      <c r="H720" s="1654"/>
      <c r="I720" s="1676"/>
      <c r="J720" s="1676"/>
      <c r="K720" s="1676"/>
      <c r="L720" s="1676"/>
      <c r="M720" s="1676"/>
      <c r="N720" s="1676"/>
      <c r="O720" s="1676"/>
      <c r="P720" s="1676"/>
      <c r="Q720" s="1676"/>
      <c r="R720" s="1676"/>
      <c r="S720" s="1676"/>
      <c r="T720" s="1676"/>
      <c r="U720" s="1676"/>
      <c r="V720" s="1676"/>
      <c r="W720" s="1676"/>
      <c r="X720" s="1676"/>
      <c r="Y720" s="1676"/>
      <c r="Z720" s="1676"/>
    </row>
    <row r="721" spans="1:26">
      <c r="B721" s="1721" t="s">
        <v>812</v>
      </c>
      <c r="C721" s="1652"/>
      <c r="D721" s="1654"/>
      <c r="E721" s="1654"/>
      <c r="F721" s="1654"/>
      <c r="G721" s="1654"/>
      <c r="H721" s="1654"/>
      <c r="I721" s="1676"/>
      <c r="J721" s="1676"/>
      <c r="K721" s="1676"/>
      <c r="L721" s="1676"/>
      <c r="M721" s="1676"/>
      <c r="N721" s="1676"/>
      <c r="O721" s="1676"/>
      <c r="P721" s="1676"/>
      <c r="Q721" s="1676"/>
      <c r="R721" s="1676"/>
      <c r="S721" s="1676"/>
      <c r="T721" s="1676"/>
      <c r="U721" s="1676"/>
      <c r="V721" s="1676"/>
      <c r="W721" s="1676"/>
      <c r="X721" s="1676"/>
      <c r="Y721" s="1676"/>
      <c r="Z721" s="1676"/>
    </row>
    <row r="722" spans="1:26">
      <c r="B722" s="1721" t="s">
        <v>773</v>
      </c>
      <c r="C722" s="1652"/>
      <c r="D722" s="1654"/>
      <c r="E722" s="1654"/>
      <c r="F722" s="1654"/>
      <c r="G722" s="1654"/>
      <c r="H722" s="1654"/>
      <c r="I722" s="1676"/>
      <c r="J722" s="1676"/>
      <c r="K722" s="1676"/>
      <c r="L722" s="1676"/>
      <c r="M722" s="1676"/>
      <c r="N722" s="1676"/>
      <c r="O722" s="1676"/>
      <c r="P722" s="1676"/>
      <c r="Q722" s="1676"/>
      <c r="R722" s="1676"/>
      <c r="S722" s="1676"/>
      <c r="T722" s="1676"/>
      <c r="U722" s="1676"/>
      <c r="V722" s="1676"/>
      <c r="W722" s="1676"/>
      <c r="X722" s="1676"/>
      <c r="Y722" s="1676"/>
      <c r="Z722" s="1676"/>
    </row>
    <row r="723" spans="1:26">
      <c r="A723" s="1704"/>
      <c r="B723" s="1706"/>
      <c r="C723" s="1652"/>
      <c r="D723" s="1654"/>
      <c r="E723" s="1654"/>
      <c r="F723" s="1654"/>
      <c r="G723" s="1654"/>
      <c r="H723" s="1654"/>
      <c r="I723" s="1676"/>
      <c r="J723" s="1676"/>
      <c r="K723" s="1676"/>
      <c r="L723" s="1676"/>
      <c r="M723" s="1676"/>
      <c r="N723" s="1676"/>
      <c r="O723" s="1676"/>
      <c r="P723" s="1676"/>
      <c r="Q723" s="1676"/>
      <c r="R723" s="1676"/>
      <c r="S723" s="1676"/>
      <c r="T723" s="1676"/>
      <c r="U723" s="1676"/>
      <c r="V723" s="1676"/>
      <c r="W723" s="1676"/>
      <c r="X723" s="1676"/>
      <c r="Y723" s="1676"/>
      <c r="Z723" s="1676"/>
    </row>
    <row r="724" spans="1:26">
      <c r="A724" s="1704"/>
      <c r="B724" s="1712" t="s">
        <v>1096</v>
      </c>
      <c r="C724" s="1652"/>
      <c r="D724" s="1654"/>
      <c r="E724" s="1654"/>
      <c r="F724" s="1654"/>
      <c r="G724" s="1654"/>
      <c r="H724" s="1654"/>
      <c r="I724" s="1676"/>
      <c r="J724" s="1676"/>
      <c r="K724" s="1676"/>
      <c r="L724" s="1676"/>
      <c r="M724" s="1676"/>
      <c r="N724" s="1676"/>
      <c r="O724" s="1676"/>
      <c r="P724" s="1676"/>
      <c r="Q724" s="1676"/>
      <c r="R724" s="1676"/>
      <c r="S724" s="1676"/>
      <c r="T724" s="1676"/>
      <c r="U724" s="1676"/>
      <c r="V724" s="1676"/>
      <c r="W724" s="1676"/>
      <c r="X724" s="1676"/>
      <c r="Y724" s="1676"/>
      <c r="Z724" s="1676"/>
    </row>
    <row r="725" spans="1:26">
      <c r="A725" s="1704"/>
      <c r="B725" s="1706" t="s">
        <v>1097</v>
      </c>
      <c r="C725" s="1652"/>
      <c r="D725" s="1654"/>
      <c r="E725" s="1654"/>
      <c r="F725" s="1654"/>
      <c r="G725" s="1654"/>
      <c r="H725" s="1654"/>
      <c r="I725" s="1676"/>
      <c r="J725" s="1676"/>
      <c r="K725" s="1676"/>
      <c r="L725" s="1676"/>
      <c r="M725" s="1676"/>
      <c r="N725" s="1676"/>
      <c r="O725" s="1676"/>
      <c r="P725" s="1676"/>
      <c r="Q725" s="1676"/>
      <c r="R725" s="1676"/>
      <c r="S725" s="1676"/>
      <c r="T725" s="1676"/>
      <c r="U725" s="1676"/>
      <c r="V725" s="1676"/>
      <c r="W725" s="1676"/>
      <c r="X725" s="1676"/>
      <c r="Y725" s="1676"/>
      <c r="Z725" s="1676"/>
    </row>
    <row r="726" spans="1:26">
      <c r="A726" s="1704"/>
      <c r="B726" s="1706" t="s">
        <v>1098</v>
      </c>
      <c r="C726" s="1652"/>
      <c r="D726" s="1654"/>
      <c r="E726" s="1654"/>
      <c r="F726" s="1654"/>
      <c r="G726" s="1654"/>
      <c r="H726" s="1654"/>
      <c r="I726" s="1676"/>
      <c r="J726" s="1676"/>
      <c r="K726" s="1676"/>
      <c r="L726" s="1676"/>
      <c r="M726" s="1676"/>
      <c r="N726" s="1676"/>
      <c r="O726" s="1676"/>
      <c r="P726" s="1676"/>
      <c r="Q726" s="1676"/>
      <c r="R726" s="1676"/>
      <c r="S726" s="1676"/>
      <c r="T726" s="1676"/>
      <c r="U726" s="1676"/>
      <c r="V726" s="1676"/>
      <c r="W726" s="1676"/>
      <c r="X726" s="1676"/>
      <c r="Y726" s="1676"/>
      <c r="Z726" s="1676"/>
    </row>
    <row r="727" spans="1:26" ht="22.8">
      <c r="B727" s="1720" t="s">
        <v>1099</v>
      </c>
      <c r="C727" s="1652"/>
      <c r="D727" s="1654"/>
      <c r="E727" s="1654"/>
      <c r="F727" s="1654"/>
      <c r="G727" s="1654"/>
      <c r="H727" s="1654"/>
      <c r="I727" s="1676"/>
      <c r="J727" s="1676"/>
      <c r="K727" s="1676"/>
      <c r="L727" s="1676"/>
      <c r="M727" s="1676"/>
      <c r="N727" s="1676"/>
      <c r="O727" s="1676"/>
      <c r="P727" s="1676"/>
      <c r="Q727" s="1676"/>
      <c r="R727" s="1676"/>
      <c r="S727" s="1676"/>
      <c r="T727" s="1676"/>
      <c r="U727" s="1676"/>
      <c r="V727" s="1676"/>
      <c r="W727" s="1676"/>
      <c r="X727" s="1676"/>
      <c r="Y727" s="1676"/>
      <c r="Z727" s="1676"/>
    </row>
    <row r="728" spans="1:26" ht="22.8">
      <c r="A728" s="1704"/>
      <c r="B728" s="1706" t="s">
        <v>1504</v>
      </c>
      <c r="C728" s="1652"/>
      <c r="D728" s="1654"/>
      <c r="E728" s="1654"/>
      <c r="F728" s="1654"/>
      <c r="G728" s="1654"/>
      <c r="H728" s="1654"/>
      <c r="I728" s="1676"/>
      <c r="J728" s="1676"/>
      <c r="K728" s="1676"/>
      <c r="L728" s="1676"/>
      <c r="M728" s="1676"/>
      <c r="N728" s="1676"/>
      <c r="O728" s="1676"/>
      <c r="P728" s="1676"/>
      <c r="Q728" s="1676"/>
      <c r="R728" s="1676"/>
      <c r="S728" s="1676"/>
      <c r="T728" s="1676"/>
      <c r="U728" s="1676"/>
      <c r="V728" s="1676"/>
      <c r="W728" s="1676"/>
      <c r="X728" s="1676"/>
      <c r="Y728" s="1676"/>
      <c r="Z728" s="1676"/>
    </row>
    <row r="729" spans="1:26">
      <c r="A729" s="1704"/>
      <c r="B729" s="1706"/>
      <c r="C729" s="1652"/>
      <c r="D729" s="1654"/>
      <c r="E729" s="1654"/>
      <c r="F729" s="1654"/>
      <c r="G729" s="1654"/>
      <c r="H729" s="1654"/>
      <c r="I729" s="1676"/>
      <c r="J729" s="1676"/>
      <c r="K729" s="1676"/>
      <c r="L729" s="1676"/>
      <c r="M729" s="1676"/>
      <c r="N729" s="1676"/>
      <c r="O729" s="1676"/>
      <c r="P729" s="1676"/>
      <c r="Q729" s="1676"/>
      <c r="R729" s="1676"/>
      <c r="S729" s="1676"/>
      <c r="T729" s="1676"/>
      <c r="U729" s="1676"/>
      <c r="V729" s="1676"/>
      <c r="W729" s="1676"/>
      <c r="X729" s="1676"/>
      <c r="Y729" s="1676"/>
      <c r="Z729" s="1676"/>
    </row>
    <row r="730" spans="1:26">
      <c r="A730" s="1704"/>
      <c r="B730" s="1712" t="s">
        <v>779</v>
      </c>
      <c r="C730" s="1652"/>
      <c r="D730" s="1654"/>
      <c r="E730" s="1654"/>
      <c r="F730" s="1654"/>
      <c r="G730" s="1654"/>
      <c r="H730" s="1654"/>
      <c r="I730" s="1676"/>
      <c r="J730" s="1676"/>
      <c r="K730" s="1676"/>
      <c r="L730" s="1676"/>
      <c r="M730" s="1676"/>
      <c r="N730" s="1676"/>
      <c r="O730" s="1676"/>
      <c r="P730" s="1676"/>
      <c r="Q730" s="1676"/>
      <c r="R730" s="1676"/>
      <c r="S730" s="1676"/>
      <c r="T730" s="1676"/>
      <c r="U730" s="1676"/>
      <c r="V730" s="1676"/>
      <c r="W730" s="1676"/>
      <c r="X730" s="1676"/>
      <c r="Y730" s="1676"/>
      <c r="Z730" s="1676"/>
    </row>
    <row r="731" spans="1:26">
      <c r="A731" s="1704"/>
      <c r="B731" s="1706" t="s">
        <v>1100</v>
      </c>
      <c r="C731" s="1652"/>
      <c r="D731" s="1654"/>
      <c r="E731" s="1654"/>
      <c r="F731" s="1654"/>
      <c r="G731" s="1654"/>
      <c r="H731" s="1654"/>
      <c r="I731" s="1676"/>
      <c r="J731" s="1676"/>
      <c r="K731" s="1676"/>
      <c r="L731" s="1676"/>
      <c r="M731" s="1676"/>
      <c r="N731" s="1676"/>
      <c r="O731" s="1676"/>
      <c r="P731" s="1676"/>
      <c r="Q731" s="1676"/>
      <c r="R731" s="1676"/>
      <c r="S731" s="1676"/>
      <c r="T731" s="1676"/>
      <c r="U731" s="1676"/>
      <c r="V731" s="1676"/>
      <c r="W731" s="1676"/>
      <c r="X731" s="1676"/>
      <c r="Y731" s="1676"/>
      <c r="Z731" s="1676"/>
    </row>
    <row r="732" spans="1:26">
      <c r="B732" s="1713" t="s">
        <v>1101</v>
      </c>
      <c r="C732" s="1652"/>
      <c r="D732" s="1654"/>
      <c r="E732" s="1654"/>
      <c r="F732" s="1654"/>
      <c r="G732" s="1654"/>
      <c r="H732" s="1654"/>
      <c r="I732" s="1676"/>
      <c r="J732" s="1676"/>
      <c r="K732" s="1676"/>
      <c r="L732" s="1676"/>
      <c r="M732" s="1676"/>
      <c r="N732" s="1676"/>
      <c r="O732" s="1676"/>
      <c r="P732" s="1676"/>
      <c r="Q732" s="1676"/>
      <c r="R732" s="1676"/>
      <c r="S732" s="1676"/>
      <c r="T732" s="1676"/>
      <c r="U732" s="1676"/>
      <c r="V732" s="1676"/>
      <c r="W732" s="1676"/>
      <c r="X732" s="1676"/>
      <c r="Y732" s="1676"/>
      <c r="Z732" s="1676"/>
    </row>
    <row r="733" spans="1:26">
      <c r="A733" s="1704"/>
      <c r="B733" s="1706" t="s">
        <v>1102</v>
      </c>
      <c r="C733" s="1652"/>
      <c r="D733" s="1654"/>
      <c r="E733" s="1654"/>
      <c r="F733" s="1654"/>
      <c r="G733" s="1654"/>
      <c r="H733" s="1654"/>
      <c r="I733" s="1676"/>
      <c r="J733" s="1676"/>
      <c r="K733" s="1676"/>
      <c r="L733" s="1676"/>
      <c r="M733" s="1676"/>
      <c r="N733" s="1676"/>
      <c r="O733" s="1676"/>
      <c r="P733" s="1676"/>
      <c r="Q733" s="1676"/>
      <c r="R733" s="1676"/>
      <c r="S733" s="1676"/>
      <c r="T733" s="1676"/>
      <c r="U733" s="1676"/>
      <c r="V733" s="1676"/>
      <c r="W733" s="1676"/>
      <c r="X733" s="1676"/>
      <c r="Y733" s="1676"/>
      <c r="Z733" s="1676"/>
    </row>
    <row r="734" spans="1:26" ht="22.8">
      <c r="B734" s="1720" t="s">
        <v>1103</v>
      </c>
      <c r="C734" s="1652"/>
      <c r="D734" s="1654"/>
      <c r="E734" s="1654"/>
      <c r="F734" s="1654"/>
      <c r="G734" s="1654"/>
      <c r="H734" s="1654"/>
      <c r="I734" s="1676"/>
      <c r="J734" s="1676"/>
      <c r="K734" s="1676"/>
      <c r="L734" s="1676"/>
      <c r="M734" s="1676"/>
      <c r="N734" s="1676"/>
      <c r="O734" s="1676"/>
      <c r="P734" s="1676"/>
      <c r="Q734" s="1676"/>
      <c r="R734" s="1676"/>
      <c r="S734" s="1676"/>
      <c r="T734" s="1676"/>
      <c r="U734" s="1676"/>
      <c r="V734" s="1676"/>
      <c r="W734" s="1676"/>
      <c r="X734" s="1676"/>
      <c r="Y734" s="1676"/>
      <c r="Z734" s="1676"/>
    </row>
    <row r="735" spans="1:26">
      <c r="B735" s="1720" t="s">
        <v>1104</v>
      </c>
      <c r="C735" s="1652"/>
      <c r="D735" s="1654"/>
      <c r="E735" s="1654"/>
      <c r="F735" s="1654"/>
      <c r="G735" s="1654"/>
      <c r="H735" s="1654"/>
      <c r="I735" s="1676"/>
      <c r="J735" s="1676"/>
      <c r="K735" s="1676"/>
      <c r="L735" s="1676"/>
      <c r="M735" s="1676"/>
      <c r="N735" s="1676"/>
      <c r="O735" s="1676"/>
      <c r="P735" s="1676"/>
      <c r="Q735" s="1676"/>
      <c r="R735" s="1676"/>
      <c r="S735" s="1676"/>
      <c r="T735" s="1676"/>
      <c r="U735" s="1676"/>
      <c r="V735" s="1676"/>
      <c r="W735" s="1676"/>
      <c r="X735" s="1676"/>
      <c r="Y735" s="1676"/>
      <c r="Z735" s="1676"/>
    </row>
    <row r="736" spans="1:26">
      <c r="A736" s="1704"/>
      <c r="B736" s="1706" t="s">
        <v>1105</v>
      </c>
      <c r="C736" s="1652"/>
      <c r="D736" s="1654"/>
      <c r="E736" s="1654"/>
      <c r="F736" s="1654"/>
      <c r="G736" s="1654"/>
      <c r="H736" s="1654"/>
      <c r="I736" s="1676"/>
      <c r="J736" s="1676"/>
      <c r="K736" s="1676"/>
      <c r="L736" s="1676"/>
      <c r="M736" s="1676"/>
      <c r="N736" s="1676"/>
      <c r="O736" s="1676"/>
      <c r="P736" s="1676"/>
      <c r="Q736" s="1676"/>
      <c r="R736" s="1676"/>
      <c r="S736" s="1676"/>
      <c r="T736" s="1676"/>
      <c r="U736" s="1676"/>
      <c r="V736" s="1676"/>
      <c r="W736" s="1676"/>
      <c r="X736" s="1676"/>
      <c r="Y736" s="1676"/>
      <c r="Z736" s="1676"/>
    </row>
    <row r="737" spans="1:26">
      <c r="A737" s="1704"/>
      <c r="B737" s="1706" t="s">
        <v>1106</v>
      </c>
      <c r="C737" s="1652"/>
      <c r="D737" s="1654"/>
      <c r="E737" s="1654"/>
      <c r="F737" s="1654"/>
      <c r="G737" s="1654"/>
      <c r="H737" s="1654"/>
      <c r="I737" s="1676"/>
      <c r="J737" s="1676"/>
      <c r="K737" s="1676"/>
      <c r="L737" s="1676"/>
      <c r="M737" s="1676"/>
      <c r="N737" s="1676"/>
      <c r="O737" s="1676"/>
      <c r="P737" s="1676"/>
      <c r="Q737" s="1676"/>
      <c r="R737" s="1676"/>
      <c r="S737" s="1676"/>
      <c r="T737" s="1676"/>
      <c r="U737" s="1676"/>
      <c r="V737" s="1676"/>
      <c r="W737" s="1676"/>
      <c r="X737" s="1676"/>
      <c r="Y737" s="1676"/>
      <c r="Z737" s="1676"/>
    </row>
    <row r="738" spans="1:26" ht="22.8">
      <c r="A738" s="1704"/>
      <c r="B738" s="1706" t="s">
        <v>1505</v>
      </c>
      <c r="C738" s="1652"/>
      <c r="D738" s="1654"/>
      <c r="E738" s="1654"/>
      <c r="F738" s="1654"/>
      <c r="G738" s="1654"/>
      <c r="H738" s="1654"/>
      <c r="I738" s="1676"/>
      <c r="J738" s="1676"/>
      <c r="K738" s="1676"/>
      <c r="L738" s="1676"/>
      <c r="M738" s="1676"/>
      <c r="N738" s="1676"/>
      <c r="O738" s="1676"/>
      <c r="P738" s="1676"/>
      <c r="Q738" s="1676"/>
      <c r="R738" s="1676"/>
      <c r="S738" s="1676"/>
      <c r="T738" s="1676"/>
      <c r="U738" s="1676"/>
      <c r="V738" s="1676"/>
      <c r="W738" s="1676"/>
      <c r="X738" s="1676"/>
      <c r="Y738" s="1676"/>
      <c r="Z738" s="1676"/>
    </row>
    <row r="739" spans="1:26">
      <c r="A739" s="1704"/>
      <c r="B739" s="1706"/>
      <c r="C739" s="1652"/>
      <c r="D739" s="1654"/>
      <c r="E739" s="1654"/>
      <c r="F739" s="1654"/>
      <c r="G739" s="1654"/>
      <c r="H739" s="1654"/>
      <c r="I739" s="1676"/>
      <c r="J739" s="1676"/>
      <c r="K739" s="1676"/>
      <c r="L739" s="1676"/>
      <c r="M739" s="1676"/>
      <c r="N739" s="1676"/>
      <c r="O739" s="1676"/>
      <c r="P739" s="1676"/>
      <c r="Q739" s="1676"/>
      <c r="R739" s="1676"/>
      <c r="S739" s="1676"/>
      <c r="T739" s="1676"/>
      <c r="U739" s="1676"/>
      <c r="V739" s="1676"/>
      <c r="W739" s="1676"/>
      <c r="X739" s="1676"/>
      <c r="Y739" s="1676"/>
      <c r="Z739" s="1676"/>
    </row>
    <row r="740" spans="1:26">
      <c r="A740" s="1704"/>
      <c r="B740" s="1712" t="s">
        <v>1107</v>
      </c>
      <c r="C740" s="1652"/>
      <c r="D740" s="1654"/>
      <c r="E740" s="1654"/>
      <c r="F740" s="1654"/>
      <c r="G740" s="1654"/>
      <c r="H740" s="1654"/>
      <c r="I740" s="1676"/>
      <c r="J740" s="1676"/>
      <c r="K740" s="1676"/>
      <c r="L740" s="1676"/>
      <c r="M740" s="1676"/>
      <c r="N740" s="1676"/>
      <c r="O740" s="1676"/>
      <c r="P740" s="1676"/>
      <c r="Q740" s="1676"/>
      <c r="R740" s="1676"/>
      <c r="S740" s="1676"/>
      <c r="T740" s="1676"/>
      <c r="U740" s="1676"/>
      <c r="V740" s="1676"/>
      <c r="W740" s="1676"/>
      <c r="X740" s="1676"/>
      <c r="Y740" s="1676"/>
      <c r="Z740" s="1676"/>
    </row>
    <row r="741" spans="1:26">
      <c r="A741" s="1704"/>
      <c r="B741" s="1706" t="s">
        <v>1108</v>
      </c>
      <c r="C741" s="1652"/>
      <c r="D741" s="1654"/>
      <c r="E741" s="1654"/>
      <c r="F741" s="1654"/>
      <c r="G741" s="1654"/>
      <c r="H741" s="1654"/>
      <c r="I741" s="1676"/>
      <c r="J741" s="1676"/>
      <c r="K741" s="1676"/>
      <c r="L741" s="1676"/>
      <c r="M741" s="1676"/>
      <c r="N741" s="1676"/>
      <c r="O741" s="1676"/>
      <c r="P741" s="1676"/>
      <c r="Q741" s="1676"/>
      <c r="R741" s="1676"/>
      <c r="S741" s="1676"/>
      <c r="T741" s="1676"/>
      <c r="U741" s="1676"/>
      <c r="V741" s="1676"/>
      <c r="W741" s="1676"/>
      <c r="X741" s="1676"/>
      <c r="Y741" s="1676"/>
      <c r="Z741" s="1676"/>
    </row>
    <row r="742" spans="1:26" ht="22.8">
      <c r="B742" s="1720" t="s">
        <v>1109</v>
      </c>
      <c r="C742" s="1652"/>
      <c r="D742" s="1654"/>
      <c r="E742" s="1654"/>
      <c r="F742" s="1654"/>
      <c r="G742" s="1654"/>
      <c r="H742" s="1654"/>
      <c r="I742" s="1676"/>
      <c r="J742" s="1676"/>
      <c r="K742" s="1676"/>
      <c r="L742" s="1676"/>
      <c r="M742" s="1676"/>
      <c r="N742" s="1676"/>
      <c r="O742" s="1676"/>
      <c r="P742" s="1676"/>
      <c r="Q742" s="1676"/>
      <c r="R742" s="1676"/>
      <c r="S742" s="1676"/>
      <c r="T742" s="1676"/>
      <c r="U742" s="1676"/>
      <c r="V742" s="1676"/>
      <c r="W742" s="1676"/>
      <c r="X742" s="1676"/>
      <c r="Y742" s="1676"/>
      <c r="Z742" s="1676"/>
    </row>
    <row r="743" spans="1:26">
      <c r="B743" s="1720" t="s">
        <v>1110</v>
      </c>
      <c r="C743" s="1652"/>
      <c r="D743" s="1654"/>
      <c r="E743" s="1654"/>
      <c r="F743" s="1654"/>
      <c r="G743" s="1654"/>
      <c r="H743" s="1654"/>
      <c r="I743" s="1676"/>
      <c r="J743" s="1676"/>
      <c r="K743" s="1676"/>
      <c r="L743" s="1676"/>
      <c r="M743" s="1676"/>
      <c r="N743" s="1676"/>
      <c r="O743" s="1676"/>
      <c r="P743" s="1676"/>
      <c r="Q743" s="1676"/>
      <c r="R743" s="1676"/>
      <c r="S743" s="1676"/>
      <c r="T743" s="1676"/>
      <c r="U743" s="1676"/>
      <c r="V743" s="1676"/>
      <c r="W743" s="1676"/>
      <c r="X743" s="1676"/>
      <c r="Y743" s="1676"/>
      <c r="Z743" s="1676"/>
    </row>
    <row r="744" spans="1:26">
      <c r="A744" s="1704"/>
      <c r="B744" s="1706" t="s">
        <v>1111</v>
      </c>
      <c r="C744" s="1652"/>
      <c r="D744" s="1654"/>
      <c r="E744" s="1654"/>
      <c r="F744" s="1654"/>
      <c r="G744" s="1654"/>
      <c r="H744" s="1654"/>
      <c r="I744" s="1676"/>
      <c r="J744" s="1676"/>
      <c r="K744" s="1676"/>
      <c r="L744" s="1676"/>
      <c r="M744" s="1676"/>
      <c r="N744" s="1676"/>
      <c r="O744" s="1676"/>
      <c r="P744" s="1676"/>
      <c r="Q744" s="1676"/>
      <c r="R744" s="1676"/>
      <c r="S744" s="1676"/>
      <c r="T744" s="1676"/>
      <c r="U744" s="1676"/>
      <c r="V744" s="1676"/>
      <c r="W744" s="1676"/>
      <c r="X744" s="1676"/>
      <c r="Y744" s="1676"/>
      <c r="Z744" s="1676"/>
    </row>
    <row r="745" spans="1:26">
      <c r="A745" s="1704"/>
      <c r="B745" s="1706"/>
      <c r="C745" s="1652"/>
      <c r="D745" s="1654"/>
      <c r="E745" s="1654"/>
      <c r="F745" s="1654"/>
      <c r="G745" s="1654"/>
      <c r="H745" s="1654"/>
      <c r="I745" s="1676"/>
      <c r="J745" s="1676"/>
      <c r="K745" s="1676"/>
      <c r="L745" s="1676"/>
      <c r="M745" s="1676"/>
      <c r="N745" s="1676"/>
      <c r="O745" s="1676"/>
      <c r="P745" s="1676"/>
      <c r="Q745" s="1676"/>
      <c r="R745" s="1676"/>
      <c r="S745" s="1676"/>
      <c r="T745" s="1676"/>
      <c r="U745" s="1676"/>
      <c r="V745" s="1676"/>
      <c r="W745" s="1676"/>
      <c r="X745" s="1676"/>
      <c r="Y745" s="1676"/>
      <c r="Z745" s="1676"/>
    </row>
    <row r="746" spans="1:26">
      <c r="A746" s="1704"/>
      <c r="B746" s="1712" t="s">
        <v>723</v>
      </c>
      <c r="C746" s="1652"/>
      <c r="D746" s="1654"/>
      <c r="E746" s="1654"/>
      <c r="F746" s="1654"/>
      <c r="G746" s="1654"/>
      <c r="H746" s="1654"/>
      <c r="I746" s="1676"/>
      <c r="J746" s="1676"/>
      <c r="K746" s="1676"/>
      <c r="L746" s="1676"/>
      <c r="M746" s="1676"/>
      <c r="N746" s="1676"/>
      <c r="O746" s="1676"/>
      <c r="P746" s="1676"/>
      <c r="Q746" s="1676"/>
      <c r="R746" s="1676"/>
      <c r="S746" s="1676"/>
      <c r="T746" s="1676"/>
      <c r="U746" s="1676"/>
      <c r="V746" s="1676"/>
      <c r="W746" s="1676"/>
      <c r="X746" s="1676"/>
      <c r="Y746" s="1676"/>
      <c r="Z746" s="1676"/>
    </row>
    <row r="747" spans="1:26" ht="22.8">
      <c r="A747" s="1704"/>
      <c r="B747" s="1706" t="s">
        <v>1506</v>
      </c>
      <c r="C747" s="1652"/>
      <c r="D747" s="1654"/>
      <c r="E747" s="1654"/>
      <c r="F747" s="1654"/>
      <c r="G747" s="1654"/>
      <c r="H747" s="1654"/>
      <c r="I747" s="1676"/>
      <c r="J747" s="1676"/>
      <c r="K747" s="1676"/>
      <c r="L747" s="1676"/>
      <c r="M747" s="1676"/>
      <c r="N747" s="1676"/>
      <c r="O747" s="1676"/>
      <c r="P747" s="1676"/>
      <c r="Q747" s="1676"/>
      <c r="R747" s="1676"/>
      <c r="S747" s="1676"/>
      <c r="T747" s="1676"/>
      <c r="U747" s="1676"/>
      <c r="V747" s="1676"/>
      <c r="W747" s="1676"/>
      <c r="X747" s="1676"/>
      <c r="Y747" s="1676"/>
      <c r="Z747" s="1676"/>
    </row>
    <row r="748" spans="1:26">
      <c r="A748" s="1722"/>
      <c r="B748" s="1723"/>
      <c r="C748" s="1722"/>
      <c r="D748" s="1722"/>
      <c r="E748" s="1722"/>
      <c r="F748" s="1722"/>
      <c r="G748" s="1722"/>
      <c r="H748" s="1722"/>
      <c r="I748" s="1634"/>
      <c r="J748" s="1634"/>
      <c r="K748" s="1634"/>
      <c r="L748" s="1634"/>
      <c r="M748" s="1634"/>
      <c r="N748" s="1634"/>
      <c r="O748" s="1634"/>
      <c r="P748" s="1634"/>
      <c r="Q748" s="1634"/>
      <c r="R748" s="1634"/>
      <c r="S748" s="1634"/>
      <c r="T748" s="1634"/>
      <c r="U748" s="1634"/>
      <c r="V748" s="1634"/>
      <c r="W748" s="1634"/>
      <c r="X748" s="1634"/>
      <c r="Y748" s="1634"/>
      <c r="Z748" s="1634"/>
    </row>
    <row r="749" spans="1:26" ht="17.399999999999999">
      <c r="A749" s="1711" t="s">
        <v>1112</v>
      </c>
      <c r="B749" s="1706"/>
      <c r="C749" s="1652"/>
      <c r="D749" s="1654"/>
      <c r="E749" s="1654"/>
      <c r="F749" s="1654"/>
      <c r="G749" s="1654"/>
      <c r="H749" s="1654"/>
      <c r="I749" s="1634"/>
      <c r="J749" s="1634"/>
      <c r="K749" s="1634"/>
      <c r="L749" s="1634"/>
      <c r="M749" s="1634"/>
      <c r="N749" s="1634"/>
      <c r="O749" s="1634"/>
      <c r="P749" s="1634"/>
      <c r="Q749" s="1634"/>
      <c r="R749" s="1634"/>
      <c r="S749" s="1634"/>
      <c r="T749" s="1634"/>
      <c r="U749" s="1634"/>
      <c r="V749" s="1634"/>
      <c r="W749" s="1634"/>
      <c r="X749" s="1634"/>
      <c r="Y749" s="1634"/>
      <c r="Z749" s="1634"/>
    </row>
    <row r="750" spans="1:26">
      <c r="A750" s="1704"/>
      <c r="B750" s="1706"/>
      <c r="C750" s="1652"/>
      <c r="D750" s="1654"/>
      <c r="E750" s="1654"/>
      <c r="F750" s="1654"/>
      <c r="G750" s="1654"/>
      <c r="H750" s="1654"/>
      <c r="I750" s="1676"/>
      <c r="J750" s="1676"/>
      <c r="K750" s="1676"/>
      <c r="L750" s="1676"/>
      <c r="M750" s="1676"/>
      <c r="N750" s="1676"/>
      <c r="O750" s="1676"/>
      <c r="P750" s="1676"/>
      <c r="Q750" s="1676"/>
      <c r="R750" s="1676"/>
      <c r="S750" s="1676"/>
      <c r="T750" s="1676"/>
      <c r="U750" s="1676"/>
      <c r="V750" s="1676"/>
      <c r="W750" s="1676"/>
      <c r="X750" s="1676"/>
      <c r="Y750" s="1676"/>
      <c r="Z750" s="1676"/>
    </row>
    <row r="751" spans="1:26">
      <c r="A751" s="1704"/>
      <c r="B751" s="1712" t="s">
        <v>705</v>
      </c>
      <c r="C751" s="1652"/>
      <c r="D751" s="1654"/>
      <c r="E751" s="1654"/>
      <c r="F751" s="1654"/>
      <c r="G751" s="1654"/>
      <c r="H751" s="1654"/>
      <c r="I751" s="1676"/>
      <c r="J751" s="1676"/>
      <c r="K751" s="1676"/>
      <c r="L751" s="1676"/>
      <c r="M751" s="1676"/>
      <c r="N751" s="1676"/>
      <c r="O751" s="1676"/>
      <c r="P751" s="1676"/>
      <c r="Q751" s="1676"/>
      <c r="R751" s="1676"/>
      <c r="S751" s="1676"/>
      <c r="T751" s="1676"/>
      <c r="U751" s="1676"/>
      <c r="V751" s="1676"/>
      <c r="W751" s="1676"/>
      <c r="X751" s="1676"/>
      <c r="Y751" s="1676"/>
      <c r="Z751" s="1676"/>
    </row>
    <row r="752" spans="1:26">
      <c r="A752" s="1704"/>
      <c r="B752" s="1706" t="s">
        <v>1113</v>
      </c>
      <c r="C752" s="1652"/>
      <c r="D752" s="1654"/>
      <c r="E752" s="1654"/>
      <c r="F752" s="1654"/>
      <c r="G752" s="1654"/>
      <c r="H752" s="1654"/>
      <c r="I752" s="1676"/>
      <c r="J752" s="1676"/>
      <c r="K752" s="1676"/>
      <c r="L752" s="1676"/>
      <c r="M752" s="1676"/>
      <c r="N752" s="1676"/>
      <c r="O752" s="1676"/>
      <c r="P752" s="1676"/>
      <c r="Q752" s="1676"/>
      <c r="R752" s="1676"/>
      <c r="S752" s="1676"/>
      <c r="T752" s="1676"/>
      <c r="U752" s="1676"/>
      <c r="V752" s="1676"/>
      <c r="W752" s="1676"/>
      <c r="X752" s="1676"/>
      <c r="Y752" s="1676"/>
      <c r="Z752" s="1676"/>
    </row>
    <row r="753" spans="1:26">
      <c r="B753" s="1713" t="s">
        <v>1114</v>
      </c>
      <c r="C753" s="1652"/>
      <c r="D753" s="1654"/>
      <c r="E753" s="1654"/>
      <c r="F753" s="1654"/>
      <c r="G753" s="1654"/>
      <c r="H753" s="1654"/>
      <c r="I753" s="1676"/>
      <c r="J753" s="1676"/>
      <c r="K753" s="1676"/>
      <c r="L753" s="1676"/>
      <c r="M753" s="1676"/>
      <c r="N753" s="1676"/>
      <c r="O753" s="1676"/>
      <c r="P753" s="1676"/>
      <c r="Q753" s="1676"/>
      <c r="R753" s="1676"/>
      <c r="S753" s="1676"/>
      <c r="T753" s="1676"/>
      <c r="U753" s="1676"/>
      <c r="V753" s="1676"/>
      <c r="W753" s="1676"/>
      <c r="X753" s="1676"/>
      <c r="Y753" s="1676"/>
      <c r="Z753" s="1676"/>
    </row>
    <row r="754" spans="1:26">
      <c r="A754" s="1714" t="s">
        <v>119</v>
      </c>
      <c r="B754" s="1715" t="s">
        <v>1084</v>
      </c>
      <c r="C754" s="1654"/>
      <c r="E754" s="1654"/>
      <c r="F754" s="1654"/>
      <c r="G754" s="1654"/>
      <c r="H754" s="1654"/>
      <c r="I754" s="1676"/>
      <c r="J754" s="1676"/>
      <c r="K754" s="1676"/>
      <c r="L754" s="1676"/>
      <c r="M754" s="1676"/>
      <c r="N754" s="1676"/>
      <c r="O754" s="1676"/>
      <c r="P754" s="1676"/>
      <c r="Q754" s="1676"/>
      <c r="R754" s="1676"/>
      <c r="S754" s="1676"/>
      <c r="T754" s="1676"/>
      <c r="U754" s="1676"/>
      <c r="V754" s="1676"/>
      <c r="W754" s="1676"/>
      <c r="X754" s="1676"/>
      <c r="Y754" s="1676"/>
      <c r="Z754" s="1676"/>
    </row>
    <row r="755" spans="1:26">
      <c r="A755" s="1714" t="s">
        <v>119</v>
      </c>
      <c r="B755" s="1715" t="s">
        <v>811</v>
      </c>
      <c r="C755" s="1654"/>
      <c r="E755" s="1654"/>
      <c r="F755" s="1654"/>
      <c r="G755" s="1654"/>
      <c r="H755" s="1654"/>
      <c r="I755" s="1676"/>
      <c r="J755" s="1676"/>
      <c r="K755" s="1676"/>
      <c r="L755" s="1676"/>
      <c r="M755" s="1676"/>
      <c r="N755" s="1676"/>
      <c r="O755" s="1676"/>
      <c r="P755" s="1676"/>
      <c r="Q755" s="1676"/>
      <c r="R755" s="1676"/>
      <c r="S755" s="1676"/>
      <c r="T755" s="1676"/>
      <c r="U755" s="1676"/>
      <c r="V755" s="1676"/>
      <c r="W755" s="1676"/>
      <c r="X755" s="1676"/>
      <c r="Y755" s="1676"/>
      <c r="Z755" s="1676"/>
    </row>
    <row r="756" spans="1:26">
      <c r="A756" s="1714" t="s">
        <v>119</v>
      </c>
      <c r="B756" s="1716" t="s">
        <v>770</v>
      </c>
      <c r="C756" s="1654"/>
      <c r="E756" s="1654"/>
      <c r="F756" s="1654"/>
      <c r="G756" s="1654"/>
      <c r="H756" s="1654"/>
      <c r="I756" s="1676"/>
      <c r="J756" s="1676"/>
      <c r="K756" s="1676"/>
      <c r="L756" s="1676"/>
      <c r="M756" s="1676"/>
      <c r="N756" s="1676"/>
      <c r="O756" s="1676"/>
      <c r="P756" s="1676"/>
      <c r="Q756" s="1676"/>
      <c r="R756" s="1676"/>
      <c r="S756" s="1676"/>
      <c r="T756" s="1676"/>
      <c r="U756" s="1676"/>
      <c r="V756" s="1676"/>
      <c r="W756" s="1676"/>
      <c r="X756" s="1676"/>
      <c r="Y756" s="1676"/>
      <c r="Z756" s="1676"/>
    </row>
    <row r="757" spans="1:26">
      <c r="A757" s="1714" t="s">
        <v>119</v>
      </c>
      <c r="B757" s="1716" t="s">
        <v>707</v>
      </c>
      <c r="C757" s="1710"/>
      <c r="E757" s="1654"/>
      <c r="F757" s="1654"/>
      <c r="G757" s="1654"/>
      <c r="H757" s="1654"/>
      <c r="I757" s="1634"/>
      <c r="J757" s="1634"/>
      <c r="K757" s="1634"/>
      <c r="L757" s="1634"/>
      <c r="M757" s="1634"/>
      <c r="N757" s="1634"/>
      <c r="O757" s="1634"/>
      <c r="P757" s="1634"/>
      <c r="Q757" s="1634"/>
      <c r="R757" s="1634"/>
      <c r="S757" s="1634"/>
      <c r="T757" s="1634"/>
      <c r="U757" s="1634"/>
      <c r="V757" s="1634"/>
      <c r="W757" s="1634"/>
      <c r="X757" s="1634"/>
      <c r="Y757" s="1634"/>
      <c r="Z757" s="1634"/>
    </row>
    <row r="758" spans="1:26">
      <c r="A758" s="1704"/>
      <c r="B758" s="1712"/>
      <c r="C758" s="1652"/>
      <c r="D758" s="1654"/>
      <c r="E758" s="1654"/>
      <c r="F758" s="1654"/>
      <c r="G758" s="1654"/>
      <c r="H758" s="1654"/>
      <c r="I758" s="1676"/>
      <c r="J758" s="1676"/>
      <c r="K758" s="1676"/>
      <c r="L758" s="1676"/>
      <c r="M758" s="1676"/>
      <c r="N758" s="1676"/>
      <c r="O758" s="1676"/>
      <c r="P758" s="1676"/>
      <c r="Q758" s="1676"/>
      <c r="R758" s="1676"/>
      <c r="S758" s="1676"/>
      <c r="T758" s="1676"/>
      <c r="U758" s="1676"/>
      <c r="V758" s="1676"/>
      <c r="W758" s="1676"/>
      <c r="X758" s="1676"/>
      <c r="Y758" s="1676"/>
      <c r="Z758" s="1676"/>
    </row>
    <row r="759" spans="1:26">
      <c r="A759" s="1704"/>
      <c r="B759" s="1706" t="s">
        <v>1115</v>
      </c>
      <c r="C759" s="1652"/>
      <c r="D759" s="1654"/>
      <c r="E759" s="1654"/>
      <c r="F759" s="1654"/>
      <c r="G759" s="1654"/>
      <c r="H759" s="1654"/>
      <c r="I759" s="1676"/>
      <c r="J759" s="1676"/>
      <c r="K759" s="1676"/>
      <c r="L759" s="1676"/>
      <c r="M759" s="1676"/>
      <c r="N759" s="1676"/>
      <c r="O759" s="1676"/>
      <c r="P759" s="1676"/>
      <c r="Q759" s="1676"/>
      <c r="R759" s="1676"/>
      <c r="S759" s="1676"/>
      <c r="T759" s="1676"/>
      <c r="U759" s="1676"/>
      <c r="V759" s="1676"/>
      <c r="W759" s="1676"/>
      <c r="X759" s="1676"/>
      <c r="Y759" s="1676"/>
      <c r="Z759" s="1676"/>
    </row>
    <row r="760" spans="1:26" ht="24.6">
      <c r="A760" s="1704"/>
      <c r="B760" s="1706" t="s">
        <v>1116</v>
      </c>
      <c r="C760" s="1652"/>
      <c r="D760" s="1654"/>
      <c r="E760" s="1654"/>
      <c r="F760" s="1654"/>
      <c r="G760" s="1654"/>
      <c r="H760" s="1654"/>
      <c r="I760" s="1676"/>
      <c r="J760" s="1676"/>
      <c r="K760" s="1676"/>
      <c r="L760" s="1676"/>
      <c r="M760" s="1676"/>
      <c r="N760" s="1676"/>
      <c r="O760" s="1676"/>
      <c r="P760" s="1676"/>
      <c r="Q760" s="1676"/>
      <c r="R760" s="1676"/>
      <c r="S760" s="1676"/>
      <c r="T760" s="1676"/>
      <c r="U760" s="1676"/>
      <c r="V760" s="1676"/>
      <c r="W760" s="1676"/>
      <c r="X760" s="1676"/>
      <c r="Y760" s="1676"/>
      <c r="Z760" s="1676"/>
    </row>
    <row r="761" spans="1:26" ht="22.8">
      <c r="B761" s="1720" t="s">
        <v>1117</v>
      </c>
      <c r="C761" s="1652"/>
      <c r="D761" s="1654"/>
      <c r="E761" s="1654"/>
      <c r="F761" s="1654"/>
      <c r="G761" s="1654"/>
      <c r="H761" s="1654"/>
      <c r="I761" s="1676"/>
      <c r="J761" s="1676"/>
      <c r="K761" s="1676"/>
      <c r="L761" s="1676"/>
      <c r="M761" s="1676"/>
      <c r="N761" s="1676"/>
      <c r="O761" s="1676"/>
      <c r="P761" s="1676"/>
      <c r="Q761" s="1676"/>
      <c r="R761" s="1676"/>
      <c r="S761" s="1676"/>
      <c r="T761" s="1676"/>
      <c r="U761" s="1676"/>
      <c r="V761" s="1676"/>
      <c r="W761" s="1676"/>
      <c r="X761" s="1676"/>
      <c r="Y761" s="1676"/>
      <c r="Z761" s="1676"/>
    </row>
    <row r="762" spans="1:26">
      <c r="B762" s="1720" t="s">
        <v>1118</v>
      </c>
      <c r="C762" s="1652"/>
      <c r="D762" s="1654"/>
      <c r="E762" s="1654"/>
      <c r="F762" s="1654"/>
      <c r="G762" s="1654"/>
      <c r="H762" s="1654"/>
      <c r="I762" s="1676"/>
      <c r="J762" s="1676"/>
      <c r="K762" s="1676"/>
      <c r="L762" s="1676"/>
      <c r="M762" s="1676"/>
      <c r="N762" s="1676"/>
      <c r="O762" s="1676"/>
      <c r="P762" s="1676"/>
      <c r="Q762" s="1676"/>
      <c r="R762" s="1676"/>
      <c r="S762" s="1676"/>
      <c r="T762" s="1676"/>
      <c r="U762" s="1676"/>
      <c r="V762" s="1676"/>
      <c r="W762" s="1676"/>
      <c r="X762" s="1676"/>
      <c r="Y762" s="1676"/>
      <c r="Z762" s="1676"/>
    </row>
    <row r="763" spans="1:26">
      <c r="A763" s="1704"/>
      <c r="B763" s="1706"/>
      <c r="C763" s="1652"/>
      <c r="D763" s="1654"/>
      <c r="E763" s="1654"/>
      <c r="F763" s="1654"/>
      <c r="G763" s="1654"/>
      <c r="H763" s="1654"/>
      <c r="I763" s="1676"/>
      <c r="J763" s="1676"/>
      <c r="K763" s="1676"/>
      <c r="L763" s="1676"/>
      <c r="M763" s="1676"/>
      <c r="N763" s="1676"/>
      <c r="O763" s="1676"/>
      <c r="P763" s="1676"/>
      <c r="Q763" s="1676"/>
      <c r="R763" s="1676"/>
      <c r="S763" s="1676"/>
      <c r="T763" s="1676"/>
      <c r="U763" s="1676"/>
      <c r="V763" s="1676"/>
      <c r="W763" s="1676"/>
      <c r="X763" s="1676"/>
      <c r="Y763" s="1676"/>
      <c r="Z763" s="1676"/>
    </row>
    <row r="764" spans="1:26">
      <c r="A764" s="1704"/>
      <c r="B764" s="1706" t="s">
        <v>1119</v>
      </c>
      <c r="C764" s="1652"/>
      <c r="D764" s="1654"/>
      <c r="E764" s="1654"/>
      <c r="F764" s="1654"/>
      <c r="G764" s="1654"/>
      <c r="H764" s="1654"/>
      <c r="I764" s="1676"/>
      <c r="J764" s="1676"/>
      <c r="K764" s="1676"/>
      <c r="L764" s="1676"/>
      <c r="M764" s="1676"/>
      <c r="N764" s="1676"/>
      <c r="O764" s="1676"/>
      <c r="P764" s="1676"/>
      <c r="Q764" s="1676"/>
      <c r="R764" s="1676"/>
      <c r="S764" s="1676"/>
      <c r="T764" s="1676"/>
      <c r="U764" s="1676"/>
      <c r="V764" s="1676"/>
      <c r="W764" s="1676"/>
      <c r="X764" s="1676"/>
      <c r="Y764" s="1676"/>
      <c r="Z764" s="1676"/>
    </row>
    <row r="765" spans="1:26" ht="32.25" customHeight="1">
      <c r="B765" s="1720" t="s">
        <v>1507</v>
      </c>
      <c r="C765" s="1652"/>
      <c r="D765" s="1654"/>
      <c r="E765" s="1654"/>
      <c r="F765" s="1654"/>
      <c r="G765" s="1654"/>
      <c r="H765" s="1654"/>
      <c r="I765" s="1676"/>
      <c r="J765" s="1676"/>
      <c r="K765" s="1676"/>
      <c r="L765" s="1676"/>
      <c r="M765" s="1676"/>
      <c r="N765" s="1676"/>
      <c r="O765" s="1676"/>
      <c r="P765" s="1676"/>
      <c r="Q765" s="1676"/>
      <c r="R765" s="1676"/>
      <c r="S765" s="1676"/>
      <c r="T765" s="1676"/>
      <c r="U765" s="1676"/>
      <c r="V765" s="1676"/>
      <c r="W765" s="1676"/>
      <c r="X765" s="1676"/>
      <c r="Y765" s="1676"/>
      <c r="Z765" s="1676"/>
    </row>
    <row r="766" spans="1:26">
      <c r="A766" s="1704"/>
      <c r="B766" s="1706"/>
      <c r="C766" s="1652"/>
      <c r="D766" s="1654"/>
      <c r="E766" s="1654"/>
      <c r="F766" s="1654"/>
      <c r="G766" s="1654"/>
      <c r="H766" s="1654"/>
      <c r="I766" s="1676"/>
      <c r="J766" s="1676"/>
      <c r="K766" s="1676"/>
      <c r="L766" s="1676"/>
      <c r="M766" s="1676"/>
      <c r="N766" s="1676"/>
      <c r="O766" s="1676"/>
      <c r="P766" s="1676"/>
      <c r="Q766" s="1676"/>
      <c r="R766" s="1676"/>
      <c r="S766" s="1676"/>
      <c r="T766" s="1676"/>
      <c r="U766" s="1676"/>
      <c r="V766" s="1676"/>
      <c r="W766" s="1676"/>
      <c r="X766" s="1676"/>
      <c r="Y766" s="1676"/>
      <c r="Z766" s="1676"/>
    </row>
    <row r="767" spans="1:26">
      <c r="A767" s="1704"/>
      <c r="B767" s="1712" t="s">
        <v>942</v>
      </c>
      <c r="C767" s="1652"/>
      <c r="D767" s="1654"/>
      <c r="E767" s="1654"/>
      <c r="F767" s="1654"/>
      <c r="G767" s="1654"/>
      <c r="H767" s="1654"/>
      <c r="I767" s="1676"/>
      <c r="J767" s="1676"/>
      <c r="K767" s="1676"/>
      <c r="L767" s="1676"/>
      <c r="M767" s="1676"/>
      <c r="N767" s="1676"/>
      <c r="O767" s="1676"/>
      <c r="P767" s="1676"/>
      <c r="Q767" s="1676"/>
      <c r="R767" s="1676"/>
      <c r="S767" s="1676"/>
      <c r="T767" s="1676"/>
      <c r="U767" s="1676"/>
      <c r="V767" s="1676"/>
      <c r="W767" s="1676"/>
      <c r="X767" s="1676"/>
      <c r="Y767" s="1676"/>
      <c r="Z767" s="1676"/>
    </row>
    <row r="768" spans="1:26">
      <c r="A768" s="1704"/>
      <c r="B768" s="1706" t="s">
        <v>772</v>
      </c>
      <c r="C768" s="1652"/>
      <c r="D768" s="1654"/>
      <c r="E768" s="1654"/>
      <c r="F768" s="1654"/>
      <c r="G768" s="1654"/>
      <c r="H768" s="1654"/>
      <c r="I768" s="1676"/>
      <c r="J768" s="1676"/>
      <c r="K768" s="1676"/>
      <c r="L768" s="1676"/>
      <c r="M768" s="1676"/>
      <c r="N768" s="1676"/>
      <c r="O768" s="1676"/>
      <c r="P768" s="1676"/>
      <c r="Q768" s="1676"/>
      <c r="R768" s="1676"/>
      <c r="S768" s="1676"/>
      <c r="T768" s="1676"/>
      <c r="U768" s="1676"/>
      <c r="V768" s="1676"/>
      <c r="W768" s="1676"/>
      <c r="X768" s="1676"/>
      <c r="Y768" s="1676"/>
      <c r="Z768" s="1676"/>
    </row>
    <row r="769" spans="1:26">
      <c r="B769" s="1721" t="s">
        <v>812</v>
      </c>
      <c r="C769" s="1652"/>
      <c r="D769" s="1654"/>
      <c r="E769" s="1654"/>
      <c r="F769" s="1654"/>
      <c r="G769" s="1654"/>
      <c r="H769" s="1654"/>
      <c r="I769" s="1676"/>
      <c r="J769" s="1676"/>
      <c r="K769" s="1676"/>
      <c r="L769" s="1676"/>
      <c r="M769" s="1676"/>
      <c r="N769" s="1676"/>
      <c r="O769" s="1676"/>
      <c r="P769" s="1676"/>
      <c r="Q769" s="1676"/>
      <c r="R769" s="1676"/>
      <c r="S769" s="1676"/>
      <c r="T769" s="1676"/>
      <c r="U769" s="1676"/>
      <c r="V769" s="1676"/>
      <c r="W769" s="1676"/>
      <c r="X769" s="1676"/>
      <c r="Y769" s="1676"/>
      <c r="Z769" s="1676"/>
    </row>
    <row r="770" spans="1:26">
      <c r="B770" s="1721" t="s">
        <v>773</v>
      </c>
      <c r="C770" s="1652"/>
      <c r="D770" s="1654"/>
      <c r="E770" s="1654"/>
      <c r="F770" s="1654"/>
      <c r="G770" s="1654"/>
      <c r="H770" s="1654"/>
      <c r="I770" s="1676"/>
      <c r="J770" s="1676"/>
      <c r="K770" s="1676"/>
      <c r="L770" s="1676"/>
      <c r="M770" s="1676"/>
      <c r="N770" s="1676"/>
      <c r="O770" s="1676"/>
      <c r="P770" s="1676"/>
      <c r="Q770" s="1676"/>
      <c r="R770" s="1676"/>
      <c r="S770" s="1676"/>
      <c r="T770" s="1676"/>
      <c r="U770" s="1676"/>
      <c r="V770" s="1676"/>
      <c r="W770" s="1676"/>
      <c r="X770" s="1676"/>
      <c r="Y770" s="1676"/>
      <c r="Z770" s="1676"/>
    </row>
    <row r="771" spans="1:26">
      <c r="A771" s="1704"/>
      <c r="B771" s="1706"/>
      <c r="C771" s="1652"/>
      <c r="D771" s="1654"/>
      <c r="E771" s="1654"/>
      <c r="F771" s="1654"/>
      <c r="G771" s="1654"/>
      <c r="H771" s="1654"/>
      <c r="I771" s="1676"/>
      <c r="J771" s="1676"/>
      <c r="K771" s="1676"/>
      <c r="L771" s="1676"/>
      <c r="M771" s="1676"/>
      <c r="N771" s="1676"/>
      <c r="O771" s="1676"/>
      <c r="P771" s="1676"/>
      <c r="Q771" s="1676"/>
      <c r="R771" s="1676"/>
      <c r="S771" s="1676"/>
      <c r="T771" s="1676"/>
      <c r="U771" s="1676"/>
      <c r="V771" s="1676"/>
      <c r="W771" s="1676"/>
      <c r="X771" s="1676"/>
      <c r="Y771" s="1676"/>
      <c r="Z771" s="1676"/>
    </row>
    <row r="772" spans="1:26">
      <c r="A772" s="1704"/>
      <c r="B772" s="1712" t="s">
        <v>1120</v>
      </c>
      <c r="C772" s="1652"/>
      <c r="D772" s="1654"/>
      <c r="E772" s="1654"/>
      <c r="F772" s="1654"/>
      <c r="G772" s="1654"/>
      <c r="H772" s="1654"/>
      <c r="I772" s="1676"/>
      <c r="J772" s="1676"/>
      <c r="K772" s="1676"/>
      <c r="L772" s="1676"/>
      <c r="M772" s="1676"/>
      <c r="N772" s="1676"/>
      <c r="O772" s="1676"/>
      <c r="P772" s="1676"/>
      <c r="Q772" s="1676"/>
      <c r="R772" s="1676"/>
      <c r="S772" s="1676"/>
      <c r="T772" s="1676"/>
      <c r="U772" s="1676"/>
      <c r="V772" s="1676"/>
      <c r="W772" s="1676"/>
      <c r="X772" s="1676"/>
      <c r="Y772" s="1676"/>
      <c r="Z772" s="1676"/>
    </row>
    <row r="773" spans="1:26" ht="22.8">
      <c r="A773" s="1704"/>
      <c r="B773" s="1706" t="s">
        <v>1508</v>
      </c>
      <c r="C773" s="1652"/>
      <c r="D773" s="1654"/>
      <c r="E773" s="1654"/>
      <c r="F773" s="1654"/>
      <c r="G773" s="1654"/>
      <c r="H773" s="1654"/>
      <c r="I773" s="1676"/>
      <c r="J773" s="1676"/>
      <c r="K773" s="1676"/>
      <c r="L773" s="1676"/>
      <c r="M773" s="1676"/>
      <c r="N773" s="1676"/>
      <c r="O773" s="1676"/>
      <c r="P773" s="1676"/>
      <c r="Q773" s="1676"/>
      <c r="R773" s="1676"/>
      <c r="S773" s="1676"/>
      <c r="T773" s="1676"/>
      <c r="U773" s="1676"/>
      <c r="V773" s="1676"/>
      <c r="W773" s="1676"/>
      <c r="X773" s="1676"/>
      <c r="Y773" s="1676"/>
      <c r="Z773" s="1676"/>
    </row>
    <row r="774" spans="1:26">
      <c r="A774" s="1704"/>
      <c r="B774" s="1706" t="s">
        <v>1121</v>
      </c>
      <c r="C774" s="1652"/>
      <c r="D774" s="1654"/>
      <c r="E774" s="1654"/>
      <c r="F774" s="1654"/>
      <c r="G774" s="1654"/>
      <c r="H774" s="1654"/>
      <c r="I774" s="1676"/>
      <c r="J774" s="1676"/>
      <c r="K774" s="1676"/>
      <c r="L774" s="1676"/>
      <c r="M774" s="1676"/>
      <c r="N774" s="1676"/>
      <c r="O774" s="1676"/>
      <c r="P774" s="1676"/>
      <c r="Q774" s="1676"/>
      <c r="R774" s="1676"/>
      <c r="S774" s="1676"/>
      <c r="T774" s="1676"/>
      <c r="U774" s="1676"/>
      <c r="V774" s="1676"/>
      <c r="W774" s="1676"/>
      <c r="X774" s="1676"/>
      <c r="Y774" s="1676"/>
      <c r="Z774" s="1676"/>
    </row>
    <row r="775" spans="1:26">
      <c r="B775" s="1713" t="s">
        <v>1122</v>
      </c>
      <c r="C775" s="1652"/>
      <c r="D775" s="1654"/>
      <c r="E775" s="1654"/>
      <c r="F775" s="1654"/>
      <c r="G775" s="1654"/>
      <c r="H775" s="1654"/>
      <c r="I775" s="1676"/>
      <c r="J775" s="1676"/>
      <c r="K775" s="1676"/>
      <c r="L775" s="1676"/>
      <c r="M775" s="1676"/>
      <c r="N775" s="1676"/>
      <c r="O775" s="1676"/>
      <c r="P775" s="1676"/>
      <c r="Q775" s="1676"/>
      <c r="R775" s="1676"/>
      <c r="S775" s="1676"/>
      <c r="T775" s="1676"/>
      <c r="U775" s="1676"/>
      <c r="V775" s="1676"/>
      <c r="W775" s="1676"/>
      <c r="X775" s="1676"/>
      <c r="Y775" s="1676"/>
      <c r="Z775" s="1676"/>
    </row>
    <row r="776" spans="1:26" ht="22.8">
      <c r="A776" s="1704"/>
      <c r="B776" s="1706" t="s">
        <v>1511</v>
      </c>
      <c r="C776" s="1652"/>
      <c r="D776" s="1654"/>
      <c r="E776" s="1654"/>
      <c r="F776" s="1654"/>
      <c r="G776" s="1654"/>
      <c r="H776" s="1654"/>
      <c r="I776" s="1676"/>
      <c r="J776" s="1676"/>
      <c r="K776" s="1676"/>
      <c r="L776" s="1676"/>
      <c r="M776" s="1676"/>
      <c r="N776" s="1676"/>
      <c r="O776" s="1676"/>
      <c r="P776" s="1676"/>
      <c r="Q776" s="1676"/>
      <c r="R776" s="1676"/>
      <c r="S776" s="1676"/>
      <c r="T776" s="1676"/>
      <c r="U776" s="1676"/>
      <c r="V776" s="1676"/>
      <c r="W776" s="1676"/>
      <c r="X776" s="1676"/>
      <c r="Y776" s="1676"/>
      <c r="Z776" s="1676"/>
    </row>
    <row r="777" spans="1:26" ht="22.8">
      <c r="A777" s="1704" t="s">
        <v>163</v>
      </c>
      <c r="B777" s="1706" t="s">
        <v>1509</v>
      </c>
      <c r="C777" s="1652"/>
      <c r="D777" s="1654"/>
      <c r="E777" s="1654"/>
      <c r="F777" s="1654"/>
      <c r="G777" s="1654"/>
      <c r="H777" s="1654"/>
      <c r="I777" s="1676"/>
      <c r="J777" s="1676"/>
      <c r="K777" s="1676"/>
      <c r="L777" s="1676"/>
      <c r="M777" s="1676"/>
      <c r="N777" s="1676"/>
      <c r="O777" s="1676"/>
      <c r="P777" s="1676"/>
      <c r="Q777" s="1676"/>
      <c r="R777" s="1676"/>
      <c r="S777" s="1676"/>
      <c r="T777" s="1676"/>
      <c r="U777" s="1676"/>
      <c r="V777" s="1676"/>
      <c r="W777" s="1676"/>
      <c r="X777" s="1676"/>
      <c r="Y777" s="1676"/>
      <c r="Z777" s="1676"/>
    </row>
    <row r="778" spans="1:26" ht="22.8">
      <c r="A778" s="1704"/>
      <c r="B778" s="1706" t="s">
        <v>1510</v>
      </c>
      <c r="C778" s="1652"/>
      <c r="D778" s="1654"/>
      <c r="E778" s="1654"/>
      <c r="F778" s="1654"/>
      <c r="G778" s="1654"/>
      <c r="H778" s="1654"/>
      <c r="I778" s="1676"/>
      <c r="J778" s="1676"/>
      <c r="K778" s="1676"/>
      <c r="L778" s="1676"/>
      <c r="M778" s="1676"/>
      <c r="N778" s="1676"/>
      <c r="O778" s="1676"/>
      <c r="P778" s="1676"/>
      <c r="Q778" s="1676"/>
      <c r="R778" s="1676"/>
      <c r="S778" s="1676"/>
      <c r="T778" s="1676"/>
      <c r="U778" s="1676"/>
      <c r="V778" s="1676"/>
      <c r="W778" s="1676"/>
      <c r="X778" s="1676"/>
      <c r="Y778" s="1676"/>
      <c r="Z778" s="1676"/>
    </row>
    <row r="779" spans="1:26">
      <c r="A779" s="1704"/>
      <c r="B779" s="1706" t="s">
        <v>1123</v>
      </c>
      <c r="C779" s="1652"/>
      <c r="D779" s="1654"/>
      <c r="E779" s="1654"/>
      <c r="F779" s="1654"/>
      <c r="G779" s="1654"/>
      <c r="H779" s="1654"/>
      <c r="I779" s="1676"/>
      <c r="J779" s="1676"/>
      <c r="K779" s="1676"/>
      <c r="L779" s="1676"/>
      <c r="M779" s="1676"/>
      <c r="N779" s="1676"/>
      <c r="O779" s="1676"/>
      <c r="P779" s="1676"/>
      <c r="Q779" s="1676"/>
      <c r="R779" s="1676"/>
      <c r="S779" s="1676"/>
      <c r="T779" s="1676"/>
      <c r="U779" s="1676"/>
      <c r="V779" s="1676"/>
      <c r="W779" s="1676"/>
      <c r="X779" s="1676"/>
      <c r="Y779" s="1676"/>
      <c r="Z779" s="1676"/>
    </row>
    <row r="780" spans="1:26">
      <c r="B780" s="1713" t="s">
        <v>1124</v>
      </c>
      <c r="C780" s="1652"/>
      <c r="D780" s="1654"/>
      <c r="E780" s="1654"/>
      <c r="F780" s="1654"/>
      <c r="G780" s="1654"/>
      <c r="H780" s="1654"/>
      <c r="I780" s="1676"/>
      <c r="J780" s="1676"/>
      <c r="K780" s="1676"/>
      <c r="L780" s="1676"/>
      <c r="M780" s="1676"/>
      <c r="N780" s="1676"/>
      <c r="O780" s="1676"/>
      <c r="P780" s="1676"/>
      <c r="Q780" s="1676"/>
      <c r="R780" s="1676"/>
      <c r="S780" s="1676"/>
      <c r="T780" s="1676"/>
      <c r="U780" s="1676"/>
      <c r="V780" s="1676"/>
      <c r="W780" s="1676"/>
      <c r="X780" s="1676"/>
      <c r="Y780" s="1676"/>
      <c r="Z780" s="1676"/>
    </row>
    <row r="781" spans="1:26">
      <c r="A781" s="1704"/>
      <c r="B781" s="1706"/>
      <c r="C781" s="1652"/>
      <c r="D781" s="1654"/>
      <c r="E781" s="1654"/>
      <c r="F781" s="1654"/>
      <c r="G781" s="1654"/>
      <c r="H781" s="1654"/>
      <c r="I781" s="1676"/>
      <c r="J781" s="1676"/>
      <c r="K781" s="1676"/>
      <c r="L781" s="1676"/>
      <c r="M781" s="1676"/>
      <c r="N781" s="1676"/>
      <c r="O781" s="1676"/>
      <c r="P781" s="1676"/>
      <c r="Q781" s="1676"/>
      <c r="R781" s="1676"/>
      <c r="S781" s="1676"/>
      <c r="T781" s="1676"/>
      <c r="U781" s="1676"/>
      <c r="V781" s="1676"/>
      <c r="W781" s="1676"/>
      <c r="X781" s="1676"/>
      <c r="Y781" s="1676"/>
      <c r="Z781" s="1676"/>
    </row>
    <row r="782" spans="1:26">
      <c r="A782" s="1704"/>
      <c r="B782" s="1712" t="s">
        <v>723</v>
      </c>
      <c r="C782" s="1652"/>
      <c r="D782" s="1654"/>
      <c r="E782" s="1654"/>
      <c r="F782" s="1654"/>
      <c r="G782" s="1654"/>
      <c r="H782" s="1654"/>
      <c r="I782" s="1676"/>
      <c r="J782" s="1676"/>
      <c r="K782" s="1676"/>
      <c r="L782" s="1676"/>
      <c r="M782" s="1676"/>
      <c r="N782" s="1676"/>
      <c r="O782" s="1676"/>
      <c r="P782" s="1676"/>
      <c r="Q782" s="1676"/>
      <c r="R782" s="1676"/>
      <c r="S782" s="1676"/>
      <c r="T782" s="1676"/>
      <c r="U782" s="1676"/>
      <c r="V782" s="1676"/>
      <c r="W782" s="1676"/>
      <c r="X782" s="1676"/>
      <c r="Y782" s="1676"/>
      <c r="Z782" s="1676"/>
    </row>
    <row r="783" spans="1:26" ht="22.8">
      <c r="A783" s="1704"/>
      <c r="B783" s="1706" t="s">
        <v>1512</v>
      </c>
      <c r="C783" s="1652"/>
      <c r="D783" s="1654"/>
      <c r="E783" s="1654"/>
      <c r="F783" s="1654"/>
      <c r="G783" s="1654"/>
      <c r="H783" s="1654"/>
      <c r="I783" s="1676"/>
      <c r="J783" s="1676"/>
      <c r="K783" s="1676"/>
      <c r="L783" s="1676"/>
      <c r="M783" s="1676"/>
      <c r="N783" s="1676"/>
      <c r="O783" s="1676"/>
      <c r="P783" s="1676"/>
      <c r="Q783" s="1676"/>
      <c r="R783" s="1676"/>
      <c r="S783" s="1676"/>
      <c r="T783" s="1676"/>
      <c r="U783" s="1676"/>
      <c r="V783" s="1676"/>
      <c r="W783" s="1676"/>
      <c r="X783" s="1676"/>
      <c r="Y783" s="1676"/>
      <c r="Z783" s="1676"/>
    </row>
    <row r="784" spans="1:26">
      <c r="A784" s="1722"/>
      <c r="B784" s="1723"/>
      <c r="C784" s="1722"/>
      <c r="D784" s="1722"/>
      <c r="E784" s="1722"/>
      <c r="F784" s="1722"/>
      <c r="G784" s="1722"/>
      <c r="H784" s="1722"/>
      <c r="I784" s="1634"/>
      <c r="J784" s="1634"/>
      <c r="K784" s="1634"/>
      <c r="L784" s="1634"/>
      <c r="M784" s="1634"/>
      <c r="N784" s="1634"/>
      <c r="O784" s="1634"/>
      <c r="P784" s="1634"/>
      <c r="Q784" s="1634"/>
      <c r="R784" s="1634"/>
      <c r="S784" s="1634"/>
      <c r="T784" s="1634"/>
      <c r="U784" s="1634"/>
      <c r="V784" s="1634"/>
      <c r="W784" s="1634"/>
      <c r="X784" s="1634"/>
      <c r="Y784" s="1634"/>
      <c r="Z784" s="1634"/>
    </row>
    <row r="785" spans="1:26">
      <c r="A785" s="1722"/>
      <c r="B785" s="1723"/>
      <c r="C785" s="1722"/>
      <c r="D785" s="1722"/>
      <c r="E785" s="1722"/>
      <c r="F785" s="1722"/>
      <c r="G785" s="1722"/>
      <c r="H785" s="1722"/>
      <c r="I785" s="1634"/>
      <c r="J785" s="1634"/>
      <c r="K785" s="1634"/>
      <c r="L785" s="1634"/>
      <c r="M785" s="1634"/>
      <c r="N785" s="1634"/>
      <c r="O785" s="1634"/>
      <c r="P785" s="1634"/>
      <c r="Q785" s="1634"/>
      <c r="R785" s="1634"/>
      <c r="S785" s="1634"/>
      <c r="T785" s="1634"/>
      <c r="U785" s="1634"/>
      <c r="V785" s="1634"/>
      <c r="W785" s="1634"/>
      <c r="X785" s="1634"/>
      <c r="Y785" s="1634"/>
      <c r="Z785" s="1634"/>
    </row>
    <row r="786" spans="1:26" ht="17.399999999999999">
      <c r="A786" s="1711" t="s">
        <v>1125</v>
      </c>
      <c r="B786" s="1706"/>
      <c r="C786" s="1652"/>
      <c r="D786" s="1654"/>
      <c r="E786" s="1654"/>
      <c r="F786" s="1654"/>
      <c r="G786" s="1654"/>
      <c r="H786" s="1654"/>
      <c r="I786" s="1634"/>
      <c r="J786" s="1634"/>
      <c r="K786" s="1634"/>
      <c r="L786" s="1634"/>
      <c r="M786" s="1634"/>
      <c r="N786" s="1634"/>
      <c r="O786" s="1634"/>
      <c r="P786" s="1634"/>
      <c r="Q786" s="1634"/>
      <c r="R786" s="1634"/>
      <c r="S786" s="1634"/>
      <c r="T786" s="1634"/>
      <c r="U786" s="1634"/>
      <c r="V786" s="1634"/>
      <c r="W786" s="1634"/>
      <c r="X786" s="1634"/>
      <c r="Y786" s="1634"/>
      <c r="Z786" s="1634"/>
    </row>
    <row r="787" spans="1:26">
      <c r="A787" s="1704"/>
      <c r="B787" s="1706"/>
      <c r="C787" s="1652"/>
      <c r="D787" s="1654"/>
      <c r="E787" s="1654"/>
      <c r="F787" s="1654"/>
      <c r="G787" s="1654"/>
      <c r="H787" s="1654"/>
      <c r="I787" s="1634"/>
      <c r="J787" s="1634"/>
      <c r="K787" s="1634"/>
      <c r="L787" s="1634"/>
      <c r="M787" s="1634"/>
      <c r="N787" s="1634"/>
      <c r="O787" s="1634"/>
      <c r="P787" s="1634"/>
      <c r="Q787" s="1634"/>
      <c r="R787" s="1634"/>
      <c r="S787" s="1634"/>
      <c r="T787" s="1634"/>
      <c r="U787" s="1634"/>
      <c r="V787" s="1634"/>
      <c r="W787" s="1634"/>
      <c r="X787" s="1634"/>
      <c r="Y787" s="1634"/>
      <c r="Z787" s="1634"/>
    </row>
    <row r="788" spans="1:26">
      <c r="A788" s="1704"/>
      <c r="B788" s="1712" t="s">
        <v>705</v>
      </c>
      <c r="C788" s="1652"/>
      <c r="D788" s="1654"/>
      <c r="E788" s="1654"/>
      <c r="F788" s="1654"/>
      <c r="G788" s="1654"/>
      <c r="H788" s="1654"/>
      <c r="I788" s="1676"/>
      <c r="J788" s="1676"/>
      <c r="K788" s="1676"/>
      <c r="L788" s="1676"/>
      <c r="M788" s="1676"/>
      <c r="N788" s="1676"/>
      <c r="O788" s="1676"/>
      <c r="P788" s="1676"/>
      <c r="Q788" s="1676"/>
      <c r="R788" s="1676"/>
      <c r="S788" s="1676"/>
      <c r="T788" s="1676"/>
      <c r="U788" s="1676"/>
      <c r="V788" s="1676"/>
      <c r="W788" s="1676"/>
      <c r="X788" s="1676"/>
      <c r="Y788" s="1676"/>
      <c r="Z788" s="1676"/>
    </row>
    <row r="789" spans="1:26">
      <c r="A789" s="1704"/>
      <c r="B789" s="1706" t="s">
        <v>1126</v>
      </c>
      <c r="C789" s="1652"/>
      <c r="D789" s="1654"/>
      <c r="E789" s="1654"/>
      <c r="F789" s="1654"/>
      <c r="G789" s="1654"/>
      <c r="H789" s="1654"/>
      <c r="I789" s="1676"/>
      <c r="J789" s="1676"/>
      <c r="K789" s="1676"/>
      <c r="L789" s="1676"/>
      <c r="M789" s="1676"/>
      <c r="N789" s="1676"/>
      <c r="O789" s="1676"/>
      <c r="P789" s="1676"/>
      <c r="Q789" s="1676"/>
      <c r="R789" s="1676"/>
      <c r="S789" s="1676"/>
      <c r="T789" s="1676"/>
      <c r="U789" s="1676"/>
      <c r="V789" s="1676"/>
      <c r="W789" s="1676"/>
      <c r="X789" s="1676"/>
      <c r="Y789" s="1676"/>
      <c r="Z789" s="1676"/>
    </row>
    <row r="790" spans="1:26">
      <c r="B790" s="1713" t="s">
        <v>1002</v>
      </c>
      <c r="C790" s="1652"/>
      <c r="D790" s="1654"/>
      <c r="E790" s="1654"/>
      <c r="F790" s="1654"/>
      <c r="G790" s="1654"/>
      <c r="H790" s="1654"/>
      <c r="I790" s="1676"/>
      <c r="J790" s="1676"/>
      <c r="K790" s="1676"/>
      <c r="L790" s="1676"/>
      <c r="M790" s="1676"/>
      <c r="N790" s="1676"/>
      <c r="O790" s="1676"/>
      <c r="P790" s="1676"/>
      <c r="Q790" s="1676"/>
      <c r="R790" s="1676"/>
      <c r="S790" s="1676"/>
      <c r="T790" s="1676"/>
      <c r="U790" s="1676"/>
      <c r="V790" s="1676"/>
      <c r="W790" s="1676"/>
      <c r="X790" s="1676"/>
      <c r="Y790" s="1676"/>
      <c r="Z790" s="1676"/>
    </row>
    <row r="791" spans="1:26">
      <c r="A791" s="1714" t="s">
        <v>119</v>
      </c>
      <c r="B791" s="1715" t="s">
        <v>1084</v>
      </c>
      <c r="D791" s="1654"/>
      <c r="E791" s="1654"/>
      <c r="F791" s="1654"/>
      <c r="G791" s="1654"/>
      <c r="H791" s="1654"/>
      <c r="I791" s="1676"/>
      <c r="J791" s="1676"/>
      <c r="K791" s="1676"/>
      <c r="L791" s="1676"/>
      <c r="M791" s="1676"/>
      <c r="N791" s="1676"/>
      <c r="O791" s="1676"/>
      <c r="P791" s="1676"/>
      <c r="Q791" s="1676"/>
      <c r="R791" s="1676"/>
      <c r="S791" s="1676"/>
      <c r="T791" s="1676"/>
      <c r="U791" s="1676"/>
      <c r="V791" s="1676"/>
      <c r="W791" s="1676"/>
      <c r="X791" s="1676"/>
      <c r="Y791" s="1676"/>
      <c r="Z791" s="1676"/>
    </row>
    <row r="792" spans="1:26">
      <c r="A792" s="1714" t="s">
        <v>119</v>
      </c>
      <c r="B792" s="1715" t="s">
        <v>811</v>
      </c>
      <c r="D792" s="1654"/>
      <c r="E792" s="1654"/>
      <c r="F792" s="1654"/>
      <c r="G792" s="1654"/>
      <c r="H792" s="1654"/>
      <c r="I792" s="1676"/>
      <c r="J792" s="1676"/>
      <c r="K792" s="1676"/>
      <c r="L792" s="1676"/>
      <c r="M792" s="1676"/>
      <c r="N792" s="1676"/>
      <c r="O792" s="1676"/>
      <c r="P792" s="1676"/>
      <c r="Q792" s="1676"/>
      <c r="R792" s="1676"/>
      <c r="S792" s="1676"/>
      <c r="T792" s="1676"/>
      <c r="U792" s="1676"/>
      <c r="V792" s="1676"/>
      <c r="W792" s="1676"/>
      <c r="X792" s="1676"/>
      <c r="Y792" s="1676"/>
      <c r="Z792" s="1676"/>
    </row>
    <row r="793" spans="1:26">
      <c r="A793" s="1714" t="s">
        <v>119</v>
      </c>
      <c r="B793" s="1716" t="s">
        <v>770</v>
      </c>
      <c r="D793" s="1654"/>
      <c r="E793" s="1654"/>
      <c r="F793" s="1654"/>
      <c r="G793" s="1654"/>
      <c r="H793" s="1654"/>
      <c r="I793" s="1676"/>
      <c r="J793" s="1676"/>
      <c r="K793" s="1676"/>
      <c r="L793" s="1676"/>
      <c r="M793" s="1676"/>
      <c r="N793" s="1676"/>
      <c r="O793" s="1676"/>
      <c r="P793" s="1676"/>
      <c r="Q793" s="1676"/>
      <c r="R793" s="1676"/>
      <c r="S793" s="1676"/>
      <c r="T793" s="1676"/>
      <c r="U793" s="1676"/>
      <c r="V793" s="1676"/>
      <c r="W793" s="1676"/>
      <c r="X793" s="1676"/>
      <c r="Y793" s="1676"/>
      <c r="Z793" s="1676"/>
    </row>
    <row r="794" spans="1:26">
      <c r="A794" s="1714" t="s">
        <v>119</v>
      </c>
      <c r="B794" s="1716" t="s">
        <v>707</v>
      </c>
      <c r="D794" s="1710"/>
      <c r="E794" s="1654"/>
      <c r="F794" s="1654"/>
      <c r="G794" s="1654"/>
      <c r="H794" s="1654"/>
      <c r="I794" s="1634"/>
      <c r="J794" s="1634"/>
      <c r="K794" s="1634"/>
      <c r="L794" s="1634"/>
      <c r="M794" s="1634"/>
      <c r="N794" s="1634"/>
      <c r="O794" s="1634"/>
      <c r="P794" s="1634"/>
      <c r="Q794" s="1634"/>
      <c r="R794" s="1634"/>
      <c r="S794" s="1634"/>
      <c r="T794" s="1634"/>
      <c r="U794" s="1634"/>
      <c r="V794" s="1634"/>
      <c r="W794" s="1634"/>
      <c r="X794" s="1634"/>
      <c r="Y794" s="1634"/>
      <c r="Z794" s="1634"/>
    </row>
    <row r="795" spans="1:26">
      <c r="A795" s="1704"/>
      <c r="B795" s="1706"/>
      <c r="C795" s="1652"/>
      <c r="D795" s="1654"/>
      <c r="E795" s="1654"/>
      <c r="F795" s="1654"/>
      <c r="G795" s="1654"/>
      <c r="H795" s="1654"/>
      <c r="I795" s="1676"/>
      <c r="J795" s="1676"/>
      <c r="K795" s="1676"/>
      <c r="L795" s="1676"/>
      <c r="M795" s="1676"/>
      <c r="N795" s="1676"/>
      <c r="O795" s="1676"/>
      <c r="P795" s="1676"/>
      <c r="Q795" s="1676"/>
      <c r="R795" s="1676"/>
      <c r="S795" s="1676"/>
      <c r="T795" s="1676"/>
      <c r="U795" s="1676"/>
      <c r="V795" s="1676"/>
      <c r="W795" s="1676"/>
      <c r="X795" s="1676"/>
      <c r="Y795" s="1676"/>
      <c r="Z795" s="1676"/>
    </row>
    <row r="796" spans="1:26">
      <c r="A796" s="1704"/>
      <c r="B796" s="1712" t="s">
        <v>942</v>
      </c>
      <c r="C796" s="1652"/>
      <c r="D796" s="1654"/>
      <c r="E796" s="1654"/>
      <c r="F796" s="1654"/>
      <c r="G796" s="1654"/>
      <c r="H796" s="1654"/>
      <c r="I796" s="1676"/>
      <c r="J796" s="1676"/>
      <c r="K796" s="1676"/>
      <c r="L796" s="1676"/>
      <c r="M796" s="1676"/>
      <c r="N796" s="1676"/>
      <c r="O796" s="1676"/>
      <c r="P796" s="1676"/>
      <c r="Q796" s="1676"/>
      <c r="R796" s="1676"/>
      <c r="S796" s="1676"/>
      <c r="T796" s="1676"/>
      <c r="U796" s="1676"/>
      <c r="V796" s="1676"/>
      <c r="W796" s="1676"/>
      <c r="X796" s="1676"/>
      <c r="Y796" s="1676"/>
      <c r="Z796" s="1676"/>
    </row>
    <row r="797" spans="1:26">
      <c r="A797" s="1704"/>
      <c r="B797" s="1706" t="s">
        <v>772</v>
      </c>
      <c r="C797" s="1652"/>
      <c r="D797" s="1654"/>
      <c r="E797" s="1654"/>
      <c r="F797" s="1654"/>
      <c r="G797" s="1654"/>
      <c r="H797" s="1654"/>
      <c r="I797" s="1676"/>
      <c r="J797" s="1676"/>
      <c r="K797" s="1676"/>
      <c r="L797" s="1676"/>
      <c r="M797" s="1676"/>
      <c r="N797" s="1676"/>
      <c r="O797" s="1676"/>
      <c r="P797" s="1676"/>
      <c r="Q797" s="1676"/>
      <c r="R797" s="1676"/>
      <c r="S797" s="1676"/>
      <c r="T797" s="1676"/>
      <c r="U797" s="1676"/>
      <c r="V797" s="1676"/>
      <c r="W797" s="1676"/>
      <c r="X797" s="1676"/>
      <c r="Y797" s="1676"/>
      <c r="Z797" s="1676"/>
    </row>
    <row r="798" spans="1:26">
      <c r="B798" s="1721" t="s">
        <v>812</v>
      </c>
      <c r="C798" s="1652"/>
      <c r="D798" s="1654"/>
      <c r="E798" s="1654"/>
      <c r="F798" s="1654"/>
      <c r="G798" s="1654"/>
      <c r="H798" s="1654"/>
      <c r="I798" s="1676"/>
      <c r="J798" s="1676"/>
      <c r="K798" s="1676"/>
      <c r="L798" s="1676"/>
      <c r="M798" s="1676"/>
      <c r="N798" s="1676"/>
      <c r="O798" s="1676"/>
      <c r="P798" s="1676"/>
      <c r="Q798" s="1676"/>
      <c r="R798" s="1676"/>
      <c r="S798" s="1676"/>
      <c r="T798" s="1676"/>
      <c r="U798" s="1676"/>
      <c r="V798" s="1676"/>
      <c r="W798" s="1676"/>
      <c r="X798" s="1676"/>
      <c r="Y798" s="1676"/>
      <c r="Z798" s="1676"/>
    </row>
    <row r="799" spans="1:26">
      <c r="B799" s="1721" t="s">
        <v>773</v>
      </c>
      <c r="C799" s="1652"/>
      <c r="D799" s="1654"/>
      <c r="E799" s="1654"/>
      <c r="F799" s="1654"/>
      <c r="G799" s="1654"/>
      <c r="H799" s="1654"/>
      <c r="I799" s="1676"/>
      <c r="J799" s="1676"/>
      <c r="K799" s="1676"/>
      <c r="L799" s="1676"/>
      <c r="M799" s="1676"/>
      <c r="N799" s="1676"/>
      <c r="O799" s="1676"/>
      <c r="P799" s="1676"/>
      <c r="Q799" s="1676"/>
      <c r="R799" s="1676"/>
      <c r="S799" s="1676"/>
      <c r="T799" s="1676"/>
      <c r="U799" s="1676"/>
      <c r="V799" s="1676"/>
      <c r="W799" s="1676"/>
      <c r="X799" s="1676"/>
      <c r="Y799" s="1676"/>
      <c r="Z799" s="1676"/>
    </row>
    <row r="800" spans="1:26">
      <c r="A800" s="1704"/>
      <c r="B800" s="1706"/>
      <c r="C800" s="1652"/>
      <c r="D800" s="1654"/>
      <c r="E800" s="1654"/>
      <c r="F800" s="1654"/>
      <c r="G800" s="1654"/>
      <c r="H800" s="1654"/>
      <c r="I800" s="1676"/>
      <c r="J800" s="1676"/>
      <c r="K800" s="1676"/>
      <c r="L800" s="1676"/>
      <c r="M800" s="1676"/>
      <c r="N800" s="1676"/>
      <c r="O800" s="1676"/>
      <c r="P800" s="1676"/>
      <c r="Q800" s="1676"/>
      <c r="R800" s="1676"/>
      <c r="S800" s="1676"/>
      <c r="T800" s="1676"/>
      <c r="U800" s="1676"/>
      <c r="V800" s="1676"/>
      <c r="W800" s="1676"/>
      <c r="X800" s="1676"/>
      <c r="Y800" s="1676"/>
      <c r="Z800" s="1676"/>
    </row>
    <row r="801" spans="1:26">
      <c r="A801" s="1704"/>
      <c r="B801" s="1712" t="s">
        <v>1127</v>
      </c>
      <c r="C801" s="1652"/>
      <c r="D801" s="1654"/>
      <c r="E801" s="1654"/>
      <c r="F801" s="1654"/>
      <c r="G801" s="1654"/>
      <c r="H801" s="1654"/>
      <c r="I801" s="1676"/>
      <c r="J801" s="1676"/>
      <c r="K801" s="1676"/>
      <c r="L801" s="1676"/>
      <c r="M801" s="1676"/>
      <c r="N801" s="1676"/>
      <c r="O801" s="1676"/>
      <c r="P801" s="1676"/>
      <c r="Q801" s="1676"/>
      <c r="R801" s="1676"/>
      <c r="S801" s="1676"/>
      <c r="T801" s="1676"/>
      <c r="U801" s="1676"/>
      <c r="V801" s="1676"/>
      <c r="W801" s="1676"/>
      <c r="X801" s="1676"/>
      <c r="Y801" s="1676"/>
      <c r="Z801" s="1676"/>
    </row>
    <row r="802" spans="1:26" ht="22.8">
      <c r="A802" s="1704"/>
      <c r="B802" s="1715" t="s">
        <v>1128</v>
      </c>
      <c r="C802" s="1652"/>
      <c r="D802" s="1654"/>
      <c r="E802" s="1654"/>
      <c r="F802" s="1654"/>
      <c r="G802" s="1654"/>
      <c r="H802" s="1654"/>
      <c r="I802" s="1676"/>
      <c r="J802" s="1676"/>
      <c r="K802" s="1676"/>
      <c r="L802" s="1676"/>
      <c r="M802" s="1676"/>
      <c r="N802" s="1676"/>
      <c r="O802" s="1676"/>
      <c r="P802" s="1676"/>
      <c r="Q802" s="1676"/>
      <c r="R802" s="1676"/>
      <c r="S802" s="1676"/>
      <c r="T802" s="1676"/>
      <c r="U802" s="1676"/>
      <c r="V802" s="1676"/>
      <c r="W802" s="1676"/>
      <c r="X802" s="1676"/>
      <c r="Y802" s="1676"/>
      <c r="Z802" s="1676"/>
    </row>
    <row r="803" spans="1:26">
      <c r="B803" s="1713" t="s">
        <v>1129</v>
      </c>
      <c r="C803" s="1652"/>
      <c r="D803" s="1654"/>
      <c r="E803" s="1654"/>
      <c r="F803" s="1654"/>
      <c r="G803" s="1654"/>
      <c r="H803" s="1654"/>
      <c r="I803" s="1676"/>
      <c r="J803" s="1676"/>
      <c r="K803" s="1676"/>
      <c r="L803" s="1676"/>
      <c r="M803" s="1676"/>
      <c r="N803" s="1676"/>
      <c r="O803" s="1676"/>
      <c r="P803" s="1676"/>
      <c r="Q803" s="1676"/>
      <c r="R803" s="1676"/>
      <c r="S803" s="1676"/>
      <c r="T803" s="1676"/>
      <c r="U803" s="1676"/>
      <c r="V803" s="1676"/>
      <c r="W803" s="1676"/>
      <c r="X803" s="1676"/>
      <c r="Y803" s="1676"/>
      <c r="Z803" s="1676"/>
    </row>
    <row r="804" spans="1:26">
      <c r="A804" s="1704"/>
      <c r="B804" s="1706" t="s">
        <v>1130</v>
      </c>
      <c r="C804" s="1652"/>
      <c r="D804" s="1654"/>
      <c r="E804" s="1654"/>
      <c r="F804" s="1654"/>
      <c r="G804" s="1654"/>
      <c r="H804" s="1654"/>
      <c r="I804" s="1676"/>
      <c r="J804" s="1676"/>
      <c r="K804" s="1676"/>
      <c r="L804" s="1676"/>
      <c r="M804" s="1676"/>
      <c r="N804" s="1676"/>
      <c r="O804" s="1676"/>
      <c r="P804" s="1676"/>
      <c r="Q804" s="1676"/>
      <c r="R804" s="1676"/>
      <c r="S804" s="1676"/>
      <c r="T804" s="1676"/>
      <c r="U804" s="1676"/>
      <c r="V804" s="1676"/>
      <c r="W804" s="1676"/>
      <c r="X804" s="1676"/>
      <c r="Y804" s="1676"/>
      <c r="Z804" s="1676"/>
    </row>
    <row r="805" spans="1:26">
      <c r="B805" s="1721" t="s">
        <v>1131</v>
      </c>
      <c r="C805" s="1652"/>
      <c r="D805" s="1654"/>
      <c r="E805" s="1654"/>
      <c r="F805" s="1654"/>
      <c r="G805" s="1654"/>
      <c r="H805" s="1654"/>
      <c r="I805" s="1676"/>
      <c r="J805" s="1676"/>
      <c r="K805" s="1676"/>
      <c r="L805" s="1676"/>
      <c r="M805" s="1676"/>
      <c r="N805" s="1676"/>
      <c r="O805" s="1676"/>
      <c r="P805" s="1676"/>
      <c r="Q805" s="1676"/>
      <c r="R805" s="1676"/>
      <c r="S805" s="1676"/>
      <c r="T805" s="1676"/>
      <c r="U805" s="1676"/>
      <c r="V805" s="1676"/>
      <c r="W805" s="1676"/>
      <c r="X805" s="1676"/>
      <c r="Y805" s="1676"/>
      <c r="Z805" s="1676"/>
    </row>
    <row r="806" spans="1:26" ht="34.200000000000003">
      <c r="A806" s="1704"/>
      <c r="B806" s="1715" t="s">
        <v>1513</v>
      </c>
      <c r="C806" s="1652"/>
      <c r="D806" s="1654"/>
      <c r="E806" s="1654"/>
      <c r="F806" s="1654"/>
      <c r="G806" s="1654"/>
      <c r="H806" s="1654"/>
      <c r="I806" s="1676"/>
      <c r="J806" s="1676"/>
      <c r="K806" s="1676"/>
      <c r="L806" s="1676"/>
      <c r="M806" s="1676"/>
      <c r="N806" s="1676"/>
      <c r="O806" s="1676"/>
      <c r="P806" s="1676"/>
      <c r="Q806" s="1676"/>
      <c r="R806" s="1676"/>
      <c r="S806" s="1676"/>
      <c r="T806" s="1676"/>
      <c r="U806" s="1676"/>
      <c r="V806" s="1676"/>
      <c r="W806" s="1676"/>
      <c r="X806" s="1676"/>
      <c r="Y806" s="1676"/>
      <c r="Z806" s="1676"/>
    </row>
    <row r="807" spans="1:26" ht="22.8">
      <c r="A807" s="1704"/>
      <c r="B807" s="1715" t="s">
        <v>1514</v>
      </c>
      <c r="C807" s="1652"/>
      <c r="D807" s="1654"/>
      <c r="E807" s="1654"/>
      <c r="F807" s="1654"/>
      <c r="G807" s="1654"/>
      <c r="H807" s="1654"/>
      <c r="I807" s="1676"/>
      <c r="J807" s="1676"/>
      <c r="K807" s="1676"/>
      <c r="L807" s="1676"/>
      <c r="M807" s="1676"/>
      <c r="N807" s="1676"/>
      <c r="O807" s="1676"/>
      <c r="P807" s="1676"/>
      <c r="Q807" s="1676"/>
      <c r="R807" s="1676"/>
      <c r="S807" s="1676"/>
      <c r="T807" s="1676"/>
      <c r="U807" s="1676"/>
      <c r="V807" s="1676"/>
      <c r="W807" s="1676"/>
      <c r="X807" s="1676"/>
      <c r="Y807" s="1676"/>
      <c r="Z807" s="1676"/>
    </row>
    <row r="808" spans="1:26">
      <c r="A808" s="1704"/>
      <c r="B808" s="1706"/>
      <c r="C808" s="1652"/>
      <c r="D808" s="1654"/>
      <c r="E808" s="1654"/>
      <c r="F808" s="1654"/>
      <c r="G808" s="1654"/>
      <c r="H808" s="1654"/>
      <c r="I808" s="1676"/>
      <c r="J808" s="1676"/>
      <c r="K808" s="1676"/>
      <c r="L808" s="1676"/>
      <c r="M808" s="1676"/>
      <c r="N808" s="1676"/>
      <c r="O808" s="1676"/>
      <c r="P808" s="1676"/>
      <c r="Q808" s="1676"/>
      <c r="R808" s="1676"/>
      <c r="S808" s="1676"/>
      <c r="T808" s="1676"/>
      <c r="U808" s="1676"/>
      <c r="V808" s="1676"/>
      <c r="W808" s="1676"/>
      <c r="X808" s="1676"/>
      <c r="Y808" s="1676"/>
      <c r="Z808" s="1676"/>
    </row>
    <row r="809" spans="1:26" ht="22.8">
      <c r="A809" s="1704"/>
      <c r="B809" s="1715" t="s">
        <v>1515</v>
      </c>
      <c r="C809" s="1652"/>
      <c r="D809" s="1654"/>
      <c r="E809" s="1654"/>
      <c r="F809" s="1654"/>
      <c r="G809" s="1654"/>
      <c r="H809" s="1654"/>
      <c r="I809" s="1676"/>
      <c r="J809" s="1676"/>
      <c r="K809" s="1676"/>
      <c r="L809" s="1676"/>
      <c r="M809" s="1676"/>
      <c r="N809" s="1676"/>
      <c r="O809" s="1676"/>
      <c r="P809" s="1676"/>
      <c r="Q809" s="1676"/>
      <c r="R809" s="1676"/>
      <c r="S809" s="1676"/>
      <c r="T809" s="1676"/>
      <c r="U809" s="1676"/>
      <c r="V809" s="1676"/>
      <c r="W809" s="1676"/>
      <c r="X809" s="1676"/>
      <c r="Y809" s="1676"/>
      <c r="Z809" s="1676"/>
    </row>
    <row r="810" spans="1:26">
      <c r="A810" s="1704"/>
      <c r="B810" s="1706"/>
      <c r="C810" s="1652"/>
      <c r="D810" s="1654"/>
      <c r="E810" s="1654"/>
      <c r="F810" s="1654"/>
      <c r="G810" s="1654"/>
      <c r="H810" s="1654"/>
      <c r="I810" s="1676"/>
      <c r="J810" s="1676"/>
      <c r="K810" s="1676"/>
      <c r="L810" s="1676"/>
      <c r="M810" s="1676"/>
      <c r="N810" s="1676"/>
      <c r="O810" s="1676"/>
      <c r="P810" s="1676"/>
      <c r="Q810" s="1676"/>
      <c r="R810" s="1676"/>
      <c r="S810" s="1676"/>
      <c r="T810" s="1676"/>
      <c r="U810" s="1676"/>
      <c r="V810" s="1676"/>
      <c r="W810" s="1676"/>
      <c r="X810" s="1676"/>
      <c r="Y810" s="1676"/>
      <c r="Z810" s="1676"/>
    </row>
    <row r="811" spans="1:26" ht="22.8">
      <c r="A811" s="1704"/>
      <c r="B811" s="1706" t="s">
        <v>1516</v>
      </c>
      <c r="C811" s="1652"/>
      <c r="D811" s="1654"/>
      <c r="E811" s="1654"/>
      <c r="F811" s="1654"/>
      <c r="G811" s="1654"/>
      <c r="H811" s="1654"/>
      <c r="I811" s="1676"/>
      <c r="J811" s="1676"/>
      <c r="K811" s="1676"/>
      <c r="L811" s="1676"/>
      <c r="M811" s="1676"/>
      <c r="N811" s="1676"/>
      <c r="O811" s="1676"/>
      <c r="P811" s="1676"/>
      <c r="Q811" s="1676"/>
      <c r="R811" s="1676"/>
      <c r="S811" s="1676"/>
      <c r="T811" s="1676"/>
      <c r="U811" s="1676"/>
      <c r="V811" s="1676"/>
      <c r="W811" s="1676"/>
      <c r="X811" s="1676"/>
      <c r="Y811" s="1676"/>
      <c r="Z811" s="1676"/>
    </row>
    <row r="812" spans="1:26">
      <c r="A812" s="1704"/>
      <c r="B812" s="1706"/>
      <c r="C812" s="1652"/>
      <c r="D812" s="1654"/>
      <c r="E812" s="1654"/>
      <c r="F812" s="1654"/>
      <c r="G812" s="1654"/>
      <c r="H812" s="1654"/>
      <c r="I812" s="1676"/>
      <c r="J812" s="1676"/>
      <c r="K812" s="1676"/>
      <c r="L812" s="1676"/>
      <c r="M812" s="1676"/>
      <c r="N812" s="1676"/>
      <c r="O812" s="1676"/>
      <c r="P812" s="1676"/>
      <c r="Q812" s="1676"/>
      <c r="R812" s="1676"/>
      <c r="S812" s="1676"/>
      <c r="T812" s="1676"/>
      <c r="U812" s="1676"/>
      <c r="V812" s="1676"/>
      <c r="W812" s="1676"/>
      <c r="X812" s="1676"/>
      <c r="Y812" s="1676"/>
      <c r="Z812" s="1676"/>
    </row>
    <row r="813" spans="1:26">
      <c r="A813" s="1704"/>
      <c r="B813" s="1706"/>
      <c r="C813" s="1652"/>
      <c r="D813" s="1654"/>
      <c r="E813" s="1654"/>
      <c r="F813" s="1654"/>
      <c r="G813" s="1654"/>
      <c r="H813" s="1654"/>
      <c r="I813" s="1676"/>
      <c r="J813" s="1676"/>
      <c r="K813" s="1676"/>
      <c r="L813" s="1676"/>
      <c r="M813" s="1676"/>
      <c r="N813" s="1676"/>
      <c r="O813" s="1676"/>
      <c r="P813" s="1676"/>
      <c r="Q813" s="1676"/>
      <c r="R813" s="1676"/>
      <c r="S813" s="1676"/>
      <c r="T813" s="1676"/>
      <c r="U813" s="1676"/>
      <c r="V813" s="1676"/>
      <c r="W813" s="1676"/>
      <c r="X813" s="1676"/>
      <c r="Y813" s="1676"/>
      <c r="Z813" s="1676"/>
    </row>
    <row r="814" spans="1:26">
      <c r="A814" s="1704"/>
      <c r="B814" s="1712" t="s">
        <v>1107</v>
      </c>
      <c r="C814" s="1652"/>
      <c r="D814" s="1654"/>
      <c r="E814" s="1654"/>
      <c r="F814" s="1654"/>
      <c r="G814" s="1654"/>
      <c r="H814" s="1654"/>
      <c r="I814" s="1676"/>
      <c r="J814" s="1676"/>
      <c r="K814" s="1676"/>
      <c r="L814" s="1676"/>
      <c r="M814" s="1676"/>
      <c r="N814" s="1676"/>
      <c r="O814" s="1676"/>
      <c r="P814" s="1676"/>
      <c r="Q814" s="1676"/>
      <c r="R814" s="1676"/>
      <c r="S814" s="1676"/>
      <c r="T814" s="1676"/>
      <c r="U814" s="1676"/>
      <c r="V814" s="1676"/>
      <c r="W814" s="1676"/>
      <c r="X814" s="1676"/>
      <c r="Y814" s="1676"/>
      <c r="Z814" s="1676"/>
    </row>
    <row r="815" spans="1:26">
      <c r="A815" s="1704"/>
      <c r="B815" s="1706" t="s">
        <v>1132</v>
      </c>
      <c r="C815" s="1652"/>
      <c r="D815" s="1654"/>
      <c r="E815" s="1654"/>
      <c r="F815" s="1654"/>
      <c r="G815" s="1654"/>
      <c r="H815" s="1654"/>
      <c r="I815" s="1676"/>
      <c r="J815" s="1676"/>
      <c r="K815" s="1676"/>
      <c r="L815" s="1676"/>
      <c r="M815" s="1676"/>
      <c r="N815" s="1676"/>
      <c r="O815" s="1676"/>
      <c r="P815" s="1676"/>
      <c r="Q815" s="1676"/>
      <c r="R815" s="1676"/>
      <c r="S815" s="1676"/>
      <c r="T815" s="1676"/>
      <c r="U815" s="1676"/>
      <c r="V815" s="1676"/>
      <c r="W815" s="1676"/>
      <c r="X815" s="1676"/>
      <c r="Y815" s="1676"/>
      <c r="Z815" s="1676"/>
    </row>
    <row r="816" spans="1:26" ht="22.8">
      <c r="A816" s="1704"/>
      <c r="B816" s="1706" t="s">
        <v>1517</v>
      </c>
      <c r="C816" s="1652"/>
      <c r="D816" s="1654"/>
      <c r="E816" s="1654"/>
      <c r="F816" s="1654"/>
      <c r="G816" s="1654"/>
      <c r="H816" s="1654"/>
      <c r="I816" s="1676"/>
      <c r="J816" s="1676"/>
      <c r="K816" s="1676"/>
      <c r="L816" s="1676"/>
      <c r="M816" s="1676"/>
      <c r="N816" s="1676"/>
      <c r="O816" s="1676"/>
      <c r="P816" s="1676"/>
      <c r="Q816" s="1676"/>
      <c r="R816" s="1676"/>
      <c r="S816" s="1676"/>
      <c r="T816" s="1676"/>
      <c r="U816" s="1676"/>
      <c r="V816" s="1676"/>
      <c r="W816" s="1676"/>
      <c r="X816" s="1676"/>
      <c r="Y816" s="1676"/>
      <c r="Z816" s="1676"/>
    </row>
    <row r="817" spans="1:26">
      <c r="A817" s="1704"/>
      <c r="B817" s="1706"/>
      <c r="C817" s="1652"/>
      <c r="D817" s="1654"/>
      <c r="E817" s="1654"/>
      <c r="F817" s="1654"/>
      <c r="G817" s="1654"/>
      <c r="H817" s="1654"/>
      <c r="I817" s="1676"/>
      <c r="J817" s="1676"/>
      <c r="K817" s="1676"/>
      <c r="L817" s="1676"/>
      <c r="M817" s="1676"/>
      <c r="N817" s="1676"/>
      <c r="O817" s="1676"/>
      <c r="P817" s="1676"/>
      <c r="Q817" s="1676"/>
      <c r="R817" s="1676"/>
      <c r="S817" s="1676"/>
      <c r="T817" s="1676"/>
      <c r="U817" s="1676"/>
      <c r="V817" s="1676"/>
      <c r="W817" s="1676"/>
      <c r="X817" s="1676"/>
      <c r="Y817" s="1676"/>
      <c r="Z817" s="1676"/>
    </row>
    <row r="818" spans="1:26" ht="22.8">
      <c r="A818" s="1704"/>
      <c r="B818" s="1706" t="s">
        <v>1518</v>
      </c>
      <c r="C818" s="1652"/>
      <c r="D818" s="1654"/>
      <c r="E818" s="1654"/>
      <c r="F818" s="1654"/>
      <c r="G818" s="1654"/>
      <c r="H818" s="1654"/>
      <c r="I818" s="1676"/>
      <c r="J818" s="1676"/>
      <c r="K818" s="1676"/>
      <c r="L818" s="1676"/>
      <c r="M818" s="1676"/>
      <c r="N818" s="1676"/>
      <c r="O818" s="1676"/>
      <c r="P818" s="1676"/>
      <c r="Q818" s="1676"/>
      <c r="R818" s="1676"/>
      <c r="S818" s="1676"/>
      <c r="T818" s="1676"/>
      <c r="U818" s="1676"/>
      <c r="V818" s="1676"/>
      <c r="W818" s="1676"/>
      <c r="X818" s="1676"/>
      <c r="Y818" s="1676"/>
      <c r="Z818" s="1676"/>
    </row>
    <row r="819" spans="1:26">
      <c r="A819" s="1704"/>
      <c r="B819" s="1706"/>
      <c r="C819" s="1652"/>
      <c r="D819" s="1654"/>
      <c r="E819" s="1654"/>
      <c r="F819" s="1654"/>
      <c r="G819" s="1654"/>
      <c r="H819" s="1654"/>
      <c r="I819" s="1676"/>
      <c r="J819" s="1676"/>
      <c r="K819" s="1676"/>
      <c r="L819" s="1676"/>
      <c r="M819" s="1676"/>
      <c r="N819" s="1676"/>
      <c r="O819" s="1676"/>
      <c r="P819" s="1676"/>
      <c r="Q819" s="1676"/>
      <c r="R819" s="1676"/>
      <c r="S819" s="1676"/>
      <c r="T819" s="1676"/>
      <c r="U819" s="1676"/>
      <c r="V819" s="1676"/>
      <c r="W819" s="1676"/>
      <c r="X819" s="1676"/>
      <c r="Y819" s="1676"/>
      <c r="Z819" s="1676"/>
    </row>
    <row r="820" spans="1:26">
      <c r="A820" s="1704"/>
      <c r="B820" s="1712" t="s">
        <v>723</v>
      </c>
      <c r="C820" s="1652"/>
      <c r="D820" s="1654"/>
      <c r="E820" s="1654"/>
      <c r="F820" s="1654"/>
      <c r="G820" s="1654"/>
      <c r="H820" s="1654"/>
      <c r="I820" s="1676"/>
      <c r="J820" s="1676"/>
      <c r="K820" s="1676"/>
      <c r="L820" s="1676"/>
      <c r="M820" s="1676"/>
      <c r="N820" s="1676"/>
      <c r="O820" s="1676"/>
      <c r="P820" s="1676"/>
      <c r="Q820" s="1676"/>
      <c r="R820" s="1676"/>
      <c r="S820" s="1676"/>
      <c r="T820" s="1676"/>
      <c r="U820" s="1676"/>
      <c r="V820" s="1676"/>
      <c r="W820" s="1676"/>
      <c r="X820" s="1676"/>
      <c r="Y820" s="1676"/>
      <c r="Z820" s="1676"/>
    </row>
    <row r="821" spans="1:26" ht="22.8">
      <c r="A821" s="1704"/>
      <c r="B821" s="1706" t="s">
        <v>1519</v>
      </c>
      <c r="C821" s="1652"/>
      <c r="D821" s="1654"/>
      <c r="E821" s="1654"/>
      <c r="F821" s="1654"/>
      <c r="G821" s="1654"/>
      <c r="H821" s="1654"/>
      <c r="I821" s="1676"/>
      <c r="J821" s="1676"/>
      <c r="K821" s="1676"/>
      <c r="L821" s="1676"/>
      <c r="M821" s="1676"/>
      <c r="N821" s="1676"/>
      <c r="O821" s="1676"/>
      <c r="P821" s="1676"/>
      <c r="Q821" s="1676"/>
      <c r="R821" s="1676"/>
      <c r="S821" s="1676"/>
      <c r="T821" s="1676"/>
      <c r="U821" s="1676"/>
      <c r="V821" s="1676"/>
      <c r="W821" s="1676"/>
      <c r="X821" s="1676"/>
      <c r="Y821" s="1676"/>
      <c r="Z821" s="1676"/>
    </row>
    <row r="822" spans="1:26">
      <c r="A822" s="1704"/>
      <c r="B822" s="1706"/>
      <c r="C822" s="1652"/>
      <c r="D822" s="1654"/>
      <c r="E822" s="1654"/>
      <c r="F822" s="1654"/>
      <c r="G822" s="1654"/>
      <c r="H822" s="1654"/>
      <c r="I822" s="1676"/>
      <c r="J822" s="1676"/>
      <c r="K822" s="1676"/>
      <c r="L822" s="1676"/>
      <c r="M822" s="1676"/>
      <c r="N822" s="1676"/>
      <c r="O822" s="1676"/>
      <c r="P822" s="1676"/>
      <c r="Q822" s="1676"/>
      <c r="R822" s="1676"/>
      <c r="S822" s="1676"/>
      <c r="T822" s="1676"/>
      <c r="U822" s="1676"/>
      <c r="V822" s="1676"/>
      <c r="W822" s="1676"/>
      <c r="X822" s="1676"/>
      <c r="Y822" s="1676"/>
      <c r="Z822" s="1676"/>
    </row>
    <row r="823" spans="1:26">
      <c r="A823" s="1722"/>
      <c r="B823" s="1723"/>
      <c r="C823" s="1722"/>
      <c r="D823" s="1722"/>
      <c r="E823" s="1722"/>
      <c r="F823" s="1722"/>
      <c r="G823" s="1722"/>
      <c r="H823" s="1722"/>
      <c r="I823" s="1634"/>
      <c r="J823" s="1634"/>
      <c r="K823" s="1634"/>
      <c r="L823" s="1634"/>
      <c r="M823" s="1634"/>
      <c r="N823" s="1634"/>
      <c r="O823" s="1634"/>
      <c r="P823" s="1634"/>
      <c r="Q823" s="1634"/>
      <c r="R823" s="1634"/>
      <c r="S823" s="1634"/>
      <c r="T823" s="1634"/>
      <c r="U823" s="1634"/>
      <c r="V823" s="1634"/>
      <c r="W823" s="1634"/>
      <c r="X823" s="1634"/>
      <c r="Y823" s="1634"/>
      <c r="Z823" s="1634"/>
    </row>
    <row r="824" spans="1:26" ht="17.399999999999999">
      <c r="A824" s="1711" t="s">
        <v>1133</v>
      </c>
      <c r="B824" s="1706"/>
      <c r="C824" s="1652"/>
      <c r="D824" s="1654"/>
      <c r="E824" s="1654"/>
      <c r="F824" s="1654"/>
      <c r="G824" s="1654"/>
      <c r="H824" s="1654"/>
      <c r="I824" s="1634"/>
      <c r="J824" s="1634"/>
      <c r="K824" s="1634"/>
      <c r="L824" s="1634"/>
      <c r="M824" s="1634"/>
      <c r="N824" s="1634"/>
      <c r="O824" s="1634"/>
      <c r="P824" s="1634"/>
      <c r="Q824" s="1634"/>
      <c r="R824" s="1634"/>
      <c r="S824" s="1634"/>
      <c r="T824" s="1634"/>
      <c r="U824" s="1634"/>
      <c r="V824" s="1634"/>
      <c r="W824" s="1634"/>
      <c r="X824" s="1634"/>
      <c r="Y824" s="1634"/>
      <c r="Z824" s="1634"/>
    </row>
    <row r="825" spans="1:26">
      <c r="A825" s="1704"/>
      <c r="B825" s="1706"/>
      <c r="C825" s="1652"/>
      <c r="D825" s="1654"/>
      <c r="E825" s="1654"/>
      <c r="F825" s="1654"/>
      <c r="G825" s="1654"/>
      <c r="H825" s="1654"/>
      <c r="I825" s="1634"/>
      <c r="J825" s="1634"/>
      <c r="K825" s="1634"/>
      <c r="L825" s="1634"/>
      <c r="M825" s="1634"/>
      <c r="N825" s="1634"/>
      <c r="O825" s="1634"/>
      <c r="P825" s="1634"/>
      <c r="Q825" s="1634"/>
      <c r="R825" s="1634"/>
      <c r="S825" s="1634"/>
      <c r="T825" s="1634"/>
      <c r="U825" s="1634"/>
      <c r="V825" s="1634"/>
      <c r="W825" s="1634"/>
      <c r="X825" s="1634"/>
      <c r="Y825" s="1634"/>
      <c r="Z825" s="1634"/>
    </row>
    <row r="826" spans="1:26">
      <c r="A826" s="1704"/>
      <c r="B826" s="1712" t="s">
        <v>705</v>
      </c>
      <c r="C826" s="1652"/>
      <c r="D826" s="1654"/>
      <c r="E826" s="1654"/>
      <c r="F826" s="1654"/>
      <c r="G826" s="1654"/>
      <c r="H826" s="1654"/>
      <c r="I826" s="1676"/>
      <c r="J826" s="1676"/>
      <c r="K826" s="1676"/>
      <c r="L826" s="1676"/>
      <c r="M826" s="1676"/>
      <c r="N826" s="1676"/>
      <c r="O826" s="1676"/>
      <c r="P826" s="1676"/>
      <c r="Q826" s="1676"/>
      <c r="R826" s="1676"/>
      <c r="S826" s="1676"/>
      <c r="T826" s="1676"/>
      <c r="U826" s="1676"/>
      <c r="V826" s="1676"/>
      <c r="W826" s="1676"/>
      <c r="X826" s="1676"/>
      <c r="Y826" s="1676"/>
      <c r="Z826" s="1676"/>
    </row>
    <row r="827" spans="1:26">
      <c r="A827" s="1704"/>
      <c r="B827" s="1706" t="s">
        <v>1134</v>
      </c>
      <c r="C827" s="1652"/>
      <c r="D827" s="1654"/>
      <c r="E827" s="1654"/>
      <c r="F827" s="1654"/>
      <c r="G827" s="1654"/>
      <c r="H827" s="1654"/>
      <c r="I827" s="1676"/>
      <c r="J827" s="1676"/>
      <c r="K827" s="1676"/>
      <c r="L827" s="1676"/>
      <c r="M827" s="1676"/>
      <c r="N827" s="1676"/>
      <c r="O827" s="1676"/>
      <c r="P827" s="1676"/>
      <c r="Q827" s="1676"/>
      <c r="R827" s="1676"/>
      <c r="S827" s="1676"/>
      <c r="T827" s="1676"/>
      <c r="U827" s="1676"/>
      <c r="V827" s="1676"/>
      <c r="W827" s="1676"/>
      <c r="X827" s="1676"/>
      <c r="Y827" s="1676"/>
      <c r="Z827" s="1676"/>
    </row>
    <row r="828" spans="1:26">
      <c r="B828" s="1713" t="s">
        <v>1114</v>
      </c>
      <c r="C828" s="1652"/>
      <c r="D828" s="1654"/>
      <c r="E828" s="1654"/>
      <c r="F828" s="1654"/>
      <c r="G828" s="1654"/>
      <c r="H828" s="1654"/>
      <c r="I828" s="1676"/>
      <c r="J828" s="1676"/>
      <c r="K828" s="1676"/>
      <c r="L828" s="1676"/>
      <c r="M828" s="1676"/>
      <c r="N828" s="1676"/>
      <c r="O828" s="1676"/>
      <c r="P828" s="1676"/>
      <c r="Q828" s="1676"/>
      <c r="R828" s="1676"/>
      <c r="S828" s="1676"/>
      <c r="T828" s="1676"/>
      <c r="U828" s="1676"/>
      <c r="V828" s="1676"/>
      <c r="W828" s="1676"/>
      <c r="X828" s="1676"/>
      <c r="Y828" s="1676"/>
      <c r="Z828" s="1676"/>
    </row>
    <row r="829" spans="1:26">
      <c r="A829" s="1714" t="s">
        <v>119</v>
      </c>
      <c r="B829" s="1715" t="s">
        <v>1084</v>
      </c>
      <c r="D829" s="1654"/>
      <c r="E829" s="1654"/>
      <c r="F829" s="1654"/>
      <c r="G829" s="1654"/>
      <c r="H829" s="1654"/>
      <c r="I829" s="1676"/>
      <c r="J829" s="1676"/>
      <c r="K829" s="1676"/>
      <c r="L829" s="1676"/>
      <c r="M829" s="1676"/>
      <c r="N829" s="1676"/>
      <c r="O829" s="1676"/>
      <c r="P829" s="1676"/>
      <c r="Q829" s="1676"/>
      <c r="R829" s="1676"/>
      <c r="S829" s="1676"/>
      <c r="T829" s="1676"/>
      <c r="U829" s="1676"/>
      <c r="V829" s="1676"/>
      <c r="W829" s="1676"/>
      <c r="X829" s="1676"/>
      <c r="Y829" s="1676"/>
      <c r="Z829" s="1676"/>
    </row>
    <row r="830" spans="1:26">
      <c r="A830" s="1714" t="s">
        <v>119</v>
      </c>
      <c r="B830" s="1715" t="s">
        <v>1135</v>
      </c>
      <c r="D830" s="1654"/>
      <c r="E830" s="1654"/>
      <c r="F830" s="1654"/>
      <c r="G830" s="1654"/>
      <c r="H830" s="1654"/>
      <c r="I830" s="1676"/>
      <c r="J830" s="1676"/>
      <c r="K830" s="1676"/>
      <c r="L830" s="1676"/>
      <c r="M830" s="1676"/>
      <c r="N830" s="1676"/>
      <c r="O830" s="1676"/>
      <c r="P830" s="1676"/>
      <c r="Q830" s="1676"/>
      <c r="R830" s="1676"/>
      <c r="S830" s="1676"/>
      <c r="T830" s="1676"/>
      <c r="U830" s="1676"/>
      <c r="V830" s="1676"/>
      <c r="W830" s="1676"/>
      <c r="X830" s="1676"/>
      <c r="Y830" s="1676"/>
      <c r="Z830" s="1676"/>
    </row>
    <row r="831" spans="1:26">
      <c r="A831" s="1714" t="s">
        <v>119</v>
      </c>
      <c r="B831" s="1716" t="s">
        <v>770</v>
      </c>
      <c r="D831" s="1654"/>
      <c r="E831" s="1654"/>
      <c r="F831" s="1654"/>
      <c r="G831" s="1654"/>
      <c r="H831" s="1654"/>
      <c r="I831" s="1676"/>
      <c r="J831" s="1676"/>
      <c r="K831" s="1676"/>
      <c r="L831" s="1676"/>
      <c r="M831" s="1676"/>
      <c r="N831" s="1676"/>
      <c r="O831" s="1676"/>
      <c r="P831" s="1676"/>
      <c r="Q831" s="1676"/>
      <c r="R831" s="1676"/>
      <c r="S831" s="1676"/>
      <c r="T831" s="1676"/>
      <c r="U831" s="1676"/>
      <c r="V831" s="1676"/>
      <c r="W831" s="1676"/>
      <c r="X831" s="1676"/>
      <c r="Y831" s="1676"/>
      <c r="Z831" s="1676"/>
    </row>
    <row r="832" spans="1:26">
      <c r="A832" s="1714" t="s">
        <v>119</v>
      </c>
      <c r="B832" s="1715" t="s">
        <v>1136</v>
      </c>
      <c r="D832" s="1654"/>
      <c r="E832" s="1654"/>
      <c r="F832" s="1654"/>
      <c r="G832" s="1654"/>
      <c r="H832" s="1654"/>
      <c r="I832" s="1676"/>
      <c r="J832" s="1676"/>
      <c r="K832" s="1676"/>
      <c r="L832" s="1676"/>
      <c r="M832" s="1676"/>
      <c r="N832" s="1676"/>
      <c r="O832" s="1676"/>
      <c r="P832" s="1676"/>
      <c r="Q832" s="1676"/>
      <c r="R832" s="1676"/>
      <c r="S832" s="1676"/>
      <c r="T832" s="1676"/>
      <c r="U832" s="1676"/>
      <c r="V832" s="1676"/>
      <c r="W832" s="1676"/>
      <c r="X832" s="1676"/>
      <c r="Y832" s="1676"/>
      <c r="Z832" s="1676"/>
    </row>
    <row r="833" spans="1:26">
      <c r="A833" s="1714" t="s">
        <v>119</v>
      </c>
      <c r="B833" s="1716" t="s">
        <v>707</v>
      </c>
      <c r="D833" s="1710"/>
      <c r="E833" s="1654"/>
      <c r="F833" s="1654"/>
      <c r="G833" s="1654"/>
      <c r="H833" s="1654"/>
      <c r="I833" s="1634"/>
      <c r="J833" s="1634"/>
      <c r="K833" s="1634"/>
      <c r="L833" s="1634"/>
      <c r="M833" s="1634"/>
      <c r="N833" s="1634"/>
      <c r="O833" s="1634"/>
      <c r="P833" s="1634"/>
      <c r="Q833" s="1634"/>
      <c r="R833" s="1634"/>
      <c r="S833" s="1634"/>
      <c r="T833" s="1634"/>
      <c r="U833" s="1634"/>
      <c r="V833" s="1634"/>
      <c r="W833" s="1634"/>
      <c r="X833" s="1634"/>
      <c r="Y833" s="1634"/>
      <c r="Z833" s="1634"/>
    </row>
    <row r="834" spans="1:26">
      <c r="A834" s="1704"/>
      <c r="B834" s="1732"/>
      <c r="C834" s="1733"/>
      <c r="D834" s="1710"/>
      <c r="E834" s="1654"/>
      <c r="F834" s="1654"/>
      <c r="G834" s="1654"/>
      <c r="H834" s="1654"/>
      <c r="I834" s="1676"/>
      <c r="J834" s="1676"/>
      <c r="K834" s="1676"/>
      <c r="L834" s="1676"/>
      <c r="M834" s="1676"/>
      <c r="N834" s="1676"/>
      <c r="O834" s="1676"/>
      <c r="P834" s="1676"/>
      <c r="Q834" s="1676"/>
      <c r="R834" s="1676"/>
      <c r="S834" s="1676"/>
      <c r="T834" s="1676"/>
      <c r="U834" s="1676"/>
      <c r="V834" s="1676"/>
      <c r="W834" s="1676"/>
      <c r="X834" s="1676"/>
      <c r="Y834" s="1676"/>
      <c r="Z834" s="1676"/>
    </row>
    <row r="835" spans="1:26">
      <c r="A835" s="1704"/>
      <c r="B835" s="1712" t="s">
        <v>942</v>
      </c>
      <c r="C835" s="1652"/>
      <c r="D835" s="1654"/>
      <c r="E835" s="1654"/>
      <c r="F835" s="1654"/>
      <c r="G835" s="1654"/>
      <c r="H835" s="1654"/>
      <c r="I835" s="1676"/>
      <c r="J835" s="1676"/>
      <c r="K835" s="1676"/>
      <c r="L835" s="1676"/>
      <c r="M835" s="1676"/>
      <c r="N835" s="1676"/>
      <c r="O835" s="1676"/>
      <c r="P835" s="1676"/>
      <c r="Q835" s="1676"/>
      <c r="R835" s="1676"/>
      <c r="S835" s="1676"/>
      <c r="T835" s="1676"/>
      <c r="U835" s="1676"/>
      <c r="V835" s="1676"/>
      <c r="W835" s="1676"/>
      <c r="X835" s="1676"/>
      <c r="Y835" s="1676"/>
      <c r="Z835" s="1676"/>
    </row>
    <row r="836" spans="1:26">
      <c r="A836" s="1704"/>
      <c r="B836" s="1706" t="s">
        <v>772</v>
      </c>
      <c r="C836" s="1652"/>
      <c r="D836" s="1654"/>
      <c r="E836" s="1654"/>
      <c r="F836" s="1654"/>
      <c r="G836" s="1654"/>
      <c r="H836" s="1654"/>
      <c r="I836" s="1676"/>
      <c r="J836" s="1676"/>
      <c r="K836" s="1676"/>
      <c r="L836" s="1676"/>
      <c r="M836" s="1676"/>
      <c r="N836" s="1676"/>
      <c r="O836" s="1676"/>
      <c r="P836" s="1676"/>
      <c r="Q836" s="1676"/>
      <c r="R836" s="1676"/>
      <c r="S836" s="1676"/>
      <c r="T836" s="1676"/>
      <c r="U836" s="1676"/>
      <c r="V836" s="1676"/>
      <c r="W836" s="1676"/>
      <c r="X836" s="1676"/>
      <c r="Y836" s="1676"/>
      <c r="Z836" s="1676"/>
    </row>
    <row r="837" spans="1:26">
      <c r="B837" s="1656" t="s">
        <v>1006</v>
      </c>
      <c r="C837" s="1652"/>
      <c r="D837" s="1654"/>
      <c r="E837" s="1654"/>
      <c r="F837" s="1654"/>
      <c r="G837" s="1654"/>
      <c r="H837" s="1654"/>
      <c r="I837" s="1676"/>
      <c r="J837" s="1676"/>
      <c r="K837" s="1676"/>
      <c r="L837" s="1676"/>
      <c r="M837" s="1676"/>
      <c r="N837" s="1676"/>
      <c r="O837" s="1676"/>
      <c r="P837" s="1676"/>
      <c r="Q837" s="1676"/>
      <c r="R837" s="1676"/>
      <c r="S837" s="1676"/>
      <c r="T837" s="1676"/>
      <c r="U837" s="1676"/>
      <c r="V837" s="1676"/>
      <c r="W837" s="1676"/>
      <c r="X837" s="1676"/>
      <c r="Y837" s="1676"/>
      <c r="Z837" s="1676"/>
    </row>
    <row r="838" spans="1:26">
      <c r="B838" s="1656" t="s">
        <v>773</v>
      </c>
      <c r="C838" s="1652"/>
      <c r="D838" s="1654"/>
      <c r="E838" s="1654"/>
      <c r="F838" s="1654"/>
      <c r="G838" s="1654"/>
      <c r="H838" s="1654"/>
      <c r="I838" s="1676"/>
      <c r="J838" s="1676"/>
      <c r="K838" s="1676"/>
      <c r="L838" s="1676"/>
      <c r="M838" s="1676"/>
      <c r="N838" s="1676"/>
      <c r="O838" s="1676"/>
      <c r="P838" s="1676"/>
      <c r="Q838" s="1676"/>
      <c r="R838" s="1676"/>
      <c r="S838" s="1676"/>
      <c r="T838" s="1676"/>
      <c r="U838" s="1676"/>
      <c r="V838" s="1676"/>
      <c r="W838" s="1676"/>
      <c r="X838" s="1676"/>
      <c r="Y838" s="1676"/>
      <c r="Z838" s="1676"/>
    </row>
    <row r="839" spans="1:26">
      <c r="A839" s="1704"/>
      <c r="B839" s="1706"/>
      <c r="C839" s="1652"/>
      <c r="D839" s="1654"/>
      <c r="E839" s="1654"/>
      <c r="F839" s="1654"/>
      <c r="G839" s="1654"/>
      <c r="H839" s="1654"/>
      <c r="I839" s="1676"/>
      <c r="J839" s="1676"/>
      <c r="K839" s="1676"/>
      <c r="L839" s="1676"/>
      <c r="M839" s="1676"/>
      <c r="N839" s="1676"/>
      <c r="O839" s="1676"/>
      <c r="P839" s="1676"/>
      <c r="Q839" s="1676"/>
      <c r="R839" s="1676"/>
      <c r="S839" s="1676"/>
      <c r="T839" s="1676"/>
      <c r="U839" s="1676"/>
      <c r="V839" s="1676"/>
      <c r="W839" s="1676"/>
      <c r="X839" s="1676"/>
      <c r="Y839" s="1676"/>
      <c r="Z839" s="1676"/>
    </row>
    <row r="840" spans="1:26">
      <c r="A840" s="1704"/>
      <c r="B840" s="1712" t="s">
        <v>1107</v>
      </c>
      <c r="C840" s="1652"/>
      <c r="D840" s="1654"/>
      <c r="E840" s="1654"/>
      <c r="F840" s="1654"/>
      <c r="G840" s="1654"/>
      <c r="H840" s="1654"/>
      <c r="I840" s="1676"/>
      <c r="J840" s="1676"/>
      <c r="K840" s="1676"/>
      <c r="L840" s="1676"/>
      <c r="M840" s="1676"/>
      <c r="N840" s="1676"/>
      <c r="O840" s="1676"/>
      <c r="P840" s="1676"/>
      <c r="Q840" s="1676"/>
      <c r="R840" s="1676"/>
      <c r="S840" s="1676"/>
      <c r="T840" s="1676"/>
      <c r="U840" s="1676"/>
      <c r="V840" s="1676"/>
      <c r="W840" s="1676"/>
      <c r="X840" s="1676"/>
      <c r="Y840" s="1676"/>
      <c r="Z840" s="1676"/>
    </row>
    <row r="841" spans="1:26">
      <c r="A841" s="1704"/>
      <c r="B841" s="1706" t="s">
        <v>1137</v>
      </c>
      <c r="C841" s="1652"/>
      <c r="D841" s="1654"/>
      <c r="E841" s="1654"/>
      <c r="F841" s="1654"/>
      <c r="G841" s="1654"/>
      <c r="H841" s="1654"/>
      <c r="I841" s="1676"/>
      <c r="J841" s="1676"/>
      <c r="K841" s="1676"/>
      <c r="L841" s="1676"/>
      <c r="M841" s="1676"/>
      <c r="N841" s="1676"/>
      <c r="O841" s="1676"/>
      <c r="P841" s="1676"/>
      <c r="Q841" s="1676"/>
      <c r="R841" s="1676"/>
      <c r="S841" s="1676"/>
      <c r="T841" s="1676"/>
      <c r="U841" s="1676"/>
      <c r="V841" s="1676"/>
      <c r="W841" s="1676"/>
      <c r="X841" s="1676"/>
      <c r="Y841" s="1676"/>
      <c r="Z841" s="1676"/>
    </row>
    <row r="842" spans="1:26">
      <c r="A842" s="1704"/>
      <c r="B842" s="1706" t="s">
        <v>1138</v>
      </c>
      <c r="C842" s="1652"/>
      <c r="D842" s="1654"/>
      <c r="E842" s="1654"/>
      <c r="F842" s="1654"/>
      <c r="G842" s="1654"/>
      <c r="H842" s="1654"/>
      <c r="I842" s="1676"/>
      <c r="J842" s="1676"/>
      <c r="K842" s="1676"/>
      <c r="L842" s="1676"/>
      <c r="M842" s="1676"/>
      <c r="N842" s="1676"/>
      <c r="O842" s="1676"/>
      <c r="P842" s="1676"/>
      <c r="Q842" s="1676"/>
      <c r="R842" s="1676"/>
      <c r="S842" s="1676"/>
      <c r="T842" s="1676"/>
      <c r="U842" s="1676"/>
      <c r="V842" s="1676"/>
      <c r="W842" s="1676"/>
      <c r="X842" s="1676"/>
      <c r="Y842" s="1676"/>
      <c r="Z842" s="1676"/>
    </row>
    <row r="843" spans="1:26">
      <c r="B843" s="1704" t="s">
        <v>1139</v>
      </c>
      <c r="C843" s="1652"/>
      <c r="D843" s="1654"/>
      <c r="E843" s="1654"/>
      <c r="F843" s="1654"/>
      <c r="G843" s="1654"/>
      <c r="H843" s="1654"/>
      <c r="I843" s="1676"/>
      <c r="J843" s="1676"/>
      <c r="K843" s="1676"/>
      <c r="L843" s="1676"/>
      <c r="M843" s="1676"/>
      <c r="N843" s="1676"/>
      <c r="O843" s="1676"/>
      <c r="P843" s="1676"/>
      <c r="Q843" s="1676"/>
      <c r="R843" s="1676"/>
      <c r="S843" s="1676"/>
      <c r="T843" s="1676"/>
      <c r="U843" s="1676"/>
      <c r="V843" s="1676"/>
      <c r="W843" s="1676"/>
      <c r="X843" s="1676"/>
      <c r="Y843" s="1676"/>
      <c r="Z843" s="1676"/>
    </row>
    <row r="844" spans="1:26">
      <c r="A844" s="1704"/>
      <c r="B844" s="1706" t="s">
        <v>1140</v>
      </c>
      <c r="C844" s="1652"/>
      <c r="D844" s="1654"/>
      <c r="E844" s="1654"/>
      <c r="F844" s="1654"/>
      <c r="G844" s="1654"/>
      <c r="H844" s="1654"/>
      <c r="I844" s="1676"/>
      <c r="J844" s="1676"/>
      <c r="K844" s="1676"/>
      <c r="L844" s="1676"/>
      <c r="M844" s="1676"/>
      <c r="N844" s="1676"/>
      <c r="O844" s="1676"/>
      <c r="P844" s="1676"/>
      <c r="Q844" s="1676"/>
      <c r="R844" s="1676"/>
      <c r="S844" s="1676"/>
      <c r="T844" s="1676"/>
      <c r="U844" s="1676"/>
      <c r="V844" s="1676"/>
      <c r="W844" s="1676"/>
      <c r="X844" s="1676"/>
      <c r="Y844" s="1676"/>
      <c r="Z844" s="1676"/>
    </row>
    <row r="845" spans="1:26" ht="23.4">
      <c r="B845" s="1741" t="s">
        <v>1141</v>
      </c>
      <c r="C845" s="1652"/>
      <c r="D845" s="1654"/>
      <c r="E845" s="1654"/>
      <c r="F845" s="1654"/>
      <c r="G845" s="1654"/>
      <c r="H845" s="1654"/>
      <c r="I845" s="1676"/>
      <c r="J845" s="1676"/>
      <c r="K845" s="1676"/>
      <c r="L845" s="1676"/>
      <c r="M845" s="1676"/>
      <c r="N845" s="1676"/>
      <c r="O845" s="1676"/>
      <c r="P845" s="1676"/>
      <c r="Q845" s="1676"/>
      <c r="R845" s="1676"/>
      <c r="S845" s="1676"/>
      <c r="T845" s="1676"/>
      <c r="U845" s="1676"/>
      <c r="V845" s="1676"/>
      <c r="W845" s="1676"/>
      <c r="X845" s="1676"/>
      <c r="Y845" s="1676"/>
      <c r="Z845" s="1676"/>
    </row>
    <row r="846" spans="1:26">
      <c r="A846" s="1704"/>
      <c r="B846" s="1706" t="s">
        <v>1142</v>
      </c>
      <c r="C846" s="1652"/>
      <c r="D846" s="1654"/>
      <c r="E846" s="1654"/>
      <c r="F846" s="1654"/>
      <c r="G846" s="1654"/>
      <c r="H846" s="1654"/>
      <c r="I846" s="1676"/>
      <c r="J846" s="1676"/>
      <c r="K846" s="1676"/>
      <c r="L846" s="1676"/>
      <c r="M846" s="1676"/>
      <c r="N846" s="1676"/>
      <c r="O846" s="1676"/>
      <c r="P846" s="1676"/>
      <c r="Q846" s="1676"/>
      <c r="R846" s="1676"/>
      <c r="S846" s="1676"/>
      <c r="T846" s="1676"/>
      <c r="U846" s="1676"/>
      <c r="V846" s="1676"/>
      <c r="W846" s="1676"/>
      <c r="X846" s="1676"/>
      <c r="Y846" s="1676"/>
      <c r="Z846" s="1676"/>
    </row>
    <row r="847" spans="1:26">
      <c r="B847" s="1741" t="s">
        <v>1143</v>
      </c>
      <c r="C847" s="1652"/>
      <c r="D847" s="1654"/>
      <c r="E847" s="1654"/>
      <c r="F847" s="1654"/>
      <c r="G847" s="1654"/>
      <c r="H847" s="1654"/>
      <c r="I847" s="1676"/>
      <c r="J847" s="1676"/>
      <c r="K847" s="1676"/>
      <c r="L847" s="1676"/>
      <c r="M847" s="1676"/>
      <c r="N847" s="1676"/>
      <c r="O847" s="1676"/>
      <c r="P847" s="1676"/>
      <c r="Q847" s="1676"/>
      <c r="R847" s="1676"/>
      <c r="S847" s="1676"/>
      <c r="T847" s="1676"/>
      <c r="U847" s="1676"/>
      <c r="V847" s="1676"/>
      <c r="W847" s="1676"/>
      <c r="X847" s="1676"/>
      <c r="Y847" s="1676"/>
      <c r="Z847" s="1676"/>
    </row>
    <row r="848" spans="1:26">
      <c r="B848" s="1704" t="s">
        <v>1144</v>
      </c>
      <c r="C848" s="1652"/>
      <c r="D848" s="1654"/>
      <c r="E848" s="1654"/>
      <c r="F848" s="1654"/>
      <c r="G848" s="1654"/>
      <c r="H848" s="1654"/>
      <c r="I848" s="1676"/>
      <c r="J848" s="1676"/>
      <c r="K848" s="1676"/>
      <c r="L848" s="1676"/>
      <c r="M848" s="1676"/>
      <c r="N848" s="1676"/>
      <c r="O848" s="1676"/>
      <c r="P848" s="1676"/>
      <c r="Q848" s="1676"/>
      <c r="R848" s="1676"/>
      <c r="S848" s="1676"/>
      <c r="T848" s="1676"/>
      <c r="U848" s="1676"/>
      <c r="V848" s="1676"/>
      <c r="W848" s="1676"/>
      <c r="X848" s="1676"/>
      <c r="Y848" s="1676"/>
      <c r="Z848" s="1676"/>
    </row>
    <row r="849" spans="1:26">
      <c r="A849" s="1704"/>
      <c r="B849" s="1706" t="s">
        <v>1145</v>
      </c>
      <c r="C849" s="1652"/>
      <c r="D849" s="1654"/>
      <c r="E849" s="1654"/>
      <c r="F849" s="1654"/>
      <c r="G849" s="1654"/>
      <c r="H849" s="1654"/>
      <c r="I849" s="1676"/>
      <c r="J849" s="1676"/>
      <c r="K849" s="1676"/>
      <c r="L849" s="1676"/>
      <c r="M849" s="1676"/>
      <c r="N849" s="1676"/>
      <c r="O849" s="1676"/>
      <c r="P849" s="1676"/>
      <c r="Q849" s="1676"/>
      <c r="R849" s="1676"/>
      <c r="S849" s="1676"/>
      <c r="T849" s="1676"/>
      <c r="U849" s="1676"/>
      <c r="V849" s="1676"/>
      <c r="W849" s="1676"/>
      <c r="X849" s="1676"/>
      <c r="Y849" s="1676"/>
      <c r="Z849" s="1676"/>
    </row>
    <row r="850" spans="1:26" ht="22.8">
      <c r="A850" s="1704"/>
      <c r="B850" s="1706" t="s">
        <v>1565</v>
      </c>
      <c r="C850" s="1652"/>
      <c r="D850" s="1654"/>
      <c r="E850" s="1654"/>
      <c r="F850" s="1654"/>
      <c r="G850" s="1654"/>
      <c r="H850" s="1654"/>
      <c r="I850" s="1676"/>
      <c r="J850" s="1676"/>
      <c r="K850" s="1676"/>
      <c r="L850" s="1676"/>
      <c r="M850" s="1676"/>
      <c r="N850" s="1676"/>
      <c r="O850" s="1676"/>
      <c r="P850" s="1676"/>
      <c r="Q850" s="1676"/>
      <c r="R850" s="1676"/>
      <c r="S850" s="1676"/>
      <c r="T850" s="1676"/>
      <c r="U850" s="1676"/>
      <c r="V850" s="1676"/>
      <c r="W850" s="1676"/>
      <c r="X850" s="1676"/>
      <c r="Y850" s="1676"/>
      <c r="Z850" s="1676"/>
    </row>
    <row r="851" spans="1:26">
      <c r="A851" s="1704"/>
      <c r="B851" s="1706"/>
      <c r="C851" s="1652"/>
      <c r="D851" s="1654"/>
      <c r="E851" s="1654"/>
      <c r="F851" s="1654"/>
      <c r="G851" s="1654"/>
      <c r="H851" s="1654"/>
      <c r="I851" s="1676"/>
      <c r="J851" s="1676"/>
      <c r="K851" s="1676"/>
      <c r="L851" s="1676"/>
      <c r="M851" s="1676"/>
      <c r="N851" s="1676"/>
      <c r="O851" s="1676"/>
      <c r="P851" s="1676"/>
      <c r="Q851" s="1676"/>
      <c r="R851" s="1676"/>
      <c r="S851" s="1676"/>
      <c r="T851" s="1676"/>
      <c r="U851" s="1676"/>
      <c r="V851" s="1676"/>
      <c r="W851" s="1676"/>
      <c r="X851" s="1676"/>
      <c r="Y851" s="1676"/>
      <c r="Z851" s="1676"/>
    </row>
    <row r="852" spans="1:26">
      <c r="A852" s="1704"/>
      <c r="B852" s="1706"/>
      <c r="C852" s="1652"/>
      <c r="D852" s="1654"/>
      <c r="E852" s="1654"/>
      <c r="F852" s="1654"/>
      <c r="G852" s="1654"/>
      <c r="H852" s="1654"/>
      <c r="I852" s="1676"/>
      <c r="J852" s="1676"/>
      <c r="K852" s="1676"/>
      <c r="L852" s="1676"/>
      <c r="M852" s="1676"/>
      <c r="N852" s="1676"/>
      <c r="O852" s="1676"/>
      <c r="P852" s="1676"/>
      <c r="Q852" s="1676"/>
      <c r="R852" s="1676"/>
      <c r="S852" s="1676"/>
      <c r="T852" s="1676"/>
      <c r="U852" s="1676"/>
      <c r="V852" s="1676"/>
      <c r="W852" s="1676"/>
      <c r="X852" s="1676"/>
      <c r="Y852" s="1676"/>
      <c r="Z852" s="1676"/>
    </row>
    <row r="853" spans="1:26">
      <c r="A853" s="1704"/>
      <c r="B853" s="1712" t="s">
        <v>1146</v>
      </c>
      <c r="C853" s="1742"/>
      <c r="D853" s="1654"/>
      <c r="E853" s="1654"/>
      <c r="F853" s="1654"/>
      <c r="G853" s="1654"/>
      <c r="H853" s="1654"/>
      <c r="I853" s="1676"/>
      <c r="J853" s="1676"/>
      <c r="K853" s="1676"/>
      <c r="L853" s="1676"/>
      <c r="M853" s="1676"/>
      <c r="N853" s="1676"/>
      <c r="O853" s="1676"/>
      <c r="P853" s="1676"/>
      <c r="Q853" s="1676"/>
      <c r="R853" s="1676"/>
      <c r="S853" s="1676"/>
      <c r="T853" s="1676"/>
      <c r="U853" s="1676"/>
      <c r="V853" s="1676"/>
      <c r="W853" s="1676"/>
      <c r="X853" s="1676"/>
      <c r="Y853" s="1676"/>
      <c r="Z853" s="1676"/>
    </row>
    <row r="854" spans="1:26">
      <c r="A854" s="1704"/>
      <c r="B854" s="1706" t="s">
        <v>1147</v>
      </c>
      <c r="C854" s="1652"/>
      <c r="D854" s="1654"/>
      <c r="E854" s="1654"/>
      <c r="F854" s="1654"/>
      <c r="G854" s="1654"/>
      <c r="H854" s="1654"/>
      <c r="I854" s="1676"/>
      <c r="J854" s="1676"/>
      <c r="K854" s="1676"/>
      <c r="L854" s="1676"/>
      <c r="M854" s="1676"/>
      <c r="N854" s="1676"/>
      <c r="O854" s="1676"/>
      <c r="P854" s="1676"/>
      <c r="Q854" s="1676"/>
      <c r="R854" s="1676"/>
      <c r="S854" s="1676"/>
      <c r="T854" s="1676"/>
      <c r="U854" s="1676"/>
      <c r="V854" s="1676"/>
      <c r="W854" s="1676"/>
      <c r="X854" s="1676"/>
      <c r="Y854" s="1676"/>
      <c r="Z854" s="1676"/>
    </row>
    <row r="855" spans="1:26" ht="34.200000000000003">
      <c r="A855" s="1704"/>
      <c r="B855" s="1706" t="s">
        <v>1564</v>
      </c>
      <c r="C855" s="1652"/>
      <c r="D855" s="1654"/>
      <c r="E855" s="1654"/>
      <c r="F855" s="1654"/>
      <c r="G855" s="1654"/>
      <c r="H855" s="1654"/>
      <c r="I855" s="1676"/>
      <c r="J855" s="1676"/>
      <c r="K855" s="1676"/>
      <c r="L855" s="1676"/>
      <c r="M855" s="1676"/>
      <c r="N855" s="1676"/>
      <c r="O855" s="1676"/>
      <c r="P855" s="1676"/>
      <c r="Q855" s="1676"/>
      <c r="R855" s="1676"/>
      <c r="S855" s="1676"/>
      <c r="T855" s="1676"/>
      <c r="U855" s="1676"/>
      <c r="V855" s="1676"/>
      <c r="W855" s="1676"/>
      <c r="X855" s="1676"/>
      <c r="Y855" s="1676"/>
      <c r="Z855" s="1676"/>
    </row>
    <row r="856" spans="1:26">
      <c r="A856" s="1704"/>
      <c r="B856" s="1706" t="s">
        <v>1148</v>
      </c>
      <c r="C856" s="1652"/>
      <c r="D856" s="1654"/>
      <c r="E856" s="1654"/>
      <c r="F856" s="1654"/>
      <c r="G856" s="1654"/>
      <c r="H856" s="1654"/>
      <c r="I856" s="1676"/>
      <c r="J856" s="1676"/>
      <c r="K856" s="1676"/>
      <c r="L856" s="1676"/>
      <c r="M856" s="1676"/>
      <c r="N856" s="1676"/>
      <c r="O856" s="1676"/>
      <c r="P856" s="1676"/>
      <c r="Q856" s="1676"/>
      <c r="R856" s="1676"/>
      <c r="S856" s="1676"/>
      <c r="T856" s="1676"/>
      <c r="U856" s="1676"/>
      <c r="V856" s="1676"/>
      <c r="W856" s="1676"/>
      <c r="X856" s="1676"/>
      <c r="Y856" s="1676"/>
      <c r="Z856" s="1676"/>
    </row>
    <row r="857" spans="1:26">
      <c r="A857" s="1704"/>
      <c r="B857" s="1706"/>
      <c r="C857" s="1652"/>
      <c r="D857" s="1654"/>
      <c r="E857" s="1654"/>
      <c r="F857" s="1654"/>
      <c r="G857" s="1654"/>
      <c r="H857" s="1654"/>
      <c r="I857" s="1676"/>
      <c r="J857" s="1676"/>
      <c r="K857" s="1676"/>
      <c r="L857" s="1676"/>
      <c r="M857" s="1676"/>
      <c r="N857" s="1676"/>
      <c r="O857" s="1676"/>
      <c r="P857" s="1676"/>
      <c r="Q857" s="1676"/>
      <c r="R857" s="1676"/>
      <c r="S857" s="1676"/>
      <c r="T857" s="1676"/>
      <c r="U857" s="1676"/>
      <c r="V857" s="1676"/>
      <c r="W857" s="1676"/>
      <c r="X857" s="1676"/>
      <c r="Y857" s="1676"/>
      <c r="Z857" s="1676"/>
    </row>
    <row r="858" spans="1:26">
      <c r="A858" s="1704"/>
      <c r="B858" s="1712" t="s">
        <v>723</v>
      </c>
      <c r="C858" s="1652"/>
      <c r="D858" s="1654"/>
      <c r="E858" s="1654"/>
      <c r="F858" s="1654"/>
      <c r="G858" s="1654"/>
      <c r="H858" s="1654"/>
      <c r="I858" s="1676"/>
      <c r="J858" s="1676"/>
      <c r="K858" s="1676"/>
      <c r="L858" s="1676"/>
      <c r="M858" s="1676"/>
      <c r="N858" s="1676"/>
      <c r="O858" s="1676"/>
      <c r="P858" s="1676"/>
      <c r="Q858" s="1676"/>
      <c r="R858" s="1676"/>
      <c r="S858" s="1676"/>
      <c r="T858" s="1676"/>
      <c r="U858" s="1676"/>
      <c r="V858" s="1676"/>
      <c r="W858" s="1676"/>
      <c r="X858" s="1676"/>
      <c r="Y858" s="1676"/>
      <c r="Z858" s="1676"/>
    </row>
    <row r="859" spans="1:26" ht="22.8">
      <c r="A859" s="1704"/>
      <c r="B859" s="1706" t="s">
        <v>1561</v>
      </c>
      <c r="C859" s="1652"/>
      <c r="D859" s="1654"/>
      <c r="E859" s="1654"/>
      <c r="F859" s="1654"/>
      <c r="G859" s="1654"/>
      <c r="H859" s="1654"/>
      <c r="I859" s="1676"/>
      <c r="J859" s="1676"/>
      <c r="K859" s="1676"/>
      <c r="L859" s="1676"/>
      <c r="M859" s="1676"/>
      <c r="N859" s="1676"/>
      <c r="O859" s="1676"/>
      <c r="P859" s="1676"/>
      <c r="Q859" s="1676"/>
      <c r="R859" s="1676"/>
      <c r="S859" s="1676"/>
      <c r="T859" s="1676"/>
      <c r="U859" s="1676"/>
      <c r="V859" s="1676"/>
      <c r="W859" s="1676"/>
      <c r="X859" s="1676"/>
      <c r="Y859" s="1676"/>
      <c r="Z859" s="1676"/>
    </row>
    <row r="860" spans="1:26">
      <c r="A860" s="1704"/>
      <c r="B860" s="1706"/>
      <c r="C860" s="1652"/>
      <c r="D860" s="1654"/>
      <c r="E860" s="1654"/>
      <c r="F860" s="1654"/>
      <c r="G860" s="1654"/>
      <c r="H860" s="1654"/>
      <c r="I860" s="1676"/>
      <c r="J860" s="1676"/>
      <c r="K860" s="1676"/>
      <c r="L860" s="1676"/>
      <c r="M860" s="1676"/>
      <c r="N860" s="1676"/>
      <c r="O860" s="1676"/>
      <c r="P860" s="1676"/>
      <c r="Q860" s="1676"/>
      <c r="R860" s="1676"/>
      <c r="S860" s="1676"/>
      <c r="T860" s="1676"/>
      <c r="U860" s="1676"/>
      <c r="V860" s="1676"/>
      <c r="W860" s="1676"/>
      <c r="X860" s="1676"/>
      <c r="Y860" s="1676"/>
      <c r="Z860" s="1676"/>
    </row>
    <row r="861" spans="1:26">
      <c r="A861" s="1704"/>
      <c r="B861" s="1706"/>
      <c r="C861" s="1652"/>
      <c r="D861" s="1654"/>
      <c r="E861" s="1654"/>
      <c r="F861" s="1654"/>
      <c r="G861" s="1654"/>
      <c r="H861" s="1654"/>
      <c r="I861" s="1634"/>
      <c r="J861" s="1634"/>
      <c r="K861" s="1634"/>
      <c r="L861" s="1634"/>
      <c r="M861" s="1634"/>
      <c r="N861" s="1634"/>
      <c r="O861" s="1634"/>
      <c r="P861" s="1634"/>
      <c r="Q861" s="1634"/>
      <c r="R861" s="1634"/>
      <c r="S861" s="1634"/>
      <c r="T861" s="1634"/>
      <c r="U861" s="1634"/>
      <c r="V861" s="1634"/>
      <c r="W861" s="1634"/>
      <c r="X861" s="1634"/>
      <c r="Y861" s="1634"/>
      <c r="Z861" s="1634"/>
    </row>
    <row r="862" spans="1:26" ht="17.399999999999999">
      <c r="A862" s="1711" t="s">
        <v>1149</v>
      </c>
      <c r="B862" s="1706"/>
      <c r="C862" s="1652"/>
      <c r="D862" s="1654"/>
      <c r="E862" s="1654"/>
      <c r="F862" s="1654"/>
      <c r="G862" s="1654"/>
      <c r="H862" s="1654"/>
      <c r="I862" s="1634"/>
      <c r="J862" s="1634"/>
      <c r="K862" s="1634"/>
      <c r="L862" s="1634"/>
      <c r="M862" s="1634"/>
      <c r="N862" s="1634"/>
      <c r="O862" s="1634"/>
      <c r="P862" s="1634"/>
      <c r="Q862" s="1634"/>
      <c r="R862" s="1634"/>
      <c r="S862" s="1634"/>
      <c r="T862" s="1634"/>
      <c r="U862" s="1634"/>
      <c r="V862" s="1634"/>
      <c r="W862" s="1634"/>
      <c r="X862" s="1634"/>
      <c r="Y862" s="1634"/>
      <c r="Z862" s="1634"/>
    </row>
    <row r="863" spans="1:26">
      <c r="A863" s="1704"/>
      <c r="B863" s="1706"/>
      <c r="C863" s="1652"/>
      <c r="D863" s="1654"/>
      <c r="E863" s="1654"/>
      <c r="F863" s="1654"/>
      <c r="G863" s="1654"/>
      <c r="H863" s="1654"/>
      <c r="I863" s="1634"/>
      <c r="J863" s="1634"/>
      <c r="K863" s="1634"/>
      <c r="L863" s="1634"/>
      <c r="M863" s="1634"/>
      <c r="N863" s="1634"/>
      <c r="O863" s="1634"/>
      <c r="P863" s="1634"/>
      <c r="Q863" s="1634"/>
      <c r="R863" s="1634"/>
      <c r="S863" s="1634"/>
      <c r="T863" s="1634"/>
      <c r="U863" s="1634"/>
      <c r="V863" s="1634"/>
      <c r="W863" s="1634"/>
      <c r="X863" s="1634"/>
      <c r="Y863" s="1634"/>
      <c r="Z863" s="1634"/>
    </row>
    <row r="864" spans="1:26">
      <c r="A864" s="1704"/>
      <c r="B864" s="1712" t="s">
        <v>705</v>
      </c>
      <c r="C864" s="1652"/>
      <c r="D864" s="1654"/>
      <c r="E864" s="1654"/>
      <c r="F864" s="1654"/>
      <c r="G864" s="1654"/>
      <c r="H864" s="1654"/>
      <c r="I864" s="1676"/>
      <c r="J864" s="1676"/>
      <c r="K864" s="1676"/>
      <c r="L864" s="1676"/>
      <c r="M864" s="1676"/>
      <c r="N864" s="1676"/>
      <c r="O864" s="1676"/>
      <c r="P864" s="1676"/>
      <c r="Q864" s="1676"/>
      <c r="R864" s="1676"/>
      <c r="S864" s="1676"/>
      <c r="T864" s="1676"/>
      <c r="U864" s="1676"/>
      <c r="V864" s="1676"/>
      <c r="W864" s="1676"/>
      <c r="X864" s="1676"/>
      <c r="Y864" s="1676"/>
      <c r="Z864" s="1676"/>
    </row>
    <row r="865" spans="1:26" ht="22.8">
      <c r="A865" s="1704"/>
      <c r="B865" s="1706" t="s">
        <v>1562</v>
      </c>
      <c r="C865" s="1652"/>
      <c r="D865" s="1654"/>
      <c r="E865" s="1654"/>
      <c r="F865" s="1654"/>
      <c r="G865" s="1654"/>
      <c r="H865" s="1654"/>
      <c r="I865" s="1676"/>
      <c r="J865" s="1676"/>
      <c r="K865" s="1676"/>
      <c r="L865" s="1676"/>
      <c r="M865" s="1676"/>
      <c r="N865" s="1676"/>
      <c r="O865" s="1676"/>
      <c r="P865" s="1676"/>
      <c r="Q865" s="1676"/>
      <c r="R865" s="1676"/>
      <c r="S865" s="1676"/>
      <c r="T865" s="1676"/>
      <c r="U865" s="1676"/>
      <c r="V865" s="1676"/>
      <c r="W865" s="1676"/>
      <c r="X865" s="1676"/>
      <c r="Y865" s="1676"/>
      <c r="Z865" s="1676"/>
    </row>
    <row r="866" spans="1:26">
      <c r="A866" s="1704"/>
      <c r="B866" s="1706"/>
      <c r="C866" s="1652"/>
      <c r="D866" s="1654"/>
      <c r="E866" s="1654"/>
      <c r="F866" s="1654"/>
      <c r="G866" s="1654"/>
      <c r="H866" s="1654"/>
      <c r="I866" s="1676"/>
      <c r="J866" s="1676"/>
      <c r="K866" s="1676"/>
      <c r="L866" s="1676"/>
      <c r="M866" s="1676"/>
      <c r="N866" s="1676"/>
      <c r="O866" s="1676"/>
      <c r="P866" s="1676"/>
      <c r="Q866" s="1676"/>
      <c r="R866" s="1676"/>
      <c r="S866" s="1676"/>
      <c r="T866" s="1676"/>
      <c r="U866" s="1676"/>
      <c r="V866" s="1676"/>
      <c r="W866" s="1676"/>
      <c r="X866" s="1676"/>
      <c r="Y866" s="1676"/>
      <c r="Z866" s="1676"/>
    </row>
    <row r="867" spans="1:26">
      <c r="A867" s="1714" t="s">
        <v>119</v>
      </c>
      <c r="B867" s="1715" t="s">
        <v>1150</v>
      </c>
      <c r="C867" s="1654"/>
      <c r="E867" s="1654"/>
      <c r="F867" s="1654"/>
      <c r="G867" s="1654"/>
      <c r="H867" s="1654"/>
      <c r="I867" s="1676"/>
      <c r="J867" s="1676"/>
      <c r="K867" s="1676"/>
      <c r="L867" s="1676"/>
      <c r="M867" s="1676"/>
      <c r="N867" s="1676"/>
      <c r="O867" s="1676"/>
      <c r="P867" s="1676"/>
      <c r="Q867" s="1676"/>
      <c r="R867" s="1676"/>
      <c r="S867" s="1676"/>
      <c r="T867" s="1676"/>
      <c r="U867" s="1676"/>
      <c r="V867" s="1676"/>
      <c r="W867" s="1676"/>
      <c r="X867" s="1676"/>
      <c r="Y867" s="1676"/>
      <c r="Z867" s="1676"/>
    </row>
    <row r="868" spans="1:26">
      <c r="A868" s="1714" t="s">
        <v>119</v>
      </c>
      <c r="B868" s="1715" t="s">
        <v>1084</v>
      </c>
      <c r="C868" s="1654"/>
      <c r="E868" s="1654"/>
      <c r="F868" s="1654"/>
      <c r="G868" s="1654"/>
      <c r="H868" s="1654"/>
      <c r="I868" s="1676"/>
      <c r="J868" s="1676"/>
      <c r="K868" s="1676"/>
      <c r="L868" s="1676"/>
      <c r="M868" s="1676"/>
      <c r="N868" s="1676"/>
      <c r="O868" s="1676"/>
      <c r="P868" s="1676"/>
      <c r="Q868" s="1676"/>
      <c r="R868" s="1676"/>
      <c r="S868" s="1676"/>
      <c r="T868" s="1676"/>
      <c r="U868" s="1676"/>
      <c r="V868" s="1676"/>
      <c r="W868" s="1676"/>
      <c r="X868" s="1676"/>
      <c r="Y868" s="1676"/>
      <c r="Z868" s="1676"/>
    </row>
    <row r="869" spans="1:26">
      <c r="A869" s="1714" t="s">
        <v>119</v>
      </c>
      <c r="B869" s="1715" t="s">
        <v>811</v>
      </c>
      <c r="C869" s="1654"/>
      <c r="E869" s="1654"/>
      <c r="F869" s="1654"/>
      <c r="G869" s="1654"/>
      <c r="H869" s="1654"/>
      <c r="I869" s="1676"/>
      <c r="J869" s="1676"/>
      <c r="K869" s="1676"/>
      <c r="L869" s="1676"/>
      <c r="M869" s="1676"/>
      <c r="N869" s="1676"/>
      <c r="O869" s="1676"/>
      <c r="P869" s="1676"/>
      <c r="Q869" s="1676"/>
      <c r="R869" s="1676"/>
      <c r="S869" s="1676"/>
      <c r="T869" s="1676"/>
      <c r="U869" s="1676"/>
      <c r="V869" s="1676"/>
      <c r="W869" s="1676"/>
      <c r="X869" s="1676"/>
      <c r="Y869" s="1676"/>
      <c r="Z869" s="1676"/>
    </row>
    <row r="870" spans="1:26">
      <c r="A870" s="1714" t="s">
        <v>119</v>
      </c>
      <c r="B870" s="1716" t="s">
        <v>770</v>
      </c>
      <c r="C870" s="1654"/>
      <c r="E870" s="1654"/>
      <c r="F870" s="1654"/>
      <c r="G870" s="1654"/>
      <c r="H870" s="1654"/>
      <c r="I870" s="1676"/>
      <c r="J870" s="1676"/>
      <c r="K870" s="1676"/>
      <c r="L870" s="1676"/>
      <c r="M870" s="1676"/>
      <c r="N870" s="1676"/>
      <c r="O870" s="1676"/>
      <c r="P870" s="1676"/>
      <c r="Q870" s="1676"/>
      <c r="R870" s="1676"/>
      <c r="S870" s="1676"/>
      <c r="T870" s="1676"/>
      <c r="U870" s="1676"/>
      <c r="V870" s="1676"/>
      <c r="W870" s="1676"/>
      <c r="X870" s="1676"/>
      <c r="Y870" s="1676"/>
      <c r="Z870" s="1676"/>
    </row>
    <row r="871" spans="1:26">
      <c r="A871" s="1714" t="s">
        <v>119</v>
      </c>
      <c r="B871" s="1715" t="s">
        <v>1136</v>
      </c>
      <c r="C871" s="1654"/>
      <c r="E871" s="1654"/>
      <c r="F871" s="1654"/>
      <c r="G871" s="1654"/>
      <c r="H871" s="1654"/>
      <c r="I871" s="1676"/>
      <c r="J871" s="1676"/>
      <c r="K871" s="1676"/>
      <c r="L871" s="1676"/>
      <c r="M871" s="1676"/>
      <c r="N871" s="1676"/>
      <c r="O871" s="1676"/>
      <c r="P871" s="1676"/>
      <c r="Q871" s="1676"/>
      <c r="R871" s="1676"/>
      <c r="S871" s="1676"/>
      <c r="T871" s="1676"/>
      <c r="U871" s="1676"/>
      <c r="V871" s="1676"/>
      <c r="W871" s="1676"/>
      <c r="X871" s="1676"/>
      <c r="Y871" s="1676"/>
      <c r="Z871" s="1676"/>
    </row>
    <row r="872" spans="1:26">
      <c r="A872" s="1714" t="s">
        <v>119</v>
      </c>
      <c r="B872" s="1716" t="s">
        <v>707</v>
      </c>
      <c r="C872" s="1710"/>
      <c r="E872" s="1654"/>
      <c r="F872" s="1654"/>
      <c r="G872" s="1654"/>
      <c r="H872" s="1654"/>
      <c r="I872" s="1634"/>
      <c r="J872" s="1634"/>
      <c r="K872" s="1634"/>
      <c r="L872" s="1634"/>
      <c r="M872" s="1634"/>
      <c r="N872" s="1634"/>
      <c r="O872" s="1634"/>
      <c r="P872" s="1634"/>
      <c r="Q872" s="1634"/>
      <c r="R872" s="1634"/>
      <c r="S872" s="1634"/>
      <c r="T872" s="1634"/>
      <c r="U872" s="1634"/>
      <c r="V872" s="1634"/>
      <c r="W872" s="1634"/>
      <c r="X872" s="1634"/>
      <c r="Y872" s="1634"/>
      <c r="Z872" s="1634"/>
    </row>
    <row r="873" spans="1:26">
      <c r="A873" s="1704"/>
      <c r="B873" s="1706"/>
      <c r="C873" s="1652"/>
      <c r="D873" s="1654"/>
      <c r="E873" s="1654"/>
      <c r="F873" s="1654"/>
      <c r="G873" s="1654"/>
      <c r="H873" s="1654"/>
      <c r="I873" s="1676"/>
      <c r="J873" s="1676"/>
      <c r="K873" s="1676"/>
      <c r="L873" s="1676"/>
      <c r="M873" s="1676"/>
      <c r="N873" s="1676"/>
      <c r="O873" s="1676"/>
      <c r="P873" s="1676"/>
      <c r="Q873" s="1676"/>
      <c r="R873" s="1676"/>
      <c r="S873" s="1676"/>
      <c r="T873" s="1676"/>
      <c r="U873" s="1676"/>
      <c r="V873" s="1676"/>
      <c r="W873" s="1676"/>
      <c r="X873" s="1676"/>
      <c r="Y873" s="1676"/>
      <c r="Z873" s="1676"/>
    </row>
    <row r="874" spans="1:26">
      <c r="A874" s="1704"/>
      <c r="B874" s="1712" t="s">
        <v>942</v>
      </c>
      <c r="C874" s="1652"/>
      <c r="D874" s="1654"/>
      <c r="E874" s="1654"/>
      <c r="F874" s="1654"/>
      <c r="G874" s="1654"/>
      <c r="H874" s="1654"/>
      <c r="I874" s="1676"/>
      <c r="J874" s="1676"/>
      <c r="K874" s="1676"/>
      <c r="L874" s="1676"/>
      <c r="M874" s="1676"/>
      <c r="N874" s="1676"/>
      <c r="O874" s="1676"/>
      <c r="P874" s="1676"/>
      <c r="Q874" s="1676"/>
      <c r="R874" s="1676"/>
      <c r="S874" s="1676"/>
      <c r="T874" s="1676"/>
      <c r="U874" s="1676"/>
      <c r="V874" s="1676"/>
      <c r="W874" s="1676"/>
      <c r="X874" s="1676"/>
      <c r="Y874" s="1676"/>
      <c r="Z874" s="1676"/>
    </row>
    <row r="875" spans="1:26">
      <c r="A875" s="1704"/>
      <c r="B875" s="1706" t="s">
        <v>772</v>
      </c>
      <c r="C875" s="1652"/>
      <c r="D875" s="1654"/>
      <c r="E875" s="1654"/>
      <c r="F875" s="1654"/>
      <c r="G875" s="1654"/>
      <c r="H875" s="1654"/>
      <c r="I875" s="1676"/>
      <c r="J875" s="1676"/>
      <c r="K875" s="1676"/>
      <c r="L875" s="1676"/>
      <c r="M875" s="1676"/>
      <c r="N875" s="1676"/>
      <c r="O875" s="1676"/>
      <c r="P875" s="1676"/>
      <c r="Q875" s="1676"/>
      <c r="R875" s="1676"/>
      <c r="S875" s="1676"/>
      <c r="T875" s="1676"/>
      <c r="U875" s="1676"/>
      <c r="V875" s="1676"/>
      <c r="W875" s="1676"/>
      <c r="X875" s="1676"/>
      <c r="Y875" s="1676"/>
      <c r="Z875" s="1676"/>
    </row>
    <row r="876" spans="1:26">
      <c r="B876" s="1656" t="s">
        <v>1006</v>
      </c>
      <c r="C876" s="1652"/>
      <c r="D876" s="1654"/>
      <c r="E876" s="1654"/>
      <c r="F876" s="1654"/>
      <c r="G876" s="1654"/>
      <c r="H876" s="1654"/>
      <c r="I876" s="1676"/>
      <c r="J876" s="1676"/>
      <c r="K876" s="1676"/>
      <c r="L876" s="1676"/>
      <c r="M876" s="1676"/>
      <c r="N876" s="1676"/>
      <c r="O876" s="1676"/>
      <c r="P876" s="1676"/>
      <c r="Q876" s="1676"/>
      <c r="R876" s="1676"/>
      <c r="S876" s="1676"/>
      <c r="T876" s="1676"/>
      <c r="U876" s="1676"/>
      <c r="V876" s="1676"/>
      <c r="W876" s="1676"/>
      <c r="X876" s="1676"/>
      <c r="Y876" s="1676"/>
      <c r="Z876" s="1676"/>
    </row>
    <row r="877" spans="1:26">
      <c r="B877" s="1656" t="s">
        <v>773</v>
      </c>
      <c r="C877" s="1652"/>
      <c r="D877" s="1654"/>
      <c r="E877" s="1654"/>
      <c r="F877" s="1654"/>
      <c r="G877" s="1654"/>
      <c r="H877" s="1654"/>
      <c r="I877" s="1676"/>
      <c r="J877" s="1676"/>
      <c r="K877" s="1676"/>
      <c r="L877" s="1676"/>
      <c r="M877" s="1676"/>
      <c r="N877" s="1676"/>
      <c r="O877" s="1676"/>
      <c r="P877" s="1676"/>
      <c r="Q877" s="1676"/>
      <c r="R877" s="1676"/>
      <c r="S877" s="1676"/>
      <c r="T877" s="1676"/>
      <c r="U877" s="1676"/>
      <c r="V877" s="1676"/>
      <c r="W877" s="1676"/>
      <c r="X877" s="1676"/>
      <c r="Y877" s="1676"/>
      <c r="Z877" s="1676"/>
    </row>
    <row r="878" spans="1:26">
      <c r="A878" s="1704"/>
      <c r="B878" s="1706" t="s">
        <v>1151</v>
      </c>
      <c r="C878" s="1652"/>
      <c r="D878" s="1654"/>
      <c r="E878" s="1654"/>
      <c r="F878" s="1654"/>
      <c r="G878" s="1654"/>
      <c r="H878" s="1654"/>
      <c r="I878" s="1676"/>
      <c r="J878" s="1676"/>
      <c r="K878" s="1676"/>
      <c r="L878" s="1676"/>
      <c r="M878" s="1676"/>
      <c r="N878" s="1676"/>
      <c r="O878" s="1676"/>
      <c r="P878" s="1676"/>
      <c r="Q878" s="1676"/>
      <c r="R878" s="1676"/>
      <c r="S878" s="1676"/>
      <c r="T878" s="1676"/>
      <c r="U878" s="1676"/>
      <c r="V878" s="1676"/>
      <c r="W878" s="1676"/>
      <c r="X878" s="1676"/>
      <c r="Y878" s="1676"/>
      <c r="Z878" s="1676"/>
    </row>
    <row r="879" spans="1:26">
      <c r="B879" s="1704" t="s">
        <v>1152</v>
      </c>
      <c r="C879" s="1652"/>
      <c r="D879" s="1654"/>
      <c r="E879" s="1654"/>
      <c r="F879" s="1654"/>
      <c r="G879" s="1654"/>
      <c r="H879" s="1654"/>
      <c r="I879" s="1676"/>
      <c r="J879" s="1676"/>
      <c r="K879" s="1676"/>
      <c r="L879" s="1676"/>
      <c r="M879" s="1676"/>
      <c r="N879" s="1676"/>
      <c r="O879" s="1676"/>
      <c r="P879" s="1676"/>
      <c r="Q879" s="1676"/>
      <c r="R879" s="1676"/>
      <c r="S879" s="1676"/>
      <c r="T879" s="1676"/>
      <c r="U879" s="1676"/>
      <c r="V879" s="1676"/>
      <c r="W879" s="1676"/>
      <c r="X879" s="1676"/>
      <c r="Y879" s="1676"/>
      <c r="Z879" s="1676"/>
    </row>
    <row r="880" spans="1:26">
      <c r="A880" s="1704"/>
      <c r="B880" s="1706" t="s">
        <v>1153</v>
      </c>
      <c r="C880" s="1652"/>
      <c r="D880" s="1654"/>
      <c r="E880" s="1654"/>
      <c r="F880" s="1654"/>
      <c r="G880" s="1654"/>
      <c r="H880" s="1654"/>
      <c r="I880" s="1676"/>
      <c r="J880" s="1676"/>
      <c r="K880" s="1676"/>
      <c r="L880" s="1676"/>
      <c r="M880" s="1676"/>
      <c r="N880" s="1676"/>
      <c r="O880" s="1676"/>
      <c r="P880" s="1676"/>
      <c r="Q880" s="1676"/>
      <c r="R880" s="1676"/>
      <c r="S880" s="1676"/>
      <c r="T880" s="1676"/>
      <c r="U880" s="1676"/>
      <c r="V880" s="1676"/>
      <c r="W880" s="1676"/>
      <c r="X880" s="1676"/>
      <c r="Y880" s="1676"/>
      <c r="Z880" s="1676"/>
    </row>
    <row r="881" spans="1:26" ht="22.8">
      <c r="A881" s="1704"/>
      <c r="B881" s="1706" t="s">
        <v>1563</v>
      </c>
      <c r="C881" s="1652"/>
      <c r="D881" s="1654"/>
      <c r="E881" s="1654"/>
      <c r="F881" s="1654"/>
      <c r="G881" s="1654"/>
      <c r="H881" s="1654"/>
      <c r="I881" s="1676"/>
      <c r="J881" s="1676"/>
      <c r="K881" s="1676"/>
      <c r="L881" s="1676"/>
      <c r="M881" s="1676"/>
      <c r="N881" s="1676"/>
      <c r="O881" s="1676"/>
      <c r="P881" s="1676"/>
      <c r="Q881" s="1676"/>
      <c r="R881" s="1676"/>
      <c r="S881" s="1676"/>
      <c r="T881" s="1676"/>
      <c r="U881" s="1676"/>
      <c r="V881" s="1676"/>
      <c r="W881" s="1676"/>
      <c r="X881" s="1676"/>
      <c r="Y881" s="1676"/>
      <c r="Z881" s="1676"/>
    </row>
    <row r="882" spans="1:26">
      <c r="A882" s="1704"/>
      <c r="B882" s="1706"/>
      <c r="C882" s="1652"/>
      <c r="D882" s="1654"/>
      <c r="E882" s="1654"/>
      <c r="F882" s="1654"/>
      <c r="G882" s="1654"/>
      <c r="H882" s="1654"/>
      <c r="I882" s="1676"/>
      <c r="J882" s="1676"/>
      <c r="K882" s="1676"/>
      <c r="L882" s="1676"/>
      <c r="M882" s="1676"/>
      <c r="N882" s="1676"/>
      <c r="O882" s="1676"/>
      <c r="P882" s="1676"/>
      <c r="Q882" s="1676"/>
      <c r="R882" s="1676"/>
      <c r="S882" s="1676"/>
      <c r="T882" s="1676"/>
      <c r="U882" s="1676"/>
      <c r="V882" s="1676"/>
      <c r="W882" s="1676"/>
      <c r="X882" s="1676"/>
      <c r="Y882" s="1676"/>
      <c r="Z882" s="1676"/>
    </row>
    <row r="883" spans="1:26">
      <c r="A883" s="1704"/>
      <c r="B883" s="1706" t="s">
        <v>1154</v>
      </c>
      <c r="C883" s="1652"/>
      <c r="D883" s="1654"/>
      <c r="E883" s="1654"/>
      <c r="F883" s="1654"/>
      <c r="G883" s="1654"/>
      <c r="H883" s="1654"/>
      <c r="I883" s="1676"/>
      <c r="J883" s="1676"/>
      <c r="K883" s="1676"/>
      <c r="L883" s="1676"/>
      <c r="M883" s="1676"/>
      <c r="N883" s="1676"/>
      <c r="O883" s="1676"/>
      <c r="P883" s="1676"/>
      <c r="Q883" s="1676"/>
      <c r="R883" s="1676"/>
      <c r="S883" s="1676"/>
      <c r="T883" s="1676"/>
      <c r="U883" s="1676"/>
      <c r="V883" s="1676"/>
      <c r="W883" s="1676"/>
      <c r="X883" s="1676"/>
      <c r="Y883" s="1676"/>
      <c r="Z883" s="1676"/>
    </row>
    <row r="884" spans="1:26">
      <c r="A884" s="1717"/>
      <c r="B884" s="1706" t="s">
        <v>1155</v>
      </c>
      <c r="C884" s="1654"/>
      <c r="E884" s="1654"/>
      <c r="F884" s="1654"/>
      <c r="G884" s="1654"/>
      <c r="H884" s="1654"/>
      <c r="I884" s="1676"/>
      <c r="J884" s="1676"/>
      <c r="K884" s="1676"/>
      <c r="L884" s="1676"/>
      <c r="M884" s="1676"/>
      <c r="N884" s="1676"/>
      <c r="O884" s="1676"/>
      <c r="P884" s="1676"/>
      <c r="Q884" s="1676"/>
      <c r="R884" s="1676"/>
      <c r="S884" s="1676"/>
      <c r="T884" s="1676"/>
      <c r="U884" s="1676"/>
      <c r="V884" s="1676"/>
      <c r="W884" s="1676"/>
      <c r="X884" s="1676"/>
      <c r="Y884" s="1676"/>
      <c r="Z884" s="1676"/>
    </row>
    <row r="885" spans="1:26">
      <c r="A885" s="1717"/>
      <c r="B885" s="1706" t="s">
        <v>1156</v>
      </c>
      <c r="C885" s="1654"/>
      <c r="E885" s="1654"/>
      <c r="F885" s="1654"/>
      <c r="G885" s="1654"/>
      <c r="H885" s="1654"/>
      <c r="I885" s="1676"/>
      <c r="J885" s="1676"/>
      <c r="K885" s="1676"/>
      <c r="L885" s="1676"/>
      <c r="M885" s="1676"/>
      <c r="N885" s="1676"/>
      <c r="O885" s="1676"/>
      <c r="P885" s="1676"/>
      <c r="Q885" s="1676"/>
      <c r="R885" s="1676"/>
      <c r="S885" s="1676"/>
      <c r="T885" s="1676"/>
      <c r="U885" s="1676"/>
      <c r="V885" s="1676"/>
      <c r="W885" s="1676"/>
      <c r="X885" s="1676"/>
      <c r="Y885" s="1676"/>
      <c r="Z885" s="1676"/>
    </row>
    <row r="886" spans="1:26">
      <c r="A886" s="1717"/>
      <c r="B886" s="1706" t="s">
        <v>1157</v>
      </c>
      <c r="C886" s="1654"/>
      <c r="E886" s="1654"/>
      <c r="F886" s="1654"/>
      <c r="G886" s="1654"/>
      <c r="H886" s="1654"/>
      <c r="I886" s="1676"/>
      <c r="J886" s="1676"/>
      <c r="K886" s="1676"/>
      <c r="L886" s="1676"/>
      <c r="M886" s="1676"/>
      <c r="N886" s="1676"/>
      <c r="O886" s="1676"/>
      <c r="P886" s="1676"/>
      <c r="Q886" s="1676"/>
      <c r="R886" s="1676"/>
      <c r="S886" s="1676"/>
      <c r="T886" s="1676"/>
      <c r="U886" s="1676"/>
      <c r="V886" s="1676"/>
      <c r="W886" s="1676"/>
      <c r="X886" s="1676"/>
      <c r="Y886" s="1676"/>
      <c r="Z886" s="1676"/>
    </row>
    <row r="887" spans="1:26">
      <c r="A887" s="1717"/>
      <c r="B887" s="1706" t="s">
        <v>1158</v>
      </c>
      <c r="C887" s="1654"/>
      <c r="E887" s="1654"/>
      <c r="F887" s="1654"/>
      <c r="G887" s="1654"/>
      <c r="H887" s="1654"/>
      <c r="I887" s="1676"/>
      <c r="J887" s="1676"/>
      <c r="K887" s="1676"/>
      <c r="L887" s="1676"/>
      <c r="M887" s="1676"/>
      <c r="N887" s="1676"/>
      <c r="O887" s="1676"/>
      <c r="P887" s="1676"/>
      <c r="Q887" s="1676"/>
      <c r="R887" s="1676"/>
      <c r="S887" s="1676"/>
      <c r="T887" s="1676"/>
      <c r="U887" s="1676"/>
      <c r="V887" s="1676"/>
      <c r="W887" s="1676"/>
      <c r="X887" s="1676"/>
      <c r="Y887" s="1676"/>
      <c r="Z887" s="1676"/>
    </row>
    <row r="888" spans="1:26">
      <c r="A888" s="1704"/>
      <c r="B888" s="1706"/>
      <c r="C888" s="1656"/>
      <c r="D888" s="1654"/>
      <c r="E888" s="1654"/>
      <c r="F888" s="1654"/>
      <c r="G888" s="1654"/>
      <c r="H888" s="1654"/>
      <c r="I888" s="1676"/>
      <c r="J888" s="1676"/>
      <c r="K888" s="1676"/>
      <c r="L888" s="1676"/>
      <c r="M888" s="1676"/>
      <c r="N888" s="1676"/>
      <c r="O888" s="1676"/>
      <c r="P888" s="1676"/>
      <c r="Q888" s="1676"/>
      <c r="R888" s="1676"/>
      <c r="S888" s="1676"/>
      <c r="T888" s="1676"/>
      <c r="U888" s="1676"/>
      <c r="V888" s="1676"/>
      <c r="W888" s="1676"/>
      <c r="X888" s="1676"/>
      <c r="Y888" s="1676"/>
      <c r="Z888" s="1676"/>
    </row>
    <row r="889" spans="1:26">
      <c r="A889" s="1704"/>
      <c r="B889" s="1706" t="s">
        <v>1159</v>
      </c>
      <c r="C889" s="1656"/>
      <c r="D889" s="1654"/>
      <c r="E889" s="1654"/>
      <c r="F889" s="1654"/>
      <c r="G889" s="1654"/>
      <c r="H889" s="1654"/>
      <c r="I889" s="1676"/>
      <c r="J889" s="1676"/>
      <c r="K889" s="1676"/>
      <c r="L889" s="1676"/>
      <c r="M889" s="1676"/>
      <c r="N889" s="1676"/>
      <c r="O889" s="1676"/>
      <c r="P889" s="1676"/>
      <c r="Q889" s="1676"/>
      <c r="R889" s="1676"/>
      <c r="S889" s="1676"/>
      <c r="T889" s="1676"/>
      <c r="U889" s="1676"/>
      <c r="V889" s="1676"/>
      <c r="W889" s="1676"/>
      <c r="X889" s="1676"/>
      <c r="Y889" s="1676"/>
      <c r="Z889" s="1676"/>
    </row>
    <row r="890" spans="1:26">
      <c r="A890" s="1736" t="s">
        <v>119</v>
      </c>
      <c r="B890" s="1706" t="s">
        <v>1160</v>
      </c>
      <c r="E890" s="1654"/>
      <c r="F890" s="1654"/>
      <c r="G890" s="1654"/>
      <c r="H890" s="1654"/>
      <c r="I890" s="1676"/>
      <c r="J890" s="1676"/>
      <c r="K890" s="1676"/>
      <c r="L890" s="1676"/>
      <c r="M890" s="1676"/>
      <c r="N890" s="1676"/>
      <c r="O890" s="1676"/>
      <c r="P890" s="1676"/>
      <c r="Q890" s="1676"/>
      <c r="R890" s="1676"/>
      <c r="S890" s="1676"/>
      <c r="T890" s="1676"/>
      <c r="U890" s="1676"/>
      <c r="V890" s="1676"/>
      <c r="W890" s="1676"/>
      <c r="X890" s="1676"/>
      <c r="Y890" s="1676"/>
      <c r="Z890" s="1676"/>
    </row>
    <row r="891" spans="1:26">
      <c r="A891" s="1736" t="s">
        <v>119</v>
      </c>
      <c r="B891" s="1706" t="s">
        <v>1161</v>
      </c>
      <c r="E891" s="1654"/>
      <c r="F891" s="1654"/>
      <c r="G891" s="1654"/>
      <c r="H891" s="1654"/>
      <c r="I891" s="1676"/>
      <c r="J891" s="1676"/>
      <c r="K891" s="1676"/>
      <c r="L891" s="1676"/>
      <c r="M891" s="1676"/>
      <c r="N891" s="1676"/>
      <c r="O891" s="1676"/>
      <c r="P891" s="1676"/>
      <c r="Q891" s="1676"/>
      <c r="R891" s="1676"/>
      <c r="S891" s="1676"/>
      <c r="T891" s="1676"/>
      <c r="U891" s="1676"/>
      <c r="V891" s="1676"/>
      <c r="W891" s="1676"/>
      <c r="X891" s="1676"/>
      <c r="Y891" s="1676"/>
      <c r="Z891" s="1676"/>
    </row>
    <row r="892" spans="1:26">
      <c r="A892" s="1736" t="s">
        <v>119</v>
      </c>
      <c r="B892" s="1706" t="s">
        <v>1162</v>
      </c>
      <c r="E892" s="1654"/>
      <c r="F892" s="1654"/>
      <c r="G892" s="1654"/>
      <c r="H892" s="1654"/>
      <c r="I892" s="1676"/>
      <c r="J892" s="1676"/>
      <c r="K892" s="1676"/>
      <c r="L892" s="1676"/>
      <c r="M892" s="1676"/>
      <c r="N892" s="1676"/>
      <c r="O892" s="1676"/>
      <c r="P892" s="1676"/>
      <c r="Q892" s="1676"/>
      <c r="R892" s="1676"/>
      <c r="S892" s="1676"/>
      <c r="T892" s="1676"/>
      <c r="U892" s="1676"/>
      <c r="V892" s="1676"/>
      <c r="W892" s="1676"/>
      <c r="X892" s="1676"/>
      <c r="Y892" s="1676"/>
      <c r="Z892" s="1676"/>
    </row>
    <row r="893" spans="1:26">
      <c r="A893" s="1704"/>
      <c r="B893" s="1706"/>
      <c r="C893" s="1652"/>
      <c r="D893" s="1654"/>
      <c r="E893" s="1654"/>
      <c r="F893" s="1654"/>
      <c r="G893" s="1654"/>
      <c r="H893" s="1654"/>
      <c r="I893" s="1676"/>
      <c r="J893" s="1676"/>
      <c r="K893" s="1676"/>
      <c r="L893" s="1676"/>
      <c r="M893" s="1676"/>
      <c r="N893" s="1676"/>
      <c r="O893" s="1676"/>
      <c r="P893" s="1676"/>
      <c r="Q893" s="1676"/>
      <c r="R893" s="1676"/>
      <c r="S893" s="1676"/>
      <c r="T893" s="1676"/>
      <c r="U893" s="1676"/>
      <c r="V893" s="1676"/>
      <c r="W893" s="1676"/>
      <c r="X893" s="1676"/>
      <c r="Y893" s="1676"/>
      <c r="Z893" s="1676"/>
    </row>
    <row r="894" spans="1:26">
      <c r="A894" s="1704"/>
      <c r="B894" s="1706" t="s">
        <v>1163</v>
      </c>
      <c r="C894" s="1652"/>
      <c r="D894" s="1654"/>
      <c r="E894" s="1654"/>
      <c r="F894" s="1654"/>
      <c r="G894" s="1654"/>
      <c r="H894" s="1654"/>
      <c r="I894" s="1676"/>
      <c r="J894" s="1676"/>
      <c r="K894" s="1676"/>
      <c r="L894" s="1676"/>
      <c r="M894" s="1676"/>
      <c r="N894" s="1676"/>
      <c r="O894" s="1676"/>
      <c r="P894" s="1676"/>
      <c r="Q894" s="1676"/>
      <c r="R894" s="1676"/>
      <c r="S894" s="1676"/>
      <c r="T894" s="1676"/>
      <c r="U894" s="1676"/>
      <c r="V894" s="1676"/>
      <c r="W894" s="1676"/>
      <c r="X894" s="1676"/>
      <c r="Y894" s="1676"/>
      <c r="Z894" s="1676"/>
    </row>
    <row r="895" spans="1:26">
      <c r="A895" s="1736" t="s">
        <v>119</v>
      </c>
      <c r="B895" s="1706" t="s">
        <v>1164</v>
      </c>
      <c r="E895" s="1654"/>
      <c r="F895" s="1654"/>
      <c r="G895" s="1654"/>
      <c r="H895" s="1654"/>
      <c r="I895" s="1676"/>
      <c r="J895" s="1676"/>
      <c r="K895" s="1676"/>
      <c r="L895" s="1676"/>
      <c r="M895" s="1676"/>
      <c r="N895" s="1676"/>
      <c r="O895" s="1676"/>
      <c r="P895" s="1676"/>
      <c r="Q895" s="1676"/>
      <c r="R895" s="1676"/>
      <c r="S895" s="1676"/>
      <c r="T895" s="1676"/>
      <c r="U895" s="1676"/>
      <c r="V895" s="1676"/>
      <c r="W895" s="1676"/>
      <c r="X895" s="1676"/>
      <c r="Y895" s="1676"/>
      <c r="Z895" s="1676"/>
    </row>
    <row r="896" spans="1:26">
      <c r="A896" s="1736" t="s">
        <v>119</v>
      </c>
      <c r="B896" s="1706" t="s">
        <v>1165</v>
      </c>
      <c r="E896" s="1654"/>
      <c r="F896" s="1654"/>
      <c r="G896" s="1654"/>
      <c r="H896" s="1654"/>
      <c r="I896" s="1676"/>
      <c r="J896" s="1676"/>
      <c r="K896" s="1676"/>
      <c r="L896" s="1676"/>
      <c r="M896" s="1676"/>
      <c r="N896" s="1676"/>
      <c r="O896" s="1676"/>
      <c r="P896" s="1676"/>
      <c r="Q896" s="1676"/>
      <c r="R896" s="1676"/>
      <c r="S896" s="1676"/>
      <c r="T896" s="1676"/>
      <c r="U896" s="1676"/>
      <c r="V896" s="1676"/>
      <c r="W896" s="1676"/>
      <c r="X896" s="1676"/>
      <c r="Y896" s="1676"/>
      <c r="Z896" s="1676"/>
    </row>
    <row r="897" spans="1:26">
      <c r="A897" s="1736" t="s">
        <v>119</v>
      </c>
      <c r="B897" s="1706" t="s">
        <v>1166</v>
      </c>
      <c r="E897" s="1654"/>
      <c r="F897" s="1654"/>
      <c r="G897" s="1654"/>
      <c r="H897" s="1654"/>
      <c r="I897" s="1676"/>
      <c r="J897" s="1676"/>
      <c r="K897" s="1676"/>
      <c r="L897" s="1676"/>
      <c r="M897" s="1676"/>
      <c r="N897" s="1676"/>
      <c r="O897" s="1676"/>
      <c r="P897" s="1676"/>
      <c r="Q897" s="1676"/>
      <c r="R897" s="1676"/>
      <c r="S897" s="1676"/>
      <c r="T897" s="1676"/>
      <c r="U897" s="1676"/>
      <c r="V897" s="1676"/>
      <c r="W897" s="1676"/>
      <c r="X897" s="1676"/>
      <c r="Y897" s="1676"/>
      <c r="Z897" s="1676"/>
    </row>
    <row r="898" spans="1:26">
      <c r="A898" s="1736" t="s">
        <v>119</v>
      </c>
      <c r="B898" s="1706" t="s">
        <v>1167</v>
      </c>
      <c r="E898" s="1654"/>
      <c r="F898" s="1654"/>
      <c r="G898" s="1654"/>
      <c r="H898" s="1654"/>
      <c r="I898" s="1676"/>
      <c r="J898" s="1676"/>
      <c r="K898" s="1676"/>
      <c r="L898" s="1676"/>
      <c r="M898" s="1676"/>
      <c r="N898" s="1676"/>
      <c r="O898" s="1676"/>
      <c r="P898" s="1676"/>
      <c r="Q898" s="1676"/>
      <c r="R898" s="1676"/>
      <c r="S898" s="1676"/>
      <c r="T898" s="1676"/>
      <c r="U898" s="1676"/>
      <c r="V898" s="1676"/>
      <c r="W898" s="1676"/>
      <c r="X898" s="1676"/>
      <c r="Y898" s="1676"/>
      <c r="Z898" s="1676"/>
    </row>
    <row r="899" spans="1:26">
      <c r="A899" s="1704"/>
      <c r="B899" s="1706"/>
      <c r="C899" s="1736"/>
      <c r="D899" s="1656"/>
      <c r="E899" s="1654"/>
      <c r="F899" s="1654"/>
      <c r="G899" s="1654"/>
      <c r="H899" s="1654"/>
      <c r="I899" s="1676"/>
      <c r="J899" s="1676"/>
      <c r="K899" s="1676"/>
      <c r="L899" s="1676"/>
      <c r="M899" s="1676"/>
      <c r="N899" s="1676"/>
      <c r="O899" s="1676"/>
      <c r="P899" s="1676"/>
      <c r="Q899" s="1676"/>
      <c r="R899" s="1676"/>
      <c r="S899" s="1676"/>
      <c r="T899" s="1676"/>
      <c r="U899" s="1676"/>
      <c r="V899" s="1676"/>
      <c r="W899" s="1676"/>
      <c r="X899" s="1676"/>
      <c r="Y899" s="1676"/>
      <c r="Z899" s="1676"/>
    </row>
    <row r="900" spans="1:26">
      <c r="A900" s="1704"/>
      <c r="B900" s="1706" t="s">
        <v>1168</v>
      </c>
      <c r="C900" s="1652"/>
      <c r="D900" s="1654"/>
      <c r="E900" s="1654"/>
      <c r="F900" s="1654"/>
      <c r="G900" s="1654"/>
      <c r="H900" s="1654"/>
      <c r="I900" s="1676"/>
      <c r="J900" s="1676"/>
      <c r="K900" s="1676"/>
      <c r="L900" s="1676"/>
      <c r="M900" s="1676"/>
      <c r="N900" s="1676"/>
      <c r="O900" s="1676"/>
      <c r="P900" s="1676"/>
      <c r="Q900" s="1676"/>
      <c r="R900" s="1676"/>
      <c r="S900" s="1676"/>
      <c r="T900" s="1676"/>
      <c r="U900" s="1676"/>
      <c r="V900" s="1676"/>
      <c r="W900" s="1676"/>
      <c r="X900" s="1676"/>
      <c r="Y900" s="1676"/>
      <c r="Z900" s="1676"/>
    </row>
    <row r="901" spans="1:26">
      <c r="A901" s="1736" t="s">
        <v>119</v>
      </c>
      <c r="B901" s="1706" t="s">
        <v>1169</v>
      </c>
      <c r="E901" s="1654"/>
      <c r="F901" s="1654"/>
      <c r="G901" s="1654"/>
      <c r="H901" s="1654"/>
      <c r="I901" s="1676"/>
      <c r="J901" s="1676"/>
      <c r="K901" s="1676"/>
      <c r="L901" s="1676"/>
      <c r="M901" s="1676"/>
      <c r="N901" s="1676"/>
      <c r="O901" s="1676"/>
      <c r="P901" s="1676"/>
      <c r="Q901" s="1676"/>
      <c r="R901" s="1676"/>
      <c r="S901" s="1676"/>
      <c r="T901" s="1676"/>
      <c r="U901" s="1676"/>
      <c r="V901" s="1676"/>
      <c r="W901" s="1676"/>
      <c r="X901" s="1676"/>
      <c r="Y901" s="1676"/>
      <c r="Z901" s="1676"/>
    </row>
    <row r="902" spans="1:26">
      <c r="A902" s="1736" t="s">
        <v>119</v>
      </c>
      <c r="B902" s="1706" t="s">
        <v>1170</v>
      </c>
      <c r="E902" s="1654"/>
      <c r="F902" s="1654"/>
      <c r="G902" s="1654"/>
      <c r="H902" s="1654"/>
      <c r="I902" s="1676"/>
      <c r="J902" s="1676"/>
      <c r="K902" s="1676"/>
      <c r="L902" s="1676"/>
      <c r="M902" s="1676"/>
      <c r="N902" s="1676"/>
      <c r="O902" s="1676"/>
      <c r="P902" s="1676"/>
      <c r="Q902" s="1676"/>
      <c r="R902" s="1676"/>
      <c r="S902" s="1676"/>
      <c r="T902" s="1676"/>
      <c r="U902" s="1676"/>
      <c r="V902" s="1676"/>
      <c r="W902" s="1676"/>
      <c r="X902" s="1676"/>
      <c r="Y902" s="1676"/>
      <c r="Z902" s="1676"/>
    </row>
    <row r="903" spans="1:26">
      <c r="A903" s="1736" t="s">
        <v>119</v>
      </c>
      <c r="B903" s="1706" t="s">
        <v>1171</v>
      </c>
      <c r="E903" s="1654"/>
      <c r="F903" s="1654"/>
      <c r="G903" s="1654"/>
      <c r="H903" s="1654"/>
      <c r="I903" s="1676"/>
      <c r="J903" s="1676"/>
      <c r="K903" s="1676"/>
      <c r="L903" s="1676"/>
      <c r="M903" s="1676"/>
      <c r="N903" s="1676"/>
      <c r="O903" s="1676"/>
      <c r="P903" s="1676"/>
      <c r="Q903" s="1676"/>
      <c r="R903" s="1676"/>
      <c r="S903" s="1676"/>
      <c r="T903" s="1676"/>
      <c r="U903" s="1676"/>
      <c r="V903" s="1676"/>
      <c r="W903" s="1676"/>
      <c r="X903" s="1676"/>
      <c r="Y903" s="1676"/>
      <c r="Z903" s="1676"/>
    </row>
    <row r="904" spans="1:26">
      <c r="A904" s="1736" t="s">
        <v>119</v>
      </c>
      <c r="B904" s="1706" t="s">
        <v>1172</v>
      </c>
      <c r="E904" s="1654"/>
      <c r="F904" s="1654"/>
      <c r="G904" s="1654"/>
      <c r="H904" s="1654"/>
      <c r="I904" s="1676"/>
      <c r="J904" s="1676"/>
      <c r="K904" s="1676"/>
      <c r="L904" s="1676"/>
      <c r="M904" s="1676"/>
      <c r="N904" s="1676"/>
      <c r="O904" s="1676"/>
      <c r="P904" s="1676"/>
      <c r="Q904" s="1676"/>
      <c r="R904" s="1676"/>
      <c r="S904" s="1676"/>
      <c r="T904" s="1676"/>
      <c r="U904" s="1676"/>
      <c r="V904" s="1676"/>
      <c r="W904" s="1676"/>
      <c r="X904" s="1676"/>
      <c r="Y904" s="1676"/>
      <c r="Z904" s="1676"/>
    </row>
    <row r="905" spans="1:26">
      <c r="A905" s="1704"/>
      <c r="B905" s="1706"/>
      <c r="C905" s="1652"/>
      <c r="D905" s="1654"/>
      <c r="E905" s="1654"/>
      <c r="F905" s="1654"/>
      <c r="G905" s="1654"/>
      <c r="H905" s="1654"/>
      <c r="I905" s="1676"/>
      <c r="J905" s="1676"/>
      <c r="K905" s="1676"/>
      <c r="L905" s="1676"/>
      <c r="M905" s="1676"/>
      <c r="N905" s="1676"/>
      <c r="O905" s="1676"/>
      <c r="P905" s="1676"/>
      <c r="Q905" s="1676"/>
      <c r="R905" s="1676"/>
      <c r="S905" s="1676"/>
      <c r="T905" s="1676"/>
      <c r="U905" s="1676"/>
      <c r="V905" s="1676"/>
      <c r="W905" s="1676"/>
      <c r="X905" s="1676"/>
      <c r="Y905" s="1676"/>
      <c r="Z905" s="1676"/>
    </row>
    <row r="906" spans="1:26">
      <c r="A906" s="1704"/>
      <c r="B906" s="1706" t="s">
        <v>1173</v>
      </c>
      <c r="C906" s="1652"/>
      <c r="D906" s="1654"/>
      <c r="E906" s="1654"/>
      <c r="F906" s="1654"/>
      <c r="G906" s="1654"/>
      <c r="H906" s="1654"/>
      <c r="I906" s="1676"/>
      <c r="J906" s="1676"/>
      <c r="K906" s="1676"/>
      <c r="L906" s="1676"/>
      <c r="M906" s="1676"/>
      <c r="N906" s="1676"/>
      <c r="O906" s="1676"/>
      <c r="P906" s="1676"/>
      <c r="Q906" s="1676"/>
      <c r="R906" s="1676"/>
      <c r="S906" s="1676"/>
      <c r="T906" s="1676"/>
      <c r="U906" s="1676"/>
      <c r="V906" s="1676"/>
      <c r="W906" s="1676"/>
      <c r="X906" s="1676"/>
      <c r="Y906" s="1676"/>
      <c r="Z906" s="1676"/>
    </row>
    <row r="907" spans="1:26">
      <c r="A907" s="1704"/>
      <c r="B907" s="1706" t="s">
        <v>1174</v>
      </c>
      <c r="C907" s="1652"/>
      <c r="D907" s="1654"/>
      <c r="E907" s="1654"/>
      <c r="F907" s="1654"/>
      <c r="G907" s="1654"/>
      <c r="H907" s="1654"/>
      <c r="I907" s="1676"/>
      <c r="J907" s="1676"/>
      <c r="K907" s="1676"/>
      <c r="L907" s="1676"/>
      <c r="M907" s="1676"/>
      <c r="N907" s="1676"/>
      <c r="O907" s="1676"/>
      <c r="P907" s="1676"/>
      <c r="Q907" s="1676"/>
      <c r="R907" s="1676"/>
      <c r="S907" s="1676"/>
      <c r="T907" s="1676"/>
      <c r="U907" s="1676"/>
      <c r="V907" s="1676"/>
      <c r="W907" s="1676"/>
      <c r="X907" s="1676"/>
      <c r="Y907" s="1676"/>
      <c r="Z907" s="1676"/>
    </row>
    <row r="908" spans="1:26">
      <c r="A908" s="1704"/>
      <c r="B908" s="1706" t="s">
        <v>1175</v>
      </c>
      <c r="C908" s="1652"/>
      <c r="D908" s="1654"/>
      <c r="E908" s="1654"/>
      <c r="F908" s="1654"/>
      <c r="G908" s="1654"/>
      <c r="H908" s="1654"/>
      <c r="I908" s="1676"/>
      <c r="J908" s="1676"/>
      <c r="K908" s="1676"/>
      <c r="L908" s="1676"/>
      <c r="M908" s="1676"/>
      <c r="N908" s="1676"/>
      <c r="O908" s="1676"/>
      <c r="P908" s="1676"/>
      <c r="Q908" s="1676"/>
      <c r="R908" s="1676"/>
      <c r="S908" s="1676"/>
      <c r="T908" s="1676"/>
      <c r="U908" s="1676"/>
      <c r="V908" s="1676"/>
      <c r="W908" s="1676"/>
      <c r="X908" s="1676"/>
      <c r="Y908" s="1676"/>
      <c r="Z908" s="1676"/>
    </row>
    <row r="909" spans="1:26">
      <c r="A909" s="1704"/>
      <c r="B909" s="1706" t="s">
        <v>1176</v>
      </c>
      <c r="C909" s="1652"/>
      <c r="D909" s="1654"/>
      <c r="E909" s="1654"/>
      <c r="F909" s="1654"/>
      <c r="G909" s="1654"/>
      <c r="H909" s="1654"/>
      <c r="I909" s="1676"/>
      <c r="J909" s="1676"/>
      <c r="K909" s="1676"/>
      <c r="L909" s="1676"/>
      <c r="M909" s="1676"/>
      <c r="N909" s="1676"/>
      <c r="O909" s="1676"/>
      <c r="P909" s="1676"/>
      <c r="Q909" s="1676"/>
      <c r="R909" s="1676"/>
      <c r="S909" s="1676"/>
      <c r="T909" s="1676"/>
      <c r="U909" s="1676"/>
      <c r="V909" s="1676"/>
      <c r="W909" s="1676"/>
      <c r="X909" s="1676"/>
      <c r="Y909" s="1676"/>
      <c r="Z909" s="1676"/>
    </row>
    <row r="910" spans="1:26">
      <c r="A910" s="1704"/>
      <c r="B910" s="1706"/>
      <c r="C910" s="1652"/>
      <c r="D910" s="1654"/>
      <c r="E910" s="1654"/>
      <c r="F910" s="1654"/>
      <c r="G910" s="1654"/>
      <c r="H910" s="1654"/>
      <c r="I910" s="1676"/>
      <c r="J910" s="1676"/>
      <c r="K910" s="1676"/>
      <c r="L910" s="1676"/>
      <c r="M910" s="1676"/>
      <c r="N910" s="1676"/>
      <c r="O910" s="1676"/>
      <c r="P910" s="1676"/>
      <c r="Q910" s="1676"/>
      <c r="R910" s="1676"/>
      <c r="S910" s="1676"/>
      <c r="T910" s="1676"/>
      <c r="U910" s="1676"/>
      <c r="V910" s="1676"/>
      <c r="W910" s="1676"/>
      <c r="X910" s="1676"/>
      <c r="Y910" s="1676"/>
      <c r="Z910" s="1676"/>
    </row>
    <row r="911" spans="1:26" ht="25.95" customHeight="1">
      <c r="A911" s="1704"/>
      <c r="B911" s="1707" t="s">
        <v>1177</v>
      </c>
      <c r="C911" s="1719"/>
      <c r="D911" s="1719"/>
      <c r="E911" s="1719"/>
      <c r="F911" s="1719"/>
      <c r="G911" s="1719"/>
      <c r="H911" s="1719"/>
      <c r="I911" s="1676"/>
      <c r="J911" s="1676"/>
      <c r="K911" s="1676"/>
      <c r="L911" s="1676"/>
      <c r="M911" s="1676"/>
      <c r="N911" s="1676"/>
      <c r="O911" s="1676"/>
      <c r="P911" s="1676"/>
      <c r="Q911" s="1676"/>
      <c r="R911" s="1676"/>
      <c r="S911" s="1676"/>
      <c r="T911" s="1676"/>
      <c r="U911" s="1676"/>
      <c r="V911" s="1676"/>
      <c r="W911" s="1676"/>
      <c r="X911" s="1676"/>
      <c r="Y911" s="1676"/>
      <c r="Z911" s="1676"/>
    </row>
    <row r="912" spans="1:26">
      <c r="A912" s="1704"/>
      <c r="B912" s="1706" t="s">
        <v>1178</v>
      </c>
      <c r="C912" s="1652"/>
      <c r="D912" s="1654"/>
      <c r="E912" s="1654"/>
      <c r="F912" s="1654"/>
      <c r="G912" s="1654"/>
      <c r="H912" s="1654"/>
      <c r="I912" s="1676"/>
      <c r="J912" s="1676"/>
      <c r="K912" s="1676"/>
      <c r="L912" s="1676"/>
      <c r="M912" s="1676"/>
      <c r="N912" s="1676"/>
      <c r="O912" s="1676"/>
      <c r="P912" s="1676"/>
      <c r="Q912" s="1676"/>
      <c r="R912" s="1676"/>
      <c r="S912" s="1676"/>
      <c r="T912" s="1676"/>
      <c r="U912" s="1676"/>
      <c r="V912" s="1676"/>
      <c r="W912" s="1676"/>
      <c r="X912" s="1676"/>
      <c r="Y912" s="1676"/>
      <c r="Z912" s="1676"/>
    </row>
    <row r="913" spans="1:26">
      <c r="A913" s="1704"/>
      <c r="B913" s="1706" t="s">
        <v>1179</v>
      </c>
      <c r="C913" s="1652"/>
      <c r="D913" s="1654"/>
      <c r="E913" s="1654"/>
      <c r="F913" s="1654"/>
      <c r="G913" s="1654"/>
      <c r="H913" s="1654"/>
      <c r="I913" s="1676"/>
      <c r="J913" s="1676"/>
      <c r="K913" s="1676"/>
      <c r="L913" s="1676"/>
      <c r="M913" s="1676"/>
      <c r="N913" s="1676"/>
      <c r="O913" s="1676"/>
      <c r="P913" s="1676"/>
      <c r="Q913" s="1676"/>
      <c r="R913" s="1676"/>
      <c r="S913" s="1676"/>
      <c r="T913" s="1676"/>
      <c r="U913" s="1676"/>
      <c r="V913" s="1676"/>
      <c r="W913" s="1676"/>
      <c r="X913" s="1676"/>
      <c r="Y913" s="1676"/>
      <c r="Z913" s="1676"/>
    </row>
    <row r="914" spans="1:26">
      <c r="A914" s="1704"/>
      <c r="B914" s="1706" t="s">
        <v>1180</v>
      </c>
      <c r="C914" s="1652"/>
      <c r="D914" s="1654"/>
      <c r="E914" s="1654"/>
      <c r="F914" s="1654"/>
      <c r="G914" s="1654"/>
      <c r="H914" s="1654"/>
      <c r="I914" s="1676"/>
      <c r="J914" s="1676"/>
      <c r="K914" s="1676"/>
      <c r="L914" s="1676"/>
      <c r="M914" s="1676"/>
      <c r="N914" s="1676"/>
      <c r="O914" s="1676"/>
      <c r="P914" s="1676"/>
      <c r="Q914" s="1676"/>
      <c r="R914" s="1676"/>
      <c r="S914" s="1676"/>
      <c r="T914" s="1676"/>
      <c r="U914" s="1676"/>
      <c r="V914" s="1676"/>
      <c r="W914" s="1676"/>
      <c r="X914" s="1676"/>
      <c r="Y914" s="1676"/>
      <c r="Z914" s="1676"/>
    </row>
    <row r="915" spans="1:26" ht="27" customHeight="1">
      <c r="A915" s="1704"/>
      <c r="B915" s="1706" t="s">
        <v>1181</v>
      </c>
      <c r="C915" s="1719"/>
      <c r="D915" s="1719"/>
      <c r="E915" s="1719"/>
      <c r="F915" s="1719"/>
      <c r="G915" s="1719"/>
      <c r="H915" s="1719"/>
      <c r="I915" s="1676"/>
      <c r="J915" s="1676"/>
      <c r="K915" s="1676"/>
      <c r="L915" s="1676"/>
      <c r="M915" s="1676"/>
      <c r="N915" s="1676"/>
      <c r="O915" s="1676"/>
      <c r="P915" s="1676"/>
      <c r="Q915" s="1676"/>
      <c r="R915" s="1676"/>
      <c r="S915" s="1676"/>
      <c r="T915" s="1676"/>
      <c r="U915" s="1676"/>
      <c r="V915" s="1676"/>
      <c r="W915" s="1676"/>
      <c r="X915" s="1676"/>
      <c r="Y915" s="1676"/>
      <c r="Z915" s="1676"/>
    </row>
    <row r="916" spans="1:26">
      <c r="A916" s="1704"/>
      <c r="B916" s="1706" t="s">
        <v>1182</v>
      </c>
      <c r="C916" s="1652"/>
      <c r="D916" s="1654"/>
      <c r="E916" s="1654"/>
      <c r="F916" s="1654"/>
      <c r="G916" s="1654"/>
      <c r="H916" s="1654"/>
      <c r="I916" s="1676"/>
      <c r="J916" s="1676"/>
      <c r="K916" s="1676"/>
      <c r="L916" s="1676"/>
      <c r="M916" s="1676"/>
      <c r="N916" s="1676"/>
      <c r="O916" s="1676"/>
      <c r="P916" s="1676"/>
      <c r="Q916" s="1676"/>
      <c r="R916" s="1676"/>
      <c r="S916" s="1676"/>
      <c r="T916" s="1676"/>
      <c r="U916" s="1676"/>
      <c r="V916" s="1676"/>
      <c r="W916" s="1676"/>
      <c r="X916" s="1676"/>
      <c r="Y916" s="1676"/>
      <c r="Z916" s="1676"/>
    </row>
    <row r="917" spans="1:26">
      <c r="A917" s="1704"/>
      <c r="B917" s="1706" t="s">
        <v>1183</v>
      </c>
      <c r="C917" s="1652"/>
      <c r="D917" s="1654"/>
      <c r="E917" s="1654"/>
      <c r="F917" s="1654"/>
      <c r="G917" s="1654"/>
      <c r="H917" s="1654"/>
      <c r="I917" s="1676"/>
      <c r="J917" s="1676"/>
      <c r="K917" s="1676"/>
      <c r="L917" s="1676"/>
      <c r="M917" s="1676"/>
      <c r="N917" s="1676"/>
      <c r="O917" s="1676"/>
      <c r="P917" s="1676"/>
      <c r="Q917" s="1676"/>
      <c r="R917" s="1676"/>
      <c r="S917" s="1676"/>
      <c r="T917" s="1676"/>
      <c r="U917" s="1676"/>
      <c r="V917" s="1676"/>
      <c r="W917" s="1676"/>
      <c r="X917" s="1676"/>
      <c r="Y917" s="1676"/>
      <c r="Z917" s="1676"/>
    </row>
    <row r="918" spans="1:26">
      <c r="A918" s="1704"/>
      <c r="B918" s="1706" t="s">
        <v>1184</v>
      </c>
      <c r="C918" s="1652"/>
      <c r="D918" s="1654"/>
      <c r="E918" s="1654"/>
      <c r="F918" s="1654"/>
      <c r="G918" s="1654"/>
      <c r="H918" s="1654"/>
      <c r="I918" s="1676"/>
      <c r="J918" s="1676"/>
      <c r="K918" s="1676"/>
      <c r="L918" s="1676"/>
      <c r="M918" s="1676"/>
      <c r="N918" s="1676"/>
      <c r="O918" s="1676"/>
      <c r="P918" s="1676"/>
      <c r="Q918" s="1676"/>
      <c r="R918" s="1676"/>
      <c r="S918" s="1676"/>
      <c r="T918" s="1676"/>
      <c r="U918" s="1676"/>
      <c r="V918" s="1676"/>
      <c r="W918" s="1676"/>
      <c r="X918" s="1676"/>
      <c r="Y918" s="1676"/>
      <c r="Z918" s="1676"/>
    </row>
    <row r="919" spans="1:26">
      <c r="A919" s="1704"/>
      <c r="B919" s="1706" t="s">
        <v>1185</v>
      </c>
      <c r="C919" s="1652"/>
      <c r="D919" s="1654"/>
      <c r="E919" s="1654"/>
      <c r="F919" s="1654"/>
      <c r="G919" s="1654"/>
      <c r="H919" s="1654"/>
      <c r="I919" s="1676"/>
      <c r="J919" s="1676"/>
      <c r="K919" s="1676"/>
      <c r="L919" s="1676"/>
      <c r="M919" s="1676"/>
      <c r="N919" s="1676"/>
      <c r="O919" s="1676"/>
      <c r="P919" s="1676"/>
      <c r="Q919" s="1676"/>
      <c r="R919" s="1676"/>
      <c r="S919" s="1676"/>
      <c r="T919" s="1676"/>
      <c r="U919" s="1676"/>
      <c r="V919" s="1676"/>
      <c r="W919" s="1676"/>
      <c r="X919" s="1676"/>
      <c r="Y919" s="1676"/>
      <c r="Z919" s="1676"/>
    </row>
    <row r="920" spans="1:26">
      <c r="A920" s="1704"/>
      <c r="B920" s="1706" t="s">
        <v>1186</v>
      </c>
      <c r="C920" s="1652"/>
      <c r="D920" s="1654"/>
      <c r="E920" s="1654"/>
      <c r="F920" s="1654"/>
      <c r="G920" s="1654"/>
      <c r="H920" s="1654"/>
      <c r="I920" s="1676"/>
      <c r="J920" s="1676"/>
      <c r="K920" s="1676"/>
      <c r="L920" s="1676"/>
      <c r="M920" s="1676"/>
      <c r="N920" s="1676"/>
      <c r="O920" s="1676"/>
      <c r="P920" s="1676"/>
      <c r="Q920" s="1676"/>
      <c r="R920" s="1676"/>
      <c r="S920" s="1676"/>
      <c r="T920" s="1676"/>
      <c r="U920" s="1676"/>
      <c r="V920" s="1676"/>
      <c r="W920" s="1676"/>
      <c r="X920" s="1676"/>
      <c r="Y920" s="1676"/>
      <c r="Z920" s="1676"/>
    </row>
    <row r="921" spans="1:26">
      <c r="A921" s="1704"/>
      <c r="B921" s="1706" t="s">
        <v>1187</v>
      </c>
      <c r="C921" s="1652"/>
      <c r="D921" s="1654"/>
      <c r="E921" s="1654"/>
      <c r="F921" s="1654"/>
      <c r="G921" s="1654"/>
      <c r="H921" s="1654"/>
      <c r="I921" s="1676"/>
      <c r="J921" s="1676"/>
      <c r="K921" s="1676"/>
      <c r="L921" s="1676"/>
      <c r="M921" s="1676"/>
      <c r="N921" s="1676"/>
      <c r="O921" s="1676"/>
      <c r="P921" s="1676"/>
      <c r="Q921" s="1676"/>
      <c r="R921" s="1676"/>
      <c r="S921" s="1676"/>
      <c r="T921" s="1676"/>
      <c r="U921" s="1676"/>
      <c r="V921" s="1676"/>
      <c r="W921" s="1676"/>
      <c r="X921" s="1676"/>
      <c r="Y921" s="1676"/>
      <c r="Z921" s="1676"/>
    </row>
    <row r="922" spans="1:26">
      <c r="A922" s="1704"/>
      <c r="B922" s="1706" t="s">
        <v>1188</v>
      </c>
      <c r="C922" s="1652"/>
      <c r="D922" s="1654"/>
      <c r="E922" s="1654"/>
      <c r="F922" s="1654"/>
      <c r="G922" s="1654"/>
      <c r="H922" s="1654"/>
      <c r="I922" s="1676"/>
      <c r="J922" s="1676"/>
      <c r="K922" s="1676"/>
      <c r="L922" s="1676"/>
      <c r="M922" s="1676"/>
      <c r="N922" s="1676"/>
      <c r="O922" s="1676"/>
      <c r="P922" s="1676"/>
      <c r="Q922" s="1676"/>
      <c r="R922" s="1676"/>
      <c r="S922" s="1676"/>
      <c r="T922" s="1676"/>
      <c r="U922" s="1676"/>
      <c r="V922" s="1676"/>
      <c r="W922" s="1676"/>
      <c r="X922" s="1676"/>
      <c r="Y922" s="1676"/>
      <c r="Z922" s="1676"/>
    </row>
    <row r="923" spans="1:26">
      <c r="A923" s="1704"/>
      <c r="B923" s="1706"/>
      <c r="C923" s="1652"/>
      <c r="D923" s="1654"/>
      <c r="E923" s="1654"/>
      <c r="F923" s="1654"/>
      <c r="G923" s="1654"/>
      <c r="H923" s="1654"/>
      <c r="I923" s="1676"/>
      <c r="J923" s="1676"/>
      <c r="K923" s="1676"/>
      <c r="L923" s="1676"/>
      <c r="M923" s="1676"/>
      <c r="N923" s="1676"/>
      <c r="O923" s="1676"/>
      <c r="P923" s="1676"/>
      <c r="Q923" s="1676"/>
      <c r="R923" s="1676"/>
      <c r="S923" s="1676"/>
      <c r="T923" s="1676"/>
      <c r="U923" s="1676"/>
      <c r="V923" s="1676"/>
      <c r="W923" s="1676"/>
      <c r="X923" s="1676"/>
      <c r="Y923" s="1676"/>
      <c r="Z923" s="1676"/>
    </row>
    <row r="924" spans="1:26">
      <c r="A924" s="1704"/>
      <c r="B924" s="1712" t="s">
        <v>723</v>
      </c>
      <c r="C924" s="1652"/>
      <c r="D924" s="1654"/>
      <c r="E924" s="1654"/>
      <c r="F924" s="1654"/>
      <c r="G924" s="1654"/>
      <c r="H924" s="1654"/>
      <c r="I924" s="1676"/>
      <c r="J924" s="1676"/>
      <c r="K924" s="1676"/>
      <c r="L924" s="1676"/>
      <c r="M924" s="1676"/>
      <c r="N924" s="1676"/>
      <c r="O924" s="1676"/>
      <c r="P924" s="1676"/>
      <c r="Q924" s="1676"/>
      <c r="R924" s="1676"/>
      <c r="S924" s="1676"/>
      <c r="T924" s="1676"/>
      <c r="U924" s="1676"/>
      <c r="V924" s="1676"/>
      <c r="W924" s="1676"/>
      <c r="X924" s="1676"/>
      <c r="Y924" s="1676"/>
      <c r="Z924" s="1676"/>
    </row>
    <row r="925" spans="1:26" ht="22.8">
      <c r="A925" s="1704"/>
      <c r="B925" s="1706" t="s">
        <v>1560</v>
      </c>
      <c r="C925" s="1652"/>
      <c r="D925" s="1654"/>
      <c r="E925" s="1654"/>
      <c r="F925" s="1654"/>
      <c r="G925" s="1654"/>
      <c r="H925" s="1654"/>
      <c r="I925" s="1676"/>
      <c r="J925" s="1676"/>
      <c r="K925" s="1676"/>
      <c r="L925" s="1676"/>
      <c r="M925" s="1676"/>
      <c r="N925" s="1676"/>
      <c r="O925" s="1676"/>
      <c r="P925" s="1676"/>
      <c r="Q925" s="1676"/>
      <c r="R925" s="1676"/>
      <c r="S925" s="1676"/>
      <c r="T925" s="1676"/>
      <c r="U925" s="1676"/>
      <c r="V925" s="1676"/>
      <c r="W925" s="1676"/>
      <c r="X925" s="1676"/>
      <c r="Y925" s="1676"/>
      <c r="Z925" s="1676"/>
    </row>
    <row r="926" spans="1:26">
      <c r="A926" s="1704"/>
      <c r="B926" s="1706"/>
      <c r="C926" s="1652"/>
      <c r="D926" s="1654"/>
      <c r="E926" s="1654"/>
      <c r="F926" s="1654"/>
      <c r="G926" s="1654"/>
      <c r="H926" s="1654"/>
      <c r="I926" s="1676"/>
      <c r="J926" s="1676"/>
      <c r="K926" s="1676"/>
      <c r="L926" s="1676"/>
      <c r="M926" s="1676"/>
      <c r="N926" s="1676"/>
      <c r="O926" s="1676"/>
      <c r="P926" s="1676"/>
      <c r="Q926" s="1676"/>
      <c r="R926" s="1676"/>
      <c r="S926" s="1676"/>
      <c r="T926" s="1676"/>
      <c r="U926" s="1676"/>
      <c r="V926" s="1676"/>
      <c r="W926" s="1676"/>
      <c r="X926" s="1676"/>
      <c r="Y926" s="1676"/>
      <c r="Z926" s="1676"/>
    </row>
    <row r="927" spans="1:26">
      <c r="A927" s="1722"/>
      <c r="B927" s="1723"/>
      <c r="C927" s="1722"/>
      <c r="D927" s="1722"/>
      <c r="E927" s="1722"/>
      <c r="F927" s="1722"/>
      <c r="G927" s="1722"/>
      <c r="H927" s="1722"/>
      <c r="I927" s="1634"/>
      <c r="J927" s="1634"/>
      <c r="K927" s="1634"/>
      <c r="L927" s="1634"/>
      <c r="M927" s="1634"/>
      <c r="N927" s="1634"/>
      <c r="O927" s="1634"/>
      <c r="P927" s="1634"/>
      <c r="Q927" s="1634"/>
      <c r="R927" s="1634"/>
      <c r="S927" s="1634"/>
      <c r="T927" s="1634"/>
      <c r="U927" s="1634"/>
      <c r="V927" s="1634"/>
      <c r="W927" s="1634"/>
      <c r="X927" s="1634"/>
      <c r="Y927" s="1634"/>
      <c r="Z927" s="1634"/>
    </row>
    <row r="928" spans="1:26" ht="17.399999999999999">
      <c r="A928" s="1711" t="s">
        <v>164</v>
      </c>
      <c r="B928" s="1706"/>
      <c r="C928" s="1652"/>
      <c r="D928" s="1654"/>
      <c r="E928" s="1654"/>
      <c r="F928" s="1654"/>
      <c r="G928" s="1654"/>
      <c r="H928" s="1654"/>
      <c r="I928" s="1634"/>
      <c r="J928" s="1634"/>
      <c r="K928" s="1634"/>
      <c r="L928" s="1634"/>
      <c r="M928" s="1634"/>
      <c r="N928" s="1634"/>
      <c r="O928" s="1634"/>
      <c r="P928" s="1634"/>
      <c r="Q928" s="1634"/>
      <c r="R928" s="1634"/>
      <c r="S928" s="1634"/>
      <c r="T928" s="1634"/>
      <c r="U928" s="1634"/>
      <c r="V928" s="1634"/>
      <c r="W928" s="1634"/>
      <c r="X928" s="1634"/>
      <c r="Y928" s="1634"/>
      <c r="Z928" s="1634"/>
    </row>
    <row r="929" spans="1:26">
      <c r="A929" s="1704"/>
      <c r="B929" s="1706"/>
      <c r="C929" s="1652"/>
      <c r="D929" s="1654"/>
      <c r="E929" s="1654"/>
      <c r="F929" s="1654"/>
      <c r="G929" s="1654"/>
      <c r="H929" s="1654"/>
      <c r="I929" s="1676"/>
      <c r="J929" s="1676"/>
      <c r="K929" s="1676"/>
      <c r="L929" s="1676"/>
      <c r="M929" s="1676"/>
      <c r="N929" s="1676"/>
      <c r="O929" s="1676"/>
      <c r="P929" s="1676"/>
      <c r="Q929" s="1676"/>
      <c r="R929" s="1676"/>
      <c r="S929" s="1676"/>
      <c r="T929" s="1676"/>
      <c r="U929" s="1676"/>
      <c r="V929" s="1676"/>
      <c r="W929" s="1676"/>
      <c r="X929" s="1676"/>
      <c r="Y929" s="1676"/>
      <c r="Z929" s="1676"/>
    </row>
    <row r="930" spans="1:26">
      <c r="A930" s="1704"/>
      <c r="B930" s="1712" t="s">
        <v>705</v>
      </c>
      <c r="C930" s="1652"/>
      <c r="D930" s="1654"/>
      <c r="E930" s="1654"/>
      <c r="F930" s="1654"/>
      <c r="G930" s="1654"/>
      <c r="H930" s="1654"/>
      <c r="I930" s="1676"/>
      <c r="J930" s="1676"/>
      <c r="K930" s="1676"/>
      <c r="L930" s="1676"/>
      <c r="M930" s="1676"/>
      <c r="N930" s="1676"/>
      <c r="O930" s="1676"/>
      <c r="P930" s="1676"/>
      <c r="Q930" s="1676"/>
      <c r="R930" s="1676"/>
      <c r="S930" s="1676"/>
      <c r="T930" s="1676"/>
      <c r="U930" s="1676"/>
      <c r="V930" s="1676"/>
      <c r="W930" s="1676"/>
      <c r="X930" s="1676"/>
      <c r="Y930" s="1676"/>
      <c r="Z930" s="1676"/>
    </row>
    <row r="931" spans="1:26" ht="22.8">
      <c r="A931" s="1704"/>
      <c r="B931" s="1706" t="s">
        <v>1559</v>
      </c>
      <c r="C931" s="1652"/>
      <c r="D931" s="1654"/>
      <c r="E931" s="1654"/>
      <c r="F931" s="1654"/>
      <c r="G931" s="1654"/>
      <c r="H931" s="1654"/>
      <c r="I931" s="1676"/>
      <c r="J931" s="1676"/>
      <c r="K931" s="1676"/>
      <c r="L931" s="1676"/>
      <c r="M931" s="1676"/>
      <c r="N931" s="1676"/>
      <c r="O931" s="1676"/>
      <c r="P931" s="1676"/>
      <c r="Q931" s="1676"/>
      <c r="R931" s="1676"/>
      <c r="S931" s="1676"/>
      <c r="T931" s="1676"/>
      <c r="U931" s="1676"/>
      <c r="V931" s="1676"/>
      <c r="W931" s="1676"/>
      <c r="X931" s="1676"/>
      <c r="Y931" s="1676"/>
      <c r="Z931" s="1676"/>
    </row>
    <row r="932" spans="1:26">
      <c r="A932" s="1704"/>
      <c r="B932" s="1706"/>
      <c r="C932" s="1652"/>
      <c r="D932" s="1654"/>
      <c r="E932" s="1654"/>
      <c r="F932" s="1654"/>
      <c r="G932" s="1654"/>
      <c r="H932" s="1654"/>
      <c r="I932" s="1676"/>
      <c r="J932" s="1676"/>
      <c r="K932" s="1676"/>
      <c r="L932" s="1676"/>
      <c r="M932" s="1676"/>
      <c r="N932" s="1676"/>
      <c r="O932" s="1676"/>
      <c r="P932" s="1676"/>
      <c r="Q932" s="1676"/>
      <c r="R932" s="1676"/>
      <c r="S932" s="1676"/>
      <c r="T932" s="1676"/>
      <c r="U932" s="1676"/>
      <c r="V932" s="1676"/>
      <c r="W932" s="1676"/>
      <c r="X932" s="1676"/>
      <c r="Y932" s="1676"/>
      <c r="Z932" s="1676"/>
    </row>
    <row r="933" spans="1:26">
      <c r="A933" s="1714" t="s">
        <v>119</v>
      </c>
      <c r="B933" s="1715" t="s">
        <v>1084</v>
      </c>
      <c r="C933" s="1654"/>
      <c r="E933" s="1654"/>
      <c r="F933" s="1654"/>
      <c r="G933" s="1654"/>
      <c r="H933" s="1654"/>
      <c r="I933" s="1676"/>
      <c r="J933" s="1676"/>
      <c r="K933" s="1676"/>
      <c r="L933" s="1676"/>
      <c r="M933" s="1676"/>
      <c r="N933" s="1676"/>
      <c r="O933" s="1676"/>
      <c r="P933" s="1676"/>
      <c r="Q933" s="1676"/>
      <c r="R933" s="1676"/>
      <c r="S933" s="1676"/>
      <c r="T933" s="1676"/>
      <c r="U933" s="1676"/>
      <c r="V933" s="1676"/>
      <c r="W933" s="1676"/>
      <c r="X933" s="1676"/>
      <c r="Y933" s="1676"/>
      <c r="Z933" s="1676"/>
    </row>
    <row r="934" spans="1:26">
      <c r="A934" s="1714" t="s">
        <v>119</v>
      </c>
      <c r="B934" s="1715" t="s">
        <v>811</v>
      </c>
      <c r="C934" s="1654"/>
      <c r="E934" s="1654"/>
      <c r="F934" s="1654"/>
      <c r="G934" s="1654"/>
      <c r="H934" s="1654"/>
      <c r="I934" s="1676"/>
      <c r="J934" s="1676"/>
      <c r="K934" s="1676"/>
      <c r="L934" s="1676"/>
      <c r="M934" s="1676"/>
      <c r="N934" s="1676"/>
      <c r="O934" s="1676"/>
      <c r="P934" s="1676"/>
      <c r="Q934" s="1676"/>
      <c r="R934" s="1676"/>
      <c r="S934" s="1676"/>
      <c r="T934" s="1676"/>
      <c r="U934" s="1676"/>
      <c r="V934" s="1676"/>
      <c r="W934" s="1676"/>
      <c r="X934" s="1676"/>
      <c r="Y934" s="1676"/>
      <c r="Z934" s="1676"/>
    </row>
    <row r="935" spans="1:26">
      <c r="A935" s="1714" t="s">
        <v>119</v>
      </c>
      <c r="B935" s="1716" t="s">
        <v>770</v>
      </c>
      <c r="C935" s="1654"/>
      <c r="E935" s="1654"/>
      <c r="F935" s="1654"/>
      <c r="G935" s="1654"/>
      <c r="H935" s="1654"/>
      <c r="I935" s="1676"/>
      <c r="J935" s="1676"/>
      <c r="K935" s="1676"/>
      <c r="L935" s="1676"/>
      <c r="M935" s="1676"/>
      <c r="N935" s="1676"/>
      <c r="O935" s="1676"/>
      <c r="P935" s="1676"/>
      <c r="Q935" s="1676"/>
      <c r="R935" s="1676"/>
      <c r="S935" s="1676"/>
      <c r="T935" s="1676"/>
      <c r="U935" s="1676"/>
      <c r="V935" s="1676"/>
      <c r="W935" s="1676"/>
      <c r="X935" s="1676"/>
      <c r="Y935" s="1676"/>
      <c r="Z935" s="1676"/>
    </row>
    <row r="936" spans="1:26">
      <c r="A936" s="1714" t="s">
        <v>119</v>
      </c>
      <c r="B936" s="1715" t="s">
        <v>1136</v>
      </c>
      <c r="C936" s="1654"/>
      <c r="E936" s="1654"/>
      <c r="F936" s="1654"/>
      <c r="G936" s="1654"/>
      <c r="H936" s="1654"/>
      <c r="I936" s="1676"/>
      <c r="J936" s="1676"/>
      <c r="K936" s="1676"/>
      <c r="L936" s="1676"/>
      <c r="M936" s="1676"/>
      <c r="N936" s="1676"/>
      <c r="O936" s="1676"/>
      <c r="P936" s="1676"/>
      <c r="Q936" s="1676"/>
      <c r="R936" s="1676"/>
      <c r="S936" s="1676"/>
      <c r="T936" s="1676"/>
      <c r="U936" s="1676"/>
      <c r="V936" s="1676"/>
      <c r="W936" s="1676"/>
      <c r="X936" s="1676"/>
      <c r="Y936" s="1676"/>
      <c r="Z936" s="1676"/>
    </row>
    <row r="937" spans="1:26">
      <c r="A937" s="1714" t="s">
        <v>119</v>
      </c>
      <c r="B937" s="1716" t="s">
        <v>707</v>
      </c>
      <c r="C937" s="1710"/>
      <c r="E937" s="1654"/>
      <c r="F937" s="1654"/>
      <c r="G937" s="1654"/>
      <c r="H937" s="1654"/>
      <c r="I937" s="1634"/>
      <c r="J937" s="1634"/>
      <c r="K937" s="1634"/>
      <c r="L937" s="1634"/>
      <c r="M937" s="1634"/>
      <c r="N937" s="1634"/>
      <c r="O937" s="1634"/>
      <c r="P937" s="1634"/>
      <c r="Q937" s="1634"/>
      <c r="R937" s="1634"/>
      <c r="S937" s="1634"/>
      <c r="T937" s="1634"/>
      <c r="U937" s="1634"/>
      <c r="V937" s="1634"/>
      <c r="W937" s="1634"/>
      <c r="X937" s="1634"/>
      <c r="Y937" s="1634"/>
      <c r="Z937" s="1634"/>
    </row>
    <row r="938" spans="1:26">
      <c r="A938" s="1704"/>
      <c r="B938" s="1732"/>
      <c r="C938" s="1733"/>
      <c r="D938" s="1654"/>
      <c r="E938" s="1654"/>
      <c r="F938" s="1654"/>
      <c r="G938" s="1654"/>
      <c r="H938" s="1654"/>
      <c r="I938" s="1676"/>
      <c r="J938" s="1676"/>
      <c r="K938" s="1676"/>
      <c r="L938" s="1676"/>
      <c r="M938" s="1676"/>
      <c r="N938" s="1676"/>
      <c r="O938" s="1676"/>
      <c r="P938" s="1676"/>
      <c r="Q938" s="1676"/>
      <c r="R938" s="1676"/>
      <c r="S938" s="1676"/>
      <c r="T938" s="1676"/>
      <c r="U938" s="1676"/>
      <c r="V938" s="1676"/>
      <c r="W938" s="1676"/>
      <c r="X938" s="1676"/>
      <c r="Y938" s="1676"/>
      <c r="Z938" s="1676"/>
    </row>
    <row r="939" spans="1:26">
      <c r="A939" s="1704"/>
      <c r="B939" s="1712" t="s">
        <v>942</v>
      </c>
      <c r="C939" s="1652"/>
      <c r="D939" s="1654"/>
      <c r="E939" s="1654"/>
      <c r="F939" s="1654"/>
      <c r="G939" s="1654"/>
      <c r="H939" s="1654"/>
      <c r="I939" s="1676"/>
      <c r="J939" s="1676"/>
      <c r="K939" s="1676"/>
      <c r="L939" s="1676"/>
      <c r="M939" s="1676"/>
      <c r="N939" s="1676"/>
      <c r="O939" s="1676"/>
      <c r="P939" s="1676"/>
      <c r="Q939" s="1676"/>
      <c r="R939" s="1676"/>
      <c r="S939" s="1676"/>
      <c r="T939" s="1676"/>
      <c r="U939" s="1676"/>
      <c r="V939" s="1676"/>
      <c r="W939" s="1676"/>
      <c r="X939" s="1676"/>
      <c r="Y939" s="1676"/>
      <c r="Z939" s="1676"/>
    </row>
    <row r="940" spans="1:26" ht="27" customHeight="1">
      <c r="A940" s="1704"/>
      <c r="B940" s="1706" t="s">
        <v>1529</v>
      </c>
      <c r="C940" s="1652"/>
      <c r="D940" s="1654"/>
      <c r="E940" s="1654"/>
      <c r="F940" s="1654"/>
      <c r="G940" s="1654"/>
      <c r="H940" s="1654"/>
      <c r="I940" s="1676"/>
      <c r="J940" s="1676"/>
      <c r="K940" s="1676"/>
      <c r="L940" s="1676"/>
      <c r="M940" s="1676"/>
      <c r="N940" s="1676"/>
      <c r="O940" s="1676"/>
      <c r="P940" s="1676"/>
      <c r="Q940" s="1676"/>
      <c r="R940" s="1676"/>
      <c r="S940" s="1676"/>
      <c r="T940" s="1676"/>
      <c r="U940" s="1676"/>
      <c r="V940" s="1676"/>
      <c r="W940" s="1676"/>
      <c r="X940" s="1676"/>
      <c r="Y940" s="1676"/>
      <c r="Z940" s="1676"/>
    </row>
    <row r="941" spans="1:26">
      <c r="B941" s="1656" t="s">
        <v>773</v>
      </c>
      <c r="C941" s="1652"/>
      <c r="D941" s="1654"/>
      <c r="E941" s="1654"/>
      <c r="F941" s="1654"/>
      <c r="G941" s="1654"/>
      <c r="H941" s="1654"/>
      <c r="I941" s="1676"/>
      <c r="J941" s="1676"/>
      <c r="K941" s="1676"/>
      <c r="L941" s="1676"/>
      <c r="M941" s="1676"/>
      <c r="N941" s="1676"/>
      <c r="O941" s="1676"/>
      <c r="P941" s="1676"/>
      <c r="Q941" s="1676"/>
      <c r="R941" s="1676"/>
      <c r="S941" s="1676"/>
      <c r="T941" s="1676"/>
      <c r="U941" s="1676"/>
      <c r="V941" s="1676"/>
      <c r="W941" s="1676"/>
      <c r="X941" s="1676"/>
      <c r="Y941" s="1676"/>
      <c r="Z941" s="1676"/>
    </row>
    <row r="942" spans="1:26">
      <c r="A942" s="1704"/>
      <c r="B942" s="1706"/>
      <c r="C942" s="1652"/>
      <c r="D942" s="1654"/>
      <c r="E942" s="1654"/>
      <c r="F942" s="1727"/>
      <c r="G942" s="1654"/>
      <c r="H942" s="1654"/>
      <c r="I942" s="1676"/>
      <c r="J942" s="1676"/>
      <c r="K942" s="1676"/>
      <c r="L942" s="1676"/>
      <c r="M942" s="1676"/>
      <c r="N942" s="1676"/>
      <c r="O942" s="1676"/>
      <c r="P942" s="1676"/>
      <c r="Q942" s="1676"/>
      <c r="R942" s="1676"/>
      <c r="S942" s="1676"/>
      <c r="T942" s="1676"/>
      <c r="U942" s="1676"/>
      <c r="V942" s="1676"/>
      <c r="W942" s="1676"/>
      <c r="X942" s="1676"/>
      <c r="Y942" s="1676"/>
      <c r="Z942" s="1676"/>
    </row>
    <row r="943" spans="1:26">
      <c r="A943" s="1704"/>
      <c r="B943" s="1712" t="s">
        <v>723</v>
      </c>
      <c r="C943" s="1652"/>
      <c r="D943" s="1654"/>
      <c r="E943" s="1654"/>
      <c r="F943" s="1654"/>
      <c r="G943" s="1654"/>
      <c r="H943" s="1654"/>
      <c r="I943" s="1676"/>
      <c r="J943" s="1676"/>
      <c r="K943" s="1676"/>
      <c r="L943" s="1676"/>
      <c r="M943" s="1676"/>
      <c r="N943" s="1676"/>
      <c r="O943" s="1676"/>
      <c r="P943" s="1676"/>
      <c r="Q943" s="1676"/>
      <c r="R943" s="1676"/>
      <c r="S943" s="1676"/>
      <c r="T943" s="1676"/>
      <c r="U943" s="1676"/>
      <c r="V943" s="1676"/>
      <c r="W943" s="1676"/>
      <c r="X943" s="1676"/>
      <c r="Y943" s="1676"/>
      <c r="Z943" s="1676"/>
    </row>
    <row r="944" spans="1:26" ht="22.8">
      <c r="A944" s="1704"/>
      <c r="B944" s="1706" t="s">
        <v>1558</v>
      </c>
      <c r="C944" s="1652"/>
      <c r="D944" s="1654"/>
      <c r="E944" s="1654"/>
      <c r="F944" s="1654"/>
      <c r="G944" s="1654"/>
      <c r="H944" s="1654"/>
      <c r="I944" s="1676"/>
      <c r="J944" s="1676"/>
      <c r="K944" s="1676"/>
      <c r="L944" s="1676"/>
      <c r="M944" s="1676"/>
      <c r="N944" s="1676"/>
      <c r="O944" s="1676"/>
      <c r="P944" s="1676"/>
      <c r="Q944" s="1676"/>
      <c r="R944" s="1676"/>
      <c r="S944" s="1676"/>
      <c r="T944" s="1676"/>
      <c r="U944" s="1676"/>
      <c r="V944" s="1676"/>
      <c r="W944" s="1676"/>
      <c r="X944" s="1676"/>
      <c r="Y944" s="1676"/>
      <c r="Z944" s="1676"/>
    </row>
    <row r="945" spans="1:26">
      <c r="A945" s="1704"/>
      <c r="B945" s="1706"/>
      <c r="C945" s="1652"/>
      <c r="D945" s="1654"/>
      <c r="E945" s="1654"/>
      <c r="F945" s="1654"/>
      <c r="G945" s="1654"/>
      <c r="H945" s="1654"/>
      <c r="I945" s="1676"/>
      <c r="J945" s="1676"/>
      <c r="K945" s="1676"/>
      <c r="L945" s="1676"/>
      <c r="M945" s="1676"/>
      <c r="N945" s="1676"/>
      <c r="O945" s="1676"/>
      <c r="P945" s="1676"/>
      <c r="Q945" s="1676"/>
      <c r="R945" s="1676"/>
      <c r="S945" s="1676"/>
      <c r="T945" s="1676"/>
      <c r="U945" s="1676"/>
      <c r="V945" s="1676"/>
      <c r="W945" s="1676"/>
      <c r="X945" s="1676"/>
      <c r="Y945" s="1676"/>
      <c r="Z945" s="1676"/>
    </row>
    <row r="946" spans="1:26">
      <c r="A946" s="1722"/>
      <c r="B946" s="1723"/>
      <c r="C946" s="1722"/>
      <c r="D946" s="1722"/>
      <c r="E946" s="1722"/>
      <c r="F946" s="1722"/>
      <c r="G946" s="1722"/>
      <c r="H946" s="1722"/>
      <c r="I946" s="1634"/>
      <c r="J946" s="1634"/>
      <c r="K946" s="1634"/>
      <c r="L946" s="1634"/>
      <c r="M946" s="1634"/>
      <c r="N946" s="1634"/>
      <c r="O946" s="1634"/>
      <c r="P946" s="1634"/>
      <c r="Q946" s="1634"/>
      <c r="R946" s="1634"/>
      <c r="S946" s="1634"/>
      <c r="T946" s="1634"/>
      <c r="U946" s="1634"/>
      <c r="V946" s="1634"/>
      <c r="W946" s="1634"/>
      <c r="X946" s="1634"/>
      <c r="Y946" s="1634"/>
      <c r="Z946" s="1634"/>
    </row>
    <row r="947" spans="1:26" ht="17.399999999999999">
      <c r="A947" s="1711" t="s">
        <v>1189</v>
      </c>
      <c r="B947" s="1706"/>
      <c r="C947" s="1652"/>
      <c r="D947" s="1654"/>
      <c r="E947" s="1654"/>
      <c r="F947" s="1654"/>
      <c r="G947" s="1654"/>
      <c r="H947" s="1654"/>
      <c r="I947" s="1634"/>
      <c r="J947" s="1634"/>
      <c r="K947" s="1634"/>
      <c r="L947" s="1634"/>
      <c r="M947" s="1634"/>
      <c r="N947" s="1634"/>
      <c r="O947" s="1634"/>
      <c r="P947" s="1634"/>
      <c r="Q947" s="1634"/>
      <c r="R947" s="1634"/>
      <c r="S947" s="1634"/>
      <c r="T947" s="1634"/>
      <c r="U947" s="1634"/>
      <c r="V947" s="1634"/>
      <c r="W947" s="1634"/>
      <c r="X947" s="1634"/>
      <c r="Y947" s="1634"/>
      <c r="Z947" s="1634"/>
    </row>
    <row r="948" spans="1:26">
      <c r="A948" s="1704"/>
      <c r="B948" s="1706"/>
      <c r="C948" s="1652"/>
      <c r="D948" s="1654"/>
      <c r="E948" s="1654"/>
      <c r="F948" s="1654"/>
      <c r="G948" s="1654"/>
      <c r="H948" s="1654"/>
      <c r="I948" s="1634"/>
      <c r="J948" s="1634"/>
      <c r="K948" s="1634"/>
      <c r="L948" s="1634"/>
      <c r="M948" s="1634"/>
      <c r="N948" s="1634"/>
      <c r="O948" s="1634"/>
      <c r="P948" s="1634"/>
      <c r="Q948" s="1634"/>
      <c r="R948" s="1634"/>
      <c r="S948" s="1634"/>
      <c r="T948" s="1634"/>
      <c r="U948" s="1634"/>
      <c r="V948" s="1634"/>
      <c r="W948" s="1634"/>
      <c r="X948" s="1634"/>
      <c r="Y948" s="1634"/>
      <c r="Z948" s="1634"/>
    </row>
    <row r="949" spans="1:26">
      <c r="A949" s="1704"/>
      <c r="B949" s="1712" t="s">
        <v>705</v>
      </c>
      <c r="C949" s="1652"/>
      <c r="D949" s="1654"/>
      <c r="E949" s="1654"/>
      <c r="F949" s="1654"/>
      <c r="G949" s="1654"/>
      <c r="H949" s="1654"/>
      <c r="I949" s="1676"/>
      <c r="J949" s="1676"/>
      <c r="K949" s="1676"/>
      <c r="L949" s="1676"/>
      <c r="M949" s="1676"/>
      <c r="N949" s="1676"/>
      <c r="O949" s="1676"/>
      <c r="P949" s="1676"/>
      <c r="Q949" s="1676"/>
      <c r="R949" s="1676"/>
      <c r="S949" s="1676"/>
      <c r="T949" s="1676"/>
      <c r="U949" s="1676"/>
      <c r="V949" s="1676"/>
      <c r="W949" s="1676"/>
      <c r="X949" s="1676"/>
      <c r="Y949" s="1676"/>
      <c r="Z949" s="1676"/>
    </row>
    <row r="950" spans="1:26" ht="22.8">
      <c r="A950" s="1704"/>
      <c r="B950" s="1706" t="s">
        <v>1557</v>
      </c>
      <c r="C950" s="1652"/>
      <c r="D950" s="1654"/>
      <c r="E950" s="1654"/>
      <c r="F950" s="1654"/>
      <c r="G950" s="1654"/>
      <c r="H950" s="1654"/>
      <c r="I950" s="1676"/>
      <c r="J950" s="1676"/>
      <c r="K950" s="1676"/>
      <c r="L950" s="1676"/>
      <c r="M950" s="1676"/>
      <c r="N950" s="1676"/>
      <c r="O950" s="1676"/>
      <c r="P950" s="1676"/>
      <c r="Q950" s="1676"/>
      <c r="R950" s="1676"/>
      <c r="S950" s="1676"/>
      <c r="T950" s="1676"/>
      <c r="U950" s="1676"/>
      <c r="V950" s="1676"/>
      <c r="W950" s="1676"/>
      <c r="X950" s="1676"/>
      <c r="Y950" s="1676"/>
      <c r="Z950" s="1676"/>
    </row>
    <row r="951" spans="1:26">
      <c r="A951" s="1704"/>
      <c r="B951" s="1706"/>
      <c r="C951" s="1652"/>
      <c r="D951" s="1654"/>
      <c r="E951" s="1654"/>
      <c r="F951" s="1654"/>
      <c r="G951" s="1654"/>
      <c r="H951" s="1654"/>
      <c r="I951" s="1676"/>
      <c r="J951" s="1676"/>
      <c r="K951" s="1676"/>
      <c r="L951" s="1676"/>
      <c r="M951" s="1676"/>
      <c r="N951" s="1676"/>
      <c r="O951" s="1676"/>
      <c r="P951" s="1676"/>
      <c r="Q951" s="1676"/>
      <c r="R951" s="1676"/>
      <c r="S951" s="1676"/>
      <c r="T951" s="1676"/>
      <c r="U951" s="1676"/>
      <c r="V951" s="1676"/>
      <c r="W951" s="1676"/>
      <c r="X951" s="1676"/>
      <c r="Y951" s="1676"/>
      <c r="Z951" s="1676"/>
    </row>
    <row r="952" spans="1:26">
      <c r="A952" s="1714" t="s">
        <v>119</v>
      </c>
      <c r="B952" s="1715" t="s">
        <v>1084</v>
      </c>
      <c r="C952" s="1654"/>
      <c r="E952" s="1654"/>
      <c r="F952" s="1654"/>
      <c r="G952" s="1654"/>
      <c r="H952" s="1654"/>
      <c r="I952" s="1676"/>
      <c r="J952" s="1676"/>
      <c r="K952" s="1676"/>
      <c r="L952" s="1676"/>
      <c r="M952" s="1676"/>
      <c r="N952" s="1676"/>
      <c r="O952" s="1676"/>
      <c r="P952" s="1676"/>
      <c r="Q952" s="1676"/>
      <c r="R952" s="1676"/>
      <c r="S952" s="1676"/>
      <c r="T952" s="1676"/>
      <c r="U952" s="1676"/>
      <c r="V952" s="1676"/>
      <c r="W952" s="1676"/>
      <c r="X952" s="1676"/>
      <c r="Y952" s="1676"/>
      <c r="Z952" s="1676"/>
    </row>
    <row r="953" spans="1:26">
      <c r="A953" s="1714" t="s">
        <v>119</v>
      </c>
      <c r="B953" s="1715" t="s">
        <v>811</v>
      </c>
      <c r="C953" s="1654"/>
      <c r="E953" s="1654"/>
      <c r="F953" s="1654"/>
      <c r="G953" s="1654"/>
      <c r="H953" s="1654"/>
      <c r="I953" s="1676"/>
      <c r="J953" s="1676"/>
      <c r="K953" s="1676"/>
      <c r="L953" s="1676"/>
      <c r="M953" s="1676"/>
      <c r="N953" s="1676"/>
      <c r="O953" s="1676"/>
      <c r="P953" s="1676"/>
      <c r="Q953" s="1676"/>
      <c r="R953" s="1676"/>
      <c r="S953" s="1676"/>
      <c r="T953" s="1676"/>
      <c r="U953" s="1676"/>
      <c r="V953" s="1676"/>
      <c r="W953" s="1676"/>
      <c r="X953" s="1676"/>
      <c r="Y953" s="1676"/>
      <c r="Z953" s="1676"/>
    </row>
    <row r="954" spans="1:26">
      <c r="A954" s="1714" t="s">
        <v>119</v>
      </c>
      <c r="B954" s="1716" t="s">
        <v>770</v>
      </c>
      <c r="C954" s="1654"/>
      <c r="E954" s="1654"/>
      <c r="F954" s="1654"/>
      <c r="G954" s="1654"/>
      <c r="H954" s="1654"/>
      <c r="I954" s="1676"/>
      <c r="J954" s="1676"/>
      <c r="K954" s="1676"/>
      <c r="L954" s="1676"/>
      <c r="M954" s="1676"/>
      <c r="N954" s="1676"/>
      <c r="O954" s="1676"/>
      <c r="P954" s="1676"/>
      <c r="Q954" s="1676"/>
      <c r="R954" s="1676"/>
      <c r="S954" s="1676"/>
      <c r="T954" s="1676"/>
      <c r="U954" s="1676"/>
      <c r="V954" s="1676"/>
      <c r="W954" s="1676"/>
      <c r="X954" s="1676"/>
      <c r="Y954" s="1676"/>
      <c r="Z954" s="1676"/>
    </row>
    <row r="955" spans="1:26">
      <c r="A955" s="1714" t="s">
        <v>119</v>
      </c>
      <c r="B955" s="1715" t="s">
        <v>1136</v>
      </c>
      <c r="C955" s="1654"/>
      <c r="E955" s="1654"/>
      <c r="F955" s="1654"/>
      <c r="G955" s="1654"/>
      <c r="H955" s="1654"/>
      <c r="I955" s="1676"/>
      <c r="J955" s="1676"/>
      <c r="K955" s="1676"/>
      <c r="L955" s="1676"/>
      <c r="M955" s="1676"/>
      <c r="N955" s="1676"/>
      <c r="O955" s="1676"/>
      <c r="P955" s="1676"/>
      <c r="Q955" s="1676"/>
      <c r="R955" s="1676"/>
      <c r="S955" s="1676"/>
      <c r="T955" s="1676"/>
      <c r="U955" s="1676"/>
      <c r="V955" s="1676"/>
      <c r="W955" s="1676"/>
      <c r="X955" s="1676"/>
      <c r="Y955" s="1676"/>
      <c r="Z955" s="1676"/>
    </row>
    <row r="956" spans="1:26">
      <c r="A956" s="1714" t="s">
        <v>119</v>
      </c>
      <c r="B956" s="1715" t="s">
        <v>1190</v>
      </c>
      <c r="C956" s="1710"/>
      <c r="E956" s="1654"/>
      <c r="F956" s="1654"/>
      <c r="G956" s="1654"/>
      <c r="H956" s="1654"/>
      <c r="I956" s="1634"/>
      <c r="J956" s="1634"/>
      <c r="K956" s="1634"/>
      <c r="L956" s="1634"/>
      <c r="M956" s="1634"/>
      <c r="N956" s="1634"/>
      <c r="O956" s="1634"/>
      <c r="P956" s="1634"/>
      <c r="Q956" s="1634"/>
      <c r="R956" s="1634"/>
      <c r="S956" s="1634"/>
      <c r="T956" s="1634"/>
      <c r="U956" s="1634"/>
      <c r="V956" s="1634"/>
      <c r="W956" s="1634"/>
      <c r="X956" s="1634"/>
      <c r="Y956" s="1634"/>
      <c r="Z956" s="1634"/>
    </row>
    <row r="957" spans="1:26">
      <c r="A957" s="1704"/>
      <c r="B957" s="1706"/>
      <c r="C957" s="1652"/>
      <c r="D957" s="1654"/>
      <c r="E957" s="1654"/>
      <c r="F957" s="1654"/>
      <c r="G957" s="1654"/>
      <c r="H957" s="1654"/>
      <c r="I957" s="1676"/>
      <c r="J957" s="1676"/>
      <c r="K957" s="1676"/>
      <c r="L957" s="1676"/>
      <c r="M957" s="1676"/>
      <c r="N957" s="1676"/>
      <c r="O957" s="1676"/>
      <c r="P957" s="1676"/>
      <c r="Q957" s="1676"/>
      <c r="R957" s="1676"/>
      <c r="S957" s="1676"/>
      <c r="T957" s="1676"/>
      <c r="U957" s="1676"/>
      <c r="V957" s="1676"/>
      <c r="W957" s="1676"/>
      <c r="X957" s="1676"/>
      <c r="Y957" s="1676"/>
      <c r="Z957" s="1676"/>
    </row>
    <row r="958" spans="1:26">
      <c r="A958" s="1704"/>
      <c r="B958" s="1712" t="s">
        <v>942</v>
      </c>
      <c r="C958" s="1652"/>
      <c r="D958" s="1654"/>
      <c r="E958" s="1654"/>
      <c r="F958" s="1654"/>
      <c r="G958" s="1654"/>
      <c r="H958" s="1654"/>
      <c r="I958" s="1676"/>
      <c r="J958" s="1676"/>
      <c r="K958" s="1676"/>
      <c r="L958" s="1676"/>
      <c r="M958" s="1676"/>
      <c r="N958" s="1676"/>
      <c r="O958" s="1676"/>
      <c r="P958" s="1676"/>
      <c r="Q958" s="1676"/>
      <c r="R958" s="1676"/>
      <c r="S958" s="1676"/>
      <c r="T958" s="1676"/>
      <c r="U958" s="1676"/>
      <c r="V958" s="1676"/>
      <c r="W958" s="1676"/>
      <c r="X958" s="1676"/>
      <c r="Y958" s="1676"/>
      <c r="Z958" s="1676"/>
    </row>
    <row r="959" spans="1:26" ht="28.5" customHeight="1">
      <c r="A959" s="1704"/>
      <c r="B959" s="1706" t="s">
        <v>1529</v>
      </c>
      <c r="C959" s="1652"/>
      <c r="D959" s="1654"/>
      <c r="E959" s="1654"/>
      <c r="F959" s="1654"/>
      <c r="G959" s="1654"/>
      <c r="H959" s="1654"/>
      <c r="I959" s="1676"/>
      <c r="J959" s="1676"/>
      <c r="K959" s="1676"/>
      <c r="L959" s="1676"/>
      <c r="M959" s="1676"/>
      <c r="N959" s="1676"/>
      <c r="O959" s="1676"/>
      <c r="P959" s="1676"/>
      <c r="Q959" s="1676"/>
      <c r="R959" s="1676"/>
      <c r="S959" s="1676"/>
      <c r="T959" s="1676"/>
      <c r="U959" s="1676"/>
      <c r="V959" s="1676"/>
      <c r="W959" s="1676"/>
      <c r="X959" s="1676"/>
      <c r="Y959" s="1676"/>
      <c r="Z959" s="1676"/>
    </row>
    <row r="960" spans="1:26">
      <c r="B960" s="1656" t="s">
        <v>773</v>
      </c>
      <c r="C960" s="1652"/>
      <c r="D960" s="1654"/>
      <c r="E960" s="1654"/>
      <c r="F960" s="1654"/>
      <c r="G960" s="1654"/>
      <c r="H960" s="1654"/>
      <c r="I960" s="1676"/>
      <c r="J960" s="1676"/>
      <c r="K960" s="1676"/>
      <c r="L960" s="1676"/>
      <c r="M960" s="1676"/>
      <c r="N960" s="1676"/>
      <c r="O960" s="1676"/>
      <c r="P960" s="1676"/>
      <c r="Q960" s="1676"/>
      <c r="R960" s="1676"/>
      <c r="S960" s="1676"/>
      <c r="T960" s="1676"/>
      <c r="U960" s="1676"/>
      <c r="V960" s="1676"/>
      <c r="W960" s="1676"/>
      <c r="X960" s="1676"/>
      <c r="Y960" s="1676"/>
      <c r="Z960" s="1676"/>
    </row>
    <row r="961" spans="1:26">
      <c r="A961" s="1704"/>
      <c r="B961" s="1706"/>
      <c r="C961" s="1652"/>
      <c r="D961" s="1654"/>
      <c r="E961" s="1654"/>
      <c r="F961" s="1654"/>
      <c r="G961" s="1654"/>
      <c r="H961" s="1654"/>
      <c r="I961" s="1676"/>
      <c r="J961" s="1676"/>
      <c r="K961" s="1676"/>
      <c r="L961" s="1676"/>
      <c r="M961" s="1676"/>
      <c r="N961" s="1676"/>
      <c r="O961" s="1676"/>
      <c r="P961" s="1676"/>
      <c r="Q961" s="1676"/>
      <c r="R961" s="1676"/>
      <c r="S961" s="1676"/>
      <c r="T961" s="1676"/>
      <c r="U961" s="1676"/>
      <c r="V961" s="1676"/>
      <c r="W961" s="1676"/>
      <c r="X961" s="1676"/>
      <c r="Y961" s="1676"/>
      <c r="Z961" s="1676"/>
    </row>
    <row r="962" spans="1:26">
      <c r="A962" s="1704"/>
      <c r="B962" s="1707" t="s">
        <v>1191</v>
      </c>
      <c r="C962" s="1652"/>
      <c r="D962" s="1654"/>
      <c r="E962" s="1654"/>
      <c r="F962" s="1654"/>
      <c r="G962" s="1654"/>
      <c r="H962" s="1654"/>
      <c r="I962" s="1676"/>
      <c r="J962" s="1676"/>
      <c r="K962" s="1676"/>
      <c r="L962" s="1676"/>
      <c r="M962" s="1676"/>
      <c r="N962" s="1676"/>
      <c r="O962" s="1676"/>
      <c r="P962" s="1676"/>
      <c r="Q962" s="1676"/>
      <c r="R962" s="1676"/>
      <c r="S962" s="1676"/>
      <c r="T962" s="1676"/>
      <c r="U962" s="1676"/>
      <c r="V962" s="1676"/>
      <c r="W962" s="1676"/>
      <c r="X962" s="1676"/>
      <c r="Y962" s="1676"/>
      <c r="Z962" s="1676"/>
    </row>
    <row r="963" spans="1:26" ht="23.4">
      <c r="A963" s="1704"/>
      <c r="B963" s="1707" t="s">
        <v>1556</v>
      </c>
      <c r="C963" s="1652"/>
      <c r="D963" s="1654"/>
      <c r="E963" s="1654"/>
      <c r="F963" s="1654"/>
      <c r="G963" s="1654"/>
      <c r="H963" s="1654"/>
      <c r="I963" s="1676"/>
      <c r="J963" s="1676"/>
      <c r="K963" s="1676"/>
      <c r="L963" s="1676"/>
      <c r="M963" s="1676"/>
      <c r="N963" s="1676"/>
      <c r="O963" s="1676"/>
      <c r="P963" s="1676"/>
      <c r="Q963" s="1676"/>
      <c r="R963" s="1676"/>
      <c r="S963" s="1676"/>
      <c r="T963" s="1676"/>
      <c r="U963" s="1676"/>
      <c r="V963" s="1676"/>
      <c r="W963" s="1676"/>
      <c r="X963" s="1676"/>
      <c r="Y963" s="1676"/>
      <c r="Z963" s="1676"/>
    </row>
    <row r="964" spans="1:26">
      <c r="A964" s="1704"/>
      <c r="B964" s="1706"/>
      <c r="C964" s="1652"/>
      <c r="D964" s="1654"/>
      <c r="E964" s="1654"/>
      <c r="F964" s="1654"/>
      <c r="G964" s="1654"/>
      <c r="H964" s="1654"/>
      <c r="I964" s="1676"/>
      <c r="J964" s="1676"/>
      <c r="K964" s="1676"/>
      <c r="L964" s="1676"/>
      <c r="M964" s="1676"/>
      <c r="N964" s="1676"/>
      <c r="O964" s="1676"/>
      <c r="P964" s="1676"/>
      <c r="Q964" s="1676"/>
      <c r="R964" s="1676"/>
      <c r="S964" s="1676"/>
      <c r="T964" s="1676"/>
      <c r="U964" s="1676"/>
      <c r="V964" s="1676"/>
      <c r="W964" s="1676"/>
      <c r="X964" s="1676"/>
      <c r="Y964" s="1676"/>
      <c r="Z964" s="1676"/>
    </row>
    <row r="965" spans="1:26" ht="23.4">
      <c r="A965" s="1704"/>
      <c r="B965" s="1707" t="s">
        <v>1555</v>
      </c>
      <c r="C965" s="1652"/>
      <c r="D965" s="1654"/>
      <c r="E965" s="1654"/>
      <c r="F965" s="1654"/>
      <c r="G965" s="1654"/>
      <c r="H965" s="1654"/>
      <c r="I965" s="1676"/>
      <c r="J965" s="1676"/>
      <c r="K965" s="1676"/>
      <c r="L965" s="1676"/>
      <c r="M965" s="1676"/>
      <c r="N965" s="1676"/>
      <c r="O965" s="1676"/>
      <c r="P965" s="1676"/>
      <c r="Q965" s="1676"/>
      <c r="R965" s="1676"/>
      <c r="S965" s="1676"/>
      <c r="T965" s="1676"/>
      <c r="U965" s="1676"/>
      <c r="V965" s="1676"/>
      <c r="W965" s="1676"/>
      <c r="X965" s="1676"/>
      <c r="Y965" s="1676"/>
      <c r="Z965" s="1676"/>
    </row>
    <row r="966" spans="1:26">
      <c r="A966" s="1704"/>
      <c r="B966" s="1706"/>
      <c r="C966" s="1652"/>
      <c r="D966" s="1654"/>
      <c r="E966" s="1654"/>
      <c r="F966" s="1654"/>
      <c r="G966" s="1654"/>
      <c r="H966" s="1654"/>
      <c r="I966" s="1676"/>
      <c r="J966" s="1676"/>
      <c r="K966" s="1676"/>
      <c r="L966" s="1676"/>
      <c r="M966" s="1676"/>
      <c r="N966" s="1676"/>
      <c r="O966" s="1676"/>
      <c r="P966" s="1676"/>
      <c r="Q966" s="1676"/>
      <c r="R966" s="1676"/>
      <c r="S966" s="1676"/>
      <c r="T966" s="1676"/>
      <c r="U966" s="1676"/>
      <c r="V966" s="1676"/>
      <c r="W966" s="1676"/>
      <c r="X966" s="1676"/>
      <c r="Y966" s="1676"/>
      <c r="Z966" s="1676"/>
    </row>
    <row r="967" spans="1:26" ht="23.4">
      <c r="A967" s="1704"/>
      <c r="B967" s="1707" t="s">
        <v>1554</v>
      </c>
      <c r="C967" s="1652"/>
      <c r="D967" s="1654"/>
      <c r="E967" s="1654"/>
      <c r="F967" s="1654"/>
      <c r="G967" s="1654"/>
      <c r="H967" s="1654"/>
      <c r="I967" s="1676"/>
      <c r="J967" s="1676"/>
      <c r="K967" s="1676"/>
      <c r="L967" s="1676"/>
      <c r="M967" s="1676"/>
      <c r="N967" s="1676"/>
      <c r="O967" s="1676"/>
      <c r="P967" s="1676"/>
      <c r="Q967" s="1676"/>
      <c r="R967" s="1676"/>
      <c r="S967" s="1676"/>
      <c r="T967" s="1676"/>
      <c r="U967" s="1676"/>
      <c r="V967" s="1676"/>
      <c r="W967" s="1676"/>
      <c r="X967" s="1676"/>
      <c r="Y967" s="1676"/>
      <c r="Z967" s="1676"/>
    </row>
    <row r="968" spans="1:26">
      <c r="A968" s="1704"/>
      <c r="B968" s="1706"/>
      <c r="C968" s="1652"/>
      <c r="D968" s="1654"/>
      <c r="E968" s="1654"/>
      <c r="F968" s="1654"/>
      <c r="G968" s="1654"/>
      <c r="H968" s="1654"/>
      <c r="I968" s="1676"/>
      <c r="J968" s="1676"/>
      <c r="K968" s="1676"/>
      <c r="L968" s="1676"/>
      <c r="M968" s="1676"/>
      <c r="N968" s="1676"/>
      <c r="O968" s="1676"/>
      <c r="P968" s="1676"/>
      <c r="Q968" s="1676"/>
      <c r="R968" s="1676"/>
      <c r="S968" s="1676"/>
      <c r="T968" s="1676"/>
      <c r="U968" s="1676"/>
      <c r="V968" s="1676"/>
      <c r="W968" s="1676"/>
      <c r="X968" s="1676"/>
      <c r="Y968" s="1676"/>
      <c r="Z968" s="1676"/>
    </row>
    <row r="969" spans="1:26">
      <c r="A969" s="1704"/>
      <c r="B969" s="1707" t="s">
        <v>1192</v>
      </c>
      <c r="C969" s="1652"/>
      <c r="D969" s="1654"/>
      <c r="E969" s="1654"/>
      <c r="F969" s="1654"/>
      <c r="G969" s="1654"/>
      <c r="H969" s="1654"/>
      <c r="I969" s="1676"/>
      <c r="J969" s="1676"/>
      <c r="K969" s="1676"/>
      <c r="L969" s="1676"/>
      <c r="M969" s="1676"/>
      <c r="N969" s="1676"/>
      <c r="O969" s="1676"/>
      <c r="P969" s="1676"/>
      <c r="Q969" s="1676"/>
      <c r="R969" s="1676"/>
      <c r="S969" s="1676"/>
      <c r="T969" s="1676"/>
      <c r="U969" s="1676"/>
      <c r="V969" s="1676"/>
      <c r="W969" s="1676"/>
      <c r="X969" s="1676"/>
      <c r="Y969" s="1676"/>
      <c r="Z969" s="1676"/>
    </row>
    <row r="970" spans="1:26" ht="23.4">
      <c r="A970" s="1704"/>
      <c r="B970" s="1707" t="s">
        <v>1553</v>
      </c>
      <c r="C970" s="1652"/>
      <c r="D970" s="1654"/>
      <c r="E970" s="1654"/>
      <c r="F970" s="1654"/>
      <c r="G970" s="1654"/>
      <c r="H970" s="1654"/>
      <c r="I970" s="1676"/>
      <c r="J970" s="1676"/>
      <c r="K970" s="1676"/>
      <c r="L970" s="1676"/>
      <c r="M970" s="1676"/>
      <c r="N970" s="1676"/>
      <c r="O970" s="1676"/>
      <c r="P970" s="1676"/>
      <c r="Q970" s="1676"/>
      <c r="R970" s="1676"/>
      <c r="S970" s="1676"/>
      <c r="T970" s="1676"/>
      <c r="U970" s="1676"/>
      <c r="V970" s="1676"/>
      <c r="W970" s="1676"/>
      <c r="X970" s="1676"/>
      <c r="Y970" s="1676"/>
      <c r="Z970" s="1676"/>
    </row>
    <row r="971" spans="1:26">
      <c r="A971" s="1704"/>
      <c r="B971" s="1706"/>
      <c r="C971" s="1652"/>
      <c r="D971" s="1654"/>
      <c r="E971" s="1654"/>
      <c r="F971" s="1654"/>
      <c r="G971" s="1654"/>
      <c r="H971" s="1654"/>
      <c r="I971" s="1676"/>
      <c r="J971" s="1676"/>
      <c r="K971" s="1676"/>
      <c r="L971" s="1676"/>
      <c r="M971" s="1676"/>
      <c r="N971" s="1676"/>
      <c r="O971" s="1676"/>
      <c r="P971" s="1676"/>
      <c r="Q971" s="1676"/>
      <c r="R971" s="1676"/>
      <c r="S971" s="1676"/>
      <c r="T971" s="1676"/>
      <c r="U971" s="1676"/>
      <c r="V971" s="1676"/>
      <c r="W971" s="1676"/>
      <c r="X971" s="1676"/>
      <c r="Y971" s="1676"/>
      <c r="Z971" s="1676"/>
    </row>
    <row r="972" spans="1:26" ht="23.4">
      <c r="A972" s="1704"/>
      <c r="B972" s="1707" t="s">
        <v>1552</v>
      </c>
      <c r="C972" s="1652"/>
      <c r="D972" s="1654"/>
      <c r="E972" s="1654"/>
      <c r="F972" s="1654"/>
      <c r="G972" s="1654"/>
      <c r="H972" s="1654"/>
      <c r="I972" s="1676"/>
      <c r="J972" s="1676"/>
      <c r="K972" s="1676"/>
      <c r="L972" s="1676"/>
      <c r="M972" s="1676"/>
      <c r="N972" s="1676"/>
      <c r="O972" s="1676"/>
      <c r="P972" s="1676"/>
      <c r="Q972" s="1676"/>
      <c r="R972" s="1676"/>
      <c r="S972" s="1676"/>
      <c r="T972" s="1676"/>
      <c r="U972" s="1676"/>
      <c r="V972" s="1676"/>
      <c r="W972" s="1676"/>
      <c r="X972" s="1676"/>
      <c r="Y972" s="1676"/>
      <c r="Z972" s="1676"/>
    </row>
    <row r="973" spans="1:26">
      <c r="A973" s="1704"/>
      <c r="B973" s="1706"/>
      <c r="C973" s="1652"/>
      <c r="D973" s="1654"/>
      <c r="E973" s="1654"/>
      <c r="F973" s="1654"/>
      <c r="G973" s="1654"/>
      <c r="H973" s="1654"/>
      <c r="I973" s="1676"/>
      <c r="J973" s="1676"/>
      <c r="K973" s="1676"/>
      <c r="L973" s="1676"/>
      <c r="M973" s="1676"/>
      <c r="N973" s="1676"/>
      <c r="O973" s="1676"/>
      <c r="P973" s="1676"/>
      <c r="Q973" s="1676"/>
      <c r="R973" s="1676"/>
      <c r="S973" s="1676"/>
      <c r="T973" s="1676"/>
      <c r="U973" s="1676"/>
      <c r="V973" s="1676"/>
      <c r="W973" s="1676"/>
      <c r="X973" s="1676"/>
      <c r="Y973" s="1676"/>
      <c r="Z973" s="1676"/>
    </row>
    <row r="974" spans="1:26">
      <c r="A974" s="1704"/>
      <c r="B974" s="1706"/>
      <c r="C974" s="1652"/>
      <c r="D974" s="1654"/>
      <c r="E974" s="1654"/>
      <c r="F974" s="1654"/>
      <c r="G974" s="1654"/>
      <c r="H974" s="1654"/>
      <c r="I974" s="1676"/>
      <c r="J974" s="1676"/>
      <c r="K974" s="1676"/>
      <c r="L974" s="1676"/>
      <c r="M974" s="1676"/>
      <c r="N974" s="1676"/>
      <c r="O974" s="1676"/>
      <c r="P974" s="1676"/>
      <c r="Q974" s="1676"/>
      <c r="R974" s="1676"/>
      <c r="S974" s="1676"/>
      <c r="T974" s="1676"/>
      <c r="U974" s="1676"/>
      <c r="V974" s="1676"/>
      <c r="W974" s="1676"/>
      <c r="X974" s="1676"/>
      <c r="Y974" s="1676"/>
      <c r="Z974" s="1676"/>
    </row>
    <row r="975" spans="1:26">
      <c r="A975" s="1704"/>
      <c r="B975" s="1707" t="s">
        <v>1193</v>
      </c>
      <c r="C975" s="1652"/>
      <c r="D975" s="1654"/>
      <c r="E975" s="1654"/>
      <c r="F975" s="1654"/>
      <c r="G975" s="1654"/>
      <c r="H975" s="1654"/>
      <c r="I975" s="1676"/>
      <c r="J975" s="1676"/>
      <c r="K975" s="1676"/>
      <c r="L975" s="1676"/>
      <c r="M975" s="1676"/>
      <c r="N975" s="1676"/>
      <c r="O975" s="1676"/>
      <c r="P975" s="1676"/>
      <c r="Q975" s="1676"/>
      <c r="R975" s="1676"/>
      <c r="S975" s="1676"/>
      <c r="T975" s="1676"/>
      <c r="U975" s="1676"/>
      <c r="V975" s="1676"/>
      <c r="W975" s="1676"/>
      <c r="X975" s="1676"/>
      <c r="Y975" s="1676"/>
      <c r="Z975" s="1676"/>
    </row>
    <row r="976" spans="1:26">
      <c r="A976" s="1743" t="s">
        <v>66</v>
      </c>
      <c r="B976" s="1707" t="s">
        <v>1194</v>
      </c>
      <c r="D976" s="1654"/>
      <c r="E976" s="1654"/>
      <c r="F976" s="1654"/>
      <c r="G976" s="1654"/>
      <c r="H976" s="1654"/>
      <c r="I976" s="1676"/>
      <c r="J976" s="1676"/>
      <c r="K976" s="1676"/>
      <c r="L976" s="1676"/>
      <c r="M976" s="1676"/>
      <c r="N976" s="1676"/>
      <c r="O976" s="1676"/>
      <c r="P976" s="1676"/>
      <c r="Q976" s="1676"/>
      <c r="R976" s="1676"/>
      <c r="S976" s="1676"/>
      <c r="T976" s="1676"/>
      <c r="U976" s="1676"/>
      <c r="V976" s="1676"/>
      <c r="W976" s="1676"/>
      <c r="X976" s="1676"/>
      <c r="Y976" s="1676"/>
      <c r="Z976" s="1676"/>
    </row>
    <row r="977" spans="1:26">
      <c r="A977" s="1741"/>
      <c r="B977" s="1744" t="s">
        <v>1442</v>
      </c>
      <c r="C977" s="1745"/>
      <c r="D977" s="1654"/>
      <c r="E977" s="1714"/>
      <c r="F977" s="1656"/>
      <c r="G977" s="1654"/>
      <c r="H977" s="1654"/>
      <c r="I977" s="1676"/>
      <c r="J977" s="1676"/>
      <c r="K977" s="1676"/>
      <c r="L977" s="1676"/>
      <c r="M977" s="1676"/>
      <c r="N977" s="1676"/>
      <c r="O977" s="1676"/>
      <c r="P977" s="1676"/>
      <c r="Q977" s="1676"/>
      <c r="R977" s="1676"/>
      <c r="S977" s="1676"/>
      <c r="T977" s="1676"/>
      <c r="U977" s="1676"/>
      <c r="V977" s="1676"/>
      <c r="W977" s="1676"/>
      <c r="X977" s="1676"/>
      <c r="Y977" s="1676"/>
      <c r="Z977" s="1676"/>
    </row>
    <row r="978" spans="1:26">
      <c r="A978" s="1741"/>
      <c r="B978" s="1720" t="s">
        <v>1443</v>
      </c>
      <c r="C978" s="1745"/>
      <c r="D978" s="1654"/>
      <c r="E978" s="1714"/>
      <c r="F978" s="1656"/>
      <c r="G978" s="1654"/>
      <c r="H978" s="1654"/>
      <c r="I978" s="1676"/>
      <c r="J978" s="1676"/>
      <c r="K978" s="1676"/>
      <c r="L978" s="1676"/>
      <c r="M978" s="1676"/>
      <c r="N978" s="1676"/>
      <c r="O978" s="1676"/>
      <c r="P978" s="1676"/>
      <c r="Q978" s="1676"/>
      <c r="R978" s="1676"/>
      <c r="S978" s="1676"/>
      <c r="T978" s="1676"/>
      <c r="U978" s="1676"/>
      <c r="V978" s="1676"/>
      <c r="W978" s="1676"/>
      <c r="X978" s="1676"/>
      <c r="Y978" s="1676"/>
      <c r="Z978" s="1676"/>
    </row>
    <row r="979" spans="1:26">
      <c r="A979" s="1741"/>
      <c r="B979" s="1720" t="s">
        <v>1444</v>
      </c>
      <c r="C979" s="1719"/>
      <c r="D979" s="1654"/>
      <c r="E979" s="1714"/>
      <c r="F979" s="1656"/>
      <c r="G979" s="1654"/>
      <c r="H979" s="1654"/>
      <c r="I979" s="1676"/>
      <c r="J979" s="1676"/>
      <c r="K979" s="1676"/>
      <c r="L979" s="1676"/>
      <c r="M979" s="1676"/>
      <c r="N979" s="1676"/>
      <c r="O979" s="1676"/>
      <c r="P979" s="1676"/>
      <c r="Q979" s="1676"/>
      <c r="R979" s="1676"/>
      <c r="S979" s="1676"/>
      <c r="T979" s="1676"/>
      <c r="U979" s="1676"/>
      <c r="V979" s="1676"/>
      <c r="W979" s="1676"/>
      <c r="X979" s="1676"/>
      <c r="Y979" s="1676"/>
      <c r="Z979" s="1676"/>
    </row>
    <row r="980" spans="1:26">
      <c r="A980" s="1740" t="s">
        <v>68</v>
      </c>
      <c r="B980" s="1707" t="s">
        <v>1195</v>
      </c>
      <c r="C980" s="1746"/>
      <c r="D980" s="1654"/>
      <c r="E980" s="1654"/>
      <c r="F980" s="1654"/>
      <c r="G980" s="1654"/>
      <c r="H980" s="1654"/>
      <c r="I980" s="1676"/>
      <c r="J980" s="1676"/>
      <c r="K980" s="1676"/>
      <c r="L980" s="1676"/>
      <c r="M980" s="1676"/>
      <c r="N980" s="1676"/>
      <c r="O980" s="1676"/>
      <c r="P980" s="1676"/>
      <c r="Q980" s="1676"/>
      <c r="R980" s="1676"/>
      <c r="S980" s="1676"/>
      <c r="T980" s="1676"/>
      <c r="U980" s="1676"/>
      <c r="V980" s="1676"/>
      <c r="W980" s="1676"/>
      <c r="X980" s="1676"/>
      <c r="Y980" s="1676"/>
      <c r="Z980" s="1676"/>
    </row>
    <row r="981" spans="1:26">
      <c r="A981" s="1741"/>
      <c r="B981" s="1720" t="s">
        <v>1445</v>
      </c>
      <c r="C981" s="1719"/>
      <c r="D981" s="1654"/>
      <c r="E981" s="1714"/>
      <c r="F981" s="1656"/>
      <c r="G981" s="1654"/>
      <c r="H981" s="1654"/>
      <c r="I981" s="1676"/>
      <c r="J981" s="1676"/>
      <c r="K981" s="1676"/>
      <c r="L981" s="1676"/>
      <c r="M981" s="1676"/>
      <c r="N981" s="1676"/>
      <c r="O981" s="1676"/>
      <c r="P981" s="1676"/>
      <c r="Q981" s="1676"/>
      <c r="R981" s="1676"/>
      <c r="S981" s="1676"/>
      <c r="T981" s="1676"/>
      <c r="U981" s="1676"/>
      <c r="V981" s="1676"/>
      <c r="W981" s="1676"/>
      <c r="X981" s="1676"/>
      <c r="Y981" s="1676"/>
      <c r="Z981" s="1676"/>
    </row>
    <row r="982" spans="1:26">
      <c r="A982" s="1741"/>
      <c r="B982" s="1720" t="s">
        <v>1446</v>
      </c>
      <c r="C982" s="1719"/>
      <c r="D982" s="1654"/>
      <c r="E982" s="1714"/>
      <c r="F982" s="1656"/>
      <c r="G982" s="1654"/>
      <c r="H982" s="1654"/>
      <c r="I982" s="1676"/>
      <c r="J982" s="1676"/>
      <c r="K982" s="1676"/>
      <c r="L982" s="1676"/>
      <c r="M982" s="1676"/>
      <c r="N982" s="1676"/>
      <c r="O982" s="1676"/>
      <c r="P982" s="1676"/>
      <c r="Q982" s="1676"/>
      <c r="R982" s="1676"/>
      <c r="S982" s="1676"/>
      <c r="T982" s="1676"/>
      <c r="U982" s="1676"/>
      <c r="V982" s="1676"/>
      <c r="W982" s="1676"/>
      <c r="X982" s="1676"/>
      <c r="Y982" s="1676"/>
      <c r="Z982" s="1676"/>
    </row>
    <row r="983" spans="1:26">
      <c r="A983" s="1741"/>
      <c r="B983" s="1720" t="s">
        <v>1447</v>
      </c>
      <c r="C983" s="1719"/>
      <c r="D983" s="1654"/>
      <c r="E983" s="1714"/>
      <c r="F983" s="1656"/>
      <c r="G983" s="1654"/>
      <c r="H983" s="1654"/>
      <c r="I983" s="1676"/>
      <c r="J983" s="1676"/>
      <c r="K983" s="1676"/>
      <c r="L983" s="1676"/>
      <c r="M983" s="1676"/>
      <c r="N983" s="1676"/>
      <c r="O983" s="1676"/>
      <c r="P983" s="1676"/>
      <c r="Q983" s="1676"/>
      <c r="R983" s="1676"/>
      <c r="S983" s="1676"/>
      <c r="T983" s="1676"/>
      <c r="U983" s="1676"/>
      <c r="V983" s="1676"/>
      <c r="W983" s="1676"/>
      <c r="X983" s="1676"/>
      <c r="Y983" s="1676"/>
      <c r="Z983" s="1676"/>
    </row>
    <row r="984" spans="1:26">
      <c r="A984" s="1704"/>
      <c r="B984" s="1706"/>
      <c r="C984" s="1747"/>
      <c r="D984" s="1654"/>
      <c r="E984" s="1714"/>
      <c r="F984" s="1656"/>
      <c r="G984" s="1654"/>
      <c r="H984" s="1654"/>
      <c r="I984" s="1676"/>
      <c r="J984" s="1676"/>
      <c r="K984" s="1676"/>
      <c r="L984" s="1676"/>
      <c r="M984" s="1676"/>
      <c r="N984" s="1676"/>
      <c r="O984" s="1676"/>
      <c r="P984" s="1676"/>
      <c r="Q984" s="1676"/>
      <c r="R984" s="1676"/>
      <c r="S984" s="1676"/>
      <c r="T984" s="1676"/>
      <c r="U984" s="1676"/>
      <c r="V984" s="1676"/>
      <c r="W984" s="1676"/>
      <c r="X984" s="1676"/>
      <c r="Y984" s="1676"/>
      <c r="Z984" s="1676"/>
    </row>
    <row r="985" spans="1:26" ht="23.4">
      <c r="A985" s="1704"/>
      <c r="B985" s="1706" t="s">
        <v>1196</v>
      </c>
      <c r="C985" s="1719"/>
      <c r="D985" s="1719"/>
      <c r="E985" s="1719"/>
      <c r="F985" s="1719"/>
      <c r="G985" s="1719"/>
      <c r="H985" s="1719"/>
      <c r="I985" s="1676"/>
      <c r="J985" s="1676"/>
      <c r="K985" s="1676"/>
      <c r="L985" s="1676"/>
      <c r="M985" s="1676"/>
      <c r="N985" s="1676"/>
      <c r="O985" s="1676"/>
      <c r="P985" s="1676"/>
      <c r="Q985" s="1676"/>
      <c r="R985" s="1676"/>
      <c r="S985" s="1676"/>
      <c r="T985" s="1676"/>
      <c r="U985" s="1676"/>
      <c r="V985" s="1676"/>
      <c r="W985" s="1676"/>
      <c r="X985" s="1676"/>
      <c r="Y985" s="1676"/>
      <c r="Z985" s="1676"/>
    </row>
    <row r="986" spans="1:26" ht="24">
      <c r="B986" s="1748" t="s">
        <v>1197</v>
      </c>
      <c r="C986" s="1747"/>
      <c r="D986" s="1654"/>
      <c r="E986" s="1714"/>
      <c r="F986" s="1656"/>
      <c r="G986" s="1654"/>
      <c r="H986" s="1654"/>
      <c r="I986" s="1676"/>
      <c r="J986" s="1676"/>
      <c r="K986" s="1676"/>
      <c r="L986" s="1676"/>
      <c r="M986" s="1676"/>
      <c r="N986" s="1676"/>
      <c r="O986" s="1676"/>
      <c r="P986" s="1676"/>
      <c r="Q986" s="1676"/>
      <c r="R986" s="1676"/>
      <c r="S986" s="1676"/>
      <c r="T986" s="1676"/>
      <c r="U986" s="1676"/>
      <c r="V986" s="1676"/>
      <c r="W986" s="1676"/>
      <c r="X986" s="1676"/>
      <c r="Y986" s="1676"/>
      <c r="Z986" s="1676"/>
    </row>
    <row r="987" spans="1:26">
      <c r="A987" s="1704"/>
      <c r="B987" s="1721" t="s">
        <v>1198</v>
      </c>
      <c r="C987" s="1747"/>
      <c r="D987" s="1654"/>
      <c r="E987" s="1714"/>
      <c r="F987" s="1656"/>
      <c r="G987" s="1654"/>
      <c r="H987" s="1654"/>
      <c r="I987" s="1676"/>
      <c r="J987" s="1676"/>
      <c r="K987" s="1676"/>
      <c r="L987" s="1676"/>
      <c r="M987" s="1676"/>
      <c r="N987" s="1676"/>
      <c r="O987" s="1676"/>
      <c r="P987" s="1676"/>
      <c r="Q987" s="1676"/>
      <c r="R987" s="1676"/>
      <c r="S987" s="1676"/>
      <c r="T987" s="1676"/>
      <c r="U987" s="1676"/>
      <c r="V987" s="1676"/>
      <c r="W987" s="1676"/>
      <c r="X987" s="1676"/>
      <c r="Y987" s="1676"/>
      <c r="Z987" s="1676"/>
    </row>
    <row r="988" spans="1:26">
      <c r="B988" s="1704" t="s">
        <v>1199</v>
      </c>
      <c r="C988" s="1747"/>
      <c r="D988" s="1654"/>
      <c r="E988" s="1714"/>
      <c r="F988" s="1656"/>
      <c r="G988" s="1654"/>
      <c r="H988" s="1654"/>
      <c r="I988" s="1676"/>
      <c r="J988" s="1676"/>
      <c r="K988" s="1676"/>
      <c r="L988" s="1676"/>
      <c r="M988" s="1676"/>
      <c r="N988" s="1676"/>
      <c r="O988" s="1676"/>
      <c r="P988" s="1676"/>
      <c r="Q988" s="1676"/>
      <c r="R988" s="1676"/>
      <c r="S988" s="1676"/>
      <c r="T988" s="1676"/>
      <c r="U988" s="1676"/>
      <c r="V988" s="1676"/>
      <c r="W988" s="1676"/>
      <c r="X988" s="1676"/>
      <c r="Y988" s="1676"/>
      <c r="Z988" s="1676"/>
    </row>
    <row r="989" spans="1:26">
      <c r="A989" s="1704"/>
      <c r="B989" s="1706"/>
      <c r="C989" s="1652"/>
      <c r="D989" s="1654"/>
      <c r="E989" s="1654"/>
      <c r="F989" s="1654"/>
      <c r="G989" s="1654"/>
      <c r="H989" s="1654"/>
      <c r="I989" s="1676"/>
      <c r="J989" s="1676"/>
      <c r="K989" s="1676"/>
      <c r="L989" s="1676"/>
      <c r="M989" s="1676"/>
      <c r="N989" s="1676"/>
      <c r="O989" s="1676"/>
      <c r="P989" s="1676"/>
      <c r="Q989" s="1676"/>
      <c r="R989" s="1676"/>
      <c r="S989" s="1676"/>
      <c r="T989" s="1676"/>
      <c r="U989" s="1676"/>
      <c r="V989" s="1676"/>
      <c r="W989" s="1676"/>
      <c r="X989" s="1676"/>
      <c r="Y989" s="1676"/>
      <c r="Z989" s="1676"/>
    </row>
    <row r="990" spans="1:26" ht="22.8">
      <c r="A990" s="1704"/>
      <c r="B990" s="1706" t="s">
        <v>1551</v>
      </c>
      <c r="C990" s="1652"/>
      <c r="D990" s="1654"/>
      <c r="E990" s="1654"/>
      <c r="F990" s="1654"/>
      <c r="G990" s="1654"/>
      <c r="H990" s="1654"/>
      <c r="I990" s="1676"/>
      <c r="J990" s="1676"/>
      <c r="K990" s="1676"/>
      <c r="L990" s="1676"/>
      <c r="M990" s="1676"/>
      <c r="N990" s="1676"/>
      <c r="O990" s="1676"/>
      <c r="P990" s="1676"/>
      <c r="Q990" s="1676"/>
      <c r="R990" s="1676"/>
      <c r="S990" s="1676"/>
      <c r="T990" s="1676"/>
      <c r="U990" s="1676"/>
      <c r="V990" s="1676"/>
      <c r="W990" s="1676"/>
      <c r="X990" s="1676"/>
      <c r="Y990" s="1676"/>
      <c r="Z990" s="1676"/>
    </row>
    <row r="991" spans="1:26">
      <c r="A991" s="1704"/>
      <c r="B991" s="1706"/>
      <c r="C991" s="1652"/>
      <c r="D991" s="1654"/>
      <c r="E991" s="1654"/>
      <c r="F991" s="1654"/>
      <c r="G991" s="1654"/>
      <c r="H991" s="1654"/>
      <c r="I991" s="1676"/>
      <c r="J991" s="1676"/>
      <c r="K991" s="1676"/>
      <c r="L991" s="1676"/>
      <c r="M991" s="1676"/>
      <c r="N991" s="1676"/>
      <c r="O991" s="1676"/>
      <c r="P991" s="1676"/>
      <c r="Q991" s="1676"/>
      <c r="R991" s="1676"/>
      <c r="S991" s="1676"/>
      <c r="T991" s="1676"/>
      <c r="U991" s="1676"/>
      <c r="V991" s="1676"/>
      <c r="W991" s="1676"/>
      <c r="X991" s="1676"/>
      <c r="Y991" s="1676"/>
      <c r="Z991" s="1676"/>
    </row>
    <row r="992" spans="1:26">
      <c r="A992" s="1704"/>
      <c r="B992" s="1706" t="s">
        <v>1200</v>
      </c>
      <c r="C992" s="1652"/>
      <c r="D992" s="1654"/>
      <c r="E992" s="1654"/>
      <c r="F992" s="1654"/>
      <c r="G992" s="1654"/>
      <c r="H992" s="1654"/>
      <c r="I992" s="1676"/>
      <c r="J992" s="1676"/>
      <c r="K992" s="1676"/>
      <c r="L992" s="1676"/>
      <c r="M992" s="1676"/>
      <c r="N992" s="1676"/>
      <c r="O992" s="1676"/>
      <c r="P992" s="1676"/>
      <c r="Q992" s="1676"/>
      <c r="R992" s="1676"/>
      <c r="S992" s="1676"/>
      <c r="T992" s="1676"/>
      <c r="U992" s="1676"/>
      <c r="V992" s="1676"/>
      <c r="W992" s="1676"/>
      <c r="X992" s="1676"/>
      <c r="Y992" s="1676"/>
      <c r="Z992" s="1676"/>
    </row>
    <row r="993" spans="1:26">
      <c r="A993" s="1749" t="s">
        <v>1201</v>
      </c>
      <c r="B993" s="1723" t="s">
        <v>1202</v>
      </c>
      <c r="C993" s="1652"/>
      <c r="D993" s="1654"/>
      <c r="E993" s="1654"/>
      <c r="F993" s="1654"/>
      <c r="G993" s="1654"/>
      <c r="H993" s="1654"/>
      <c r="I993" s="1676"/>
      <c r="J993" s="1676"/>
      <c r="K993" s="1676"/>
      <c r="L993" s="1676"/>
      <c r="M993" s="1676"/>
      <c r="N993" s="1676"/>
      <c r="O993" s="1676"/>
      <c r="P993" s="1676"/>
      <c r="Q993" s="1676"/>
      <c r="R993" s="1676"/>
      <c r="S993" s="1676"/>
      <c r="T993" s="1676"/>
      <c r="U993" s="1676"/>
      <c r="V993" s="1676"/>
      <c r="W993" s="1676"/>
      <c r="X993" s="1676"/>
      <c r="Y993" s="1676"/>
      <c r="Z993" s="1676"/>
    </row>
    <row r="994" spans="1:26">
      <c r="A994" s="1749" t="s">
        <v>1201</v>
      </c>
      <c r="B994" s="1723" t="s">
        <v>1203</v>
      </c>
      <c r="C994" s="1652"/>
      <c r="D994" s="1654"/>
      <c r="E994" s="1654"/>
      <c r="F994" s="1654"/>
      <c r="G994" s="1654"/>
      <c r="H994" s="1654"/>
      <c r="I994" s="1676"/>
      <c r="J994" s="1676"/>
      <c r="K994" s="1676"/>
      <c r="L994" s="1676"/>
      <c r="M994" s="1676"/>
      <c r="N994" s="1676"/>
      <c r="O994" s="1676"/>
      <c r="P994" s="1676"/>
      <c r="Q994" s="1676"/>
      <c r="R994" s="1676"/>
      <c r="S994" s="1676"/>
      <c r="T994" s="1676"/>
      <c r="U994" s="1676"/>
      <c r="V994" s="1676"/>
      <c r="W994" s="1676"/>
      <c r="X994" s="1676"/>
      <c r="Y994" s="1676"/>
      <c r="Z994" s="1676"/>
    </row>
    <row r="995" spans="1:26">
      <c r="A995" s="1749" t="s">
        <v>1201</v>
      </c>
      <c r="B995" s="1723" t="s">
        <v>1204</v>
      </c>
      <c r="C995" s="1652"/>
      <c r="D995" s="1654"/>
      <c r="E995" s="1654"/>
      <c r="F995" s="1654"/>
      <c r="G995" s="1654"/>
      <c r="H995" s="1654"/>
      <c r="I995" s="1676"/>
      <c r="J995" s="1676"/>
      <c r="K995" s="1676"/>
      <c r="L995" s="1676"/>
      <c r="M995" s="1676"/>
      <c r="N995" s="1676"/>
      <c r="O995" s="1676"/>
      <c r="P995" s="1676"/>
      <c r="Q995" s="1676"/>
      <c r="R995" s="1676"/>
      <c r="S995" s="1676"/>
      <c r="T995" s="1676"/>
      <c r="U995" s="1676"/>
      <c r="V995" s="1676"/>
      <c r="W995" s="1676"/>
      <c r="X995" s="1676"/>
      <c r="Y995" s="1676"/>
      <c r="Z995" s="1676"/>
    </row>
    <row r="996" spans="1:26">
      <c r="A996" s="1749" t="s">
        <v>1201</v>
      </c>
      <c r="B996" s="1723" t="s">
        <v>1205</v>
      </c>
      <c r="C996" s="1652"/>
      <c r="D996" s="1654"/>
      <c r="E996" s="1654"/>
      <c r="F996" s="1654"/>
      <c r="G996" s="1654"/>
      <c r="H996" s="1654"/>
      <c r="I996" s="1676"/>
      <c r="J996" s="1676"/>
      <c r="K996" s="1676"/>
      <c r="L996" s="1676"/>
      <c r="M996" s="1676"/>
      <c r="N996" s="1676"/>
      <c r="O996" s="1676"/>
      <c r="P996" s="1676"/>
      <c r="Q996" s="1676"/>
      <c r="R996" s="1676"/>
      <c r="S996" s="1676"/>
      <c r="T996" s="1676"/>
      <c r="U996" s="1676"/>
      <c r="V996" s="1676"/>
      <c r="W996" s="1676"/>
      <c r="X996" s="1676"/>
      <c r="Y996" s="1676"/>
      <c r="Z996" s="1676"/>
    </row>
    <row r="997" spans="1:26">
      <c r="A997" s="1749" t="s">
        <v>1201</v>
      </c>
      <c r="B997" s="1723" t="s">
        <v>1206</v>
      </c>
      <c r="C997" s="1652"/>
      <c r="D997" s="1654"/>
      <c r="E997" s="1654"/>
      <c r="F997" s="1654"/>
      <c r="G997" s="1654"/>
      <c r="H997" s="1654"/>
      <c r="I997" s="1676"/>
      <c r="J997" s="1676"/>
      <c r="K997" s="1676"/>
      <c r="L997" s="1676"/>
      <c r="M997" s="1676"/>
      <c r="N997" s="1676"/>
      <c r="O997" s="1676"/>
      <c r="P997" s="1676"/>
      <c r="Q997" s="1676"/>
      <c r="R997" s="1676"/>
      <c r="S997" s="1676"/>
      <c r="T997" s="1676"/>
      <c r="U997" s="1676"/>
      <c r="V997" s="1676"/>
      <c r="W997" s="1676"/>
      <c r="X997" s="1676"/>
      <c r="Y997" s="1676"/>
      <c r="Z997" s="1676"/>
    </row>
    <row r="998" spans="1:26">
      <c r="A998" s="1704"/>
      <c r="B998" s="1713" t="s">
        <v>1207</v>
      </c>
      <c r="C998" s="1704"/>
      <c r="D998" s="1704"/>
      <c r="E998" s="1704"/>
      <c r="F998" s="1704"/>
      <c r="G998" s="1704"/>
      <c r="H998" s="1704"/>
      <c r="I998" s="1672"/>
      <c r="J998" s="1672"/>
      <c r="K998" s="1672"/>
      <c r="L998" s="1672"/>
      <c r="M998" s="1672"/>
      <c r="N998" s="1672"/>
      <c r="O998" s="1672"/>
      <c r="P998" s="1672"/>
      <c r="Q998" s="1672"/>
      <c r="R998" s="1672"/>
      <c r="S998" s="1672"/>
      <c r="T998" s="1672"/>
      <c r="U998" s="1672"/>
      <c r="V998" s="1672"/>
      <c r="W998" s="1672"/>
      <c r="X998" s="1672"/>
      <c r="Y998" s="1672"/>
      <c r="Z998" s="1672"/>
    </row>
    <row r="999" spans="1:26" ht="23.4">
      <c r="B999" s="1741" t="s">
        <v>1550</v>
      </c>
      <c r="C999" s="1652"/>
      <c r="D999" s="1654"/>
      <c r="E999" s="1654"/>
      <c r="F999" s="1654"/>
      <c r="G999" s="1654"/>
      <c r="H999" s="1654"/>
      <c r="I999" s="1676"/>
      <c r="J999" s="1676"/>
      <c r="K999" s="1676"/>
      <c r="L999" s="1676"/>
      <c r="M999" s="1676"/>
      <c r="N999" s="1676"/>
      <c r="O999" s="1676"/>
      <c r="P999" s="1676"/>
      <c r="Q999" s="1676"/>
      <c r="R999" s="1676"/>
      <c r="S999" s="1676"/>
      <c r="T999" s="1676"/>
      <c r="U999" s="1676"/>
      <c r="V999" s="1676"/>
      <c r="W999" s="1676"/>
      <c r="X999" s="1676"/>
      <c r="Y999" s="1676"/>
      <c r="Z999" s="1676"/>
    </row>
    <row r="1000" spans="1:26">
      <c r="A1000" s="1704"/>
      <c r="B1000" s="1706"/>
      <c r="C1000" s="1652"/>
      <c r="D1000" s="1654"/>
      <c r="E1000" s="1654"/>
      <c r="F1000" s="1654"/>
      <c r="G1000" s="1654"/>
      <c r="H1000" s="1654"/>
      <c r="I1000" s="1676"/>
      <c r="J1000" s="1676"/>
      <c r="K1000" s="1676"/>
      <c r="L1000" s="1676"/>
      <c r="M1000" s="1676"/>
      <c r="N1000" s="1676"/>
      <c r="O1000" s="1676"/>
      <c r="P1000" s="1676"/>
      <c r="Q1000" s="1676"/>
      <c r="R1000" s="1676"/>
      <c r="S1000" s="1676"/>
      <c r="T1000" s="1676"/>
      <c r="U1000" s="1676"/>
      <c r="V1000" s="1676"/>
      <c r="W1000" s="1676"/>
      <c r="X1000" s="1676"/>
      <c r="Y1000" s="1676"/>
      <c r="Z1000" s="1676"/>
    </row>
    <row r="1001" spans="1:26">
      <c r="A1001" s="1722"/>
      <c r="B1001" s="1707" t="s">
        <v>1208</v>
      </c>
      <c r="C1001" s="1652"/>
      <c r="D1001" s="1654"/>
      <c r="E1001" s="1654"/>
      <c r="F1001" s="1654"/>
      <c r="G1001" s="1654"/>
      <c r="H1001" s="1654"/>
      <c r="I1001" s="1676"/>
      <c r="J1001" s="1676"/>
      <c r="K1001" s="1676"/>
      <c r="L1001" s="1676"/>
      <c r="M1001" s="1676"/>
      <c r="N1001" s="1676"/>
      <c r="O1001" s="1676"/>
      <c r="P1001" s="1676"/>
      <c r="Q1001" s="1676"/>
      <c r="R1001" s="1676"/>
      <c r="S1001" s="1676"/>
      <c r="T1001" s="1676"/>
      <c r="U1001" s="1676"/>
      <c r="V1001" s="1676"/>
      <c r="W1001" s="1676"/>
      <c r="X1001" s="1676"/>
      <c r="Y1001" s="1676"/>
      <c r="Z1001" s="1676"/>
    </row>
    <row r="1002" spans="1:26" ht="26.4">
      <c r="A1002" s="1722"/>
      <c r="B1002" s="1723" t="s">
        <v>1209</v>
      </c>
      <c r="C1002" s="1652"/>
      <c r="D1002" s="1654"/>
      <c r="E1002" s="1654"/>
      <c r="F1002" s="1654"/>
      <c r="G1002" s="1654"/>
      <c r="H1002" s="1654"/>
      <c r="I1002" s="1676"/>
      <c r="J1002" s="1676"/>
      <c r="K1002" s="1676"/>
      <c r="L1002" s="1676"/>
      <c r="M1002" s="1676"/>
      <c r="N1002" s="1676"/>
      <c r="O1002" s="1676"/>
      <c r="P1002" s="1676"/>
      <c r="Q1002" s="1676"/>
      <c r="R1002" s="1676"/>
      <c r="S1002" s="1676"/>
      <c r="T1002" s="1676"/>
      <c r="U1002" s="1676"/>
      <c r="V1002" s="1676"/>
      <c r="W1002" s="1676"/>
      <c r="X1002" s="1676"/>
      <c r="Y1002" s="1676"/>
      <c r="Z1002" s="1676"/>
    </row>
    <row r="1003" spans="1:26">
      <c r="B1003" s="1722" t="s">
        <v>1210</v>
      </c>
      <c r="C1003" s="1652"/>
      <c r="D1003" s="1654"/>
      <c r="E1003" s="1654"/>
      <c r="F1003" s="1654"/>
      <c r="G1003" s="1654"/>
      <c r="H1003" s="1654"/>
      <c r="I1003" s="1676"/>
      <c r="J1003" s="1676"/>
      <c r="K1003" s="1676"/>
      <c r="L1003" s="1676"/>
      <c r="M1003" s="1676"/>
      <c r="N1003" s="1676"/>
      <c r="O1003" s="1676"/>
      <c r="P1003" s="1676"/>
      <c r="Q1003" s="1676"/>
      <c r="R1003" s="1676"/>
      <c r="S1003" s="1676"/>
      <c r="T1003" s="1676"/>
      <c r="U1003" s="1676"/>
      <c r="V1003" s="1676"/>
      <c r="W1003" s="1676"/>
      <c r="X1003" s="1676"/>
      <c r="Y1003" s="1676"/>
      <c r="Z1003" s="1676"/>
    </row>
    <row r="1004" spans="1:26">
      <c r="A1004" s="1722"/>
      <c r="B1004" s="1723" t="s">
        <v>1211</v>
      </c>
      <c r="C1004" s="1652"/>
      <c r="D1004" s="1654"/>
      <c r="E1004" s="1654"/>
      <c r="F1004" s="1654"/>
      <c r="G1004" s="1654"/>
      <c r="H1004" s="1654"/>
      <c r="I1004" s="1676"/>
      <c r="J1004" s="1676"/>
      <c r="K1004" s="1676"/>
      <c r="L1004" s="1676"/>
      <c r="M1004" s="1676"/>
      <c r="N1004" s="1676"/>
      <c r="O1004" s="1676"/>
      <c r="P1004" s="1676"/>
      <c r="Q1004" s="1676"/>
      <c r="R1004" s="1676"/>
      <c r="S1004" s="1676"/>
      <c r="T1004" s="1676"/>
      <c r="U1004" s="1676"/>
      <c r="V1004" s="1676"/>
      <c r="W1004" s="1676"/>
      <c r="X1004" s="1676"/>
      <c r="Y1004" s="1676"/>
      <c r="Z1004" s="1676"/>
    </row>
    <row r="1005" spans="1:26">
      <c r="A1005" s="1722"/>
      <c r="B1005" s="1723"/>
      <c r="C1005" s="1652"/>
      <c r="D1005" s="1654"/>
      <c r="E1005" s="1654"/>
      <c r="F1005" s="1654"/>
      <c r="G1005" s="1654"/>
      <c r="H1005" s="1654"/>
      <c r="I1005" s="1676"/>
      <c r="J1005" s="1676"/>
      <c r="K1005" s="1676"/>
      <c r="L1005" s="1676"/>
      <c r="M1005" s="1676"/>
      <c r="N1005" s="1676"/>
      <c r="O1005" s="1676"/>
      <c r="P1005" s="1676"/>
      <c r="Q1005" s="1676"/>
      <c r="R1005" s="1676"/>
      <c r="S1005" s="1676"/>
      <c r="T1005" s="1676"/>
      <c r="U1005" s="1676"/>
      <c r="V1005" s="1676"/>
      <c r="W1005" s="1676"/>
      <c r="X1005" s="1676"/>
      <c r="Y1005" s="1676"/>
      <c r="Z1005" s="1676"/>
    </row>
    <row r="1006" spans="1:26">
      <c r="A1006" s="1749"/>
      <c r="B1006" s="1750" t="s">
        <v>1212</v>
      </c>
      <c r="C1006" s="1652"/>
      <c r="D1006" s="1654"/>
      <c r="E1006" s="1654"/>
      <c r="F1006" s="1654"/>
      <c r="G1006" s="1654"/>
      <c r="H1006" s="1654"/>
      <c r="I1006" s="1676"/>
      <c r="J1006" s="1676"/>
      <c r="K1006" s="1676"/>
      <c r="L1006" s="1676"/>
      <c r="M1006" s="1676"/>
      <c r="N1006" s="1676"/>
      <c r="O1006" s="1676"/>
      <c r="P1006" s="1676"/>
      <c r="Q1006" s="1676"/>
      <c r="R1006" s="1676"/>
      <c r="S1006" s="1676"/>
      <c r="T1006" s="1676"/>
      <c r="U1006" s="1676"/>
      <c r="V1006" s="1676"/>
      <c r="W1006" s="1676"/>
      <c r="X1006" s="1676"/>
      <c r="Y1006" s="1676"/>
      <c r="Z1006" s="1676"/>
    </row>
    <row r="1007" spans="1:26">
      <c r="A1007" s="1749" t="s">
        <v>1201</v>
      </c>
      <c r="B1007" s="1723" t="s">
        <v>1213</v>
      </c>
      <c r="C1007" s="1652"/>
      <c r="D1007" s="1654"/>
      <c r="E1007" s="1654"/>
      <c r="F1007" s="1654"/>
      <c r="G1007" s="1654"/>
      <c r="H1007" s="1654"/>
      <c r="I1007" s="1676"/>
      <c r="J1007" s="1676"/>
      <c r="K1007" s="1676"/>
      <c r="L1007" s="1676"/>
      <c r="M1007" s="1676"/>
      <c r="N1007" s="1676"/>
      <c r="O1007" s="1676"/>
      <c r="P1007" s="1676"/>
      <c r="Q1007" s="1676"/>
      <c r="R1007" s="1676"/>
      <c r="S1007" s="1676"/>
      <c r="T1007" s="1676"/>
      <c r="U1007" s="1676"/>
      <c r="V1007" s="1676"/>
      <c r="W1007" s="1676"/>
      <c r="X1007" s="1676"/>
      <c r="Y1007" s="1676"/>
      <c r="Z1007" s="1676"/>
    </row>
    <row r="1008" spans="1:26">
      <c r="A1008" s="1749" t="s">
        <v>1201</v>
      </c>
      <c r="B1008" s="1723" t="s">
        <v>1214</v>
      </c>
      <c r="C1008" s="1652"/>
      <c r="D1008" s="1654"/>
      <c r="E1008" s="1654"/>
      <c r="F1008" s="1654"/>
      <c r="G1008" s="1654"/>
      <c r="H1008" s="1654"/>
      <c r="I1008" s="1676"/>
      <c r="J1008" s="1676"/>
      <c r="K1008" s="1676"/>
      <c r="L1008" s="1676"/>
      <c r="M1008" s="1676"/>
      <c r="N1008" s="1676"/>
      <c r="O1008" s="1676"/>
      <c r="P1008" s="1676"/>
      <c r="Q1008" s="1676"/>
      <c r="R1008" s="1676"/>
      <c r="S1008" s="1676"/>
      <c r="T1008" s="1676"/>
      <c r="U1008" s="1676"/>
      <c r="V1008" s="1676"/>
      <c r="W1008" s="1676"/>
      <c r="X1008" s="1676"/>
      <c r="Y1008" s="1676"/>
      <c r="Z1008" s="1676"/>
    </row>
    <row r="1009" spans="1:26">
      <c r="A1009" s="1749" t="s">
        <v>1201</v>
      </c>
      <c r="B1009" s="1723" t="s">
        <v>1215</v>
      </c>
      <c r="C1009" s="1652"/>
      <c r="D1009" s="1654"/>
      <c r="E1009" s="1654"/>
      <c r="F1009" s="1654"/>
      <c r="G1009" s="1654"/>
      <c r="H1009" s="1654"/>
      <c r="I1009" s="1676"/>
      <c r="J1009" s="1676"/>
      <c r="K1009" s="1676"/>
      <c r="L1009" s="1676"/>
      <c r="M1009" s="1676"/>
      <c r="N1009" s="1676"/>
      <c r="O1009" s="1676"/>
      <c r="P1009" s="1676"/>
      <c r="Q1009" s="1676"/>
      <c r="R1009" s="1676"/>
      <c r="S1009" s="1676"/>
      <c r="T1009" s="1676"/>
      <c r="U1009" s="1676"/>
      <c r="V1009" s="1676"/>
      <c r="W1009" s="1676"/>
      <c r="X1009" s="1676"/>
      <c r="Y1009" s="1676"/>
      <c r="Z1009" s="1676"/>
    </row>
    <row r="1010" spans="1:26">
      <c r="A1010" s="1749" t="s">
        <v>1201</v>
      </c>
      <c r="B1010" s="1723" t="s">
        <v>1167</v>
      </c>
      <c r="C1010" s="1652"/>
      <c r="D1010" s="1654"/>
      <c r="E1010" s="1654"/>
      <c r="F1010" s="1654"/>
      <c r="G1010" s="1654"/>
      <c r="H1010" s="1654"/>
      <c r="I1010" s="1676"/>
      <c r="J1010" s="1676"/>
      <c r="K1010" s="1676"/>
      <c r="L1010" s="1676"/>
      <c r="M1010" s="1676"/>
      <c r="N1010" s="1676"/>
      <c r="O1010" s="1676"/>
      <c r="P1010" s="1676"/>
      <c r="Q1010" s="1676"/>
      <c r="R1010" s="1676"/>
      <c r="S1010" s="1676"/>
      <c r="T1010" s="1676"/>
      <c r="U1010" s="1676"/>
      <c r="V1010" s="1676"/>
      <c r="W1010" s="1676"/>
      <c r="X1010" s="1676"/>
      <c r="Y1010" s="1676"/>
      <c r="Z1010" s="1676"/>
    </row>
    <row r="1011" spans="1:26">
      <c r="A1011" s="1749" t="s">
        <v>1201</v>
      </c>
      <c r="B1011" s="1723" t="s">
        <v>1216</v>
      </c>
      <c r="C1011" s="1652"/>
      <c r="D1011" s="1654"/>
      <c r="E1011" s="1654"/>
      <c r="F1011" s="1654"/>
      <c r="G1011" s="1654"/>
      <c r="H1011" s="1654"/>
      <c r="I1011" s="1676"/>
      <c r="J1011" s="1676"/>
      <c r="K1011" s="1676"/>
      <c r="L1011" s="1676"/>
      <c r="M1011" s="1676"/>
      <c r="N1011" s="1676"/>
      <c r="O1011" s="1676"/>
      <c r="P1011" s="1676"/>
      <c r="Q1011" s="1676"/>
      <c r="R1011" s="1676"/>
      <c r="S1011" s="1676"/>
      <c r="T1011" s="1676"/>
      <c r="U1011" s="1676"/>
      <c r="V1011" s="1676"/>
      <c r="W1011" s="1676"/>
      <c r="X1011" s="1676"/>
      <c r="Y1011" s="1676"/>
      <c r="Z1011" s="1676"/>
    </row>
    <row r="1012" spans="1:26">
      <c r="A1012" s="1749" t="s">
        <v>1201</v>
      </c>
      <c r="B1012" s="1723" t="s">
        <v>1217</v>
      </c>
      <c r="C1012" s="1652"/>
      <c r="D1012" s="1654"/>
      <c r="E1012" s="1654"/>
      <c r="F1012" s="1654"/>
      <c r="G1012" s="1654"/>
      <c r="H1012" s="1654"/>
      <c r="I1012" s="1676"/>
      <c r="J1012" s="1676"/>
      <c r="K1012" s="1676"/>
      <c r="L1012" s="1676"/>
      <c r="M1012" s="1676"/>
      <c r="N1012" s="1676"/>
      <c r="O1012" s="1676"/>
      <c r="P1012" s="1676"/>
      <c r="Q1012" s="1676"/>
      <c r="R1012" s="1676"/>
      <c r="S1012" s="1676"/>
      <c r="T1012" s="1676"/>
      <c r="U1012" s="1676"/>
      <c r="V1012" s="1676"/>
      <c r="W1012" s="1676"/>
      <c r="X1012" s="1676"/>
      <c r="Y1012" s="1676"/>
      <c r="Z1012" s="1676"/>
    </row>
    <row r="1013" spans="1:26">
      <c r="A1013" s="1749" t="s">
        <v>1201</v>
      </c>
      <c r="B1013" s="1723" t="s">
        <v>1218</v>
      </c>
      <c r="C1013" s="1652"/>
      <c r="D1013" s="1654"/>
      <c r="E1013" s="1654"/>
      <c r="F1013" s="1654"/>
      <c r="G1013" s="1654"/>
      <c r="H1013" s="1654"/>
      <c r="I1013" s="1676"/>
      <c r="J1013" s="1676"/>
      <c r="K1013" s="1676"/>
      <c r="L1013" s="1676"/>
      <c r="M1013" s="1676"/>
      <c r="N1013" s="1676"/>
      <c r="O1013" s="1676"/>
      <c r="P1013" s="1676"/>
      <c r="Q1013" s="1676"/>
      <c r="R1013" s="1676"/>
      <c r="S1013" s="1676"/>
      <c r="T1013" s="1676"/>
      <c r="U1013" s="1676"/>
      <c r="V1013" s="1676"/>
      <c r="W1013" s="1676"/>
      <c r="X1013" s="1676"/>
      <c r="Y1013" s="1676"/>
      <c r="Z1013" s="1676"/>
    </row>
    <row r="1014" spans="1:26">
      <c r="A1014" s="1704"/>
      <c r="B1014" s="1706"/>
      <c r="C1014" s="1652"/>
      <c r="D1014" s="1654"/>
      <c r="E1014" s="1654"/>
      <c r="F1014" s="1654"/>
      <c r="G1014" s="1654"/>
      <c r="H1014" s="1654"/>
      <c r="I1014" s="1676"/>
      <c r="J1014" s="1676"/>
      <c r="K1014" s="1676"/>
      <c r="L1014" s="1676"/>
      <c r="M1014" s="1676"/>
      <c r="N1014" s="1676"/>
      <c r="O1014" s="1676"/>
      <c r="P1014" s="1676"/>
      <c r="Q1014" s="1676"/>
      <c r="R1014" s="1676"/>
      <c r="S1014" s="1676"/>
      <c r="T1014" s="1676"/>
      <c r="U1014" s="1676"/>
      <c r="V1014" s="1676"/>
      <c r="W1014" s="1676"/>
      <c r="X1014" s="1676"/>
      <c r="Y1014" s="1676"/>
      <c r="Z1014" s="1676"/>
    </row>
    <row r="1015" spans="1:26" ht="26.4">
      <c r="A1015" s="1704"/>
      <c r="B1015" s="1723" t="s">
        <v>1549</v>
      </c>
      <c r="C1015" s="1652"/>
      <c r="D1015" s="1654"/>
      <c r="E1015" s="1654"/>
      <c r="F1015" s="1654"/>
      <c r="G1015" s="1654"/>
      <c r="H1015" s="1654"/>
      <c r="I1015" s="1676"/>
      <c r="J1015" s="1676"/>
      <c r="K1015" s="1676"/>
      <c r="L1015" s="1676"/>
      <c r="M1015" s="1676"/>
      <c r="N1015" s="1676"/>
      <c r="O1015" s="1676"/>
      <c r="P1015" s="1676"/>
      <c r="Q1015" s="1676"/>
      <c r="R1015" s="1676"/>
      <c r="S1015" s="1676"/>
      <c r="T1015" s="1676"/>
      <c r="U1015" s="1676"/>
      <c r="V1015" s="1676"/>
      <c r="W1015" s="1676"/>
      <c r="X1015" s="1676"/>
      <c r="Y1015" s="1676"/>
      <c r="Z1015" s="1676"/>
    </row>
    <row r="1016" spans="1:26">
      <c r="A1016" s="1704"/>
      <c r="B1016" s="1706"/>
      <c r="C1016" s="1652"/>
      <c r="D1016" s="1654"/>
      <c r="E1016" s="1654"/>
      <c r="F1016" s="1654"/>
      <c r="G1016" s="1654"/>
      <c r="H1016" s="1654"/>
      <c r="I1016" s="1676"/>
      <c r="J1016" s="1676"/>
      <c r="K1016" s="1676"/>
      <c r="L1016" s="1676"/>
      <c r="M1016" s="1676"/>
      <c r="N1016" s="1676"/>
      <c r="O1016" s="1676"/>
      <c r="P1016" s="1676"/>
      <c r="Q1016" s="1676"/>
      <c r="R1016" s="1676"/>
      <c r="S1016" s="1676"/>
      <c r="T1016" s="1676"/>
      <c r="U1016" s="1676"/>
      <c r="V1016" s="1676"/>
      <c r="W1016" s="1676"/>
      <c r="X1016" s="1676"/>
      <c r="Y1016" s="1676"/>
      <c r="Z1016" s="1676"/>
    </row>
    <row r="1017" spans="1:26">
      <c r="A1017" s="1704"/>
      <c r="B1017" s="1712" t="s">
        <v>723</v>
      </c>
      <c r="C1017" s="1652"/>
      <c r="D1017" s="1654"/>
      <c r="E1017" s="1654"/>
      <c r="F1017" s="1654"/>
      <c r="G1017" s="1654"/>
      <c r="H1017" s="1654"/>
      <c r="I1017" s="1676"/>
      <c r="J1017" s="1676"/>
      <c r="K1017" s="1676"/>
      <c r="L1017" s="1676"/>
      <c r="M1017" s="1676"/>
      <c r="N1017" s="1676"/>
      <c r="O1017" s="1676"/>
      <c r="P1017" s="1676"/>
      <c r="Q1017" s="1676"/>
      <c r="R1017" s="1676"/>
      <c r="S1017" s="1676"/>
      <c r="T1017" s="1676"/>
      <c r="U1017" s="1676"/>
      <c r="V1017" s="1676"/>
      <c r="W1017" s="1676"/>
      <c r="X1017" s="1676"/>
      <c r="Y1017" s="1676"/>
      <c r="Z1017" s="1676"/>
    </row>
    <row r="1018" spans="1:26" ht="22.8">
      <c r="A1018" s="1704"/>
      <c r="B1018" s="1706" t="s">
        <v>1548</v>
      </c>
      <c r="C1018" s="1652"/>
      <c r="D1018" s="1654"/>
      <c r="E1018" s="1654"/>
      <c r="F1018" s="1654"/>
      <c r="G1018" s="1654"/>
      <c r="H1018" s="1654"/>
      <c r="I1018" s="1676"/>
      <c r="J1018" s="1676"/>
      <c r="K1018" s="1676"/>
      <c r="L1018" s="1676"/>
      <c r="M1018" s="1676"/>
      <c r="N1018" s="1676"/>
      <c r="O1018" s="1676"/>
      <c r="P1018" s="1676"/>
      <c r="Q1018" s="1676"/>
      <c r="R1018" s="1676"/>
      <c r="S1018" s="1676"/>
      <c r="T1018" s="1676"/>
      <c r="U1018" s="1676"/>
      <c r="V1018" s="1676"/>
      <c r="W1018" s="1676"/>
      <c r="X1018" s="1676"/>
      <c r="Y1018" s="1676"/>
      <c r="Z1018" s="1676"/>
    </row>
    <row r="1019" spans="1:26">
      <c r="A1019" s="1704"/>
      <c r="B1019" s="1706"/>
      <c r="C1019" s="1652"/>
      <c r="D1019" s="1654"/>
      <c r="E1019" s="1654"/>
      <c r="F1019" s="1654"/>
      <c r="G1019" s="1654"/>
      <c r="H1019" s="1654"/>
      <c r="I1019" s="1676"/>
      <c r="J1019" s="1676"/>
      <c r="K1019" s="1676"/>
      <c r="L1019" s="1676"/>
      <c r="M1019" s="1676"/>
      <c r="N1019" s="1676"/>
      <c r="O1019" s="1676"/>
      <c r="P1019" s="1676"/>
      <c r="Q1019" s="1676"/>
      <c r="R1019" s="1676"/>
      <c r="S1019" s="1676"/>
      <c r="T1019" s="1676"/>
      <c r="U1019" s="1676"/>
      <c r="V1019" s="1676"/>
      <c r="W1019" s="1676"/>
      <c r="X1019" s="1676"/>
      <c r="Y1019" s="1676"/>
      <c r="Z1019" s="1676"/>
    </row>
    <row r="1020" spans="1:26">
      <c r="A1020" s="1722"/>
      <c r="B1020" s="1723"/>
      <c r="C1020" s="1722"/>
      <c r="D1020" s="1722"/>
      <c r="E1020" s="1722"/>
      <c r="F1020" s="1722"/>
      <c r="G1020" s="1722"/>
      <c r="H1020" s="1722"/>
      <c r="I1020" s="1634"/>
      <c r="J1020" s="1634"/>
      <c r="K1020" s="1634"/>
      <c r="L1020" s="1634"/>
      <c r="M1020" s="1634"/>
      <c r="N1020" s="1634"/>
      <c r="O1020" s="1634"/>
      <c r="P1020" s="1634"/>
      <c r="Q1020" s="1634"/>
      <c r="R1020" s="1634"/>
      <c r="S1020" s="1634"/>
      <c r="T1020" s="1634"/>
      <c r="U1020" s="1634"/>
      <c r="V1020" s="1634"/>
      <c r="W1020" s="1634"/>
      <c r="X1020" s="1634"/>
      <c r="Y1020" s="1634"/>
      <c r="Z1020" s="1634"/>
    </row>
    <row r="1021" spans="1:26">
      <c r="A1021" s="1722"/>
      <c r="B1021" s="1723"/>
      <c r="C1021" s="1722"/>
      <c r="D1021" s="1722"/>
      <c r="E1021" s="1722"/>
      <c r="F1021" s="1722"/>
      <c r="G1021" s="1722"/>
      <c r="H1021" s="1722"/>
      <c r="I1021" s="1634"/>
      <c r="J1021" s="1634"/>
      <c r="K1021" s="1634"/>
      <c r="L1021" s="1634"/>
      <c r="M1021" s="1634"/>
      <c r="N1021" s="1634"/>
      <c r="O1021" s="1634"/>
      <c r="P1021" s="1634"/>
      <c r="Q1021" s="1634"/>
      <c r="R1021" s="1634"/>
      <c r="S1021" s="1634"/>
      <c r="T1021" s="1634"/>
      <c r="U1021" s="1634"/>
      <c r="V1021" s="1634"/>
      <c r="W1021" s="1634"/>
      <c r="X1021" s="1634"/>
      <c r="Y1021" s="1634"/>
      <c r="Z1021" s="1634"/>
    </row>
    <row r="1022" spans="1:26" ht="17.399999999999999">
      <c r="A1022" s="1711" t="s">
        <v>1219</v>
      </c>
      <c r="B1022" s="1706"/>
      <c r="C1022" s="1652"/>
      <c r="D1022" s="1654"/>
      <c r="E1022" s="1654"/>
      <c r="F1022" s="1654"/>
      <c r="G1022" s="1654"/>
      <c r="H1022" s="1654"/>
      <c r="I1022" s="1634"/>
      <c r="J1022" s="1634"/>
      <c r="K1022" s="1634"/>
      <c r="L1022" s="1634"/>
      <c r="M1022" s="1634"/>
      <c r="N1022" s="1634"/>
      <c r="O1022" s="1634"/>
      <c r="P1022" s="1634"/>
      <c r="Q1022" s="1634"/>
      <c r="R1022" s="1634"/>
      <c r="S1022" s="1634"/>
      <c r="T1022" s="1634"/>
      <c r="U1022" s="1634"/>
      <c r="V1022" s="1634"/>
      <c r="W1022" s="1634"/>
      <c r="X1022" s="1634"/>
      <c r="Y1022" s="1634"/>
      <c r="Z1022" s="1634"/>
    </row>
    <row r="1023" spans="1:26">
      <c r="A1023" s="1704"/>
      <c r="B1023" s="1706"/>
      <c r="C1023" s="1652"/>
      <c r="D1023" s="1654"/>
      <c r="E1023" s="1654"/>
      <c r="F1023" s="1654"/>
      <c r="G1023" s="1654"/>
      <c r="H1023" s="1654"/>
      <c r="I1023" s="1676"/>
      <c r="J1023" s="1676"/>
      <c r="K1023" s="1676"/>
      <c r="L1023" s="1676"/>
      <c r="M1023" s="1676"/>
      <c r="N1023" s="1676"/>
      <c r="O1023" s="1676"/>
      <c r="P1023" s="1676"/>
      <c r="Q1023" s="1676"/>
      <c r="R1023" s="1676"/>
      <c r="S1023" s="1676"/>
      <c r="T1023" s="1676"/>
      <c r="U1023" s="1676"/>
      <c r="V1023" s="1676"/>
      <c r="W1023" s="1676"/>
      <c r="X1023" s="1676"/>
      <c r="Y1023" s="1676"/>
      <c r="Z1023" s="1676"/>
    </row>
    <row r="1024" spans="1:26">
      <c r="A1024" s="1704"/>
      <c r="B1024" s="1712" t="s">
        <v>705</v>
      </c>
      <c r="C1024" s="1652"/>
      <c r="D1024" s="1654"/>
      <c r="E1024" s="1654"/>
      <c r="F1024" s="1654"/>
      <c r="G1024" s="1654"/>
      <c r="H1024" s="1654"/>
      <c r="I1024" s="1676"/>
      <c r="J1024" s="1676"/>
      <c r="K1024" s="1676"/>
      <c r="L1024" s="1676"/>
      <c r="M1024" s="1676"/>
      <c r="N1024" s="1676"/>
      <c r="O1024" s="1676"/>
      <c r="P1024" s="1676"/>
      <c r="Q1024" s="1676"/>
      <c r="R1024" s="1676"/>
      <c r="S1024" s="1676"/>
      <c r="T1024" s="1676"/>
      <c r="U1024" s="1676"/>
      <c r="V1024" s="1676"/>
      <c r="W1024" s="1676"/>
      <c r="X1024" s="1676"/>
      <c r="Y1024" s="1676"/>
      <c r="Z1024" s="1676"/>
    </row>
    <row r="1025" spans="1:26">
      <c r="A1025" s="1704"/>
      <c r="B1025" s="1706" t="s">
        <v>1220</v>
      </c>
      <c r="C1025" s="1652"/>
      <c r="D1025" s="1654"/>
      <c r="E1025" s="1654"/>
      <c r="F1025" s="1654"/>
      <c r="G1025" s="1654"/>
      <c r="H1025" s="1654"/>
      <c r="I1025" s="1676"/>
      <c r="J1025" s="1676"/>
      <c r="K1025" s="1676"/>
      <c r="L1025" s="1676"/>
      <c r="M1025" s="1676"/>
      <c r="N1025" s="1676"/>
      <c r="O1025" s="1676"/>
      <c r="P1025" s="1676"/>
      <c r="Q1025" s="1676"/>
      <c r="R1025" s="1676"/>
      <c r="S1025" s="1676"/>
      <c r="T1025" s="1676"/>
      <c r="U1025" s="1676"/>
      <c r="V1025" s="1676"/>
      <c r="W1025" s="1676"/>
      <c r="X1025" s="1676"/>
      <c r="Y1025" s="1676"/>
      <c r="Z1025" s="1676"/>
    </row>
    <row r="1026" spans="1:26">
      <c r="B1026" s="1704" t="s">
        <v>935</v>
      </c>
      <c r="C1026" s="1652"/>
      <c r="D1026" s="1654"/>
      <c r="E1026" s="1654"/>
      <c r="F1026" s="1654"/>
      <c r="G1026" s="1654"/>
      <c r="H1026" s="1654"/>
      <c r="I1026" s="1676"/>
      <c r="J1026" s="1676"/>
      <c r="K1026" s="1676"/>
      <c r="L1026" s="1676"/>
      <c r="M1026" s="1676"/>
      <c r="N1026" s="1676"/>
      <c r="O1026" s="1676"/>
      <c r="P1026" s="1676"/>
      <c r="Q1026" s="1676"/>
      <c r="R1026" s="1676"/>
      <c r="S1026" s="1676"/>
      <c r="T1026" s="1676"/>
      <c r="U1026" s="1676"/>
      <c r="V1026" s="1676"/>
      <c r="W1026" s="1676"/>
      <c r="X1026" s="1676"/>
      <c r="Y1026" s="1676"/>
      <c r="Z1026" s="1676"/>
    </row>
    <row r="1027" spans="1:26">
      <c r="A1027" s="1714" t="s">
        <v>119</v>
      </c>
      <c r="B1027" s="1715" t="s">
        <v>1084</v>
      </c>
      <c r="C1027" s="1654"/>
      <c r="E1027" s="1654"/>
      <c r="F1027" s="1654"/>
      <c r="G1027" s="1654"/>
      <c r="H1027" s="1654"/>
      <c r="I1027" s="1676"/>
      <c r="J1027" s="1676"/>
      <c r="K1027" s="1676"/>
      <c r="L1027" s="1676"/>
      <c r="M1027" s="1676"/>
      <c r="N1027" s="1676"/>
      <c r="O1027" s="1676"/>
      <c r="P1027" s="1676"/>
      <c r="Q1027" s="1676"/>
      <c r="R1027" s="1676"/>
      <c r="S1027" s="1676"/>
      <c r="T1027" s="1676"/>
      <c r="U1027" s="1676"/>
      <c r="V1027" s="1676"/>
      <c r="W1027" s="1676"/>
      <c r="X1027" s="1676"/>
      <c r="Y1027" s="1676"/>
      <c r="Z1027" s="1676"/>
    </row>
    <row r="1028" spans="1:26">
      <c r="A1028" s="1714" t="s">
        <v>119</v>
      </c>
      <c r="B1028" s="1715" t="s">
        <v>811</v>
      </c>
      <c r="C1028" s="1654"/>
      <c r="E1028" s="1654"/>
      <c r="F1028" s="1654"/>
      <c r="G1028" s="1654"/>
      <c r="H1028" s="1654"/>
      <c r="I1028" s="1676"/>
      <c r="J1028" s="1676"/>
      <c r="K1028" s="1676"/>
      <c r="L1028" s="1676"/>
      <c r="M1028" s="1676"/>
      <c r="N1028" s="1676"/>
      <c r="O1028" s="1676"/>
      <c r="P1028" s="1676"/>
      <c r="Q1028" s="1676"/>
      <c r="R1028" s="1676"/>
      <c r="S1028" s="1676"/>
      <c r="T1028" s="1676"/>
      <c r="U1028" s="1676"/>
      <c r="V1028" s="1676"/>
      <c r="W1028" s="1676"/>
      <c r="X1028" s="1676"/>
      <c r="Y1028" s="1676"/>
      <c r="Z1028" s="1676"/>
    </row>
    <row r="1029" spans="1:26">
      <c r="A1029" s="1714" t="s">
        <v>119</v>
      </c>
      <c r="B1029" s="1716" t="s">
        <v>770</v>
      </c>
      <c r="C1029" s="1654"/>
      <c r="E1029" s="1654"/>
      <c r="F1029" s="1654"/>
      <c r="G1029" s="1654"/>
      <c r="H1029" s="1654"/>
      <c r="I1029" s="1676"/>
      <c r="J1029" s="1676"/>
      <c r="K1029" s="1676"/>
      <c r="L1029" s="1676"/>
      <c r="M1029" s="1676"/>
      <c r="N1029" s="1676"/>
      <c r="O1029" s="1676"/>
      <c r="P1029" s="1676"/>
      <c r="Q1029" s="1676"/>
      <c r="R1029" s="1676"/>
      <c r="S1029" s="1676"/>
      <c r="T1029" s="1676"/>
      <c r="U1029" s="1676"/>
      <c r="V1029" s="1676"/>
      <c r="W1029" s="1676"/>
      <c r="X1029" s="1676"/>
      <c r="Y1029" s="1676"/>
      <c r="Z1029" s="1676"/>
    </row>
    <row r="1030" spans="1:26">
      <c r="A1030" s="1714" t="s">
        <v>119</v>
      </c>
      <c r="B1030" s="1715" t="s">
        <v>1136</v>
      </c>
      <c r="C1030" s="1654"/>
      <c r="E1030" s="1654"/>
      <c r="F1030" s="1654"/>
      <c r="G1030" s="1654"/>
      <c r="H1030" s="1654"/>
      <c r="I1030" s="1676"/>
      <c r="J1030" s="1676"/>
      <c r="K1030" s="1676"/>
      <c r="L1030" s="1676"/>
      <c r="M1030" s="1676"/>
      <c r="N1030" s="1676"/>
      <c r="O1030" s="1676"/>
      <c r="P1030" s="1676"/>
      <c r="Q1030" s="1676"/>
      <c r="R1030" s="1676"/>
      <c r="S1030" s="1676"/>
      <c r="T1030" s="1676"/>
      <c r="U1030" s="1676"/>
      <c r="V1030" s="1676"/>
      <c r="W1030" s="1676"/>
      <c r="X1030" s="1676"/>
      <c r="Y1030" s="1676"/>
      <c r="Z1030" s="1676"/>
    </row>
    <row r="1031" spans="1:26">
      <c r="A1031" s="1714" t="s">
        <v>119</v>
      </c>
      <c r="B1031" s="1716" t="s">
        <v>707</v>
      </c>
      <c r="C1031" s="1710"/>
      <c r="E1031" s="1654"/>
      <c r="F1031" s="1654"/>
      <c r="G1031" s="1654"/>
      <c r="H1031" s="1654"/>
      <c r="I1031" s="1634"/>
      <c r="J1031" s="1634"/>
      <c r="K1031" s="1634"/>
      <c r="L1031" s="1634"/>
      <c r="M1031" s="1634"/>
      <c r="N1031" s="1634"/>
      <c r="O1031" s="1634"/>
      <c r="P1031" s="1634"/>
      <c r="Q1031" s="1634"/>
      <c r="R1031" s="1634"/>
      <c r="S1031" s="1634"/>
      <c r="T1031" s="1634"/>
      <c r="U1031" s="1634"/>
      <c r="V1031" s="1634"/>
      <c r="W1031" s="1634"/>
      <c r="X1031" s="1634"/>
      <c r="Y1031" s="1634"/>
      <c r="Z1031" s="1634"/>
    </row>
    <row r="1032" spans="1:26">
      <c r="A1032" s="1704"/>
      <c r="B1032" s="1732"/>
      <c r="C1032" s="1733"/>
      <c r="D1032" s="1710"/>
      <c r="E1032" s="1654"/>
      <c r="F1032" s="1654"/>
      <c r="G1032" s="1654"/>
      <c r="H1032" s="1654"/>
      <c r="I1032" s="1634"/>
      <c r="J1032" s="1634"/>
      <c r="K1032" s="1634"/>
      <c r="L1032" s="1634"/>
      <c r="M1032" s="1634"/>
      <c r="N1032" s="1634"/>
      <c r="O1032" s="1634"/>
      <c r="P1032" s="1634"/>
      <c r="Q1032" s="1634"/>
      <c r="R1032" s="1634"/>
      <c r="S1032" s="1634"/>
      <c r="T1032" s="1634"/>
      <c r="U1032" s="1634"/>
      <c r="V1032" s="1634"/>
      <c r="W1032" s="1634"/>
      <c r="X1032" s="1634"/>
      <c r="Y1032" s="1634"/>
      <c r="Z1032" s="1634"/>
    </row>
    <row r="1033" spans="1:26">
      <c r="A1033" s="1704"/>
      <c r="B1033" s="1712" t="s">
        <v>942</v>
      </c>
      <c r="C1033" s="1652"/>
      <c r="D1033" s="1654"/>
      <c r="E1033" s="1654"/>
      <c r="F1033" s="1654"/>
      <c r="G1033" s="1654"/>
      <c r="H1033" s="1654"/>
      <c r="I1033" s="1676"/>
      <c r="J1033" s="1676"/>
      <c r="K1033" s="1676"/>
      <c r="L1033" s="1676"/>
      <c r="M1033" s="1676"/>
      <c r="N1033" s="1676"/>
      <c r="O1033" s="1676"/>
      <c r="P1033" s="1676"/>
      <c r="Q1033" s="1676"/>
      <c r="R1033" s="1676"/>
      <c r="S1033" s="1676"/>
      <c r="T1033" s="1676"/>
      <c r="U1033" s="1676"/>
      <c r="V1033" s="1676"/>
      <c r="W1033" s="1676"/>
      <c r="X1033" s="1676"/>
      <c r="Y1033" s="1676"/>
      <c r="Z1033" s="1676"/>
    </row>
    <row r="1034" spans="1:26">
      <c r="A1034" s="1704"/>
      <c r="B1034" s="1706" t="s">
        <v>772</v>
      </c>
      <c r="C1034" s="1652"/>
      <c r="D1034" s="1654"/>
      <c r="E1034" s="1654"/>
      <c r="F1034" s="1654"/>
      <c r="G1034" s="1654"/>
      <c r="H1034" s="1654"/>
      <c r="I1034" s="1676"/>
      <c r="J1034" s="1676"/>
      <c r="K1034" s="1676"/>
      <c r="L1034" s="1676"/>
      <c r="M1034" s="1676"/>
      <c r="N1034" s="1676"/>
      <c r="O1034" s="1676"/>
      <c r="P1034" s="1676"/>
      <c r="Q1034" s="1676"/>
      <c r="R1034" s="1676"/>
      <c r="S1034" s="1676"/>
      <c r="T1034" s="1676"/>
      <c r="U1034" s="1676"/>
      <c r="V1034" s="1676"/>
      <c r="W1034" s="1676"/>
      <c r="X1034" s="1676"/>
      <c r="Y1034" s="1676"/>
      <c r="Z1034" s="1676"/>
    </row>
    <row r="1035" spans="1:26">
      <c r="B1035" s="1656" t="s">
        <v>953</v>
      </c>
      <c r="C1035" s="1652"/>
      <c r="D1035" s="1654"/>
      <c r="E1035" s="1654"/>
      <c r="F1035" s="1654"/>
      <c r="G1035" s="1654"/>
      <c r="H1035" s="1654"/>
      <c r="I1035" s="1676"/>
      <c r="J1035" s="1676"/>
      <c r="K1035" s="1676"/>
      <c r="L1035" s="1676"/>
      <c r="M1035" s="1676"/>
      <c r="N1035" s="1676"/>
      <c r="O1035" s="1676"/>
      <c r="P1035" s="1676"/>
      <c r="Q1035" s="1676"/>
      <c r="R1035" s="1676"/>
      <c r="S1035" s="1676"/>
      <c r="T1035" s="1676"/>
      <c r="U1035" s="1676"/>
      <c r="V1035" s="1676"/>
      <c r="W1035" s="1676"/>
      <c r="X1035" s="1676"/>
      <c r="Y1035" s="1676"/>
      <c r="Z1035" s="1676"/>
    </row>
    <row r="1036" spans="1:26">
      <c r="B1036" s="1656" t="s">
        <v>773</v>
      </c>
      <c r="C1036" s="1652"/>
      <c r="D1036" s="1654"/>
      <c r="E1036" s="1654"/>
      <c r="F1036" s="1654"/>
      <c r="G1036" s="1654"/>
      <c r="H1036" s="1654"/>
      <c r="I1036" s="1676"/>
      <c r="J1036" s="1676"/>
      <c r="K1036" s="1676"/>
      <c r="L1036" s="1676"/>
      <c r="M1036" s="1676"/>
      <c r="N1036" s="1676"/>
      <c r="O1036" s="1676"/>
      <c r="P1036" s="1676"/>
      <c r="Q1036" s="1676"/>
      <c r="R1036" s="1676"/>
      <c r="S1036" s="1676"/>
      <c r="T1036" s="1676"/>
      <c r="U1036" s="1676"/>
      <c r="V1036" s="1676"/>
      <c r="W1036" s="1676"/>
      <c r="X1036" s="1676"/>
      <c r="Y1036" s="1676"/>
      <c r="Z1036" s="1676"/>
    </row>
    <row r="1037" spans="1:26">
      <c r="A1037" s="1704"/>
      <c r="B1037" s="1706" t="s">
        <v>1221</v>
      </c>
      <c r="C1037" s="1652"/>
      <c r="D1037" s="1654"/>
      <c r="E1037" s="1654"/>
      <c r="F1037" s="1654"/>
      <c r="G1037" s="1654"/>
      <c r="H1037" s="1654"/>
      <c r="I1037" s="1676"/>
      <c r="J1037" s="1676"/>
      <c r="K1037" s="1676"/>
      <c r="L1037" s="1676"/>
      <c r="M1037" s="1676"/>
      <c r="N1037" s="1676"/>
      <c r="O1037" s="1676"/>
      <c r="P1037" s="1676"/>
      <c r="Q1037" s="1676"/>
      <c r="R1037" s="1676"/>
      <c r="S1037" s="1676"/>
      <c r="T1037" s="1676"/>
      <c r="U1037" s="1676"/>
      <c r="V1037" s="1676"/>
      <c r="W1037" s="1676"/>
      <c r="X1037" s="1676"/>
      <c r="Y1037" s="1676"/>
      <c r="Z1037" s="1676"/>
    </row>
    <row r="1038" spans="1:26">
      <c r="A1038" s="1704"/>
      <c r="B1038" s="1706" t="s">
        <v>1222</v>
      </c>
      <c r="C1038" s="1652"/>
      <c r="D1038" s="1654"/>
      <c r="E1038" s="1654"/>
      <c r="F1038" s="1654"/>
      <c r="G1038" s="1654"/>
      <c r="H1038" s="1654"/>
      <c r="I1038" s="1676"/>
      <c r="J1038" s="1676"/>
      <c r="K1038" s="1676"/>
      <c r="L1038" s="1676"/>
      <c r="M1038" s="1676"/>
      <c r="N1038" s="1676"/>
      <c r="O1038" s="1676"/>
      <c r="P1038" s="1676"/>
      <c r="Q1038" s="1676"/>
      <c r="R1038" s="1676"/>
      <c r="S1038" s="1676"/>
      <c r="T1038" s="1676"/>
      <c r="U1038" s="1676"/>
      <c r="V1038" s="1676"/>
      <c r="W1038" s="1676"/>
      <c r="X1038" s="1676"/>
      <c r="Y1038" s="1676"/>
      <c r="Z1038" s="1676"/>
    </row>
    <row r="1039" spans="1:26">
      <c r="A1039" s="1704"/>
      <c r="B1039" s="1706" t="s">
        <v>1223</v>
      </c>
      <c r="C1039" s="1652"/>
      <c r="D1039" s="1654"/>
      <c r="E1039" s="1654"/>
      <c r="F1039" s="1654"/>
      <c r="G1039" s="1654"/>
      <c r="H1039" s="1654"/>
      <c r="I1039" s="1676"/>
      <c r="J1039" s="1676"/>
      <c r="K1039" s="1676"/>
      <c r="L1039" s="1676"/>
      <c r="M1039" s="1676"/>
      <c r="N1039" s="1676"/>
      <c r="O1039" s="1676"/>
      <c r="P1039" s="1676"/>
      <c r="Q1039" s="1676"/>
      <c r="R1039" s="1676"/>
      <c r="S1039" s="1676"/>
      <c r="T1039" s="1676"/>
      <c r="U1039" s="1676"/>
      <c r="V1039" s="1676"/>
      <c r="W1039" s="1676"/>
      <c r="X1039" s="1676"/>
      <c r="Y1039" s="1676"/>
      <c r="Z1039" s="1676"/>
    </row>
    <row r="1040" spans="1:26">
      <c r="A1040" s="1704"/>
      <c r="B1040" s="1706" t="s">
        <v>1224</v>
      </c>
      <c r="C1040" s="1652"/>
      <c r="D1040" s="1654"/>
      <c r="E1040" s="1654"/>
      <c r="F1040" s="1654"/>
      <c r="G1040" s="1654"/>
      <c r="H1040" s="1654"/>
      <c r="I1040" s="1676"/>
      <c r="J1040" s="1676"/>
      <c r="K1040" s="1676"/>
      <c r="L1040" s="1676"/>
      <c r="M1040" s="1676"/>
      <c r="N1040" s="1676"/>
      <c r="O1040" s="1676"/>
      <c r="P1040" s="1676"/>
      <c r="Q1040" s="1676"/>
      <c r="R1040" s="1676"/>
      <c r="S1040" s="1676"/>
      <c r="T1040" s="1676"/>
      <c r="U1040" s="1676"/>
      <c r="V1040" s="1676"/>
      <c r="W1040" s="1676"/>
      <c r="X1040" s="1676"/>
      <c r="Y1040" s="1676"/>
      <c r="Z1040" s="1676"/>
    </row>
    <row r="1041" spans="1:26">
      <c r="A1041" s="1704"/>
      <c r="B1041" s="1706" t="s">
        <v>1225</v>
      </c>
      <c r="C1041" s="1652"/>
      <c r="D1041" s="1654"/>
      <c r="E1041" s="1654"/>
      <c r="F1041" s="1654"/>
      <c r="G1041" s="1654"/>
      <c r="H1041" s="1654"/>
      <c r="I1041" s="1676"/>
      <c r="J1041" s="1676"/>
      <c r="K1041" s="1676"/>
      <c r="L1041" s="1676"/>
      <c r="M1041" s="1676"/>
      <c r="N1041" s="1676"/>
      <c r="O1041" s="1676"/>
      <c r="P1041" s="1676"/>
      <c r="Q1041" s="1676"/>
      <c r="R1041" s="1676"/>
      <c r="S1041" s="1676"/>
      <c r="T1041" s="1676"/>
      <c r="U1041" s="1676"/>
      <c r="V1041" s="1676"/>
      <c r="W1041" s="1676"/>
      <c r="X1041" s="1676"/>
      <c r="Y1041" s="1676"/>
      <c r="Z1041" s="1676"/>
    </row>
    <row r="1042" spans="1:26" ht="46.2">
      <c r="B1042" s="1741" t="s">
        <v>1547</v>
      </c>
      <c r="C1042" s="1652"/>
      <c r="D1042" s="1654"/>
      <c r="E1042" s="1654"/>
      <c r="F1042" s="1654"/>
      <c r="G1042" s="1654"/>
      <c r="H1042" s="1654"/>
      <c r="I1042" s="1676"/>
      <c r="J1042" s="1676"/>
      <c r="K1042" s="1676"/>
      <c r="L1042" s="1676"/>
      <c r="M1042" s="1676"/>
      <c r="N1042" s="1676"/>
      <c r="O1042" s="1676"/>
      <c r="P1042" s="1676"/>
      <c r="Q1042" s="1676"/>
      <c r="R1042" s="1676"/>
      <c r="S1042" s="1676"/>
      <c r="T1042" s="1676"/>
      <c r="U1042" s="1676"/>
      <c r="V1042" s="1676"/>
      <c r="W1042" s="1676"/>
      <c r="X1042" s="1676"/>
      <c r="Y1042" s="1676"/>
      <c r="Z1042" s="1676"/>
    </row>
    <row r="1043" spans="1:26">
      <c r="A1043" s="1704"/>
      <c r="B1043" s="1706" t="s">
        <v>1226</v>
      </c>
      <c r="C1043" s="1652"/>
      <c r="D1043" s="1654"/>
      <c r="E1043" s="1654"/>
      <c r="F1043" s="1654"/>
      <c r="G1043" s="1654"/>
      <c r="H1043" s="1654"/>
      <c r="I1043" s="1676"/>
      <c r="J1043" s="1676"/>
      <c r="K1043" s="1676"/>
      <c r="L1043" s="1676"/>
      <c r="M1043" s="1676"/>
      <c r="N1043" s="1676"/>
      <c r="O1043" s="1676"/>
      <c r="P1043" s="1676"/>
      <c r="Q1043" s="1676"/>
      <c r="R1043" s="1676"/>
      <c r="S1043" s="1676"/>
      <c r="T1043" s="1676"/>
      <c r="U1043" s="1676"/>
      <c r="V1043" s="1676"/>
      <c r="W1043" s="1676"/>
      <c r="X1043" s="1676"/>
      <c r="Y1043" s="1676"/>
      <c r="Z1043" s="1676"/>
    </row>
    <row r="1044" spans="1:26" ht="22.8">
      <c r="A1044" s="1704"/>
      <c r="B1044" s="1706" t="s">
        <v>1546</v>
      </c>
      <c r="C1044" s="1652"/>
      <c r="D1044" s="1654"/>
      <c r="E1044" s="1654"/>
      <c r="F1044" s="1654"/>
      <c r="G1044" s="1654"/>
      <c r="H1044" s="1654"/>
      <c r="I1044" s="1676"/>
      <c r="J1044" s="1676"/>
      <c r="K1044" s="1676"/>
      <c r="L1044" s="1676"/>
      <c r="M1044" s="1676"/>
      <c r="N1044" s="1676"/>
      <c r="O1044" s="1676"/>
      <c r="P1044" s="1676"/>
      <c r="Q1044" s="1676"/>
      <c r="R1044" s="1676"/>
      <c r="S1044" s="1676"/>
      <c r="T1044" s="1676"/>
      <c r="U1044" s="1676"/>
      <c r="V1044" s="1676"/>
      <c r="W1044" s="1676"/>
      <c r="X1044" s="1676"/>
      <c r="Y1044" s="1676"/>
      <c r="Z1044" s="1676"/>
    </row>
    <row r="1045" spans="1:26">
      <c r="A1045" s="1704"/>
      <c r="B1045" s="1706"/>
      <c r="C1045" s="1652"/>
      <c r="D1045" s="1654"/>
      <c r="E1045" s="1654"/>
      <c r="F1045" s="1654"/>
      <c r="G1045" s="1654"/>
      <c r="H1045" s="1654"/>
      <c r="I1045" s="1676"/>
      <c r="J1045" s="1676"/>
      <c r="K1045" s="1676"/>
      <c r="L1045" s="1676"/>
      <c r="M1045" s="1676"/>
      <c r="N1045" s="1676"/>
      <c r="O1045" s="1676"/>
      <c r="P1045" s="1676"/>
      <c r="Q1045" s="1676"/>
      <c r="R1045" s="1676"/>
      <c r="S1045" s="1676"/>
      <c r="T1045" s="1676"/>
      <c r="U1045" s="1676"/>
      <c r="V1045" s="1676"/>
      <c r="W1045" s="1676"/>
      <c r="X1045" s="1676"/>
      <c r="Y1045" s="1676"/>
      <c r="Z1045" s="1676"/>
    </row>
    <row r="1046" spans="1:26" ht="22.8">
      <c r="A1046" s="1704"/>
      <c r="B1046" s="1706" t="s">
        <v>1545</v>
      </c>
      <c r="C1046" s="1652"/>
      <c r="D1046" s="1654"/>
      <c r="E1046" s="1654"/>
      <c r="F1046" s="1654"/>
      <c r="G1046" s="1654"/>
      <c r="H1046" s="1654"/>
      <c r="I1046" s="1676"/>
      <c r="J1046" s="1676"/>
      <c r="K1046" s="1676"/>
      <c r="L1046" s="1676"/>
      <c r="M1046" s="1676"/>
      <c r="N1046" s="1676"/>
      <c r="O1046" s="1676"/>
      <c r="P1046" s="1676"/>
      <c r="Q1046" s="1676"/>
      <c r="R1046" s="1676"/>
      <c r="S1046" s="1676"/>
      <c r="T1046" s="1676"/>
      <c r="U1046" s="1676"/>
      <c r="V1046" s="1676"/>
      <c r="W1046" s="1676"/>
      <c r="X1046" s="1676"/>
      <c r="Y1046" s="1676"/>
      <c r="Z1046" s="1676"/>
    </row>
    <row r="1047" spans="1:26">
      <c r="A1047" s="1704"/>
      <c r="B1047" s="1712"/>
      <c r="C1047" s="1652"/>
      <c r="D1047" s="1654"/>
      <c r="E1047" s="1654"/>
      <c r="F1047" s="1654"/>
      <c r="G1047" s="1654"/>
      <c r="H1047" s="1654"/>
      <c r="I1047" s="1676"/>
      <c r="J1047" s="1676"/>
      <c r="K1047" s="1676"/>
      <c r="L1047" s="1676"/>
      <c r="M1047" s="1676"/>
      <c r="N1047" s="1676"/>
      <c r="O1047" s="1676"/>
      <c r="P1047" s="1676"/>
      <c r="Q1047" s="1676"/>
      <c r="R1047" s="1676"/>
      <c r="S1047" s="1676"/>
      <c r="T1047" s="1676"/>
      <c r="U1047" s="1676"/>
      <c r="V1047" s="1676"/>
      <c r="W1047" s="1676"/>
      <c r="X1047" s="1676"/>
      <c r="Y1047" s="1676"/>
      <c r="Z1047" s="1676"/>
    </row>
    <row r="1048" spans="1:26">
      <c r="A1048" s="1704"/>
      <c r="B1048" s="1712" t="s">
        <v>1227</v>
      </c>
      <c r="C1048" s="1652"/>
      <c r="D1048" s="1654"/>
      <c r="E1048" s="1654"/>
      <c r="F1048" s="1654"/>
      <c r="G1048" s="1654"/>
      <c r="H1048" s="1654"/>
      <c r="I1048" s="1676"/>
      <c r="J1048" s="1676"/>
      <c r="K1048" s="1676"/>
      <c r="L1048" s="1676"/>
      <c r="M1048" s="1676"/>
      <c r="N1048" s="1676"/>
      <c r="O1048" s="1676"/>
      <c r="P1048" s="1676"/>
      <c r="Q1048" s="1676"/>
      <c r="R1048" s="1676"/>
      <c r="S1048" s="1676"/>
      <c r="T1048" s="1676"/>
      <c r="U1048" s="1676"/>
      <c r="V1048" s="1676"/>
      <c r="W1048" s="1676"/>
      <c r="X1048" s="1676"/>
      <c r="Y1048" s="1676"/>
      <c r="Z1048" s="1676"/>
    </row>
    <row r="1049" spans="1:26">
      <c r="A1049" s="1704"/>
      <c r="B1049" s="1706" t="s">
        <v>1228</v>
      </c>
      <c r="C1049" s="1652"/>
      <c r="D1049" s="1654"/>
      <c r="E1049" s="1654"/>
      <c r="F1049" s="1654"/>
      <c r="G1049" s="1654"/>
      <c r="H1049" s="1654"/>
      <c r="I1049" s="1676"/>
      <c r="J1049" s="1676"/>
      <c r="K1049" s="1676"/>
      <c r="L1049" s="1676"/>
      <c r="M1049" s="1676"/>
      <c r="N1049" s="1676"/>
      <c r="O1049" s="1676"/>
      <c r="P1049" s="1676"/>
      <c r="Q1049" s="1676"/>
      <c r="R1049" s="1676"/>
      <c r="S1049" s="1676"/>
      <c r="T1049" s="1676"/>
      <c r="U1049" s="1676"/>
      <c r="V1049" s="1676"/>
      <c r="W1049" s="1676"/>
      <c r="X1049" s="1676"/>
      <c r="Y1049" s="1676"/>
      <c r="Z1049" s="1676"/>
    </row>
    <row r="1050" spans="1:26" ht="27.6" customHeight="1">
      <c r="B1050" s="1741" t="s">
        <v>1229</v>
      </c>
      <c r="C1050" s="1719"/>
      <c r="D1050" s="1719"/>
      <c r="E1050" s="1719"/>
      <c r="F1050" s="1719"/>
      <c r="G1050" s="1719"/>
      <c r="H1050" s="1719"/>
      <c r="I1050" s="1676"/>
      <c r="J1050" s="1676"/>
      <c r="K1050" s="1676"/>
      <c r="L1050" s="1676"/>
      <c r="M1050" s="1676"/>
      <c r="N1050" s="1676"/>
      <c r="O1050" s="1676"/>
      <c r="P1050" s="1676"/>
      <c r="Q1050" s="1676"/>
      <c r="R1050" s="1676"/>
      <c r="S1050" s="1676"/>
      <c r="T1050" s="1676"/>
      <c r="U1050" s="1676"/>
      <c r="V1050" s="1676"/>
      <c r="W1050" s="1676"/>
      <c r="X1050" s="1676"/>
      <c r="Y1050" s="1676"/>
      <c r="Z1050" s="1676"/>
    </row>
    <row r="1051" spans="1:26">
      <c r="B1051" s="1741" t="s">
        <v>1230</v>
      </c>
      <c r="C1051" s="1652"/>
      <c r="D1051" s="1654"/>
      <c r="E1051" s="1654"/>
      <c r="F1051" s="1654"/>
      <c r="G1051" s="1654"/>
      <c r="H1051" s="1654"/>
      <c r="I1051" s="1676"/>
      <c r="J1051" s="1676"/>
      <c r="K1051" s="1676"/>
      <c r="L1051" s="1676"/>
      <c r="M1051" s="1676"/>
      <c r="N1051" s="1676"/>
      <c r="O1051" s="1676"/>
      <c r="P1051" s="1676"/>
      <c r="Q1051" s="1676"/>
      <c r="R1051" s="1676"/>
      <c r="S1051" s="1676"/>
      <c r="T1051" s="1676"/>
      <c r="U1051" s="1676"/>
      <c r="V1051" s="1676"/>
      <c r="W1051" s="1676"/>
      <c r="X1051" s="1676"/>
      <c r="Y1051" s="1676"/>
      <c r="Z1051" s="1676"/>
    </row>
    <row r="1052" spans="1:26">
      <c r="A1052" s="1704"/>
      <c r="B1052" s="1712" t="s">
        <v>1231</v>
      </c>
      <c r="C1052" s="1652"/>
      <c r="D1052" s="1654"/>
      <c r="E1052" s="1654"/>
      <c r="F1052" s="1654"/>
      <c r="G1052" s="1654"/>
      <c r="H1052" s="1654"/>
      <c r="I1052" s="1676"/>
      <c r="J1052" s="1676"/>
      <c r="K1052" s="1676"/>
      <c r="L1052" s="1676"/>
      <c r="M1052" s="1676"/>
      <c r="N1052" s="1676"/>
      <c r="O1052" s="1676"/>
      <c r="P1052" s="1676"/>
      <c r="Q1052" s="1676"/>
      <c r="R1052" s="1676"/>
      <c r="S1052" s="1676"/>
      <c r="T1052" s="1676"/>
      <c r="U1052" s="1676"/>
      <c r="V1052" s="1676"/>
      <c r="W1052" s="1676"/>
      <c r="X1052" s="1676"/>
      <c r="Y1052" s="1676"/>
      <c r="Z1052" s="1676"/>
    </row>
    <row r="1053" spans="1:26" ht="34.200000000000003">
      <c r="A1053" s="1704"/>
      <c r="B1053" s="1706" t="s">
        <v>1544</v>
      </c>
      <c r="C1053" s="1652"/>
      <c r="D1053" s="1654"/>
      <c r="E1053" s="1654"/>
      <c r="F1053" s="1654"/>
      <c r="G1053" s="1654"/>
      <c r="H1053" s="1654"/>
      <c r="I1053" s="1676"/>
      <c r="J1053" s="1676"/>
      <c r="K1053" s="1676"/>
      <c r="L1053" s="1676"/>
      <c r="M1053" s="1676"/>
      <c r="N1053" s="1676"/>
      <c r="O1053" s="1676"/>
      <c r="P1053" s="1676"/>
      <c r="Q1053" s="1676"/>
      <c r="R1053" s="1676"/>
      <c r="S1053" s="1676"/>
      <c r="T1053" s="1676"/>
      <c r="U1053" s="1676"/>
      <c r="V1053" s="1676"/>
      <c r="W1053" s="1676"/>
      <c r="X1053" s="1676"/>
      <c r="Y1053" s="1676"/>
      <c r="Z1053" s="1676"/>
    </row>
    <row r="1054" spans="1:26">
      <c r="B1054" s="1704"/>
      <c r="C1054" s="1652"/>
      <c r="D1054" s="1654"/>
      <c r="E1054" s="1654"/>
      <c r="F1054" s="1654"/>
      <c r="G1054" s="1654"/>
      <c r="H1054" s="1654"/>
      <c r="I1054" s="1676"/>
      <c r="J1054" s="1676"/>
      <c r="K1054" s="1676"/>
      <c r="L1054" s="1676"/>
      <c r="M1054" s="1676"/>
      <c r="N1054" s="1676"/>
      <c r="O1054" s="1676"/>
      <c r="P1054" s="1676"/>
      <c r="Q1054" s="1676"/>
      <c r="R1054" s="1676"/>
      <c r="S1054" s="1676"/>
      <c r="T1054" s="1676"/>
      <c r="U1054" s="1676"/>
      <c r="V1054" s="1676"/>
      <c r="W1054" s="1676"/>
      <c r="X1054" s="1676"/>
      <c r="Y1054" s="1676"/>
      <c r="Z1054" s="1676"/>
    </row>
    <row r="1055" spans="1:26">
      <c r="A1055" s="1704"/>
      <c r="B1055" s="1712" t="s">
        <v>1232</v>
      </c>
      <c r="C1055" s="1652"/>
      <c r="D1055" s="1654"/>
      <c r="E1055" s="1654"/>
      <c r="F1055" s="1654"/>
      <c r="G1055" s="1654"/>
      <c r="H1055" s="1654"/>
      <c r="I1055" s="1676"/>
      <c r="J1055" s="1676"/>
      <c r="K1055" s="1676"/>
      <c r="L1055" s="1676"/>
      <c r="M1055" s="1676"/>
      <c r="N1055" s="1676"/>
      <c r="O1055" s="1676"/>
      <c r="P1055" s="1676"/>
      <c r="Q1055" s="1676"/>
      <c r="R1055" s="1676"/>
      <c r="S1055" s="1676"/>
      <c r="T1055" s="1676"/>
      <c r="U1055" s="1676"/>
      <c r="V1055" s="1676"/>
      <c r="W1055" s="1676"/>
      <c r="X1055" s="1676"/>
      <c r="Y1055" s="1676"/>
      <c r="Z1055" s="1676"/>
    </row>
    <row r="1056" spans="1:26">
      <c r="A1056" s="1704"/>
      <c r="B1056" s="1706" t="s">
        <v>1233</v>
      </c>
      <c r="C1056" s="1652"/>
      <c r="D1056" s="1654"/>
      <c r="E1056" s="1654"/>
      <c r="F1056" s="1654"/>
      <c r="G1056" s="1654"/>
      <c r="H1056" s="1654"/>
      <c r="I1056" s="1676"/>
      <c r="J1056" s="1676"/>
      <c r="K1056" s="1676"/>
      <c r="L1056" s="1676"/>
      <c r="M1056" s="1676"/>
      <c r="N1056" s="1676"/>
      <c r="O1056" s="1676"/>
      <c r="P1056" s="1676"/>
      <c r="Q1056" s="1676"/>
      <c r="R1056" s="1676"/>
      <c r="S1056" s="1676"/>
      <c r="T1056" s="1676"/>
      <c r="U1056" s="1676"/>
      <c r="V1056" s="1676"/>
      <c r="W1056" s="1676"/>
      <c r="X1056" s="1676"/>
      <c r="Y1056" s="1676"/>
      <c r="Z1056" s="1676"/>
    </row>
    <row r="1057" spans="1:26">
      <c r="A1057" s="1704"/>
      <c r="B1057" s="1712" t="s">
        <v>1234</v>
      </c>
      <c r="C1057" s="1652"/>
      <c r="D1057" s="1654"/>
      <c r="E1057" s="1654"/>
      <c r="F1057" s="1654"/>
      <c r="G1057" s="1654"/>
      <c r="H1057" s="1654"/>
      <c r="I1057" s="1676"/>
      <c r="J1057" s="1676"/>
      <c r="K1057" s="1676"/>
      <c r="L1057" s="1676"/>
      <c r="M1057" s="1676"/>
      <c r="N1057" s="1676"/>
      <c r="O1057" s="1676"/>
      <c r="P1057" s="1676"/>
      <c r="Q1057" s="1676"/>
      <c r="R1057" s="1676"/>
      <c r="S1057" s="1676"/>
      <c r="T1057" s="1676"/>
      <c r="U1057" s="1676"/>
      <c r="V1057" s="1676"/>
      <c r="W1057" s="1676"/>
      <c r="X1057" s="1676"/>
      <c r="Y1057" s="1676"/>
      <c r="Z1057" s="1676"/>
    </row>
    <row r="1058" spans="1:26" ht="22.8">
      <c r="A1058" s="1704"/>
      <c r="B1058" s="1706" t="s">
        <v>1543</v>
      </c>
      <c r="C1058" s="1652"/>
      <c r="D1058" s="1654"/>
      <c r="E1058" s="1654"/>
      <c r="F1058" s="1654"/>
      <c r="G1058" s="1654"/>
      <c r="H1058" s="1654"/>
      <c r="I1058" s="1676"/>
      <c r="J1058" s="1676"/>
      <c r="K1058" s="1676"/>
      <c r="L1058" s="1676"/>
      <c r="M1058" s="1676"/>
      <c r="N1058" s="1676"/>
      <c r="O1058" s="1676"/>
      <c r="P1058" s="1676"/>
      <c r="Q1058" s="1676"/>
      <c r="R1058" s="1676"/>
      <c r="S1058" s="1676"/>
      <c r="T1058" s="1676"/>
      <c r="U1058" s="1676"/>
      <c r="V1058" s="1676"/>
      <c r="W1058" s="1676"/>
      <c r="X1058" s="1676"/>
      <c r="Y1058" s="1676"/>
      <c r="Z1058" s="1676"/>
    </row>
    <row r="1059" spans="1:26">
      <c r="A1059" s="1704"/>
      <c r="B1059" s="1712"/>
      <c r="C1059" s="1652"/>
      <c r="D1059" s="1654"/>
      <c r="E1059" s="1654"/>
      <c r="F1059" s="1654"/>
      <c r="G1059" s="1654"/>
      <c r="H1059" s="1654"/>
      <c r="I1059" s="1676"/>
      <c r="J1059" s="1676"/>
      <c r="K1059" s="1676"/>
      <c r="L1059" s="1676"/>
      <c r="M1059" s="1676"/>
      <c r="N1059" s="1676"/>
      <c r="O1059" s="1676"/>
      <c r="P1059" s="1676"/>
      <c r="Q1059" s="1676"/>
      <c r="R1059" s="1676"/>
      <c r="S1059" s="1676"/>
      <c r="T1059" s="1676"/>
      <c r="U1059" s="1676"/>
      <c r="V1059" s="1676"/>
      <c r="W1059" s="1676"/>
      <c r="X1059" s="1676"/>
      <c r="Y1059" s="1676"/>
      <c r="Z1059" s="1676"/>
    </row>
    <row r="1060" spans="1:26">
      <c r="A1060" s="1704"/>
      <c r="B1060" s="1712" t="s">
        <v>1235</v>
      </c>
      <c r="C1060" s="1652"/>
      <c r="D1060" s="1654"/>
      <c r="E1060" s="1654"/>
      <c r="F1060" s="1654"/>
      <c r="G1060" s="1654"/>
      <c r="H1060" s="1654"/>
      <c r="I1060" s="1676"/>
      <c r="J1060" s="1676"/>
      <c r="K1060" s="1676"/>
      <c r="L1060" s="1676"/>
      <c r="M1060" s="1676"/>
      <c r="N1060" s="1676"/>
      <c r="O1060" s="1676"/>
      <c r="P1060" s="1676"/>
      <c r="Q1060" s="1676"/>
      <c r="R1060" s="1676"/>
      <c r="S1060" s="1676"/>
      <c r="T1060" s="1676"/>
      <c r="U1060" s="1676"/>
      <c r="V1060" s="1676"/>
      <c r="W1060" s="1676"/>
      <c r="X1060" s="1676"/>
      <c r="Y1060" s="1676"/>
      <c r="Z1060" s="1676"/>
    </row>
    <row r="1061" spans="1:26" ht="34.200000000000003">
      <c r="A1061" s="1704"/>
      <c r="B1061" s="1706" t="s">
        <v>1542</v>
      </c>
      <c r="C1061" s="1652"/>
      <c r="D1061" s="1654"/>
      <c r="E1061" s="1654"/>
      <c r="F1061" s="1654"/>
      <c r="G1061" s="1654"/>
      <c r="H1061" s="1654"/>
      <c r="I1061" s="1676"/>
      <c r="J1061" s="1676"/>
      <c r="K1061" s="1676"/>
      <c r="L1061" s="1676"/>
      <c r="M1061" s="1676"/>
      <c r="N1061" s="1676"/>
      <c r="O1061" s="1676"/>
      <c r="P1061" s="1676"/>
      <c r="Q1061" s="1676"/>
      <c r="R1061" s="1676"/>
      <c r="S1061" s="1676"/>
      <c r="T1061" s="1676"/>
      <c r="U1061" s="1676"/>
      <c r="V1061" s="1676"/>
      <c r="W1061" s="1676"/>
      <c r="X1061" s="1676"/>
      <c r="Y1061" s="1676"/>
      <c r="Z1061" s="1676"/>
    </row>
    <row r="1062" spans="1:26">
      <c r="A1062" s="1741"/>
      <c r="B1062" s="1751"/>
      <c r="C1062" s="1719"/>
      <c r="D1062" s="1719"/>
      <c r="E1062" s="1719"/>
      <c r="F1062" s="1719"/>
      <c r="G1062" s="1719"/>
      <c r="H1062" s="1719"/>
      <c r="I1062" s="1676"/>
      <c r="J1062" s="1676"/>
      <c r="K1062" s="1676"/>
      <c r="L1062" s="1676"/>
      <c r="M1062" s="1676"/>
      <c r="N1062" s="1676"/>
      <c r="O1062" s="1676"/>
      <c r="P1062" s="1676"/>
      <c r="Q1062" s="1676"/>
      <c r="R1062" s="1676"/>
      <c r="S1062" s="1676"/>
      <c r="T1062" s="1676"/>
      <c r="U1062" s="1676"/>
      <c r="V1062" s="1676"/>
      <c r="W1062" s="1676"/>
      <c r="X1062" s="1676"/>
      <c r="Y1062" s="1676"/>
      <c r="Z1062" s="1676"/>
    </row>
    <row r="1063" spans="1:26">
      <c r="A1063" s="1704"/>
      <c r="B1063" s="1712" t="s">
        <v>1236</v>
      </c>
      <c r="C1063" s="1652"/>
      <c r="D1063" s="1654"/>
      <c r="E1063" s="1654"/>
      <c r="F1063" s="1654"/>
      <c r="G1063" s="1654"/>
      <c r="H1063" s="1654"/>
      <c r="I1063" s="1676"/>
      <c r="J1063" s="1676"/>
      <c r="K1063" s="1676"/>
      <c r="L1063" s="1676"/>
      <c r="M1063" s="1676"/>
      <c r="N1063" s="1676"/>
      <c r="O1063" s="1676"/>
      <c r="P1063" s="1676"/>
      <c r="Q1063" s="1676"/>
      <c r="R1063" s="1676"/>
      <c r="S1063" s="1676"/>
      <c r="T1063" s="1676"/>
      <c r="U1063" s="1676"/>
      <c r="V1063" s="1676"/>
      <c r="W1063" s="1676"/>
      <c r="X1063" s="1676"/>
      <c r="Y1063" s="1676"/>
      <c r="Z1063" s="1676"/>
    </row>
    <row r="1064" spans="1:26">
      <c r="A1064" s="1704"/>
      <c r="B1064" s="1712" t="s">
        <v>1237</v>
      </c>
      <c r="C1064" s="1652"/>
      <c r="D1064" s="1654"/>
      <c r="E1064" s="1654"/>
      <c r="F1064" s="1654"/>
      <c r="G1064" s="1654"/>
      <c r="H1064" s="1654"/>
      <c r="I1064" s="1676"/>
      <c r="J1064" s="1676"/>
      <c r="K1064" s="1676"/>
      <c r="L1064" s="1676"/>
      <c r="M1064" s="1676"/>
      <c r="N1064" s="1676"/>
      <c r="O1064" s="1676"/>
      <c r="P1064" s="1676"/>
      <c r="Q1064" s="1676"/>
      <c r="R1064" s="1676"/>
      <c r="S1064" s="1676"/>
      <c r="T1064" s="1676"/>
      <c r="U1064" s="1676"/>
      <c r="V1064" s="1676"/>
      <c r="W1064" s="1676"/>
      <c r="X1064" s="1676"/>
      <c r="Y1064" s="1676"/>
      <c r="Z1064" s="1676"/>
    </row>
    <row r="1065" spans="1:26" ht="57">
      <c r="A1065" s="1704"/>
      <c r="B1065" s="1706" t="s">
        <v>1541</v>
      </c>
      <c r="C1065" s="1719"/>
      <c r="D1065" s="1719"/>
      <c r="E1065" s="1719"/>
      <c r="F1065" s="1719"/>
      <c r="G1065" s="1719"/>
      <c r="H1065" s="1719"/>
      <c r="I1065" s="1676"/>
      <c r="J1065" s="1676"/>
      <c r="K1065" s="1676"/>
      <c r="L1065" s="1676"/>
      <c r="M1065" s="1676"/>
      <c r="N1065" s="1676"/>
      <c r="O1065" s="1676"/>
      <c r="P1065" s="1676"/>
      <c r="Q1065" s="1676"/>
      <c r="R1065" s="1676"/>
      <c r="S1065" s="1676"/>
      <c r="T1065" s="1676"/>
      <c r="U1065" s="1676"/>
      <c r="V1065" s="1676"/>
      <c r="W1065" s="1676"/>
      <c r="X1065" s="1676"/>
      <c r="Y1065" s="1676"/>
      <c r="Z1065" s="1676"/>
    </row>
    <row r="1066" spans="1:26">
      <c r="B1066" s="1713"/>
      <c r="C1066" s="1652"/>
      <c r="D1066" s="1654"/>
      <c r="E1066" s="1654"/>
      <c r="F1066" s="1654"/>
      <c r="G1066" s="1654"/>
      <c r="H1066" s="1654"/>
      <c r="I1066" s="1676"/>
      <c r="J1066" s="1676"/>
      <c r="K1066" s="1676"/>
      <c r="L1066" s="1676"/>
      <c r="M1066" s="1676"/>
      <c r="N1066" s="1676"/>
      <c r="O1066" s="1676"/>
      <c r="P1066" s="1676"/>
      <c r="Q1066" s="1676"/>
      <c r="R1066" s="1676"/>
      <c r="S1066" s="1676"/>
      <c r="T1066" s="1676"/>
      <c r="U1066" s="1676"/>
      <c r="V1066" s="1676"/>
      <c r="W1066" s="1676"/>
      <c r="X1066" s="1676"/>
      <c r="Y1066" s="1676"/>
      <c r="Z1066" s="1676"/>
    </row>
    <row r="1067" spans="1:26">
      <c r="A1067" s="1704"/>
      <c r="B1067" s="1712" t="s">
        <v>1238</v>
      </c>
      <c r="C1067" s="1652"/>
      <c r="D1067" s="1654"/>
      <c r="E1067" s="1654"/>
      <c r="F1067" s="1654"/>
      <c r="G1067" s="1654"/>
      <c r="H1067" s="1654"/>
      <c r="I1067" s="1676"/>
      <c r="J1067" s="1676"/>
      <c r="K1067" s="1676"/>
      <c r="L1067" s="1676"/>
      <c r="M1067" s="1676"/>
      <c r="N1067" s="1676"/>
      <c r="O1067" s="1676"/>
      <c r="P1067" s="1676"/>
      <c r="Q1067" s="1676"/>
      <c r="R1067" s="1676"/>
      <c r="S1067" s="1676"/>
      <c r="T1067" s="1676"/>
      <c r="U1067" s="1676"/>
      <c r="V1067" s="1676"/>
      <c r="W1067" s="1676"/>
      <c r="X1067" s="1676"/>
      <c r="Y1067" s="1676"/>
      <c r="Z1067" s="1676"/>
    </row>
    <row r="1068" spans="1:26" ht="45.6">
      <c r="A1068" s="1704"/>
      <c r="B1068" s="1706" t="s">
        <v>1540</v>
      </c>
      <c r="C1068" s="1719"/>
      <c r="D1068" s="1719"/>
      <c r="E1068" s="1719"/>
      <c r="F1068" s="1719"/>
      <c r="G1068" s="1719"/>
      <c r="H1068" s="1719"/>
      <c r="I1068" s="1676"/>
      <c r="J1068" s="1676"/>
      <c r="K1068" s="1676"/>
      <c r="L1068" s="1676"/>
      <c r="M1068" s="1676"/>
      <c r="N1068" s="1676"/>
      <c r="O1068" s="1676"/>
      <c r="P1068" s="1676"/>
      <c r="Q1068" s="1676"/>
      <c r="R1068" s="1676"/>
      <c r="S1068" s="1676"/>
      <c r="T1068" s="1676"/>
      <c r="U1068" s="1676"/>
      <c r="V1068" s="1676"/>
      <c r="W1068" s="1676"/>
      <c r="X1068" s="1676"/>
      <c r="Y1068" s="1676"/>
      <c r="Z1068" s="1676"/>
    </row>
    <row r="1069" spans="1:26">
      <c r="B1069" s="1713"/>
      <c r="C1069" s="1652"/>
      <c r="D1069" s="1654"/>
      <c r="E1069" s="1654"/>
      <c r="F1069" s="1654"/>
      <c r="G1069" s="1654"/>
      <c r="H1069" s="1654"/>
      <c r="I1069" s="1676"/>
      <c r="J1069" s="1676"/>
      <c r="K1069" s="1676"/>
      <c r="L1069" s="1676"/>
      <c r="M1069" s="1676"/>
      <c r="N1069" s="1676"/>
      <c r="O1069" s="1676"/>
      <c r="P1069" s="1676"/>
      <c r="Q1069" s="1676"/>
      <c r="R1069" s="1676"/>
      <c r="S1069" s="1676"/>
      <c r="T1069" s="1676"/>
      <c r="U1069" s="1676"/>
      <c r="V1069" s="1676"/>
      <c r="W1069" s="1676"/>
      <c r="X1069" s="1676"/>
      <c r="Y1069" s="1676"/>
      <c r="Z1069" s="1676"/>
    </row>
    <row r="1070" spans="1:26">
      <c r="B1070" s="1713"/>
      <c r="C1070" s="1652"/>
      <c r="D1070" s="1654"/>
      <c r="E1070" s="1654"/>
      <c r="F1070" s="1654"/>
      <c r="G1070" s="1654"/>
      <c r="H1070" s="1654"/>
      <c r="I1070" s="1676"/>
      <c r="J1070" s="1676"/>
      <c r="K1070" s="1676"/>
      <c r="L1070" s="1676"/>
      <c r="M1070" s="1676"/>
      <c r="N1070" s="1676"/>
      <c r="O1070" s="1676"/>
      <c r="P1070" s="1676"/>
      <c r="Q1070" s="1676"/>
      <c r="R1070" s="1676"/>
      <c r="S1070" s="1676"/>
      <c r="T1070" s="1676"/>
      <c r="U1070" s="1676"/>
      <c r="V1070" s="1676"/>
      <c r="W1070" s="1676"/>
      <c r="X1070" s="1676"/>
      <c r="Y1070" s="1676"/>
      <c r="Z1070" s="1676"/>
    </row>
    <row r="1071" spans="1:26">
      <c r="A1071" s="1704"/>
      <c r="B1071" s="1712" t="s">
        <v>1239</v>
      </c>
      <c r="C1071" s="1652"/>
      <c r="D1071" s="1654"/>
      <c r="E1071" s="1654"/>
      <c r="F1071" s="1654"/>
      <c r="G1071" s="1654"/>
      <c r="H1071" s="1654"/>
      <c r="I1071" s="1676"/>
      <c r="J1071" s="1676"/>
      <c r="K1071" s="1676"/>
      <c r="L1071" s="1676"/>
      <c r="M1071" s="1676"/>
      <c r="N1071" s="1676"/>
      <c r="O1071" s="1676"/>
      <c r="P1071" s="1676"/>
      <c r="Q1071" s="1676"/>
      <c r="R1071" s="1676"/>
      <c r="S1071" s="1676"/>
      <c r="T1071" s="1676"/>
      <c r="U1071" s="1676"/>
      <c r="V1071" s="1676"/>
      <c r="W1071" s="1676"/>
      <c r="X1071" s="1676"/>
      <c r="Y1071" s="1676"/>
      <c r="Z1071" s="1676"/>
    </row>
    <row r="1072" spans="1:26" ht="57">
      <c r="A1072" s="1704"/>
      <c r="B1072" s="1706" t="s">
        <v>1539</v>
      </c>
      <c r="C1072" s="1719"/>
      <c r="D1072" s="1719"/>
      <c r="E1072" s="1719"/>
      <c r="F1072" s="1719"/>
      <c r="G1072" s="1719"/>
      <c r="H1072" s="1719"/>
      <c r="I1072" s="1676"/>
      <c r="J1072" s="1676"/>
      <c r="K1072" s="1676"/>
      <c r="L1072" s="1676"/>
      <c r="M1072" s="1676"/>
      <c r="N1072" s="1676"/>
      <c r="O1072" s="1676"/>
      <c r="P1072" s="1676"/>
      <c r="Q1072" s="1676"/>
      <c r="R1072" s="1676"/>
      <c r="S1072" s="1676"/>
      <c r="T1072" s="1676"/>
      <c r="U1072" s="1676"/>
      <c r="V1072" s="1676"/>
      <c r="W1072" s="1676"/>
      <c r="X1072" s="1676"/>
      <c r="Y1072" s="1676"/>
      <c r="Z1072" s="1676"/>
    </row>
    <row r="1073" spans="1:26">
      <c r="B1073" s="1720"/>
      <c r="C1073" s="1652"/>
      <c r="D1073" s="1654"/>
      <c r="E1073" s="1654"/>
      <c r="F1073" s="1654"/>
      <c r="G1073" s="1654"/>
      <c r="H1073" s="1654"/>
      <c r="I1073" s="1676"/>
      <c r="J1073" s="1676"/>
      <c r="K1073" s="1676"/>
      <c r="L1073" s="1676"/>
      <c r="M1073" s="1676"/>
      <c r="N1073" s="1676"/>
      <c r="O1073" s="1676"/>
      <c r="P1073" s="1676"/>
      <c r="Q1073" s="1676"/>
      <c r="R1073" s="1676"/>
      <c r="S1073" s="1676"/>
      <c r="T1073" s="1676"/>
      <c r="U1073" s="1676"/>
      <c r="V1073" s="1676"/>
      <c r="W1073" s="1676"/>
      <c r="X1073" s="1676"/>
      <c r="Y1073" s="1676"/>
      <c r="Z1073" s="1676"/>
    </row>
    <row r="1074" spans="1:26">
      <c r="A1074" s="1704"/>
      <c r="B1074" s="1712" t="s">
        <v>1240</v>
      </c>
      <c r="C1074" s="1652"/>
      <c r="D1074" s="1654"/>
      <c r="E1074" s="1654"/>
      <c r="F1074" s="1654"/>
      <c r="G1074" s="1654"/>
      <c r="H1074" s="1654"/>
      <c r="I1074" s="1676"/>
      <c r="J1074" s="1676"/>
      <c r="K1074" s="1676"/>
      <c r="L1074" s="1676"/>
      <c r="M1074" s="1676"/>
      <c r="N1074" s="1676"/>
      <c r="O1074" s="1676"/>
      <c r="P1074" s="1676"/>
      <c r="Q1074" s="1676"/>
      <c r="R1074" s="1676"/>
      <c r="S1074" s="1676"/>
      <c r="T1074" s="1676"/>
      <c r="U1074" s="1676"/>
      <c r="V1074" s="1676"/>
      <c r="W1074" s="1676"/>
      <c r="X1074" s="1676"/>
      <c r="Y1074" s="1676"/>
      <c r="Z1074" s="1676"/>
    </row>
    <row r="1075" spans="1:26" ht="33" customHeight="1">
      <c r="A1075" s="1704"/>
      <c r="B1075" s="1706" t="s">
        <v>1241</v>
      </c>
      <c r="C1075" s="1719"/>
      <c r="D1075" s="1719"/>
      <c r="E1075" s="1719"/>
      <c r="F1075" s="1719"/>
      <c r="G1075" s="1719"/>
      <c r="H1075" s="1719"/>
      <c r="I1075" s="1676"/>
      <c r="J1075" s="1676"/>
      <c r="K1075" s="1676"/>
      <c r="L1075" s="1676"/>
      <c r="M1075" s="1676"/>
      <c r="N1075" s="1676"/>
      <c r="O1075" s="1676"/>
      <c r="P1075" s="1676"/>
      <c r="Q1075" s="1676"/>
      <c r="R1075" s="1676"/>
      <c r="S1075" s="1676"/>
      <c r="T1075" s="1676"/>
      <c r="U1075" s="1676"/>
      <c r="V1075" s="1676"/>
      <c r="W1075" s="1676"/>
      <c r="X1075" s="1676"/>
      <c r="Y1075" s="1676"/>
      <c r="Z1075" s="1676"/>
    </row>
    <row r="1076" spans="1:26" ht="34.200000000000003">
      <c r="B1076" s="1720" t="s">
        <v>1537</v>
      </c>
      <c r="C1076" s="1652"/>
      <c r="D1076" s="1654"/>
      <c r="E1076" s="1654"/>
      <c r="F1076" s="1654"/>
      <c r="G1076" s="1654"/>
      <c r="H1076" s="1654"/>
      <c r="I1076" s="1676"/>
      <c r="J1076" s="1676"/>
      <c r="K1076" s="1676"/>
      <c r="L1076" s="1676"/>
      <c r="M1076" s="1676"/>
      <c r="N1076" s="1676"/>
      <c r="O1076" s="1676"/>
      <c r="P1076" s="1676"/>
      <c r="Q1076" s="1676"/>
      <c r="R1076" s="1676"/>
      <c r="S1076" s="1676"/>
      <c r="T1076" s="1676"/>
      <c r="U1076" s="1676"/>
      <c r="V1076" s="1676"/>
      <c r="W1076" s="1676"/>
      <c r="X1076" s="1676"/>
      <c r="Y1076" s="1676"/>
      <c r="Z1076" s="1676"/>
    </row>
    <row r="1077" spans="1:26" ht="45.6">
      <c r="B1077" s="1720" t="s">
        <v>1538</v>
      </c>
      <c r="C1077" s="1652"/>
      <c r="D1077" s="1654"/>
      <c r="E1077" s="1654"/>
      <c r="F1077" s="1654"/>
      <c r="G1077" s="1654"/>
      <c r="H1077" s="1654"/>
      <c r="I1077" s="1676"/>
      <c r="J1077" s="1676"/>
      <c r="K1077" s="1676"/>
      <c r="L1077" s="1676"/>
      <c r="M1077" s="1676"/>
      <c r="N1077" s="1676"/>
      <c r="O1077" s="1676"/>
      <c r="P1077" s="1676"/>
      <c r="Q1077" s="1676"/>
      <c r="R1077" s="1676"/>
      <c r="S1077" s="1676"/>
      <c r="T1077" s="1676"/>
      <c r="U1077" s="1676"/>
      <c r="V1077" s="1676"/>
      <c r="W1077" s="1676"/>
      <c r="X1077" s="1676"/>
      <c r="Y1077" s="1676"/>
      <c r="Z1077" s="1676"/>
    </row>
    <row r="1078" spans="1:26">
      <c r="A1078" s="1704"/>
      <c r="B1078" s="1706"/>
      <c r="C1078" s="1652"/>
      <c r="D1078" s="1654"/>
      <c r="E1078" s="1654"/>
      <c r="F1078" s="1654"/>
      <c r="G1078" s="1654"/>
      <c r="H1078" s="1654"/>
      <c r="I1078" s="1676"/>
      <c r="J1078" s="1676"/>
      <c r="K1078" s="1676"/>
      <c r="L1078" s="1676"/>
      <c r="M1078" s="1676"/>
      <c r="N1078" s="1676"/>
      <c r="O1078" s="1676"/>
      <c r="P1078" s="1676"/>
      <c r="Q1078" s="1676"/>
      <c r="R1078" s="1676"/>
      <c r="S1078" s="1676"/>
      <c r="T1078" s="1676"/>
      <c r="U1078" s="1676"/>
      <c r="V1078" s="1676"/>
      <c r="W1078" s="1676"/>
      <c r="X1078" s="1676"/>
      <c r="Y1078" s="1676"/>
      <c r="Z1078" s="1676"/>
    </row>
    <row r="1079" spans="1:26">
      <c r="A1079" s="1704"/>
      <c r="B1079" s="1712" t="s">
        <v>1242</v>
      </c>
      <c r="C1079" s="1652"/>
      <c r="D1079" s="1654"/>
      <c r="E1079" s="1654"/>
      <c r="F1079" s="1654"/>
      <c r="G1079" s="1654"/>
      <c r="H1079" s="1654"/>
      <c r="I1079" s="1676"/>
      <c r="J1079" s="1676"/>
      <c r="K1079" s="1676"/>
      <c r="L1079" s="1676"/>
      <c r="M1079" s="1676"/>
      <c r="N1079" s="1676"/>
      <c r="O1079" s="1676"/>
      <c r="P1079" s="1676"/>
      <c r="Q1079" s="1676"/>
      <c r="R1079" s="1676"/>
      <c r="S1079" s="1676"/>
      <c r="T1079" s="1676"/>
      <c r="U1079" s="1676"/>
      <c r="V1079" s="1676"/>
      <c r="W1079" s="1676"/>
      <c r="X1079" s="1676"/>
      <c r="Y1079" s="1676"/>
      <c r="Z1079" s="1676"/>
    </row>
    <row r="1080" spans="1:26">
      <c r="A1080" s="1704"/>
      <c r="B1080" s="1706" t="s">
        <v>1243</v>
      </c>
      <c r="C1080" s="1652"/>
      <c r="D1080" s="1654"/>
      <c r="E1080" s="1654"/>
      <c r="F1080" s="1654"/>
      <c r="G1080" s="1654"/>
      <c r="H1080" s="1654"/>
      <c r="I1080" s="1676"/>
      <c r="J1080" s="1676"/>
      <c r="K1080" s="1676"/>
      <c r="L1080" s="1676"/>
      <c r="M1080" s="1676"/>
      <c r="N1080" s="1676"/>
      <c r="O1080" s="1676"/>
      <c r="P1080" s="1676"/>
      <c r="Q1080" s="1676"/>
      <c r="R1080" s="1676"/>
      <c r="S1080" s="1676"/>
      <c r="T1080" s="1676"/>
      <c r="U1080" s="1676"/>
      <c r="V1080" s="1676"/>
      <c r="W1080" s="1676"/>
      <c r="X1080" s="1676"/>
      <c r="Y1080" s="1676"/>
      <c r="Z1080" s="1676"/>
    </row>
    <row r="1081" spans="1:26">
      <c r="B1081" s="1713" t="s">
        <v>1244</v>
      </c>
      <c r="C1081" s="1652"/>
      <c r="D1081" s="1654"/>
      <c r="E1081" s="1654"/>
      <c r="F1081" s="1654"/>
      <c r="G1081" s="1654"/>
      <c r="H1081" s="1654"/>
      <c r="I1081" s="1676"/>
      <c r="J1081" s="1676"/>
      <c r="K1081" s="1676"/>
      <c r="L1081" s="1676"/>
      <c r="M1081" s="1676"/>
      <c r="N1081" s="1676"/>
      <c r="O1081" s="1676"/>
      <c r="P1081" s="1676"/>
      <c r="Q1081" s="1676"/>
      <c r="R1081" s="1676"/>
      <c r="S1081" s="1676"/>
      <c r="T1081" s="1676"/>
      <c r="U1081" s="1676"/>
      <c r="V1081" s="1676"/>
      <c r="W1081" s="1676"/>
      <c r="X1081" s="1676"/>
      <c r="Y1081" s="1676"/>
      <c r="Z1081" s="1676"/>
    </row>
    <row r="1082" spans="1:26">
      <c r="A1082" s="1704"/>
      <c r="B1082" s="1712"/>
      <c r="C1082" s="1652"/>
      <c r="D1082" s="1654"/>
      <c r="E1082" s="1654"/>
      <c r="F1082" s="1654"/>
      <c r="G1082" s="1654"/>
      <c r="H1082" s="1654"/>
      <c r="I1082" s="1676"/>
      <c r="J1082" s="1676"/>
      <c r="K1082" s="1676"/>
      <c r="L1082" s="1676"/>
      <c r="M1082" s="1676"/>
      <c r="N1082" s="1676"/>
      <c r="O1082" s="1676"/>
      <c r="P1082" s="1676"/>
      <c r="Q1082" s="1676"/>
      <c r="R1082" s="1676"/>
      <c r="S1082" s="1676"/>
      <c r="T1082" s="1676"/>
      <c r="U1082" s="1676"/>
      <c r="V1082" s="1676"/>
      <c r="W1082" s="1676"/>
      <c r="X1082" s="1676"/>
      <c r="Y1082" s="1676"/>
      <c r="Z1082" s="1676"/>
    </row>
    <row r="1083" spans="1:26">
      <c r="A1083" s="1704"/>
      <c r="B1083" s="1712" t="s">
        <v>1245</v>
      </c>
      <c r="C1083" s="1652"/>
      <c r="D1083" s="1654"/>
      <c r="E1083" s="1654"/>
      <c r="F1083" s="1654"/>
      <c r="G1083" s="1654"/>
      <c r="H1083" s="1654"/>
      <c r="I1083" s="1676"/>
      <c r="J1083" s="1676"/>
      <c r="K1083" s="1676"/>
      <c r="L1083" s="1676"/>
      <c r="M1083" s="1676"/>
      <c r="N1083" s="1676"/>
      <c r="O1083" s="1676"/>
      <c r="P1083" s="1676"/>
      <c r="Q1083" s="1676"/>
      <c r="R1083" s="1676"/>
      <c r="S1083" s="1676"/>
      <c r="T1083" s="1676"/>
      <c r="U1083" s="1676"/>
      <c r="V1083" s="1676"/>
      <c r="W1083" s="1676"/>
      <c r="X1083" s="1676"/>
      <c r="Y1083" s="1676"/>
      <c r="Z1083" s="1676"/>
    </row>
    <row r="1084" spans="1:26">
      <c r="A1084" s="1704"/>
      <c r="B1084" s="1706" t="s">
        <v>1246</v>
      </c>
      <c r="C1084" s="1652"/>
      <c r="D1084" s="1654"/>
      <c r="E1084" s="1654"/>
      <c r="F1084" s="1654"/>
      <c r="G1084" s="1654"/>
      <c r="H1084" s="1654"/>
      <c r="I1084" s="1676"/>
      <c r="J1084" s="1676"/>
      <c r="K1084" s="1676"/>
      <c r="L1084" s="1676"/>
      <c r="M1084" s="1676"/>
      <c r="N1084" s="1676"/>
      <c r="O1084" s="1676"/>
      <c r="P1084" s="1676"/>
      <c r="Q1084" s="1676"/>
      <c r="R1084" s="1676"/>
      <c r="S1084" s="1676"/>
      <c r="T1084" s="1676"/>
      <c r="U1084" s="1676"/>
      <c r="V1084" s="1676"/>
      <c r="W1084" s="1676"/>
      <c r="X1084" s="1676"/>
      <c r="Y1084" s="1676"/>
      <c r="Z1084" s="1676"/>
    </row>
    <row r="1085" spans="1:26">
      <c r="A1085" s="1704"/>
      <c r="B1085" s="1712"/>
      <c r="C1085" s="1652"/>
      <c r="D1085" s="1654"/>
      <c r="E1085" s="1654"/>
      <c r="F1085" s="1701"/>
      <c r="G1085" s="1654"/>
      <c r="H1085" s="1654"/>
      <c r="I1085" s="1676"/>
      <c r="J1085" s="1676"/>
      <c r="K1085" s="1676"/>
      <c r="L1085" s="1676"/>
      <c r="M1085" s="1676"/>
      <c r="N1085" s="1676"/>
      <c r="O1085" s="1676"/>
      <c r="P1085" s="1676"/>
      <c r="Q1085" s="1676"/>
      <c r="R1085" s="1676"/>
      <c r="S1085" s="1676"/>
      <c r="T1085" s="1676"/>
      <c r="U1085" s="1676"/>
      <c r="V1085" s="1676"/>
      <c r="W1085" s="1676"/>
      <c r="X1085" s="1676"/>
      <c r="Y1085" s="1676"/>
      <c r="Z1085" s="1676"/>
    </row>
    <row r="1086" spans="1:26">
      <c r="A1086" s="1704"/>
      <c r="B1086" s="1712" t="s">
        <v>723</v>
      </c>
      <c r="C1086" s="1652"/>
      <c r="D1086" s="1654"/>
      <c r="E1086" s="1654"/>
      <c r="F1086" s="1654"/>
      <c r="G1086" s="1654"/>
      <c r="H1086" s="1654"/>
      <c r="I1086" s="1676"/>
      <c r="J1086" s="1676"/>
      <c r="K1086" s="1676"/>
      <c r="L1086" s="1676"/>
      <c r="M1086" s="1676"/>
      <c r="N1086" s="1676"/>
      <c r="O1086" s="1676"/>
      <c r="P1086" s="1676"/>
      <c r="Q1086" s="1676"/>
      <c r="R1086" s="1676"/>
      <c r="S1086" s="1676"/>
      <c r="T1086" s="1676"/>
      <c r="U1086" s="1676"/>
      <c r="V1086" s="1676"/>
      <c r="W1086" s="1676"/>
      <c r="X1086" s="1676"/>
      <c r="Y1086" s="1676"/>
      <c r="Z1086" s="1676"/>
    </row>
    <row r="1087" spans="1:26" ht="22.8">
      <c r="A1087" s="1704"/>
      <c r="B1087" s="1706" t="s">
        <v>1247</v>
      </c>
      <c r="C1087" s="1652"/>
      <c r="D1087" s="1654"/>
      <c r="E1087" s="1654"/>
      <c r="F1087" s="1654"/>
      <c r="G1087" s="1654"/>
      <c r="H1087" s="1654"/>
      <c r="I1087" s="1676"/>
      <c r="J1087" s="1676"/>
      <c r="K1087" s="1676"/>
      <c r="L1087" s="1676"/>
      <c r="M1087" s="1676"/>
      <c r="N1087" s="1676"/>
      <c r="O1087" s="1676"/>
      <c r="P1087" s="1676"/>
      <c r="Q1087" s="1676"/>
      <c r="R1087" s="1676"/>
      <c r="S1087" s="1676"/>
      <c r="T1087" s="1676"/>
      <c r="U1087" s="1676"/>
      <c r="V1087" s="1676"/>
      <c r="W1087" s="1676"/>
      <c r="X1087" s="1676"/>
      <c r="Y1087" s="1676"/>
      <c r="Z1087" s="1676"/>
    </row>
    <row r="1088" spans="1:26">
      <c r="B1088" s="1713" t="s">
        <v>1248</v>
      </c>
      <c r="C1088" s="1652"/>
      <c r="D1088" s="1654"/>
      <c r="E1088" s="1654"/>
      <c r="F1088" s="1654"/>
      <c r="G1088" s="1654"/>
      <c r="H1088" s="1654"/>
      <c r="I1088" s="1676"/>
      <c r="J1088" s="1676"/>
      <c r="K1088" s="1676"/>
      <c r="L1088" s="1676"/>
      <c r="M1088" s="1676"/>
      <c r="N1088" s="1676"/>
      <c r="O1088" s="1676"/>
      <c r="P1088" s="1676"/>
      <c r="Q1088" s="1676"/>
      <c r="R1088" s="1676"/>
      <c r="S1088" s="1676"/>
      <c r="T1088" s="1676"/>
      <c r="U1088" s="1676"/>
      <c r="V1088" s="1676"/>
      <c r="W1088" s="1676"/>
      <c r="X1088" s="1676"/>
      <c r="Y1088" s="1676"/>
      <c r="Z1088" s="1676"/>
    </row>
    <row r="1089" spans="1:26">
      <c r="A1089" s="1717"/>
      <c r="B1089" s="1706" t="s">
        <v>1535</v>
      </c>
      <c r="E1089" s="1654"/>
      <c r="F1089" s="1654"/>
      <c r="G1089" s="1654"/>
      <c r="H1089" s="1654"/>
      <c r="I1089" s="1676"/>
      <c r="J1089" s="1676"/>
      <c r="K1089" s="1676"/>
      <c r="L1089" s="1676"/>
      <c r="M1089" s="1676"/>
      <c r="N1089" s="1676"/>
      <c r="O1089" s="1676"/>
      <c r="P1089" s="1676"/>
      <c r="Q1089" s="1676"/>
      <c r="R1089" s="1676"/>
      <c r="S1089" s="1676"/>
      <c r="T1089" s="1676"/>
      <c r="U1089" s="1676"/>
      <c r="V1089" s="1676"/>
      <c r="W1089" s="1676"/>
      <c r="X1089" s="1676"/>
      <c r="Y1089" s="1676"/>
      <c r="Z1089" s="1676"/>
    </row>
    <row r="1090" spans="1:26">
      <c r="A1090" s="1717"/>
      <c r="B1090" s="1706" t="s">
        <v>1536</v>
      </c>
      <c r="E1090" s="1654"/>
      <c r="F1090" s="1654"/>
      <c r="G1090" s="1654"/>
      <c r="H1090" s="1654"/>
      <c r="I1090" s="1676"/>
      <c r="J1090" s="1676"/>
      <c r="K1090" s="1676"/>
      <c r="L1090" s="1676"/>
      <c r="M1090" s="1676"/>
      <c r="N1090" s="1676"/>
      <c r="O1090" s="1676"/>
      <c r="P1090" s="1676"/>
      <c r="Q1090" s="1676"/>
      <c r="R1090" s="1676"/>
      <c r="S1090" s="1676"/>
      <c r="T1090" s="1676"/>
      <c r="U1090" s="1676"/>
      <c r="V1090" s="1676"/>
      <c r="W1090" s="1676"/>
      <c r="X1090" s="1676"/>
      <c r="Y1090" s="1676"/>
      <c r="Z1090" s="1676"/>
    </row>
    <row r="1091" spans="1:26">
      <c r="A1091" s="1656"/>
      <c r="B1091" s="1712" t="s">
        <v>1249</v>
      </c>
      <c r="C1091" s="1652"/>
      <c r="D1091" s="1654"/>
      <c r="E1091" s="1654"/>
      <c r="F1091" s="1654"/>
      <c r="G1091" s="1654"/>
      <c r="H1091" s="1654"/>
      <c r="I1091" s="1676"/>
      <c r="J1091" s="1676"/>
      <c r="K1091" s="1676"/>
      <c r="L1091" s="1676"/>
      <c r="M1091" s="1676"/>
      <c r="N1091" s="1676"/>
      <c r="O1091" s="1676"/>
      <c r="P1091" s="1676"/>
      <c r="Q1091" s="1676"/>
      <c r="R1091" s="1676"/>
      <c r="S1091" s="1676"/>
      <c r="T1091" s="1676"/>
      <c r="U1091" s="1676"/>
      <c r="V1091" s="1676"/>
      <c r="W1091" s="1676"/>
      <c r="X1091" s="1676"/>
      <c r="Y1091" s="1676"/>
      <c r="Z1091" s="1676"/>
    </row>
    <row r="1092" spans="1:26" ht="54">
      <c r="A1092" s="1704"/>
      <c r="B1092" s="1706" t="s">
        <v>1534</v>
      </c>
      <c r="C1092" s="1652"/>
      <c r="D1092" s="1654"/>
      <c r="E1092" s="1654"/>
      <c r="F1092" s="1654"/>
      <c r="G1092" s="1654"/>
      <c r="H1092" s="1654"/>
      <c r="I1092" s="1676"/>
      <c r="J1092" s="1676"/>
      <c r="K1092" s="1676"/>
      <c r="L1092" s="1676"/>
      <c r="M1092" s="1676"/>
      <c r="N1092" s="1676"/>
      <c r="O1092" s="1676"/>
      <c r="P1092" s="1676"/>
      <c r="Q1092" s="1676"/>
      <c r="R1092" s="1676"/>
      <c r="S1092" s="1676"/>
      <c r="T1092" s="1676"/>
      <c r="U1092" s="1676"/>
      <c r="V1092" s="1676"/>
      <c r="W1092" s="1676"/>
      <c r="X1092" s="1676"/>
      <c r="Y1092" s="1676"/>
      <c r="Z1092" s="1676"/>
    </row>
    <row r="1093" spans="1:26">
      <c r="B1093" s="1720"/>
      <c r="C1093" s="1652"/>
      <c r="D1093" s="1654"/>
      <c r="E1093" s="1654"/>
      <c r="F1093" s="1654"/>
      <c r="G1093" s="1654"/>
      <c r="H1093" s="1654"/>
      <c r="I1093" s="1676"/>
      <c r="J1093" s="1676"/>
      <c r="K1093" s="1676"/>
      <c r="L1093" s="1676"/>
      <c r="M1093" s="1676"/>
      <c r="N1093" s="1676"/>
      <c r="O1093" s="1676"/>
      <c r="P1093" s="1676"/>
      <c r="Q1093" s="1676"/>
      <c r="R1093" s="1676"/>
      <c r="S1093" s="1676"/>
      <c r="T1093" s="1676"/>
      <c r="U1093" s="1676"/>
      <c r="V1093" s="1676"/>
      <c r="W1093" s="1676"/>
      <c r="X1093" s="1676"/>
      <c r="Y1093" s="1676"/>
      <c r="Z1093" s="1676"/>
    </row>
    <row r="1094" spans="1:26">
      <c r="A1094" s="1704"/>
      <c r="B1094" s="1712"/>
      <c r="C1094" s="1652"/>
      <c r="D1094" s="1654"/>
      <c r="E1094" s="1654"/>
      <c r="F1094" s="1654"/>
      <c r="G1094" s="1654"/>
      <c r="H1094" s="1654"/>
      <c r="I1094" s="1676"/>
      <c r="J1094" s="1676"/>
      <c r="K1094" s="1676"/>
      <c r="L1094" s="1676"/>
      <c r="M1094" s="1676"/>
      <c r="N1094" s="1676"/>
      <c r="O1094" s="1676"/>
      <c r="P1094" s="1676"/>
      <c r="Q1094" s="1676"/>
      <c r="R1094" s="1676"/>
      <c r="S1094" s="1676"/>
      <c r="T1094" s="1676"/>
      <c r="U1094" s="1676"/>
      <c r="V1094" s="1676"/>
      <c r="W1094" s="1676"/>
      <c r="X1094" s="1676"/>
      <c r="Y1094" s="1676"/>
      <c r="Z1094" s="1676"/>
    </row>
    <row r="1095" spans="1:26" ht="17.399999999999999">
      <c r="A1095" s="1711" t="s">
        <v>1250</v>
      </c>
      <c r="B1095" s="1706"/>
      <c r="C1095" s="1652"/>
      <c r="D1095" s="1654"/>
      <c r="E1095" s="1654"/>
      <c r="F1095" s="1654"/>
      <c r="G1095" s="1654"/>
      <c r="H1095" s="1654"/>
      <c r="I1095" s="1676"/>
      <c r="J1095" s="1676"/>
      <c r="K1095" s="1676"/>
      <c r="L1095" s="1676"/>
      <c r="M1095" s="1676"/>
      <c r="N1095" s="1676"/>
      <c r="O1095" s="1676"/>
      <c r="P1095" s="1676"/>
      <c r="Q1095" s="1676"/>
      <c r="R1095" s="1676"/>
      <c r="S1095" s="1676"/>
      <c r="T1095" s="1676"/>
      <c r="U1095" s="1676"/>
      <c r="V1095" s="1676"/>
      <c r="W1095" s="1676"/>
      <c r="X1095" s="1676"/>
      <c r="Y1095" s="1676"/>
      <c r="Z1095" s="1676"/>
    </row>
    <row r="1096" spans="1:26">
      <c r="A1096" s="1704"/>
      <c r="B1096" s="1706"/>
      <c r="C1096" s="1652"/>
      <c r="D1096" s="1654"/>
      <c r="E1096" s="1654"/>
      <c r="F1096" s="1654"/>
      <c r="G1096" s="1654"/>
      <c r="H1096" s="1654"/>
      <c r="I1096" s="1676"/>
      <c r="J1096" s="1676"/>
      <c r="K1096" s="1676"/>
      <c r="L1096" s="1676"/>
      <c r="M1096" s="1676"/>
      <c r="N1096" s="1676"/>
      <c r="O1096" s="1676"/>
      <c r="P1096" s="1676"/>
      <c r="Q1096" s="1676"/>
      <c r="R1096" s="1676"/>
      <c r="S1096" s="1676"/>
      <c r="T1096" s="1676"/>
      <c r="U1096" s="1676"/>
      <c r="V1096" s="1676"/>
      <c r="W1096" s="1676"/>
      <c r="X1096" s="1676"/>
      <c r="Y1096" s="1676"/>
      <c r="Z1096" s="1676"/>
    </row>
    <row r="1097" spans="1:26">
      <c r="A1097" s="1704"/>
      <c r="B1097" s="1712" t="s">
        <v>705</v>
      </c>
      <c r="C1097" s="1652"/>
      <c r="D1097" s="1654"/>
      <c r="E1097" s="1654"/>
      <c r="F1097" s="1654"/>
      <c r="G1097" s="1654"/>
      <c r="H1097" s="1654"/>
      <c r="I1097" s="1676"/>
      <c r="J1097" s="1676"/>
      <c r="K1097" s="1676"/>
      <c r="L1097" s="1676"/>
      <c r="M1097" s="1676"/>
      <c r="N1097" s="1676"/>
      <c r="O1097" s="1676"/>
      <c r="P1097" s="1676"/>
      <c r="Q1097" s="1676"/>
      <c r="R1097" s="1676"/>
      <c r="S1097" s="1676"/>
      <c r="T1097" s="1676"/>
      <c r="U1097" s="1676"/>
      <c r="V1097" s="1676"/>
      <c r="W1097" s="1676"/>
      <c r="X1097" s="1676"/>
      <c r="Y1097" s="1676"/>
      <c r="Z1097" s="1676"/>
    </row>
    <row r="1098" spans="1:26">
      <c r="A1098" s="1704"/>
      <c r="B1098" s="1706" t="s">
        <v>1251</v>
      </c>
      <c r="C1098" s="1652"/>
      <c r="D1098" s="1654"/>
      <c r="E1098" s="1654"/>
      <c r="F1098" s="1654"/>
      <c r="G1098" s="1654"/>
      <c r="H1098" s="1654"/>
      <c r="I1098" s="1676"/>
      <c r="J1098" s="1676"/>
      <c r="K1098" s="1676"/>
      <c r="L1098" s="1676"/>
      <c r="M1098" s="1676"/>
      <c r="N1098" s="1676"/>
      <c r="O1098" s="1676"/>
      <c r="P1098" s="1676"/>
      <c r="Q1098" s="1676"/>
      <c r="R1098" s="1676"/>
      <c r="S1098" s="1676"/>
      <c r="T1098" s="1676"/>
      <c r="U1098" s="1676"/>
      <c r="V1098" s="1676"/>
      <c r="W1098" s="1676"/>
      <c r="X1098" s="1676"/>
      <c r="Y1098" s="1676"/>
      <c r="Z1098" s="1676"/>
    </row>
    <row r="1099" spans="1:26">
      <c r="B1099" s="1713" t="s">
        <v>1114</v>
      </c>
      <c r="C1099" s="1652"/>
      <c r="D1099" s="1654"/>
      <c r="E1099" s="1654"/>
      <c r="F1099" s="1654"/>
      <c r="G1099" s="1654"/>
      <c r="H1099" s="1654"/>
      <c r="I1099" s="1676"/>
      <c r="J1099" s="1676"/>
      <c r="K1099" s="1676"/>
      <c r="L1099" s="1676"/>
      <c r="M1099" s="1676"/>
      <c r="N1099" s="1676"/>
      <c r="O1099" s="1676"/>
      <c r="P1099" s="1676"/>
      <c r="Q1099" s="1676"/>
      <c r="R1099" s="1676"/>
      <c r="S1099" s="1676"/>
      <c r="T1099" s="1676"/>
      <c r="U1099" s="1676"/>
      <c r="V1099" s="1676"/>
      <c r="W1099" s="1676"/>
      <c r="X1099" s="1676"/>
      <c r="Y1099" s="1676"/>
      <c r="Z1099" s="1676"/>
    </row>
    <row r="1100" spans="1:26">
      <c r="A1100" s="1714" t="s">
        <v>119</v>
      </c>
      <c r="B1100" s="1715" t="s">
        <v>1252</v>
      </c>
      <c r="C1100" s="1654"/>
      <c r="E1100" s="1654"/>
      <c r="F1100" s="1654"/>
      <c r="G1100" s="1654"/>
      <c r="H1100" s="1654"/>
      <c r="I1100" s="1676"/>
      <c r="J1100" s="1676"/>
      <c r="K1100" s="1676"/>
      <c r="L1100" s="1676"/>
      <c r="M1100" s="1676"/>
      <c r="N1100" s="1676"/>
      <c r="O1100" s="1676"/>
      <c r="P1100" s="1676"/>
      <c r="Q1100" s="1676"/>
      <c r="R1100" s="1676"/>
      <c r="S1100" s="1676"/>
      <c r="T1100" s="1676"/>
      <c r="U1100" s="1676"/>
      <c r="V1100" s="1676"/>
      <c r="W1100" s="1676"/>
      <c r="X1100" s="1676"/>
      <c r="Y1100" s="1676"/>
      <c r="Z1100" s="1676"/>
    </row>
    <row r="1101" spans="1:26">
      <c r="A1101" s="1714" t="s">
        <v>119</v>
      </c>
      <c r="B1101" s="1715" t="s">
        <v>811</v>
      </c>
      <c r="C1101" s="1654"/>
      <c r="E1101" s="1654"/>
      <c r="F1101" s="1654"/>
      <c r="G1101" s="1654"/>
      <c r="H1101" s="1654"/>
      <c r="I1101" s="1676"/>
      <c r="J1101" s="1676"/>
      <c r="K1101" s="1676"/>
      <c r="L1101" s="1676"/>
      <c r="M1101" s="1676"/>
      <c r="N1101" s="1676"/>
      <c r="O1101" s="1676"/>
      <c r="P1101" s="1676"/>
      <c r="Q1101" s="1676"/>
      <c r="R1101" s="1676"/>
      <c r="S1101" s="1676"/>
      <c r="T1101" s="1676"/>
      <c r="U1101" s="1676"/>
      <c r="V1101" s="1676"/>
      <c r="W1101" s="1676"/>
      <c r="X1101" s="1676"/>
      <c r="Y1101" s="1676"/>
      <c r="Z1101" s="1676"/>
    </row>
    <row r="1102" spans="1:26">
      <c r="A1102" s="1714" t="s">
        <v>119</v>
      </c>
      <c r="B1102" s="1716" t="s">
        <v>770</v>
      </c>
      <c r="C1102" s="1654"/>
      <c r="E1102" s="1654"/>
      <c r="F1102" s="1654"/>
      <c r="G1102" s="1654"/>
      <c r="H1102" s="1654"/>
      <c r="I1102" s="1676"/>
      <c r="J1102" s="1676"/>
      <c r="K1102" s="1676"/>
      <c r="L1102" s="1676"/>
      <c r="M1102" s="1676"/>
      <c r="N1102" s="1676"/>
      <c r="O1102" s="1676"/>
      <c r="P1102" s="1676"/>
      <c r="Q1102" s="1676"/>
      <c r="R1102" s="1676"/>
      <c r="S1102" s="1676"/>
      <c r="T1102" s="1676"/>
      <c r="U1102" s="1676"/>
      <c r="V1102" s="1676"/>
      <c r="W1102" s="1676"/>
      <c r="X1102" s="1676"/>
      <c r="Y1102" s="1676"/>
      <c r="Z1102" s="1676"/>
    </row>
    <row r="1103" spans="1:26">
      <c r="A1103" s="1714" t="s">
        <v>119</v>
      </c>
      <c r="B1103" s="1715" t="s">
        <v>1136</v>
      </c>
      <c r="C1103" s="1654"/>
      <c r="E1103" s="1654"/>
      <c r="F1103" s="1654"/>
      <c r="G1103" s="1654"/>
      <c r="H1103" s="1654"/>
      <c r="I1103" s="1676"/>
      <c r="J1103" s="1676"/>
      <c r="K1103" s="1676"/>
      <c r="L1103" s="1676"/>
      <c r="M1103" s="1676"/>
      <c r="N1103" s="1676"/>
      <c r="O1103" s="1676"/>
      <c r="P1103" s="1676"/>
      <c r="Q1103" s="1676"/>
      <c r="R1103" s="1676"/>
      <c r="S1103" s="1676"/>
      <c r="T1103" s="1676"/>
      <c r="U1103" s="1676"/>
      <c r="V1103" s="1676"/>
      <c r="W1103" s="1676"/>
      <c r="X1103" s="1676"/>
      <c r="Y1103" s="1676"/>
      <c r="Z1103" s="1676"/>
    </row>
    <row r="1104" spans="1:26">
      <c r="A1104" s="1714" t="s">
        <v>119</v>
      </c>
      <c r="B1104" s="1716" t="s">
        <v>707</v>
      </c>
      <c r="C1104" s="1710"/>
      <c r="E1104" s="1654"/>
      <c r="F1104" s="1654"/>
      <c r="G1104" s="1654"/>
      <c r="H1104" s="1654"/>
      <c r="I1104" s="1634"/>
      <c r="J1104" s="1634"/>
      <c r="K1104" s="1634"/>
      <c r="L1104" s="1634"/>
      <c r="M1104" s="1634"/>
      <c r="N1104" s="1634"/>
      <c r="O1104" s="1634"/>
      <c r="P1104" s="1634"/>
      <c r="Q1104" s="1634"/>
      <c r="R1104" s="1634"/>
      <c r="S1104" s="1634"/>
      <c r="T1104" s="1634"/>
      <c r="U1104" s="1634"/>
      <c r="V1104" s="1634"/>
      <c r="W1104" s="1634"/>
      <c r="X1104" s="1634"/>
      <c r="Y1104" s="1634"/>
      <c r="Z1104" s="1634"/>
    </row>
    <row r="1105" spans="1:26">
      <c r="A1105" s="1704"/>
      <c r="B1105" s="1732"/>
      <c r="C1105" s="1733"/>
      <c r="D1105" s="1710"/>
      <c r="E1105" s="1654"/>
      <c r="F1105" s="1654"/>
      <c r="G1105" s="1654"/>
      <c r="H1105" s="1654"/>
      <c r="I1105" s="1634"/>
      <c r="J1105" s="1634"/>
      <c r="K1105" s="1634"/>
      <c r="L1105" s="1634"/>
      <c r="M1105" s="1634"/>
      <c r="N1105" s="1634"/>
      <c r="O1105" s="1634"/>
      <c r="P1105" s="1634"/>
      <c r="Q1105" s="1634"/>
      <c r="R1105" s="1634"/>
      <c r="S1105" s="1634"/>
      <c r="T1105" s="1634"/>
      <c r="U1105" s="1634"/>
      <c r="V1105" s="1634"/>
      <c r="W1105" s="1634"/>
      <c r="X1105" s="1634"/>
      <c r="Y1105" s="1634"/>
      <c r="Z1105" s="1634"/>
    </row>
    <row r="1106" spans="1:26">
      <c r="A1106" s="1704"/>
      <c r="B1106" s="1712" t="s">
        <v>942</v>
      </c>
      <c r="C1106" s="1652"/>
      <c r="D1106" s="1654"/>
      <c r="E1106" s="1654"/>
      <c r="F1106" s="1654"/>
      <c r="G1106" s="1654"/>
      <c r="H1106" s="1654"/>
      <c r="I1106" s="1676"/>
      <c r="J1106" s="1676"/>
      <c r="K1106" s="1676"/>
      <c r="L1106" s="1676"/>
      <c r="M1106" s="1676"/>
      <c r="N1106" s="1676"/>
      <c r="O1106" s="1676"/>
      <c r="P1106" s="1676"/>
      <c r="Q1106" s="1676"/>
      <c r="R1106" s="1676"/>
      <c r="S1106" s="1676"/>
      <c r="T1106" s="1676"/>
      <c r="U1106" s="1676"/>
      <c r="V1106" s="1676"/>
      <c r="W1106" s="1676"/>
      <c r="X1106" s="1676"/>
      <c r="Y1106" s="1676"/>
      <c r="Z1106" s="1676"/>
    </row>
    <row r="1107" spans="1:26">
      <c r="A1107" s="1704"/>
      <c r="B1107" s="1706" t="s">
        <v>772</v>
      </c>
      <c r="C1107" s="1652"/>
      <c r="D1107" s="1654"/>
      <c r="E1107" s="1654"/>
      <c r="F1107" s="1654"/>
      <c r="G1107" s="1654"/>
      <c r="H1107" s="1654"/>
      <c r="I1107" s="1676"/>
      <c r="J1107" s="1676"/>
      <c r="K1107" s="1676"/>
      <c r="L1107" s="1676"/>
      <c r="M1107" s="1676"/>
      <c r="N1107" s="1676"/>
      <c r="O1107" s="1676"/>
      <c r="P1107" s="1676"/>
      <c r="Q1107" s="1676"/>
      <c r="R1107" s="1676"/>
      <c r="S1107" s="1676"/>
      <c r="T1107" s="1676"/>
      <c r="U1107" s="1676"/>
      <c r="V1107" s="1676"/>
      <c r="W1107" s="1676"/>
      <c r="X1107" s="1676"/>
      <c r="Y1107" s="1676"/>
      <c r="Z1107" s="1676"/>
    </row>
    <row r="1108" spans="1:26">
      <c r="B1108" s="1721" t="s">
        <v>1006</v>
      </c>
      <c r="C1108" s="1652"/>
      <c r="D1108" s="1654"/>
      <c r="E1108" s="1654"/>
      <c r="F1108" s="1654"/>
      <c r="G1108" s="1654"/>
      <c r="H1108" s="1654"/>
      <c r="I1108" s="1676"/>
      <c r="J1108" s="1676"/>
      <c r="K1108" s="1676"/>
      <c r="L1108" s="1676"/>
      <c r="M1108" s="1676"/>
      <c r="N1108" s="1676"/>
      <c r="O1108" s="1676"/>
      <c r="P1108" s="1676"/>
      <c r="Q1108" s="1676"/>
      <c r="R1108" s="1676"/>
      <c r="S1108" s="1676"/>
      <c r="T1108" s="1676"/>
      <c r="U1108" s="1676"/>
      <c r="V1108" s="1676"/>
      <c r="W1108" s="1676"/>
      <c r="X1108" s="1676"/>
      <c r="Y1108" s="1676"/>
      <c r="Z1108" s="1676"/>
    </row>
    <row r="1109" spans="1:26">
      <c r="B1109" s="1721" t="s">
        <v>773</v>
      </c>
      <c r="C1109" s="1652"/>
      <c r="D1109" s="1654"/>
      <c r="E1109" s="1654"/>
      <c r="F1109" s="1654"/>
      <c r="G1109" s="1654"/>
      <c r="H1109" s="1654"/>
      <c r="I1109" s="1676"/>
      <c r="J1109" s="1676"/>
      <c r="K1109" s="1676"/>
      <c r="L1109" s="1676"/>
      <c r="M1109" s="1676"/>
      <c r="N1109" s="1676"/>
      <c r="O1109" s="1676"/>
      <c r="P1109" s="1676"/>
      <c r="Q1109" s="1676"/>
      <c r="R1109" s="1676"/>
      <c r="S1109" s="1676"/>
      <c r="T1109" s="1676"/>
      <c r="U1109" s="1676"/>
      <c r="V1109" s="1676"/>
      <c r="W1109" s="1676"/>
      <c r="X1109" s="1676"/>
      <c r="Y1109" s="1676"/>
      <c r="Z1109" s="1676"/>
    </row>
    <row r="1110" spans="1:26">
      <c r="A1110" s="1704"/>
      <c r="B1110" s="1706" t="s">
        <v>1225</v>
      </c>
      <c r="C1110" s="1652"/>
      <c r="D1110" s="1654"/>
      <c r="E1110" s="1654"/>
      <c r="F1110" s="1654"/>
      <c r="G1110" s="1654"/>
      <c r="H1110" s="1654"/>
      <c r="I1110" s="1676"/>
      <c r="J1110" s="1676"/>
      <c r="K1110" s="1676"/>
      <c r="L1110" s="1676"/>
      <c r="M1110" s="1676"/>
      <c r="N1110" s="1676"/>
      <c r="O1110" s="1676"/>
      <c r="P1110" s="1676"/>
      <c r="Q1110" s="1676"/>
      <c r="R1110" s="1676"/>
      <c r="S1110" s="1676"/>
      <c r="T1110" s="1676"/>
      <c r="U1110" s="1676"/>
      <c r="V1110" s="1676"/>
      <c r="W1110" s="1676"/>
      <c r="X1110" s="1676"/>
      <c r="Y1110" s="1676"/>
      <c r="Z1110" s="1676"/>
    </row>
    <row r="1111" spans="1:26" ht="45.6">
      <c r="B1111" s="1720" t="s">
        <v>1533</v>
      </c>
      <c r="C1111" s="1652"/>
      <c r="D1111" s="1654"/>
      <c r="E1111" s="1654"/>
      <c r="F1111" s="1654"/>
      <c r="G1111" s="1654"/>
      <c r="H1111" s="1654"/>
      <c r="I1111" s="1676"/>
      <c r="J1111" s="1676"/>
      <c r="K1111" s="1676"/>
      <c r="L1111" s="1676"/>
      <c r="M1111" s="1676"/>
      <c r="N1111" s="1676"/>
      <c r="O1111" s="1676"/>
      <c r="P1111" s="1676"/>
      <c r="Q1111" s="1676"/>
      <c r="R1111" s="1676"/>
      <c r="S1111" s="1676"/>
      <c r="T1111" s="1676"/>
      <c r="U1111" s="1676"/>
      <c r="V1111" s="1676"/>
      <c r="W1111" s="1676"/>
      <c r="X1111" s="1676"/>
      <c r="Y1111" s="1676"/>
      <c r="Z1111" s="1676"/>
    </row>
    <row r="1112" spans="1:26">
      <c r="A1112" s="1704"/>
      <c r="B1112" s="1706" t="s">
        <v>1226</v>
      </c>
      <c r="C1112" s="1652"/>
      <c r="D1112" s="1654"/>
      <c r="E1112" s="1654"/>
      <c r="F1112" s="1654"/>
      <c r="G1112" s="1654"/>
      <c r="H1112" s="1654"/>
      <c r="I1112" s="1676"/>
      <c r="J1112" s="1676"/>
      <c r="K1112" s="1676"/>
      <c r="L1112" s="1676"/>
      <c r="M1112" s="1676"/>
      <c r="N1112" s="1676"/>
      <c r="O1112" s="1676"/>
      <c r="P1112" s="1676"/>
      <c r="Q1112" s="1676"/>
      <c r="R1112" s="1676"/>
      <c r="S1112" s="1676"/>
      <c r="T1112" s="1676"/>
      <c r="U1112" s="1676"/>
      <c r="V1112" s="1676"/>
      <c r="W1112" s="1676"/>
      <c r="X1112" s="1676"/>
      <c r="Y1112" s="1676"/>
      <c r="Z1112" s="1676"/>
    </row>
    <row r="1113" spans="1:26" ht="22.8">
      <c r="A1113" s="1704"/>
      <c r="B1113" s="1706" t="s">
        <v>1532</v>
      </c>
      <c r="C1113" s="1652"/>
      <c r="D1113" s="1654"/>
      <c r="E1113" s="1654"/>
      <c r="F1113" s="1654"/>
      <c r="G1113" s="1654"/>
      <c r="H1113" s="1654"/>
      <c r="I1113" s="1676"/>
      <c r="J1113" s="1676"/>
      <c r="K1113" s="1676"/>
      <c r="L1113" s="1676"/>
      <c r="M1113" s="1676"/>
      <c r="N1113" s="1676"/>
      <c r="O1113" s="1676"/>
      <c r="P1113" s="1676"/>
      <c r="Q1113" s="1676"/>
      <c r="R1113" s="1676"/>
      <c r="S1113" s="1676"/>
      <c r="T1113" s="1676"/>
      <c r="U1113" s="1676"/>
      <c r="V1113" s="1676"/>
      <c r="W1113" s="1676"/>
      <c r="X1113" s="1676"/>
      <c r="Y1113" s="1676"/>
      <c r="Z1113" s="1676"/>
    </row>
    <row r="1114" spans="1:26">
      <c r="A1114" s="1704"/>
      <c r="B1114" s="1706"/>
      <c r="C1114" s="1652"/>
      <c r="D1114" s="1654"/>
      <c r="E1114" s="1654"/>
      <c r="F1114" s="1654"/>
      <c r="G1114" s="1654"/>
      <c r="H1114" s="1654"/>
      <c r="I1114" s="1676"/>
      <c r="J1114" s="1676"/>
      <c r="K1114" s="1676"/>
      <c r="L1114" s="1676"/>
      <c r="M1114" s="1676"/>
      <c r="N1114" s="1676"/>
      <c r="O1114" s="1676"/>
      <c r="P1114" s="1676"/>
      <c r="Q1114" s="1676"/>
      <c r="R1114" s="1676"/>
      <c r="S1114" s="1676"/>
      <c r="T1114" s="1676"/>
      <c r="U1114" s="1676"/>
      <c r="V1114" s="1676"/>
      <c r="W1114" s="1676"/>
      <c r="X1114" s="1676"/>
      <c r="Y1114" s="1676"/>
      <c r="Z1114" s="1676"/>
    </row>
    <row r="1115" spans="1:26" ht="22.8">
      <c r="A1115" s="1704"/>
      <c r="B1115" s="1706" t="s">
        <v>1531</v>
      </c>
      <c r="C1115" s="1652"/>
      <c r="D1115" s="1654"/>
      <c r="E1115" s="1654"/>
      <c r="F1115" s="1654"/>
      <c r="G1115" s="1654"/>
      <c r="H1115" s="1654"/>
      <c r="I1115" s="1676"/>
      <c r="J1115" s="1676"/>
      <c r="K1115" s="1676"/>
      <c r="L1115" s="1676"/>
      <c r="M1115" s="1676"/>
      <c r="N1115" s="1676"/>
      <c r="O1115" s="1676"/>
      <c r="P1115" s="1676"/>
      <c r="Q1115" s="1676"/>
      <c r="R1115" s="1676"/>
      <c r="S1115" s="1676"/>
      <c r="T1115" s="1676"/>
      <c r="U1115" s="1676"/>
      <c r="V1115" s="1676"/>
      <c r="W1115" s="1676"/>
      <c r="X1115" s="1676"/>
      <c r="Y1115" s="1676"/>
      <c r="Z1115" s="1676"/>
    </row>
    <row r="1116" spans="1:26">
      <c r="A1116" s="1704"/>
      <c r="B1116" s="1706"/>
      <c r="C1116" s="1652"/>
      <c r="D1116" s="1654"/>
      <c r="E1116" s="1654"/>
      <c r="F1116" s="1654"/>
      <c r="G1116" s="1654"/>
      <c r="H1116" s="1654"/>
      <c r="I1116" s="1676"/>
      <c r="J1116" s="1676"/>
      <c r="K1116" s="1676"/>
      <c r="L1116" s="1676"/>
      <c r="M1116" s="1676"/>
      <c r="N1116" s="1676"/>
      <c r="O1116" s="1676"/>
      <c r="P1116" s="1676"/>
      <c r="Q1116" s="1676"/>
      <c r="R1116" s="1676"/>
      <c r="S1116" s="1676"/>
      <c r="T1116" s="1676"/>
      <c r="U1116" s="1676"/>
      <c r="V1116" s="1676"/>
      <c r="W1116" s="1676"/>
      <c r="X1116" s="1676"/>
      <c r="Y1116" s="1676"/>
      <c r="Z1116" s="1676"/>
    </row>
    <row r="1117" spans="1:26">
      <c r="A1117" s="1704"/>
      <c r="B1117" s="1706"/>
      <c r="C1117" s="1652"/>
      <c r="D1117" s="1654"/>
      <c r="E1117" s="1654"/>
      <c r="F1117" s="1654"/>
      <c r="G1117" s="1654"/>
      <c r="H1117" s="1654"/>
      <c r="I1117" s="1676"/>
      <c r="J1117" s="1676"/>
      <c r="K1117" s="1676"/>
      <c r="L1117" s="1676"/>
      <c r="M1117" s="1676"/>
      <c r="N1117" s="1676"/>
      <c r="O1117" s="1676"/>
      <c r="P1117" s="1676"/>
      <c r="Q1117" s="1676"/>
      <c r="R1117" s="1676"/>
      <c r="S1117" s="1676"/>
      <c r="T1117" s="1676"/>
      <c r="U1117" s="1676"/>
      <c r="V1117" s="1676"/>
      <c r="W1117" s="1676"/>
      <c r="X1117" s="1676"/>
      <c r="Y1117" s="1676"/>
      <c r="Z1117" s="1676"/>
    </row>
    <row r="1118" spans="1:26">
      <c r="A1118" s="1704"/>
      <c r="B1118" s="1712" t="s">
        <v>723</v>
      </c>
      <c r="C1118" s="1652"/>
      <c r="D1118" s="1654"/>
      <c r="E1118" s="1654"/>
      <c r="F1118" s="1654"/>
      <c r="G1118" s="1654"/>
      <c r="H1118" s="1654"/>
      <c r="I1118" s="1676"/>
      <c r="J1118" s="1676"/>
      <c r="K1118" s="1676"/>
      <c r="L1118" s="1676"/>
      <c r="M1118" s="1676"/>
      <c r="N1118" s="1676"/>
      <c r="O1118" s="1676"/>
      <c r="P1118" s="1676"/>
      <c r="Q1118" s="1676"/>
      <c r="R1118" s="1676"/>
      <c r="S1118" s="1676"/>
      <c r="T1118" s="1676"/>
      <c r="U1118" s="1676"/>
      <c r="V1118" s="1676"/>
      <c r="W1118" s="1676"/>
      <c r="X1118" s="1676"/>
      <c r="Y1118" s="1676"/>
      <c r="Z1118" s="1676"/>
    </row>
    <row r="1119" spans="1:26" ht="27.75" customHeight="1">
      <c r="A1119" s="1704"/>
      <c r="B1119" s="1706" t="s">
        <v>1530</v>
      </c>
      <c r="C1119" s="1652"/>
      <c r="D1119" s="1654"/>
      <c r="E1119" s="1654"/>
      <c r="F1119" s="1654"/>
      <c r="G1119" s="1654"/>
      <c r="H1119" s="1654"/>
      <c r="I1119" s="1676"/>
      <c r="J1119" s="1676"/>
      <c r="K1119" s="1676"/>
      <c r="L1119" s="1676"/>
      <c r="M1119" s="1676"/>
      <c r="N1119" s="1676"/>
      <c r="O1119" s="1676"/>
      <c r="P1119" s="1676"/>
      <c r="Q1119" s="1676"/>
      <c r="R1119" s="1676"/>
      <c r="S1119" s="1676"/>
      <c r="T1119" s="1676"/>
      <c r="U1119" s="1676"/>
      <c r="V1119" s="1676"/>
      <c r="W1119" s="1676"/>
      <c r="X1119" s="1676"/>
      <c r="Y1119" s="1676"/>
      <c r="Z1119" s="1676"/>
    </row>
    <row r="1120" spans="1:26">
      <c r="A1120" s="1704"/>
      <c r="B1120" s="1706"/>
      <c r="C1120" s="1652"/>
      <c r="D1120" s="1654"/>
      <c r="E1120" s="1654"/>
      <c r="F1120" s="1654"/>
      <c r="G1120" s="1654"/>
      <c r="H1120" s="1654"/>
      <c r="I1120" s="1676"/>
      <c r="J1120" s="1676"/>
      <c r="K1120" s="1676"/>
      <c r="L1120" s="1676"/>
      <c r="M1120" s="1676"/>
      <c r="N1120" s="1676"/>
      <c r="O1120" s="1676"/>
      <c r="P1120" s="1676"/>
      <c r="Q1120" s="1676"/>
      <c r="R1120" s="1676"/>
      <c r="S1120" s="1676"/>
      <c r="T1120" s="1676"/>
      <c r="U1120" s="1676"/>
      <c r="V1120" s="1676"/>
      <c r="W1120" s="1676"/>
      <c r="X1120" s="1676"/>
      <c r="Y1120" s="1676"/>
      <c r="Z1120" s="1676"/>
    </row>
    <row r="1121" spans="1:26">
      <c r="A1121" s="1722"/>
      <c r="B1121" s="1723"/>
      <c r="C1121" s="1722"/>
      <c r="D1121" s="1722"/>
      <c r="E1121" s="1722"/>
      <c r="F1121" s="1722"/>
      <c r="G1121" s="1722"/>
      <c r="H1121" s="1722"/>
      <c r="I1121" s="1634"/>
      <c r="J1121" s="1634"/>
      <c r="K1121" s="1634"/>
      <c r="L1121" s="1634"/>
      <c r="M1121" s="1634"/>
      <c r="N1121" s="1634"/>
      <c r="O1121" s="1634"/>
      <c r="P1121" s="1634"/>
      <c r="Q1121" s="1634"/>
      <c r="R1121" s="1634"/>
      <c r="S1121" s="1634"/>
      <c r="T1121" s="1634"/>
      <c r="U1121" s="1634"/>
      <c r="V1121" s="1634"/>
      <c r="W1121" s="1634"/>
      <c r="X1121" s="1634"/>
      <c r="Y1121" s="1634"/>
      <c r="Z1121" s="1634"/>
    </row>
    <row r="1122" spans="1:26">
      <c r="A1122" s="1722"/>
      <c r="B1122" s="1723"/>
      <c r="C1122" s="1722"/>
      <c r="D1122" s="1722"/>
      <c r="E1122" s="1722"/>
      <c r="F1122" s="1722"/>
      <c r="G1122" s="1722"/>
      <c r="H1122" s="1722"/>
      <c r="I1122" s="1634"/>
      <c r="J1122" s="1634"/>
      <c r="K1122" s="1634"/>
      <c r="L1122" s="1634"/>
      <c r="M1122" s="1634"/>
      <c r="N1122" s="1634"/>
      <c r="O1122" s="1634"/>
      <c r="P1122" s="1634"/>
      <c r="Q1122" s="1634"/>
      <c r="R1122" s="1634"/>
      <c r="S1122" s="1634"/>
      <c r="T1122" s="1634"/>
      <c r="U1122" s="1634"/>
      <c r="V1122" s="1634"/>
      <c r="W1122" s="1634"/>
      <c r="X1122" s="1634"/>
      <c r="Y1122" s="1634"/>
      <c r="Z1122" s="1634"/>
    </row>
    <row r="1123" spans="1:26" ht="17.399999999999999">
      <c r="A1123" s="1711" t="s">
        <v>1253</v>
      </c>
      <c r="B1123" s="1706"/>
      <c r="C1123" s="1652"/>
      <c r="D1123" s="1654"/>
      <c r="E1123" s="1654"/>
      <c r="F1123" s="1654"/>
      <c r="G1123" s="1654"/>
      <c r="H1123" s="1654"/>
      <c r="I1123" s="1634"/>
      <c r="J1123" s="1634"/>
      <c r="K1123" s="1634"/>
      <c r="L1123" s="1634"/>
      <c r="M1123" s="1634"/>
      <c r="N1123" s="1634"/>
      <c r="O1123" s="1634"/>
      <c r="P1123" s="1634"/>
      <c r="Q1123" s="1634"/>
      <c r="R1123" s="1634"/>
      <c r="S1123" s="1634"/>
      <c r="T1123" s="1634"/>
      <c r="U1123" s="1634"/>
      <c r="V1123" s="1634"/>
      <c r="W1123" s="1634"/>
      <c r="X1123" s="1634"/>
      <c r="Y1123" s="1634"/>
      <c r="Z1123" s="1634"/>
    </row>
    <row r="1124" spans="1:26">
      <c r="A1124" s="1704"/>
      <c r="B1124" s="1706"/>
      <c r="C1124" s="1652"/>
      <c r="D1124" s="1654"/>
      <c r="E1124" s="1654"/>
      <c r="F1124" s="1654"/>
      <c r="G1124" s="1654"/>
      <c r="H1124" s="1654"/>
      <c r="I1124" s="1634"/>
      <c r="J1124" s="1634"/>
      <c r="K1124" s="1634"/>
      <c r="L1124" s="1634"/>
      <c r="M1124" s="1634"/>
      <c r="N1124" s="1634"/>
      <c r="O1124" s="1634"/>
      <c r="P1124" s="1634"/>
      <c r="Q1124" s="1634"/>
      <c r="R1124" s="1634"/>
      <c r="S1124" s="1634"/>
      <c r="T1124" s="1634"/>
      <c r="U1124" s="1634"/>
      <c r="V1124" s="1634"/>
      <c r="W1124" s="1634"/>
      <c r="X1124" s="1634"/>
      <c r="Y1124" s="1634"/>
      <c r="Z1124" s="1634"/>
    </row>
    <row r="1125" spans="1:26">
      <c r="A1125" s="1704"/>
      <c r="B1125" s="1752" t="s">
        <v>705</v>
      </c>
      <c r="C1125" s="1652"/>
      <c r="D1125" s="1654"/>
      <c r="E1125" s="1654"/>
      <c r="F1125" s="1654"/>
      <c r="G1125" s="1654"/>
      <c r="H1125" s="1654"/>
      <c r="I1125" s="1753"/>
      <c r="J1125" s="1753"/>
      <c r="K1125" s="1753"/>
      <c r="L1125" s="1753"/>
      <c r="M1125" s="1753"/>
      <c r="N1125" s="1753"/>
      <c r="O1125" s="1753"/>
      <c r="P1125" s="1753"/>
      <c r="Q1125" s="1753"/>
      <c r="R1125" s="1753"/>
      <c r="S1125" s="1753"/>
      <c r="T1125" s="1753"/>
      <c r="U1125" s="1753"/>
      <c r="V1125" s="1753"/>
      <c r="W1125" s="1753"/>
      <c r="X1125" s="1753"/>
      <c r="Y1125" s="1753"/>
      <c r="Z1125" s="1753"/>
    </row>
    <row r="1126" spans="1:26">
      <c r="A1126" s="1704"/>
      <c r="B1126" s="1706" t="s">
        <v>1254</v>
      </c>
      <c r="C1126" s="1652"/>
      <c r="D1126" s="1654"/>
      <c r="E1126" s="1654"/>
      <c r="F1126" s="1654"/>
      <c r="G1126" s="1654"/>
      <c r="H1126" s="1654"/>
      <c r="I1126" s="1753"/>
      <c r="J1126" s="1753"/>
      <c r="K1126" s="1753"/>
      <c r="L1126" s="1753"/>
      <c r="M1126" s="1753"/>
      <c r="N1126" s="1753"/>
      <c r="O1126" s="1753"/>
      <c r="P1126" s="1753"/>
      <c r="Q1126" s="1753"/>
      <c r="R1126" s="1753"/>
      <c r="S1126" s="1753"/>
      <c r="T1126" s="1753"/>
      <c r="U1126" s="1753"/>
      <c r="V1126" s="1753"/>
      <c r="W1126" s="1753"/>
      <c r="X1126" s="1753"/>
      <c r="Y1126" s="1753"/>
      <c r="Z1126" s="1753"/>
    </row>
    <row r="1127" spans="1:26">
      <c r="B1127" s="1713" t="s">
        <v>1114</v>
      </c>
      <c r="C1127" s="1652"/>
      <c r="D1127" s="1654"/>
      <c r="E1127" s="1654"/>
      <c r="F1127" s="1654"/>
      <c r="G1127" s="1654"/>
      <c r="H1127" s="1654"/>
      <c r="I1127" s="1753"/>
      <c r="J1127" s="1753"/>
      <c r="K1127" s="1753"/>
      <c r="L1127" s="1753"/>
      <c r="M1127" s="1753"/>
      <c r="N1127" s="1753"/>
      <c r="O1127" s="1753"/>
      <c r="P1127" s="1753"/>
      <c r="Q1127" s="1753"/>
      <c r="R1127" s="1753"/>
      <c r="S1127" s="1753"/>
      <c r="T1127" s="1753"/>
      <c r="U1127" s="1753"/>
      <c r="V1127" s="1753"/>
      <c r="W1127" s="1753"/>
      <c r="X1127" s="1753"/>
      <c r="Y1127" s="1753"/>
      <c r="Z1127" s="1753"/>
    </row>
    <row r="1128" spans="1:26">
      <c r="A1128" s="1714" t="s">
        <v>119</v>
      </c>
      <c r="B1128" s="1715" t="s">
        <v>1255</v>
      </c>
      <c r="C1128" s="1654"/>
      <c r="E1128" s="1654"/>
      <c r="F1128" s="1654"/>
      <c r="G1128" s="1654"/>
      <c r="H1128" s="1654"/>
      <c r="I1128" s="1753"/>
      <c r="J1128" s="1753"/>
      <c r="K1128" s="1753"/>
      <c r="L1128" s="1753"/>
      <c r="M1128" s="1753"/>
      <c r="N1128" s="1753"/>
      <c r="O1128" s="1753"/>
      <c r="P1128" s="1753"/>
      <c r="Q1128" s="1753"/>
      <c r="R1128" s="1753"/>
      <c r="S1128" s="1753"/>
      <c r="T1128" s="1753"/>
      <c r="U1128" s="1753"/>
      <c r="V1128" s="1753"/>
      <c r="W1128" s="1753"/>
      <c r="X1128" s="1753"/>
      <c r="Y1128" s="1753"/>
      <c r="Z1128" s="1753"/>
    </row>
    <row r="1129" spans="1:26">
      <c r="A1129" s="1714" t="s">
        <v>119</v>
      </c>
      <c r="B1129" s="1715" t="s">
        <v>811</v>
      </c>
      <c r="C1129" s="1654"/>
      <c r="E1129" s="1654"/>
      <c r="F1129" s="1654"/>
      <c r="G1129" s="1654"/>
      <c r="H1129" s="1654"/>
      <c r="I1129" s="1753"/>
      <c r="J1129" s="1753"/>
      <c r="K1129" s="1753"/>
      <c r="L1129" s="1753"/>
      <c r="M1129" s="1753"/>
      <c r="N1129" s="1753"/>
      <c r="O1129" s="1753"/>
      <c r="P1129" s="1753"/>
      <c r="Q1129" s="1753"/>
      <c r="R1129" s="1753"/>
      <c r="S1129" s="1753"/>
      <c r="T1129" s="1753"/>
      <c r="U1129" s="1753"/>
      <c r="V1129" s="1753"/>
      <c r="W1129" s="1753"/>
      <c r="X1129" s="1753"/>
      <c r="Y1129" s="1753"/>
      <c r="Z1129" s="1753"/>
    </row>
    <row r="1130" spans="1:26">
      <c r="A1130" s="1714" t="s">
        <v>119</v>
      </c>
      <c r="B1130" s="1716" t="s">
        <v>770</v>
      </c>
      <c r="C1130" s="1654"/>
      <c r="E1130" s="1654"/>
      <c r="F1130" s="1654"/>
      <c r="G1130" s="1654"/>
      <c r="H1130" s="1654"/>
      <c r="I1130" s="1753"/>
      <c r="J1130" s="1753"/>
      <c r="K1130" s="1753"/>
      <c r="L1130" s="1753"/>
      <c r="M1130" s="1753"/>
      <c r="N1130" s="1753"/>
      <c r="O1130" s="1753"/>
      <c r="P1130" s="1753"/>
      <c r="Q1130" s="1753"/>
      <c r="R1130" s="1753"/>
      <c r="S1130" s="1753"/>
      <c r="T1130" s="1753"/>
      <c r="U1130" s="1753"/>
      <c r="V1130" s="1753"/>
      <c r="W1130" s="1753"/>
      <c r="X1130" s="1753"/>
      <c r="Y1130" s="1753"/>
      <c r="Z1130" s="1753"/>
    </row>
    <row r="1131" spans="1:26">
      <c r="A1131" s="1714" t="s">
        <v>119</v>
      </c>
      <c r="B1131" s="1715" t="s">
        <v>1136</v>
      </c>
      <c r="C1131" s="1654"/>
      <c r="E1131" s="1654"/>
      <c r="F1131" s="1654"/>
      <c r="G1131" s="1654"/>
      <c r="H1131" s="1654"/>
      <c r="I1131" s="1753"/>
      <c r="J1131" s="1753"/>
      <c r="K1131" s="1753"/>
      <c r="L1131" s="1753"/>
      <c r="M1131" s="1753"/>
      <c r="N1131" s="1753"/>
      <c r="O1131" s="1753"/>
      <c r="P1131" s="1753"/>
      <c r="Q1131" s="1753"/>
      <c r="R1131" s="1753"/>
      <c r="S1131" s="1753"/>
      <c r="T1131" s="1753"/>
      <c r="U1131" s="1753"/>
      <c r="V1131" s="1753"/>
      <c r="W1131" s="1753"/>
      <c r="X1131" s="1753"/>
      <c r="Y1131" s="1753"/>
      <c r="Z1131" s="1753"/>
    </row>
    <row r="1132" spans="1:26">
      <c r="A1132" s="1714" t="s">
        <v>119</v>
      </c>
      <c r="B1132" s="1716" t="s">
        <v>707</v>
      </c>
      <c r="C1132" s="1653"/>
      <c r="E1132" s="1654"/>
      <c r="F1132" s="1654"/>
      <c r="G1132" s="1654"/>
      <c r="H1132" s="1654"/>
      <c r="I1132" s="1675"/>
      <c r="J1132" s="1675"/>
      <c r="K1132" s="1675"/>
      <c r="L1132" s="1675"/>
      <c r="M1132" s="1675"/>
      <c r="N1132" s="1675"/>
      <c r="O1132" s="1675"/>
      <c r="P1132" s="1675"/>
      <c r="Q1132" s="1675"/>
      <c r="R1132" s="1675"/>
      <c r="S1132" s="1675"/>
      <c r="T1132" s="1675"/>
      <c r="U1132" s="1675"/>
      <c r="V1132" s="1675"/>
      <c r="W1132" s="1675"/>
      <c r="X1132" s="1675"/>
      <c r="Y1132" s="1675"/>
      <c r="Z1132" s="1675"/>
    </row>
    <row r="1133" spans="1:26">
      <c r="A1133" s="1704"/>
      <c r="B1133" s="1732"/>
      <c r="C1133" s="1733"/>
      <c r="D1133" s="1654"/>
      <c r="E1133" s="1654"/>
      <c r="F1133" s="1654"/>
      <c r="G1133" s="1654"/>
      <c r="H1133" s="1654"/>
      <c r="I1133" s="1753"/>
      <c r="J1133" s="1753"/>
      <c r="K1133" s="1753"/>
      <c r="L1133" s="1753"/>
      <c r="M1133" s="1753"/>
      <c r="N1133" s="1753"/>
      <c r="O1133" s="1753"/>
      <c r="P1133" s="1753"/>
      <c r="Q1133" s="1753"/>
      <c r="R1133" s="1753"/>
      <c r="S1133" s="1753"/>
      <c r="T1133" s="1753"/>
      <c r="U1133" s="1753"/>
      <c r="V1133" s="1753"/>
      <c r="W1133" s="1753"/>
      <c r="X1133" s="1753"/>
      <c r="Y1133" s="1753"/>
      <c r="Z1133" s="1753"/>
    </row>
    <row r="1134" spans="1:26">
      <c r="A1134" s="1704"/>
      <c r="B1134" s="1752" t="s">
        <v>942</v>
      </c>
      <c r="C1134" s="1652"/>
      <c r="D1134" s="1654"/>
      <c r="E1134" s="1654"/>
      <c r="F1134" s="1654"/>
      <c r="G1134" s="1654"/>
      <c r="H1134" s="1654"/>
      <c r="I1134" s="1753"/>
      <c r="J1134" s="1753"/>
      <c r="K1134" s="1753"/>
      <c r="L1134" s="1753"/>
      <c r="M1134" s="1753"/>
      <c r="N1134" s="1753"/>
      <c r="O1134" s="1753"/>
      <c r="P1134" s="1753"/>
      <c r="Q1134" s="1753"/>
      <c r="R1134" s="1753"/>
      <c r="S1134" s="1753"/>
      <c r="T1134" s="1753"/>
      <c r="U1134" s="1753"/>
      <c r="V1134" s="1753"/>
      <c r="W1134" s="1753"/>
      <c r="X1134" s="1753"/>
      <c r="Y1134" s="1753"/>
      <c r="Z1134" s="1753"/>
    </row>
    <row r="1135" spans="1:26" ht="22.8">
      <c r="A1135" s="1704"/>
      <c r="B1135" s="1706" t="s">
        <v>1529</v>
      </c>
      <c r="C1135" s="1652"/>
      <c r="D1135" s="1654"/>
      <c r="E1135" s="1654"/>
      <c r="F1135" s="1654"/>
      <c r="G1135" s="1654"/>
      <c r="H1135" s="1654"/>
      <c r="I1135" s="1753"/>
      <c r="J1135" s="1753"/>
      <c r="K1135" s="1753"/>
      <c r="L1135" s="1753"/>
      <c r="M1135" s="1753"/>
      <c r="N1135" s="1753"/>
      <c r="O1135" s="1753"/>
      <c r="P1135" s="1753"/>
      <c r="Q1135" s="1753"/>
      <c r="R1135" s="1753"/>
      <c r="S1135" s="1753"/>
      <c r="T1135" s="1753"/>
      <c r="U1135" s="1753"/>
      <c r="V1135" s="1753"/>
      <c r="W1135" s="1753"/>
      <c r="X1135" s="1753"/>
      <c r="Y1135" s="1753"/>
      <c r="Z1135" s="1753"/>
    </row>
    <row r="1136" spans="1:26">
      <c r="B1136" s="1721" t="s">
        <v>773</v>
      </c>
      <c r="C1136" s="1652"/>
      <c r="D1136" s="1654"/>
      <c r="E1136" s="1654"/>
      <c r="F1136" s="1654"/>
      <c r="G1136" s="1654"/>
      <c r="H1136" s="1654"/>
      <c r="I1136" s="1753"/>
      <c r="J1136" s="1753"/>
      <c r="K1136" s="1753"/>
      <c r="L1136" s="1753"/>
      <c r="M1136" s="1753"/>
      <c r="N1136" s="1753"/>
      <c r="O1136" s="1753"/>
      <c r="P1136" s="1753"/>
      <c r="Q1136" s="1753"/>
      <c r="R1136" s="1753"/>
      <c r="S1136" s="1753"/>
      <c r="T1136" s="1753"/>
      <c r="U1136" s="1753"/>
      <c r="V1136" s="1753"/>
      <c r="W1136" s="1753"/>
      <c r="X1136" s="1753"/>
      <c r="Y1136" s="1753"/>
      <c r="Z1136" s="1753"/>
    </row>
    <row r="1137" spans="1:26">
      <c r="A1137" s="1656"/>
      <c r="B1137" s="1706"/>
      <c r="C1137" s="1652"/>
      <c r="D1137" s="1654"/>
      <c r="E1137" s="1654"/>
      <c r="F1137" s="1654"/>
      <c r="G1137" s="1654"/>
      <c r="H1137" s="1654"/>
      <c r="I1137" s="1753"/>
      <c r="J1137" s="1753"/>
      <c r="K1137" s="1753"/>
      <c r="L1137" s="1753"/>
      <c r="M1137" s="1753"/>
      <c r="N1137" s="1753"/>
      <c r="O1137" s="1753"/>
      <c r="P1137" s="1753"/>
      <c r="Q1137" s="1753"/>
      <c r="R1137" s="1753"/>
      <c r="S1137" s="1753"/>
      <c r="T1137" s="1753"/>
      <c r="U1137" s="1753"/>
      <c r="V1137" s="1753"/>
      <c r="W1137" s="1753"/>
      <c r="X1137" s="1753"/>
      <c r="Y1137" s="1753"/>
      <c r="Z1137" s="1753"/>
    </row>
    <row r="1138" spans="1:26">
      <c r="A1138" s="1704"/>
      <c r="B1138" s="1752" t="s">
        <v>1256</v>
      </c>
      <c r="C1138" s="1652"/>
      <c r="D1138" s="1654"/>
      <c r="E1138" s="1654"/>
      <c r="F1138" s="1654"/>
      <c r="G1138" s="1654"/>
      <c r="H1138" s="1654"/>
      <c r="I1138" s="1753"/>
      <c r="J1138" s="1753"/>
      <c r="K1138" s="1753"/>
      <c r="L1138" s="1753"/>
      <c r="M1138" s="1753"/>
      <c r="N1138" s="1753"/>
      <c r="O1138" s="1753"/>
      <c r="P1138" s="1753"/>
      <c r="Q1138" s="1753"/>
      <c r="R1138" s="1753"/>
      <c r="S1138" s="1753"/>
      <c r="T1138" s="1753"/>
      <c r="U1138" s="1753"/>
      <c r="V1138" s="1753"/>
      <c r="W1138" s="1753"/>
      <c r="X1138" s="1753"/>
      <c r="Y1138" s="1753"/>
      <c r="Z1138" s="1753"/>
    </row>
    <row r="1139" spans="1:26">
      <c r="A1139" s="1704"/>
      <c r="B1139" s="1706" t="s">
        <v>1257</v>
      </c>
      <c r="C1139" s="1652"/>
      <c r="D1139" s="1654"/>
      <c r="E1139" s="1654"/>
      <c r="F1139" s="1654"/>
      <c r="G1139" s="1654"/>
      <c r="H1139" s="1654"/>
      <c r="I1139" s="1753"/>
      <c r="J1139" s="1753"/>
      <c r="K1139" s="1753"/>
      <c r="L1139" s="1753"/>
      <c r="M1139" s="1753"/>
      <c r="N1139" s="1753"/>
      <c r="O1139" s="1753"/>
      <c r="P1139" s="1753"/>
      <c r="Q1139" s="1753"/>
      <c r="R1139" s="1753"/>
      <c r="S1139" s="1753"/>
      <c r="T1139" s="1753"/>
      <c r="U1139" s="1753"/>
      <c r="V1139" s="1753"/>
      <c r="W1139" s="1753"/>
      <c r="X1139" s="1753"/>
      <c r="Y1139" s="1753"/>
      <c r="Z1139" s="1753"/>
    </row>
    <row r="1140" spans="1:26" ht="34.200000000000003">
      <c r="B1140" s="1720" t="s">
        <v>1528</v>
      </c>
      <c r="C1140" s="1652"/>
      <c r="D1140" s="1654"/>
      <c r="E1140" s="1654"/>
      <c r="F1140" s="1654"/>
      <c r="G1140" s="1654"/>
      <c r="H1140" s="1654"/>
      <c r="I1140" s="1753"/>
      <c r="J1140" s="1753"/>
      <c r="K1140" s="1753"/>
      <c r="L1140" s="1753"/>
      <c r="M1140" s="1753"/>
      <c r="N1140" s="1753"/>
      <c r="O1140" s="1753"/>
      <c r="P1140" s="1753"/>
      <c r="Q1140" s="1753"/>
      <c r="R1140" s="1753"/>
      <c r="S1140" s="1753"/>
      <c r="T1140" s="1753"/>
      <c r="U1140" s="1753"/>
      <c r="V1140" s="1753"/>
      <c r="W1140" s="1753"/>
      <c r="X1140" s="1753"/>
      <c r="Y1140" s="1753"/>
      <c r="Z1140" s="1753"/>
    </row>
    <row r="1141" spans="1:26">
      <c r="A1141" s="1704"/>
      <c r="B1141" s="1706" t="s">
        <v>1258</v>
      </c>
      <c r="C1141" s="1652"/>
      <c r="D1141" s="1654"/>
      <c r="E1141" s="1654"/>
      <c r="F1141" s="1654"/>
      <c r="G1141" s="1654"/>
      <c r="H1141" s="1654"/>
      <c r="I1141" s="1753"/>
      <c r="J1141" s="1753"/>
      <c r="K1141" s="1753"/>
      <c r="L1141" s="1753"/>
      <c r="M1141" s="1753"/>
      <c r="N1141" s="1753"/>
      <c r="O1141" s="1753"/>
      <c r="P1141" s="1753"/>
      <c r="Q1141" s="1753"/>
      <c r="R1141" s="1753"/>
      <c r="S1141" s="1753"/>
      <c r="T1141" s="1753"/>
      <c r="U1141" s="1753"/>
      <c r="V1141" s="1753"/>
      <c r="W1141" s="1753"/>
      <c r="X1141" s="1753"/>
      <c r="Y1141" s="1753"/>
      <c r="Z1141" s="1753"/>
    </row>
    <row r="1142" spans="1:26">
      <c r="B1142" s="1713" t="s">
        <v>1259</v>
      </c>
      <c r="C1142" s="1652"/>
      <c r="D1142" s="1654"/>
      <c r="E1142" s="1654"/>
      <c r="F1142" s="1654"/>
      <c r="G1142" s="1654"/>
      <c r="H1142" s="1654"/>
      <c r="I1142" s="1753"/>
      <c r="J1142" s="1753"/>
      <c r="K1142" s="1753"/>
      <c r="L1142" s="1753"/>
      <c r="M1142" s="1753"/>
      <c r="N1142" s="1753"/>
      <c r="O1142" s="1753"/>
      <c r="P1142" s="1753"/>
      <c r="Q1142" s="1753"/>
      <c r="R1142" s="1753"/>
      <c r="S1142" s="1753"/>
      <c r="T1142" s="1753"/>
      <c r="U1142" s="1753"/>
      <c r="V1142" s="1753"/>
      <c r="W1142" s="1753"/>
      <c r="X1142" s="1753"/>
      <c r="Y1142" s="1753"/>
      <c r="Z1142" s="1753"/>
    </row>
    <row r="1143" spans="1:26">
      <c r="A1143" s="1704"/>
      <c r="B1143" s="1706" t="s">
        <v>1260</v>
      </c>
      <c r="C1143" s="1652"/>
      <c r="D1143" s="1654"/>
      <c r="E1143" s="1654"/>
      <c r="F1143" s="1654"/>
      <c r="G1143" s="1654"/>
      <c r="H1143" s="1654"/>
      <c r="I1143" s="1753"/>
      <c r="J1143" s="1753"/>
      <c r="K1143" s="1753"/>
      <c r="L1143" s="1753"/>
      <c r="M1143" s="1753"/>
      <c r="N1143" s="1753"/>
      <c r="O1143" s="1753"/>
      <c r="P1143" s="1753"/>
      <c r="Q1143" s="1753"/>
      <c r="R1143" s="1753"/>
      <c r="S1143" s="1753"/>
      <c r="T1143" s="1753"/>
      <c r="U1143" s="1753"/>
      <c r="V1143" s="1753"/>
      <c r="W1143" s="1753"/>
      <c r="X1143" s="1753"/>
      <c r="Y1143" s="1753"/>
      <c r="Z1143" s="1753"/>
    </row>
    <row r="1144" spans="1:26" ht="22.8">
      <c r="A1144" s="1704"/>
      <c r="B1144" s="1706" t="s">
        <v>1527</v>
      </c>
      <c r="C1144" s="1652"/>
      <c r="D1144" s="1654"/>
      <c r="E1144" s="1654"/>
      <c r="F1144" s="1654"/>
      <c r="G1144" s="1654"/>
      <c r="H1144" s="1654"/>
      <c r="I1144" s="1753"/>
      <c r="J1144" s="1753"/>
      <c r="K1144" s="1753"/>
      <c r="L1144" s="1753"/>
      <c r="M1144" s="1753"/>
      <c r="N1144" s="1753"/>
      <c r="O1144" s="1753"/>
      <c r="P1144" s="1753"/>
      <c r="Q1144" s="1753"/>
      <c r="R1144" s="1753"/>
      <c r="S1144" s="1753"/>
      <c r="T1144" s="1753"/>
      <c r="U1144" s="1753"/>
      <c r="V1144" s="1753"/>
      <c r="W1144" s="1753"/>
      <c r="X1144" s="1753"/>
      <c r="Y1144" s="1753"/>
      <c r="Z1144" s="1753"/>
    </row>
    <row r="1145" spans="1:26">
      <c r="A1145" s="1704"/>
      <c r="B1145" s="1706"/>
      <c r="C1145" s="1652"/>
      <c r="D1145" s="1654"/>
      <c r="E1145" s="1654"/>
      <c r="F1145" s="1654"/>
      <c r="G1145" s="1654"/>
      <c r="H1145" s="1654"/>
      <c r="I1145" s="1753"/>
      <c r="J1145" s="1753"/>
      <c r="K1145" s="1753"/>
      <c r="L1145" s="1753"/>
      <c r="M1145" s="1753"/>
      <c r="N1145" s="1753"/>
      <c r="O1145" s="1753"/>
      <c r="P1145" s="1753"/>
      <c r="Q1145" s="1753"/>
      <c r="R1145" s="1753"/>
      <c r="S1145" s="1753"/>
      <c r="T1145" s="1753"/>
      <c r="U1145" s="1753"/>
      <c r="V1145" s="1753"/>
      <c r="W1145" s="1753"/>
      <c r="X1145" s="1753"/>
      <c r="Y1145" s="1753"/>
      <c r="Z1145" s="1753"/>
    </row>
    <row r="1146" spans="1:26" ht="22.8">
      <c r="A1146" s="1704"/>
      <c r="B1146" s="1706" t="s">
        <v>1526</v>
      </c>
      <c r="C1146" s="1652"/>
      <c r="D1146" s="1654"/>
      <c r="E1146" s="1654"/>
      <c r="F1146" s="1654"/>
      <c r="G1146" s="1654"/>
      <c r="H1146" s="1654"/>
      <c r="I1146" s="1753"/>
      <c r="J1146" s="1753"/>
      <c r="K1146" s="1753"/>
      <c r="L1146" s="1753"/>
      <c r="M1146" s="1753"/>
      <c r="N1146" s="1753"/>
      <c r="O1146" s="1753"/>
      <c r="P1146" s="1753"/>
      <c r="Q1146" s="1753"/>
      <c r="R1146" s="1753"/>
      <c r="S1146" s="1753"/>
      <c r="T1146" s="1753"/>
      <c r="U1146" s="1753"/>
      <c r="V1146" s="1753"/>
      <c r="W1146" s="1753"/>
      <c r="X1146" s="1753"/>
      <c r="Y1146" s="1753"/>
      <c r="Z1146" s="1753"/>
    </row>
    <row r="1147" spans="1:26" ht="22.8">
      <c r="A1147" s="1704"/>
      <c r="B1147" s="1706" t="s">
        <v>1525</v>
      </c>
      <c r="C1147" s="1652"/>
      <c r="D1147" s="1654"/>
      <c r="E1147" s="1654"/>
      <c r="F1147" s="1654"/>
      <c r="G1147" s="1654"/>
      <c r="H1147" s="1654"/>
      <c r="I1147" s="1753"/>
      <c r="J1147" s="1753"/>
      <c r="K1147" s="1753"/>
      <c r="L1147" s="1753"/>
      <c r="M1147" s="1753"/>
      <c r="N1147" s="1753"/>
      <c r="O1147" s="1753"/>
      <c r="P1147" s="1753"/>
      <c r="Q1147" s="1753"/>
      <c r="R1147" s="1753"/>
      <c r="S1147" s="1753"/>
      <c r="T1147" s="1753"/>
      <c r="U1147" s="1753"/>
      <c r="V1147" s="1753"/>
      <c r="W1147" s="1753"/>
      <c r="X1147" s="1753"/>
      <c r="Y1147" s="1753"/>
      <c r="Z1147" s="1753"/>
    </row>
    <row r="1148" spans="1:26">
      <c r="A1148" s="1704"/>
      <c r="B1148" s="1706"/>
      <c r="C1148" s="1652"/>
      <c r="D1148" s="1654"/>
      <c r="E1148" s="1654"/>
      <c r="F1148" s="1654"/>
      <c r="G1148" s="1654"/>
      <c r="H1148" s="1654"/>
      <c r="I1148" s="1753"/>
      <c r="J1148" s="1753"/>
      <c r="K1148" s="1753"/>
      <c r="L1148" s="1753"/>
      <c r="M1148" s="1753"/>
      <c r="N1148" s="1753"/>
      <c r="O1148" s="1753"/>
      <c r="P1148" s="1753"/>
      <c r="Q1148" s="1753"/>
      <c r="R1148" s="1753"/>
      <c r="S1148" s="1753"/>
      <c r="T1148" s="1753"/>
      <c r="U1148" s="1753"/>
      <c r="V1148" s="1753"/>
      <c r="W1148" s="1753"/>
      <c r="X1148" s="1753"/>
      <c r="Y1148" s="1753"/>
      <c r="Z1148" s="1753"/>
    </row>
    <row r="1149" spans="1:26">
      <c r="A1149" s="1704"/>
      <c r="B1149" s="1752" t="s">
        <v>1261</v>
      </c>
      <c r="C1149" s="1652"/>
      <c r="D1149" s="1654"/>
      <c r="E1149" s="1654"/>
      <c r="F1149" s="1654"/>
      <c r="G1149" s="1654"/>
      <c r="H1149" s="1654"/>
      <c r="I1149" s="1753"/>
      <c r="J1149" s="1753"/>
      <c r="K1149" s="1753"/>
      <c r="L1149" s="1753"/>
      <c r="M1149" s="1753"/>
      <c r="N1149" s="1753"/>
      <c r="O1149" s="1753"/>
      <c r="P1149" s="1753"/>
      <c r="Q1149" s="1753"/>
      <c r="R1149" s="1753"/>
      <c r="S1149" s="1753"/>
      <c r="T1149" s="1753"/>
      <c r="U1149" s="1753"/>
      <c r="V1149" s="1753"/>
      <c r="W1149" s="1753"/>
      <c r="X1149" s="1753"/>
      <c r="Y1149" s="1753"/>
      <c r="Z1149" s="1753"/>
    </row>
    <row r="1150" spans="1:26" ht="22.8">
      <c r="A1150" s="1737"/>
      <c r="B1150" s="1731" t="s">
        <v>1262</v>
      </c>
      <c r="C1150" s="1754"/>
      <c r="D1150" s="1755"/>
      <c r="E1150" s="1755"/>
      <c r="F1150" s="1755"/>
      <c r="G1150" s="1755"/>
      <c r="H1150" s="1755"/>
      <c r="I1150" s="1675"/>
      <c r="J1150" s="1675"/>
      <c r="K1150" s="1675"/>
      <c r="L1150" s="1675"/>
      <c r="M1150" s="1675"/>
      <c r="N1150" s="1675"/>
      <c r="O1150" s="1675"/>
      <c r="P1150" s="1675"/>
      <c r="Q1150" s="1675"/>
      <c r="R1150" s="1675"/>
      <c r="S1150" s="1675"/>
      <c r="T1150" s="1675"/>
      <c r="U1150" s="1675"/>
      <c r="V1150" s="1675"/>
      <c r="W1150" s="1675"/>
      <c r="X1150" s="1675"/>
      <c r="Y1150" s="1675"/>
      <c r="Z1150" s="1675"/>
    </row>
    <row r="1151" spans="1:26">
      <c r="A1151" s="1737"/>
      <c r="B1151" s="1731" t="s">
        <v>1263</v>
      </c>
      <c r="C1151" s="1754"/>
      <c r="D1151" s="1755"/>
      <c r="E1151" s="1755"/>
      <c r="F1151" s="1755"/>
      <c r="G1151" s="1755"/>
      <c r="H1151" s="1755"/>
      <c r="I1151" s="1675"/>
      <c r="J1151" s="1675"/>
      <c r="K1151" s="1675"/>
      <c r="L1151" s="1675"/>
      <c r="M1151" s="1675"/>
      <c r="N1151" s="1675"/>
      <c r="O1151" s="1675"/>
      <c r="P1151" s="1675"/>
      <c r="Q1151" s="1675"/>
      <c r="R1151" s="1675"/>
      <c r="S1151" s="1675"/>
      <c r="T1151" s="1675"/>
      <c r="U1151" s="1675"/>
      <c r="V1151" s="1675"/>
      <c r="W1151" s="1675"/>
      <c r="X1151" s="1675"/>
      <c r="Y1151" s="1675"/>
      <c r="Z1151" s="1675"/>
    </row>
    <row r="1152" spans="1:26" ht="22.8">
      <c r="B1152" s="1734" t="s">
        <v>1523</v>
      </c>
      <c r="C1152" s="1754"/>
      <c r="D1152" s="1755"/>
      <c r="E1152" s="1755"/>
      <c r="F1152" s="1755"/>
      <c r="G1152" s="1755"/>
      <c r="H1152" s="1755"/>
      <c r="I1152" s="1675"/>
      <c r="J1152" s="1675"/>
      <c r="K1152" s="1675"/>
      <c r="L1152" s="1675"/>
      <c r="M1152" s="1675"/>
      <c r="N1152" s="1675"/>
      <c r="O1152" s="1675"/>
      <c r="P1152" s="1675"/>
      <c r="Q1152" s="1675"/>
      <c r="R1152" s="1675"/>
      <c r="S1152" s="1675"/>
      <c r="T1152" s="1675"/>
      <c r="U1152" s="1675"/>
      <c r="V1152" s="1675"/>
      <c r="W1152" s="1675"/>
      <c r="X1152" s="1675"/>
      <c r="Y1152" s="1675"/>
      <c r="Z1152" s="1675"/>
    </row>
    <row r="1153" spans="1:26">
      <c r="A1153" s="1737"/>
      <c r="B1153" s="1734" t="s">
        <v>1264</v>
      </c>
      <c r="C1153" s="1754"/>
      <c r="D1153" s="1755"/>
      <c r="E1153" s="1755"/>
      <c r="F1153" s="1755"/>
      <c r="G1153" s="1755"/>
      <c r="H1153" s="1755"/>
      <c r="I1153" s="1675"/>
      <c r="J1153" s="1675"/>
      <c r="K1153" s="1675"/>
      <c r="L1153" s="1675"/>
      <c r="M1153" s="1675"/>
      <c r="N1153" s="1675"/>
      <c r="O1153" s="1675"/>
      <c r="P1153" s="1675"/>
      <c r="Q1153" s="1675"/>
      <c r="R1153" s="1675"/>
      <c r="S1153" s="1675"/>
      <c r="T1153" s="1675"/>
      <c r="U1153" s="1675"/>
      <c r="V1153" s="1675"/>
      <c r="W1153" s="1675"/>
      <c r="X1153" s="1675"/>
      <c r="Y1153" s="1675"/>
      <c r="Z1153" s="1675"/>
    </row>
    <row r="1154" spans="1:26" ht="22.8">
      <c r="B1154" s="1734" t="s">
        <v>1524</v>
      </c>
      <c r="C1154" s="1754"/>
      <c r="D1154" s="1755"/>
      <c r="E1154" s="1755"/>
      <c r="F1154" s="1755"/>
      <c r="G1154" s="1755"/>
      <c r="H1154" s="1755"/>
      <c r="I1154" s="1675"/>
      <c r="J1154" s="1675"/>
      <c r="K1154" s="1675"/>
      <c r="L1154" s="1675"/>
      <c r="M1154" s="1675"/>
      <c r="N1154" s="1675"/>
      <c r="O1154" s="1675"/>
      <c r="P1154" s="1675"/>
      <c r="Q1154" s="1675"/>
      <c r="R1154" s="1675"/>
      <c r="S1154" s="1675"/>
      <c r="T1154" s="1675"/>
      <c r="U1154" s="1675"/>
      <c r="V1154" s="1675"/>
      <c r="W1154" s="1675"/>
      <c r="X1154" s="1675"/>
      <c r="Y1154" s="1675"/>
      <c r="Z1154" s="1675"/>
    </row>
    <row r="1155" spans="1:26">
      <c r="A1155" s="1737"/>
      <c r="B1155" s="1734"/>
      <c r="C1155" s="1754"/>
      <c r="D1155" s="1755"/>
      <c r="E1155" s="1755"/>
      <c r="F1155" s="1755"/>
      <c r="G1155" s="1755"/>
      <c r="H1155" s="1755"/>
      <c r="I1155" s="1675"/>
      <c r="J1155" s="1675"/>
      <c r="K1155" s="1675"/>
      <c r="L1155" s="1675"/>
      <c r="M1155" s="1675"/>
      <c r="N1155" s="1675"/>
      <c r="O1155" s="1675"/>
      <c r="P1155" s="1675"/>
      <c r="Q1155" s="1675"/>
      <c r="R1155" s="1675"/>
      <c r="S1155" s="1675"/>
      <c r="T1155" s="1675"/>
      <c r="U1155" s="1675"/>
      <c r="V1155" s="1675"/>
      <c r="W1155" s="1675"/>
      <c r="X1155" s="1675"/>
      <c r="Y1155" s="1675"/>
      <c r="Z1155" s="1675"/>
    </row>
    <row r="1156" spans="1:26">
      <c r="A1156" s="1737"/>
      <c r="B1156" s="1752" t="s">
        <v>1265</v>
      </c>
      <c r="C1156" s="1754"/>
      <c r="D1156" s="1755"/>
      <c r="E1156" s="1755"/>
      <c r="F1156" s="1755"/>
      <c r="G1156" s="1755"/>
      <c r="H1156" s="1755"/>
      <c r="I1156" s="1675"/>
      <c r="J1156" s="1675"/>
      <c r="K1156" s="1675"/>
      <c r="L1156" s="1675"/>
      <c r="M1156" s="1675"/>
      <c r="N1156" s="1675"/>
      <c r="O1156" s="1675"/>
      <c r="P1156" s="1675"/>
      <c r="Q1156" s="1675"/>
      <c r="R1156" s="1675"/>
      <c r="S1156" s="1675"/>
      <c r="T1156" s="1675"/>
      <c r="U1156" s="1675"/>
      <c r="V1156" s="1675"/>
      <c r="W1156" s="1675"/>
      <c r="X1156" s="1675"/>
      <c r="Y1156" s="1675"/>
      <c r="Z1156" s="1675"/>
    </row>
    <row r="1157" spans="1:26">
      <c r="A1157" s="1737"/>
      <c r="B1157" s="1731" t="s">
        <v>1266</v>
      </c>
      <c r="C1157" s="1754"/>
      <c r="D1157" s="1755"/>
      <c r="E1157" s="1755"/>
      <c r="F1157" s="1755"/>
      <c r="G1157" s="1755"/>
      <c r="H1157" s="1755"/>
      <c r="I1157" s="1675"/>
      <c r="J1157" s="1675"/>
      <c r="K1157" s="1675"/>
      <c r="L1157" s="1675"/>
      <c r="M1157" s="1675"/>
      <c r="N1157" s="1675"/>
      <c r="O1157" s="1675"/>
      <c r="P1157" s="1675"/>
      <c r="Q1157" s="1675"/>
      <c r="R1157" s="1675"/>
      <c r="S1157" s="1675"/>
      <c r="T1157" s="1675"/>
      <c r="U1157" s="1675"/>
      <c r="V1157" s="1675"/>
      <c r="W1157" s="1675"/>
      <c r="X1157" s="1675"/>
      <c r="Y1157" s="1675"/>
      <c r="Z1157" s="1675"/>
    </row>
    <row r="1158" spans="1:26">
      <c r="A1158" s="1737"/>
      <c r="B1158" s="1731" t="s">
        <v>1267</v>
      </c>
      <c r="C1158" s="1754"/>
      <c r="D1158" s="1755"/>
      <c r="E1158" s="1755"/>
      <c r="F1158" s="1755"/>
      <c r="G1158" s="1755"/>
      <c r="H1158" s="1755"/>
      <c r="I1158" s="1675"/>
      <c r="J1158" s="1675"/>
      <c r="K1158" s="1675"/>
      <c r="L1158" s="1675"/>
      <c r="M1158" s="1675"/>
      <c r="N1158" s="1675"/>
      <c r="O1158" s="1675"/>
      <c r="P1158" s="1675"/>
      <c r="Q1158" s="1675"/>
      <c r="R1158" s="1675"/>
      <c r="S1158" s="1675"/>
      <c r="T1158" s="1675"/>
      <c r="U1158" s="1675"/>
      <c r="V1158" s="1675"/>
      <c r="W1158" s="1675"/>
      <c r="X1158" s="1675"/>
      <c r="Y1158" s="1675"/>
      <c r="Z1158" s="1675"/>
    </row>
    <row r="1159" spans="1:26" ht="22.8">
      <c r="B1159" s="1731" t="s">
        <v>1522</v>
      </c>
      <c r="C1159" s="1754"/>
      <c r="D1159" s="1755"/>
      <c r="E1159" s="1755"/>
      <c r="F1159" s="1755"/>
      <c r="G1159" s="1755"/>
      <c r="H1159" s="1755"/>
      <c r="I1159" s="1675"/>
      <c r="J1159" s="1675"/>
      <c r="K1159" s="1675"/>
      <c r="L1159" s="1675"/>
      <c r="M1159" s="1675"/>
      <c r="N1159" s="1675"/>
      <c r="O1159" s="1675"/>
      <c r="P1159" s="1675"/>
      <c r="Q1159" s="1675"/>
      <c r="R1159" s="1675"/>
      <c r="S1159" s="1675"/>
      <c r="T1159" s="1675"/>
      <c r="U1159" s="1675"/>
      <c r="V1159" s="1675"/>
      <c r="W1159" s="1675"/>
      <c r="X1159" s="1675"/>
      <c r="Y1159" s="1675"/>
      <c r="Z1159" s="1675"/>
    </row>
    <row r="1160" spans="1:26">
      <c r="A1160" s="1737"/>
      <c r="B1160" s="1731" t="s">
        <v>1268</v>
      </c>
      <c r="C1160" s="1754"/>
      <c r="D1160" s="1755"/>
      <c r="E1160" s="1755"/>
      <c r="F1160" s="1755"/>
      <c r="G1160" s="1755"/>
      <c r="H1160" s="1755"/>
      <c r="I1160" s="1675"/>
      <c r="J1160" s="1675"/>
      <c r="K1160" s="1675"/>
      <c r="L1160" s="1675"/>
      <c r="M1160" s="1675"/>
      <c r="N1160" s="1675"/>
      <c r="O1160" s="1675"/>
      <c r="P1160" s="1675"/>
      <c r="Q1160" s="1675"/>
      <c r="R1160" s="1675"/>
      <c r="S1160" s="1675"/>
      <c r="T1160" s="1675"/>
      <c r="U1160" s="1675"/>
      <c r="V1160" s="1675"/>
      <c r="W1160" s="1675"/>
      <c r="X1160" s="1675"/>
      <c r="Y1160" s="1675"/>
      <c r="Z1160" s="1675"/>
    </row>
    <row r="1161" spans="1:26" ht="34.200000000000003">
      <c r="B1161" s="1731" t="s">
        <v>1521</v>
      </c>
      <c r="C1161" s="1754"/>
      <c r="D1161" s="1755"/>
      <c r="E1161" s="1755"/>
      <c r="F1161" s="1755"/>
      <c r="G1161" s="1755"/>
      <c r="H1161" s="1755"/>
      <c r="I1161" s="1675"/>
      <c r="J1161" s="1675"/>
      <c r="K1161" s="1675"/>
      <c r="L1161" s="1675"/>
      <c r="M1161" s="1675"/>
      <c r="N1161" s="1675"/>
      <c r="O1161" s="1675"/>
      <c r="P1161" s="1675"/>
      <c r="Q1161" s="1675"/>
      <c r="R1161" s="1675"/>
      <c r="S1161" s="1675"/>
      <c r="T1161" s="1675"/>
      <c r="U1161" s="1675"/>
      <c r="V1161" s="1675"/>
      <c r="W1161" s="1675"/>
      <c r="X1161" s="1675"/>
      <c r="Y1161" s="1675"/>
      <c r="Z1161" s="1675"/>
    </row>
    <row r="1162" spans="1:26">
      <c r="B1162" s="1734"/>
      <c r="C1162" s="1754"/>
      <c r="D1162" s="1755"/>
      <c r="E1162" s="1755"/>
      <c r="F1162" s="1755"/>
      <c r="G1162" s="1755"/>
      <c r="H1162" s="1755"/>
      <c r="I1162" s="1675"/>
      <c r="J1162" s="1675"/>
      <c r="K1162" s="1675"/>
      <c r="L1162" s="1675"/>
      <c r="M1162" s="1675"/>
      <c r="N1162" s="1675"/>
      <c r="O1162" s="1675"/>
      <c r="P1162" s="1675"/>
      <c r="Q1162" s="1675"/>
      <c r="R1162" s="1675"/>
      <c r="S1162" s="1675"/>
      <c r="T1162" s="1675"/>
      <c r="U1162" s="1675"/>
      <c r="V1162" s="1675"/>
      <c r="W1162" s="1675"/>
      <c r="X1162" s="1675"/>
      <c r="Y1162" s="1675"/>
      <c r="Z1162" s="1675"/>
    </row>
    <row r="1163" spans="1:26">
      <c r="A1163" s="1737"/>
      <c r="B1163" s="1752" t="s">
        <v>1269</v>
      </c>
      <c r="C1163" s="1754"/>
      <c r="D1163" s="1755"/>
      <c r="E1163" s="1755"/>
      <c r="F1163" s="1755"/>
      <c r="G1163" s="1755"/>
      <c r="H1163" s="1755"/>
      <c r="I1163" s="1675"/>
      <c r="J1163" s="1675"/>
      <c r="K1163" s="1675"/>
      <c r="L1163" s="1675"/>
      <c r="M1163" s="1675"/>
      <c r="N1163" s="1675"/>
      <c r="O1163" s="1675"/>
      <c r="P1163" s="1675"/>
      <c r="Q1163" s="1675"/>
      <c r="R1163" s="1675"/>
      <c r="S1163" s="1675"/>
      <c r="T1163" s="1675"/>
      <c r="U1163" s="1675"/>
      <c r="V1163" s="1675"/>
      <c r="W1163" s="1675"/>
      <c r="X1163" s="1675"/>
      <c r="Y1163" s="1675"/>
      <c r="Z1163" s="1675"/>
    </row>
    <row r="1164" spans="1:26">
      <c r="A1164" s="1737"/>
      <c r="B1164" s="1734" t="s">
        <v>1270</v>
      </c>
      <c r="C1164" s="1754"/>
      <c r="D1164" s="1755"/>
      <c r="E1164" s="1755"/>
      <c r="F1164" s="1755"/>
      <c r="G1164" s="1755"/>
      <c r="H1164" s="1755"/>
      <c r="I1164" s="1675"/>
      <c r="J1164" s="1675"/>
      <c r="K1164" s="1675"/>
      <c r="L1164" s="1675"/>
      <c r="M1164" s="1675"/>
      <c r="N1164" s="1675"/>
      <c r="O1164" s="1675"/>
      <c r="P1164" s="1675"/>
      <c r="Q1164" s="1675"/>
      <c r="R1164" s="1675"/>
      <c r="S1164" s="1675"/>
      <c r="T1164" s="1675"/>
      <c r="U1164" s="1675"/>
      <c r="V1164" s="1675"/>
      <c r="W1164" s="1675"/>
      <c r="X1164" s="1675"/>
      <c r="Y1164" s="1675"/>
      <c r="Z1164" s="1675"/>
    </row>
    <row r="1165" spans="1:26">
      <c r="B1165" s="1756" t="s">
        <v>1271</v>
      </c>
      <c r="C1165" s="1754"/>
      <c r="D1165" s="1755"/>
      <c r="E1165" s="1755"/>
      <c r="F1165" s="1755"/>
      <c r="G1165" s="1755"/>
      <c r="H1165" s="1755"/>
      <c r="I1165" s="1675"/>
      <c r="J1165" s="1675"/>
      <c r="K1165" s="1675"/>
      <c r="L1165" s="1675"/>
      <c r="M1165" s="1675"/>
      <c r="N1165" s="1675"/>
      <c r="O1165" s="1675"/>
      <c r="P1165" s="1675"/>
      <c r="Q1165" s="1675"/>
      <c r="R1165" s="1675"/>
      <c r="S1165" s="1675"/>
      <c r="T1165" s="1675"/>
      <c r="U1165" s="1675"/>
      <c r="V1165" s="1675"/>
      <c r="W1165" s="1675"/>
      <c r="X1165" s="1675"/>
      <c r="Y1165" s="1675"/>
      <c r="Z1165" s="1675"/>
    </row>
    <row r="1166" spans="1:26">
      <c r="A1166" s="1737"/>
      <c r="B1166" s="1734" t="s">
        <v>1272</v>
      </c>
      <c r="C1166" s="1754"/>
      <c r="D1166" s="1755"/>
      <c r="E1166" s="1755"/>
      <c r="F1166" s="1755"/>
      <c r="G1166" s="1755"/>
      <c r="H1166" s="1755"/>
      <c r="I1166" s="1675"/>
      <c r="J1166" s="1675"/>
      <c r="K1166" s="1675"/>
      <c r="L1166" s="1675"/>
      <c r="M1166" s="1675"/>
      <c r="N1166" s="1675"/>
      <c r="O1166" s="1675"/>
      <c r="P1166" s="1675"/>
      <c r="Q1166" s="1675"/>
      <c r="R1166" s="1675"/>
      <c r="S1166" s="1675"/>
      <c r="T1166" s="1675"/>
      <c r="U1166" s="1675"/>
      <c r="V1166" s="1675"/>
      <c r="W1166" s="1675"/>
      <c r="X1166" s="1675"/>
      <c r="Y1166" s="1675"/>
      <c r="Z1166" s="1675"/>
    </row>
    <row r="1167" spans="1:26">
      <c r="A1167" s="1737"/>
      <c r="B1167" s="1734" t="s">
        <v>1273</v>
      </c>
      <c r="C1167" s="1754"/>
      <c r="D1167" s="1755"/>
      <c r="E1167" s="1755"/>
      <c r="F1167" s="1755"/>
      <c r="G1167" s="1755"/>
      <c r="H1167" s="1755"/>
      <c r="I1167" s="1675"/>
      <c r="J1167" s="1675"/>
      <c r="K1167" s="1675"/>
      <c r="L1167" s="1675"/>
      <c r="M1167" s="1675"/>
      <c r="N1167" s="1675"/>
      <c r="O1167" s="1675"/>
      <c r="P1167" s="1675"/>
      <c r="Q1167" s="1675"/>
      <c r="R1167" s="1675"/>
      <c r="S1167" s="1675"/>
      <c r="T1167" s="1675"/>
      <c r="U1167" s="1675"/>
      <c r="V1167" s="1675"/>
      <c r="W1167" s="1675"/>
      <c r="X1167" s="1675"/>
      <c r="Y1167" s="1675"/>
      <c r="Z1167" s="1675"/>
    </row>
    <row r="1168" spans="1:26">
      <c r="A1168" s="1737"/>
      <c r="B1168" s="1734" t="s">
        <v>1274</v>
      </c>
      <c r="C1168" s="1754"/>
      <c r="D1168" s="1755"/>
      <c r="E1168" s="1755"/>
      <c r="F1168" s="1755"/>
      <c r="G1168" s="1755"/>
      <c r="H1168" s="1755"/>
      <c r="I1168" s="1675"/>
      <c r="J1168" s="1675"/>
      <c r="K1168" s="1675"/>
      <c r="L1168" s="1675"/>
      <c r="M1168" s="1675"/>
      <c r="N1168" s="1675"/>
      <c r="O1168" s="1675"/>
      <c r="P1168" s="1675"/>
      <c r="Q1168" s="1675"/>
      <c r="R1168" s="1675"/>
      <c r="S1168" s="1675"/>
      <c r="T1168" s="1675"/>
      <c r="U1168" s="1675"/>
      <c r="V1168" s="1675"/>
      <c r="W1168" s="1675"/>
      <c r="X1168" s="1675"/>
      <c r="Y1168" s="1675"/>
      <c r="Z1168" s="1675"/>
    </row>
    <row r="1169" spans="1:26">
      <c r="B1169" s="1756" t="s">
        <v>1275</v>
      </c>
      <c r="C1169" s="1754"/>
      <c r="D1169" s="1755"/>
      <c r="E1169" s="1755"/>
      <c r="F1169" s="1755"/>
      <c r="G1169" s="1755"/>
      <c r="H1169" s="1755"/>
      <c r="I1169" s="1675"/>
      <c r="J1169" s="1675"/>
      <c r="K1169" s="1675"/>
      <c r="L1169" s="1675"/>
      <c r="M1169" s="1675"/>
      <c r="N1169" s="1675"/>
      <c r="O1169" s="1675"/>
      <c r="P1169" s="1675"/>
      <c r="Q1169" s="1675"/>
      <c r="R1169" s="1675"/>
      <c r="S1169" s="1675"/>
      <c r="T1169" s="1675"/>
      <c r="U1169" s="1675"/>
      <c r="V1169" s="1675"/>
      <c r="W1169" s="1675"/>
      <c r="X1169" s="1675"/>
      <c r="Y1169" s="1675"/>
      <c r="Z1169" s="1675"/>
    </row>
    <row r="1170" spans="1:26">
      <c r="A1170" s="1737"/>
      <c r="B1170" s="1734"/>
      <c r="C1170" s="1754"/>
      <c r="D1170" s="1755"/>
      <c r="E1170" s="1755"/>
      <c r="F1170" s="1755"/>
      <c r="G1170" s="1755"/>
      <c r="H1170" s="1755"/>
      <c r="I1170" s="1675"/>
      <c r="J1170" s="1675"/>
      <c r="K1170" s="1675"/>
      <c r="L1170" s="1675"/>
      <c r="M1170" s="1675"/>
      <c r="N1170" s="1675"/>
      <c r="O1170" s="1675"/>
      <c r="P1170" s="1675"/>
      <c r="Q1170" s="1675"/>
      <c r="R1170" s="1675"/>
      <c r="S1170" s="1675"/>
      <c r="T1170" s="1675"/>
      <c r="U1170" s="1675"/>
      <c r="V1170" s="1675"/>
      <c r="W1170" s="1675"/>
      <c r="X1170" s="1675"/>
      <c r="Y1170" s="1675"/>
      <c r="Z1170" s="1675"/>
    </row>
    <row r="1171" spans="1:26">
      <c r="A1171" s="1737"/>
      <c r="B1171" s="1752" t="s">
        <v>1276</v>
      </c>
      <c r="C1171" s="1754"/>
      <c r="D1171" s="1755"/>
      <c r="E1171" s="1755"/>
      <c r="F1171" s="1755"/>
      <c r="G1171" s="1755"/>
      <c r="H1171" s="1755"/>
      <c r="I1171" s="1675"/>
      <c r="J1171" s="1675"/>
      <c r="K1171" s="1675"/>
      <c r="L1171" s="1675"/>
      <c r="M1171" s="1675"/>
      <c r="N1171" s="1675"/>
      <c r="O1171" s="1675"/>
      <c r="P1171" s="1675"/>
      <c r="Q1171" s="1675"/>
      <c r="R1171" s="1675"/>
      <c r="S1171" s="1675"/>
      <c r="T1171" s="1675"/>
      <c r="U1171" s="1675"/>
      <c r="V1171" s="1675"/>
      <c r="W1171" s="1675"/>
      <c r="X1171" s="1675"/>
      <c r="Y1171" s="1675"/>
      <c r="Z1171" s="1675"/>
    </row>
    <row r="1172" spans="1:26">
      <c r="A1172" s="1737"/>
      <c r="B1172" s="1734" t="s">
        <v>1277</v>
      </c>
      <c r="C1172" s="1754"/>
      <c r="D1172" s="1755"/>
      <c r="E1172" s="1755"/>
      <c r="F1172" s="1755"/>
      <c r="G1172" s="1755"/>
      <c r="H1172" s="1755"/>
      <c r="I1172" s="1675"/>
      <c r="J1172" s="1675"/>
      <c r="K1172" s="1675"/>
      <c r="L1172" s="1675"/>
      <c r="M1172" s="1675"/>
      <c r="N1172" s="1675"/>
      <c r="O1172" s="1675"/>
      <c r="P1172" s="1675"/>
      <c r="Q1172" s="1675"/>
      <c r="R1172" s="1675"/>
      <c r="S1172" s="1675"/>
      <c r="T1172" s="1675"/>
      <c r="U1172" s="1675"/>
      <c r="V1172" s="1675"/>
      <c r="W1172" s="1675"/>
      <c r="X1172" s="1675"/>
      <c r="Y1172" s="1675"/>
      <c r="Z1172" s="1675"/>
    </row>
    <row r="1173" spans="1:26">
      <c r="B1173" s="1756" t="s">
        <v>1278</v>
      </c>
      <c r="C1173" s="1754"/>
      <c r="D1173" s="1755"/>
      <c r="E1173" s="1755"/>
      <c r="F1173" s="1755"/>
      <c r="G1173" s="1755"/>
      <c r="H1173" s="1755"/>
      <c r="I1173" s="1675"/>
      <c r="J1173" s="1675"/>
      <c r="K1173" s="1675"/>
      <c r="L1173" s="1675"/>
      <c r="M1173" s="1675"/>
      <c r="N1173" s="1675"/>
      <c r="O1173" s="1675"/>
      <c r="P1173" s="1675"/>
      <c r="Q1173" s="1675"/>
      <c r="R1173" s="1675"/>
      <c r="S1173" s="1675"/>
      <c r="T1173" s="1675"/>
      <c r="U1173" s="1675"/>
      <c r="V1173" s="1675"/>
      <c r="W1173" s="1675"/>
      <c r="X1173" s="1675"/>
      <c r="Y1173" s="1675"/>
      <c r="Z1173" s="1675"/>
    </row>
    <row r="1174" spans="1:26">
      <c r="A1174" s="1737"/>
      <c r="B1174" s="1734" t="s">
        <v>1279</v>
      </c>
      <c r="C1174" s="1754"/>
      <c r="D1174" s="1755"/>
      <c r="E1174" s="1755"/>
      <c r="F1174" s="1755"/>
      <c r="G1174" s="1755"/>
      <c r="H1174" s="1755"/>
      <c r="I1174" s="1675"/>
      <c r="J1174" s="1675"/>
      <c r="K1174" s="1675"/>
      <c r="L1174" s="1675"/>
      <c r="M1174" s="1675"/>
      <c r="N1174" s="1675"/>
      <c r="O1174" s="1675"/>
      <c r="P1174" s="1675"/>
      <c r="Q1174" s="1675"/>
      <c r="R1174" s="1675"/>
      <c r="S1174" s="1675"/>
      <c r="T1174" s="1675"/>
      <c r="U1174" s="1675"/>
      <c r="V1174" s="1675"/>
      <c r="W1174" s="1675"/>
      <c r="X1174" s="1675"/>
      <c r="Y1174" s="1675"/>
      <c r="Z1174" s="1675"/>
    </row>
    <row r="1175" spans="1:26">
      <c r="B1175" s="1756" t="s">
        <v>1280</v>
      </c>
      <c r="C1175" s="1754"/>
      <c r="D1175" s="1755"/>
      <c r="E1175" s="1755"/>
      <c r="F1175" s="1755"/>
      <c r="G1175" s="1755"/>
      <c r="H1175" s="1755"/>
      <c r="I1175" s="1675"/>
      <c r="J1175" s="1675"/>
      <c r="K1175" s="1675"/>
      <c r="L1175" s="1675"/>
      <c r="M1175" s="1675"/>
      <c r="N1175" s="1675"/>
      <c r="O1175" s="1675"/>
      <c r="P1175" s="1675"/>
      <c r="Q1175" s="1675"/>
      <c r="R1175" s="1675"/>
      <c r="S1175" s="1675"/>
      <c r="T1175" s="1675"/>
      <c r="U1175" s="1675"/>
      <c r="V1175" s="1675"/>
      <c r="W1175" s="1675"/>
      <c r="X1175" s="1675"/>
      <c r="Y1175" s="1675"/>
      <c r="Z1175" s="1675"/>
    </row>
    <row r="1176" spans="1:26">
      <c r="B1176" s="1756" t="s">
        <v>1281</v>
      </c>
      <c r="C1176" s="1754"/>
      <c r="D1176" s="1755"/>
      <c r="E1176" s="1755"/>
      <c r="F1176" s="1755"/>
      <c r="G1176" s="1755"/>
      <c r="H1176" s="1755"/>
      <c r="I1176" s="1675"/>
      <c r="J1176" s="1675"/>
      <c r="K1176" s="1675"/>
      <c r="L1176" s="1675"/>
      <c r="M1176" s="1675"/>
      <c r="N1176" s="1675"/>
      <c r="O1176" s="1675"/>
      <c r="P1176" s="1675"/>
      <c r="Q1176" s="1675"/>
      <c r="R1176" s="1675"/>
      <c r="S1176" s="1675"/>
      <c r="T1176" s="1675"/>
      <c r="U1176" s="1675"/>
      <c r="V1176" s="1675"/>
      <c r="W1176" s="1675"/>
      <c r="X1176" s="1675"/>
      <c r="Y1176" s="1675"/>
      <c r="Z1176" s="1675"/>
    </row>
    <row r="1177" spans="1:26">
      <c r="A1177" s="1737"/>
      <c r="B1177" s="1734"/>
      <c r="C1177" s="1754"/>
      <c r="D1177" s="1755"/>
      <c r="E1177" s="1755"/>
      <c r="F1177" s="1755"/>
      <c r="G1177" s="1755"/>
      <c r="H1177" s="1755"/>
      <c r="I1177" s="1675"/>
      <c r="J1177" s="1675"/>
      <c r="K1177" s="1675"/>
      <c r="L1177" s="1675"/>
      <c r="M1177" s="1675"/>
      <c r="N1177" s="1675"/>
      <c r="O1177" s="1675"/>
      <c r="P1177" s="1675"/>
      <c r="Q1177" s="1675"/>
      <c r="R1177" s="1675"/>
      <c r="S1177" s="1675"/>
      <c r="T1177" s="1675"/>
      <c r="U1177" s="1675"/>
      <c r="V1177" s="1675"/>
      <c r="W1177" s="1675"/>
      <c r="X1177" s="1675"/>
      <c r="Y1177" s="1675"/>
      <c r="Z1177" s="1675"/>
    </row>
    <row r="1178" spans="1:26">
      <c r="A1178" s="1737"/>
      <c r="B1178" s="1752" t="s">
        <v>1282</v>
      </c>
      <c r="C1178" s="1754"/>
      <c r="D1178" s="1755"/>
      <c r="E1178" s="1755"/>
      <c r="F1178" s="1755"/>
      <c r="G1178" s="1755"/>
      <c r="H1178" s="1755"/>
      <c r="I1178" s="1675"/>
      <c r="J1178" s="1675"/>
      <c r="K1178" s="1675"/>
      <c r="L1178" s="1675"/>
      <c r="M1178" s="1675"/>
      <c r="N1178" s="1675"/>
      <c r="O1178" s="1675"/>
      <c r="P1178" s="1675"/>
      <c r="Q1178" s="1675"/>
      <c r="R1178" s="1675"/>
      <c r="S1178" s="1675"/>
      <c r="T1178" s="1675"/>
      <c r="U1178" s="1675"/>
      <c r="V1178" s="1675"/>
      <c r="W1178" s="1675"/>
      <c r="X1178" s="1675"/>
      <c r="Y1178" s="1675"/>
      <c r="Z1178" s="1675"/>
    </row>
    <row r="1179" spans="1:26">
      <c r="A1179" s="1737"/>
      <c r="B1179" s="1734" t="s">
        <v>1283</v>
      </c>
      <c r="C1179" s="1754"/>
      <c r="D1179" s="1755"/>
      <c r="E1179" s="1755"/>
      <c r="F1179" s="1755"/>
      <c r="G1179" s="1755"/>
      <c r="H1179" s="1755"/>
      <c r="I1179" s="1675"/>
      <c r="J1179" s="1675"/>
      <c r="K1179" s="1675"/>
      <c r="L1179" s="1675"/>
      <c r="M1179" s="1675"/>
      <c r="N1179" s="1675"/>
      <c r="O1179" s="1675"/>
      <c r="P1179" s="1675"/>
      <c r="Q1179" s="1675"/>
      <c r="R1179" s="1675"/>
      <c r="S1179" s="1675"/>
      <c r="T1179" s="1675"/>
      <c r="U1179" s="1675"/>
      <c r="V1179" s="1675"/>
      <c r="W1179" s="1675"/>
      <c r="X1179" s="1675"/>
      <c r="Y1179" s="1675"/>
      <c r="Z1179" s="1675"/>
    </row>
    <row r="1180" spans="1:26">
      <c r="A1180" s="1737" t="s">
        <v>1284</v>
      </c>
      <c r="B1180" s="1734"/>
      <c r="C1180" s="1754"/>
      <c r="D1180" s="1755"/>
      <c r="E1180" s="1755"/>
      <c r="F1180" s="1755"/>
      <c r="G1180" s="1755"/>
      <c r="H1180" s="1755"/>
      <c r="I1180" s="1675"/>
      <c r="J1180" s="1675"/>
      <c r="K1180" s="1675"/>
      <c r="L1180" s="1675"/>
      <c r="M1180" s="1675"/>
      <c r="N1180" s="1675"/>
      <c r="O1180" s="1675"/>
      <c r="P1180" s="1675"/>
      <c r="Q1180" s="1675"/>
      <c r="R1180" s="1675"/>
      <c r="S1180" s="1675"/>
      <c r="T1180" s="1675"/>
      <c r="U1180" s="1675"/>
      <c r="V1180" s="1675"/>
      <c r="W1180" s="1675"/>
      <c r="X1180" s="1675"/>
      <c r="Y1180" s="1675"/>
      <c r="Z1180" s="1675"/>
    </row>
    <row r="1181" spans="1:26">
      <c r="A1181" s="1737"/>
      <c r="B1181" s="1734" t="s">
        <v>1285</v>
      </c>
      <c r="C1181" s="1754"/>
      <c r="D1181" s="1755"/>
      <c r="E1181" s="1755"/>
      <c r="F1181" s="1755"/>
      <c r="G1181" s="1755"/>
      <c r="H1181" s="1755"/>
      <c r="I1181" s="1675"/>
      <c r="J1181" s="1675"/>
      <c r="K1181" s="1675"/>
      <c r="L1181" s="1675"/>
      <c r="M1181" s="1675"/>
      <c r="N1181" s="1675"/>
      <c r="O1181" s="1675"/>
      <c r="P1181" s="1675"/>
      <c r="Q1181" s="1675"/>
      <c r="R1181" s="1675"/>
      <c r="S1181" s="1675"/>
      <c r="T1181" s="1675"/>
      <c r="U1181" s="1675"/>
      <c r="V1181" s="1675"/>
      <c r="W1181" s="1675"/>
      <c r="X1181" s="1675"/>
      <c r="Y1181" s="1675"/>
      <c r="Z1181" s="1675"/>
    </row>
    <row r="1182" spans="1:26" ht="57">
      <c r="B1182" s="1734" t="s">
        <v>1520</v>
      </c>
      <c r="C1182" s="1754"/>
      <c r="D1182" s="1755"/>
      <c r="E1182" s="1755"/>
      <c r="F1182" s="1755"/>
      <c r="G1182" s="1755"/>
      <c r="H1182" s="1755"/>
      <c r="I1182" s="1675"/>
      <c r="J1182" s="1675"/>
      <c r="K1182" s="1675"/>
      <c r="L1182" s="1675"/>
      <c r="M1182" s="1675"/>
      <c r="N1182" s="1675"/>
      <c r="O1182" s="1675"/>
      <c r="P1182" s="1675"/>
      <c r="Q1182" s="1675"/>
      <c r="R1182" s="1675"/>
      <c r="S1182" s="1675"/>
      <c r="T1182" s="1675"/>
      <c r="U1182" s="1675"/>
      <c r="V1182" s="1675"/>
      <c r="W1182" s="1675"/>
      <c r="X1182" s="1675"/>
      <c r="Y1182" s="1675"/>
      <c r="Z1182" s="1675"/>
    </row>
    <row r="1183" spans="1:26" ht="22.8">
      <c r="B1183" s="1734" t="s">
        <v>1286</v>
      </c>
      <c r="C1183" s="1754"/>
      <c r="D1183" s="1755"/>
      <c r="E1183" s="1755"/>
      <c r="F1183" s="1755"/>
      <c r="G1183" s="1755"/>
      <c r="H1183" s="1755"/>
      <c r="I1183" s="1675"/>
      <c r="J1183" s="1675"/>
      <c r="K1183" s="1675"/>
      <c r="L1183" s="1675"/>
      <c r="M1183" s="1675"/>
      <c r="N1183" s="1675"/>
      <c r="O1183" s="1675"/>
      <c r="P1183" s="1675"/>
      <c r="Q1183" s="1675"/>
      <c r="R1183" s="1675"/>
      <c r="S1183" s="1675"/>
      <c r="T1183" s="1675"/>
      <c r="U1183" s="1675"/>
      <c r="V1183" s="1675"/>
      <c r="W1183" s="1675"/>
      <c r="X1183" s="1675"/>
      <c r="Y1183" s="1675"/>
      <c r="Z1183" s="1675"/>
    </row>
    <row r="1184" spans="1:26">
      <c r="B1184" s="1734" t="s">
        <v>1287</v>
      </c>
      <c r="C1184" s="1754"/>
      <c r="D1184" s="1755"/>
      <c r="E1184" s="1755"/>
      <c r="F1184" s="1755"/>
      <c r="G1184" s="1755"/>
      <c r="H1184" s="1755"/>
      <c r="I1184" s="1675"/>
      <c r="J1184" s="1675"/>
      <c r="K1184" s="1675"/>
      <c r="L1184" s="1675"/>
      <c r="M1184" s="1675"/>
      <c r="N1184" s="1675"/>
      <c r="O1184" s="1675"/>
      <c r="P1184" s="1675"/>
      <c r="Q1184" s="1675"/>
      <c r="R1184" s="1675"/>
      <c r="S1184" s="1675"/>
      <c r="T1184" s="1675"/>
      <c r="U1184" s="1675"/>
      <c r="V1184" s="1675"/>
      <c r="W1184" s="1675"/>
      <c r="X1184" s="1675"/>
      <c r="Y1184" s="1675"/>
      <c r="Z1184" s="1675"/>
    </row>
    <row r="1185" spans="1:26">
      <c r="A1185" s="1737"/>
      <c r="B1185" s="1734" t="s">
        <v>1288</v>
      </c>
      <c r="C1185" s="1754"/>
      <c r="D1185" s="1755"/>
      <c r="E1185" s="1755"/>
      <c r="F1185" s="1755"/>
      <c r="G1185" s="1755"/>
      <c r="H1185" s="1755"/>
      <c r="I1185" s="1675"/>
      <c r="J1185" s="1675"/>
      <c r="K1185" s="1675"/>
      <c r="L1185" s="1675"/>
      <c r="M1185" s="1675"/>
      <c r="N1185" s="1675"/>
      <c r="O1185" s="1675"/>
      <c r="P1185" s="1675"/>
      <c r="Q1185" s="1675"/>
      <c r="R1185" s="1675"/>
      <c r="S1185" s="1675"/>
      <c r="T1185" s="1675"/>
      <c r="U1185" s="1675"/>
      <c r="V1185" s="1675"/>
      <c r="W1185" s="1675"/>
      <c r="X1185" s="1675"/>
      <c r="Y1185" s="1675"/>
      <c r="Z1185" s="1675"/>
    </row>
    <row r="1186" spans="1:26">
      <c r="A1186" s="1754" t="s">
        <v>1201</v>
      </c>
      <c r="B1186" s="1734" t="s">
        <v>1289</v>
      </c>
      <c r="C1186" s="1754"/>
      <c r="D1186" s="1755"/>
      <c r="E1186" s="1755"/>
      <c r="F1186" s="1755"/>
      <c r="G1186" s="1755"/>
      <c r="H1186" s="1755"/>
      <c r="I1186" s="1675"/>
      <c r="J1186" s="1675"/>
      <c r="K1186" s="1675"/>
      <c r="L1186" s="1675"/>
      <c r="M1186" s="1675"/>
      <c r="N1186" s="1675"/>
      <c r="O1186" s="1675"/>
      <c r="P1186" s="1675"/>
      <c r="Q1186" s="1675"/>
      <c r="R1186" s="1675"/>
      <c r="S1186" s="1675"/>
      <c r="T1186" s="1675"/>
      <c r="U1186" s="1675"/>
      <c r="V1186" s="1675"/>
      <c r="W1186" s="1675"/>
      <c r="X1186" s="1675"/>
      <c r="Y1186" s="1675"/>
      <c r="Z1186" s="1675"/>
    </row>
    <row r="1187" spans="1:26">
      <c r="A1187" s="1754" t="s">
        <v>1201</v>
      </c>
      <c r="B1187" s="1734" t="s">
        <v>1290</v>
      </c>
      <c r="C1187" s="1754"/>
      <c r="D1187" s="1755"/>
      <c r="E1187" s="1755"/>
      <c r="F1187" s="1755"/>
      <c r="G1187" s="1755"/>
      <c r="H1187" s="1755"/>
      <c r="I1187" s="1675"/>
      <c r="J1187" s="1675"/>
      <c r="K1187" s="1675"/>
      <c r="L1187" s="1675"/>
      <c r="M1187" s="1675"/>
      <c r="N1187" s="1675"/>
      <c r="O1187" s="1675"/>
      <c r="P1187" s="1675"/>
      <c r="Q1187" s="1675"/>
      <c r="R1187" s="1675"/>
      <c r="S1187" s="1675"/>
      <c r="T1187" s="1675"/>
      <c r="U1187" s="1675"/>
      <c r="V1187" s="1675"/>
      <c r="W1187" s="1675"/>
      <c r="X1187" s="1675"/>
      <c r="Y1187" s="1675"/>
      <c r="Z1187" s="1675"/>
    </row>
    <row r="1188" spans="1:26">
      <c r="A1188" s="1737"/>
      <c r="B1188" s="1734" t="s">
        <v>1291</v>
      </c>
      <c r="C1188" s="1754"/>
      <c r="D1188" s="1755"/>
      <c r="E1188" s="1755"/>
      <c r="F1188" s="1755"/>
      <c r="G1188" s="1755"/>
      <c r="H1188" s="1755"/>
      <c r="I1188" s="1675"/>
      <c r="J1188" s="1675"/>
      <c r="K1188" s="1675"/>
      <c r="L1188" s="1675"/>
      <c r="M1188" s="1675"/>
      <c r="N1188" s="1675"/>
      <c r="O1188" s="1675"/>
      <c r="P1188" s="1675"/>
      <c r="Q1188" s="1675"/>
      <c r="R1188" s="1675"/>
      <c r="S1188" s="1675"/>
      <c r="T1188" s="1675"/>
      <c r="U1188" s="1675"/>
      <c r="V1188" s="1675"/>
      <c r="W1188" s="1675"/>
      <c r="X1188" s="1675"/>
      <c r="Y1188" s="1675"/>
      <c r="Z1188" s="1675"/>
    </row>
    <row r="1189" spans="1:26">
      <c r="A1189" s="1754" t="s">
        <v>1201</v>
      </c>
      <c r="B1189" s="1734" t="s">
        <v>1292</v>
      </c>
      <c r="C1189" s="1754"/>
      <c r="D1189" s="1755"/>
      <c r="E1189" s="1755"/>
      <c r="F1189" s="1755"/>
      <c r="G1189" s="1755"/>
      <c r="H1189" s="1755"/>
      <c r="I1189" s="1675"/>
      <c r="J1189" s="1675"/>
      <c r="K1189" s="1675"/>
      <c r="L1189" s="1675"/>
      <c r="M1189" s="1675"/>
      <c r="N1189" s="1675"/>
      <c r="O1189" s="1675"/>
      <c r="P1189" s="1675"/>
      <c r="Q1189" s="1675"/>
      <c r="R1189" s="1675"/>
      <c r="S1189" s="1675"/>
      <c r="T1189" s="1675"/>
      <c r="U1189" s="1675"/>
      <c r="V1189" s="1675"/>
      <c r="W1189" s="1675"/>
      <c r="X1189" s="1675"/>
      <c r="Y1189" s="1675"/>
      <c r="Z1189" s="1675"/>
    </row>
    <row r="1190" spans="1:26">
      <c r="A1190" s="1754" t="s">
        <v>1201</v>
      </c>
      <c r="B1190" s="1734" t="s">
        <v>1293</v>
      </c>
      <c r="C1190" s="1754"/>
      <c r="D1190" s="1755"/>
      <c r="E1190" s="1755"/>
      <c r="F1190" s="1755"/>
      <c r="G1190" s="1755"/>
      <c r="H1190" s="1755"/>
      <c r="I1190" s="1675"/>
      <c r="J1190" s="1675"/>
      <c r="K1190" s="1675"/>
      <c r="L1190" s="1675"/>
      <c r="M1190" s="1675"/>
      <c r="N1190" s="1675"/>
      <c r="O1190" s="1675"/>
      <c r="P1190" s="1675"/>
      <c r="Q1190" s="1675"/>
      <c r="R1190" s="1675"/>
      <c r="S1190" s="1675"/>
      <c r="T1190" s="1675"/>
      <c r="U1190" s="1675"/>
      <c r="V1190" s="1675"/>
      <c r="W1190" s="1675"/>
      <c r="X1190" s="1675"/>
      <c r="Y1190" s="1675"/>
      <c r="Z1190" s="1675"/>
    </row>
    <row r="1191" spans="1:26">
      <c r="A1191" s="1754" t="s">
        <v>1201</v>
      </c>
      <c r="B1191" s="1734" t="s">
        <v>1294</v>
      </c>
      <c r="C1191" s="1754"/>
      <c r="D1191" s="1755"/>
      <c r="E1191" s="1755"/>
      <c r="F1191" s="1755"/>
      <c r="G1191" s="1755"/>
      <c r="H1191" s="1755"/>
      <c r="I1191" s="1675"/>
      <c r="J1191" s="1675"/>
      <c r="K1191" s="1675"/>
      <c r="L1191" s="1675"/>
      <c r="M1191" s="1675"/>
      <c r="N1191" s="1675"/>
      <c r="O1191" s="1675"/>
      <c r="P1191" s="1675"/>
      <c r="Q1191" s="1675"/>
      <c r="R1191" s="1675"/>
      <c r="S1191" s="1675"/>
      <c r="T1191" s="1675"/>
      <c r="U1191" s="1675"/>
      <c r="V1191" s="1675"/>
      <c r="W1191" s="1675"/>
      <c r="X1191" s="1675"/>
      <c r="Y1191" s="1675"/>
      <c r="Z1191" s="1675"/>
    </row>
    <row r="1192" spans="1:26">
      <c r="A1192" s="1754"/>
      <c r="B1192" s="1734"/>
      <c r="C1192" s="1754"/>
      <c r="D1192" s="1755"/>
      <c r="E1192" s="1755"/>
      <c r="F1192" s="1755"/>
      <c r="G1192" s="1755"/>
      <c r="H1192" s="1755"/>
      <c r="I1192" s="1675"/>
      <c r="J1192" s="1675"/>
      <c r="K1192" s="1675"/>
      <c r="L1192" s="1675"/>
      <c r="M1192" s="1675"/>
      <c r="N1192" s="1675"/>
      <c r="O1192" s="1675"/>
      <c r="P1192" s="1675"/>
      <c r="Q1192" s="1675"/>
      <c r="R1192" s="1675"/>
      <c r="S1192" s="1675"/>
      <c r="T1192" s="1675"/>
      <c r="U1192" s="1675"/>
      <c r="V1192" s="1675"/>
      <c r="W1192" s="1675"/>
      <c r="X1192" s="1675"/>
      <c r="Y1192" s="1675"/>
      <c r="Z1192" s="1675"/>
    </row>
    <row r="1193" spans="1:26">
      <c r="A1193" s="1656"/>
      <c r="B1193" s="1706" t="s">
        <v>1295</v>
      </c>
      <c r="C1193" s="1652"/>
      <c r="D1193" s="1654"/>
      <c r="E1193" s="1654"/>
      <c r="F1193" s="1654"/>
      <c r="G1193" s="1654"/>
      <c r="H1193" s="1654"/>
      <c r="I1193" s="1753"/>
      <c r="J1193" s="1753"/>
      <c r="K1193" s="1753"/>
      <c r="L1193" s="1753"/>
      <c r="M1193" s="1753"/>
      <c r="N1193" s="1753"/>
      <c r="O1193" s="1753"/>
      <c r="P1193" s="1753"/>
      <c r="Q1193" s="1753"/>
      <c r="R1193" s="1753"/>
      <c r="S1193" s="1753"/>
      <c r="T1193" s="1753"/>
      <c r="U1193" s="1753"/>
      <c r="V1193" s="1753"/>
      <c r="W1193" s="1753"/>
      <c r="X1193" s="1753"/>
      <c r="Y1193" s="1753"/>
      <c r="Z1193" s="1753"/>
    </row>
    <row r="1194" spans="1:26">
      <c r="A1194" s="1737"/>
      <c r="B1194" s="1734" t="s">
        <v>1296</v>
      </c>
      <c r="C1194" s="1754"/>
      <c r="D1194" s="1755"/>
      <c r="E1194" s="1755"/>
      <c r="F1194" s="1755"/>
      <c r="G1194" s="1755"/>
      <c r="H1194" s="1755"/>
      <c r="I1194" s="1675"/>
      <c r="J1194" s="1675"/>
      <c r="K1194" s="1675"/>
      <c r="L1194" s="1675"/>
      <c r="M1194" s="1675"/>
      <c r="N1194" s="1675"/>
      <c r="O1194" s="1675"/>
      <c r="P1194" s="1675"/>
      <c r="Q1194" s="1675"/>
      <c r="R1194" s="1675"/>
      <c r="S1194" s="1675"/>
      <c r="T1194" s="1675"/>
      <c r="U1194" s="1675"/>
      <c r="V1194" s="1675"/>
      <c r="W1194" s="1675"/>
      <c r="X1194" s="1675"/>
      <c r="Y1194" s="1675"/>
      <c r="Z1194" s="1675"/>
    </row>
    <row r="1195" spans="1:26">
      <c r="B1195" s="1756" t="s">
        <v>1297</v>
      </c>
      <c r="C1195" s="1754"/>
      <c r="D1195" s="1755"/>
      <c r="E1195" s="1755"/>
      <c r="F1195" s="1755"/>
      <c r="G1195" s="1755"/>
      <c r="H1195" s="1755"/>
      <c r="I1195" s="1675"/>
      <c r="J1195" s="1675"/>
      <c r="K1195" s="1675"/>
      <c r="L1195" s="1675"/>
      <c r="M1195" s="1675"/>
      <c r="N1195" s="1675"/>
      <c r="O1195" s="1675"/>
      <c r="P1195" s="1675"/>
      <c r="Q1195" s="1675"/>
      <c r="R1195" s="1675"/>
      <c r="S1195" s="1675"/>
      <c r="T1195" s="1675"/>
      <c r="U1195" s="1675"/>
      <c r="V1195" s="1675"/>
      <c r="W1195" s="1675"/>
      <c r="X1195" s="1675"/>
      <c r="Y1195" s="1675"/>
      <c r="Z1195" s="1675"/>
    </row>
    <row r="1196" spans="1:26">
      <c r="A1196" s="1737"/>
      <c r="B1196" s="1734"/>
      <c r="C1196" s="1754"/>
      <c r="D1196" s="1755"/>
      <c r="E1196" s="1755"/>
      <c r="F1196" s="1755"/>
      <c r="G1196" s="1755"/>
      <c r="H1196" s="1755"/>
      <c r="I1196" s="1675"/>
      <c r="J1196" s="1675"/>
      <c r="K1196" s="1675"/>
      <c r="L1196" s="1675"/>
      <c r="M1196" s="1675"/>
      <c r="N1196" s="1675"/>
      <c r="O1196" s="1675"/>
      <c r="P1196" s="1675"/>
      <c r="Q1196" s="1675"/>
      <c r="R1196" s="1675"/>
      <c r="S1196" s="1675"/>
      <c r="T1196" s="1675"/>
      <c r="U1196" s="1675"/>
      <c r="V1196" s="1675"/>
      <c r="W1196" s="1675"/>
      <c r="X1196" s="1675"/>
      <c r="Y1196" s="1675"/>
      <c r="Z1196" s="1675"/>
    </row>
    <row r="1197" spans="1:26">
      <c r="A1197" s="1737"/>
      <c r="B1197" s="1734" t="s">
        <v>1298</v>
      </c>
      <c r="C1197" s="1754"/>
      <c r="D1197" s="1755"/>
      <c r="E1197" s="1755"/>
      <c r="F1197" s="1755"/>
      <c r="G1197" s="1755"/>
      <c r="H1197" s="1755"/>
      <c r="I1197" s="1675"/>
      <c r="J1197" s="1675"/>
      <c r="K1197" s="1675"/>
      <c r="L1197" s="1675"/>
      <c r="M1197" s="1675"/>
      <c r="N1197" s="1675"/>
      <c r="O1197" s="1675"/>
      <c r="P1197" s="1675"/>
      <c r="Q1197" s="1675"/>
      <c r="R1197" s="1675"/>
      <c r="S1197" s="1675"/>
      <c r="T1197" s="1675"/>
      <c r="U1197" s="1675"/>
      <c r="V1197" s="1675"/>
      <c r="W1197" s="1675"/>
      <c r="X1197" s="1675"/>
      <c r="Y1197" s="1675"/>
      <c r="Z1197" s="1675"/>
    </row>
    <row r="1198" spans="1:26">
      <c r="B1198" s="1756" t="s">
        <v>1299</v>
      </c>
      <c r="C1198" s="1754"/>
      <c r="D1198" s="1755"/>
      <c r="E1198" s="1755"/>
      <c r="F1198" s="1755"/>
      <c r="G1198" s="1755"/>
      <c r="H1198" s="1755"/>
      <c r="I1198" s="1675"/>
      <c r="J1198" s="1675"/>
      <c r="K1198" s="1675"/>
      <c r="L1198" s="1675"/>
      <c r="M1198" s="1675"/>
      <c r="N1198" s="1675"/>
      <c r="O1198" s="1675"/>
      <c r="P1198" s="1675"/>
      <c r="Q1198" s="1675"/>
      <c r="R1198" s="1675"/>
      <c r="S1198" s="1675"/>
      <c r="T1198" s="1675"/>
      <c r="U1198" s="1675"/>
      <c r="V1198" s="1675"/>
      <c r="W1198" s="1675"/>
      <c r="X1198" s="1675"/>
      <c r="Y1198" s="1675"/>
      <c r="Z1198" s="1675"/>
    </row>
    <row r="1199" spans="1:26">
      <c r="A1199" s="1737"/>
      <c r="B1199" s="1734"/>
      <c r="C1199" s="1754"/>
      <c r="D1199" s="1755"/>
      <c r="E1199" s="1755"/>
      <c r="F1199" s="1755"/>
      <c r="G1199" s="1755"/>
      <c r="H1199" s="1755"/>
      <c r="I1199" s="1675"/>
      <c r="J1199" s="1675"/>
      <c r="K1199" s="1675"/>
      <c r="L1199" s="1675"/>
      <c r="M1199" s="1675"/>
      <c r="N1199" s="1675"/>
      <c r="O1199" s="1675"/>
      <c r="P1199" s="1675"/>
      <c r="Q1199" s="1675"/>
      <c r="R1199" s="1675"/>
      <c r="S1199" s="1675"/>
      <c r="T1199" s="1675"/>
      <c r="U1199" s="1675"/>
      <c r="V1199" s="1675"/>
      <c r="W1199" s="1675"/>
      <c r="X1199" s="1675"/>
      <c r="Y1199" s="1675"/>
      <c r="Z1199" s="1675"/>
    </row>
    <row r="1200" spans="1:26">
      <c r="A1200" s="1737"/>
      <c r="B1200" s="1752" t="s">
        <v>1300</v>
      </c>
      <c r="C1200" s="1754"/>
      <c r="D1200" s="1755"/>
      <c r="E1200" s="1755"/>
      <c r="F1200" s="1755"/>
      <c r="G1200" s="1755"/>
      <c r="H1200" s="1755"/>
      <c r="I1200" s="1675"/>
      <c r="J1200" s="1675"/>
      <c r="K1200" s="1675"/>
      <c r="L1200" s="1675"/>
      <c r="M1200" s="1675"/>
      <c r="N1200" s="1675"/>
      <c r="O1200" s="1675"/>
      <c r="P1200" s="1675"/>
      <c r="Q1200" s="1675"/>
      <c r="R1200" s="1675"/>
      <c r="S1200" s="1675"/>
      <c r="T1200" s="1675"/>
      <c r="U1200" s="1675"/>
      <c r="V1200" s="1675"/>
      <c r="W1200" s="1675"/>
      <c r="X1200" s="1675"/>
      <c r="Y1200" s="1675"/>
      <c r="Z1200" s="1675"/>
    </row>
    <row r="1201" spans="1:26">
      <c r="A1201" s="1737"/>
      <c r="B1201" s="1734" t="s">
        <v>1301</v>
      </c>
      <c r="C1201" s="1754"/>
      <c r="D1201" s="1755"/>
      <c r="E1201" s="1755"/>
      <c r="F1201" s="1755"/>
      <c r="G1201" s="1755"/>
      <c r="H1201" s="1755"/>
      <c r="I1201" s="1675"/>
      <c r="J1201" s="1675"/>
      <c r="K1201" s="1675"/>
      <c r="L1201" s="1675"/>
      <c r="M1201" s="1675"/>
      <c r="N1201" s="1675"/>
      <c r="O1201" s="1675"/>
      <c r="P1201" s="1675"/>
      <c r="Q1201" s="1675"/>
      <c r="R1201" s="1675"/>
      <c r="S1201" s="1675"/>
      <c r="T1201" s="1675"/>
      <c r="U1201" s="1675"/>
      <c r="V1201" s="1675"/>
      <c r="W1201" s="1675"/>
      <c r="X1201" s="1675"/>
      <c r="Y1201" s="1675"/>
      <c r="Z1201" s="1675"/>
    </row>
    <row r="1202" spans="1:26" ht="22.8">
      <c r="B1202" s="1734" t="s">
        <v>1302</v>
      </c>
      <c r="C1202" s="1754"/>
      <c r="D1202" s="1755"/>
      <c r="E1202" s="1755"/>
      <c r="F1202" s="1755"/>
      <c r="G1202" s="1755"/>
      <c r="H1202" s="1755"/>
      <c r="I1202" s="1675"/>
      <c r="J1202" s="1675"/>
      <c r="K1202" s="1675"/>
      <c r="L1202" s="1675"/>
      <c r="M1202" s="1675"/>
      <c r="N1202" s="1675"/>
      <c r="O1202" s="1675"/>
      <c r="P1202" s="1675"/>
      <c r="Q1202" s="1675"/>
      <c r="R1202" s="1675"/>
      <c r="S1202" s="1675"/>
      <c r="T1202" s="1675"/>
      <c r="U1202" s="1675"/>
      <c r="V1202" s="1675"/>
      <c r="W1202" s="1675"/>
      <c r="X1202" s="1675"/>
      <c r="Y1202" s="1675"/>
      <c r="Z1202" s="1675"/>
    </row>
    <row r="1203" spans="1:26">
      <c r="B1203" s="1756" t="s">
        <v>1303</v>
      </c>
      <c r="C1203" s="1754"/>
      <c r="D1203" s="1755"/>
      <c r="E1203" s="1755"/>
      <c r="F1203" s="1755"/>
      <c r="G1203" s="1755"/>
      <c r="H1203" s="1755"/>
      <c r="I1203" s="1675"/>
      <c r="J1203" s="1675"/>
      <c r="K1203" s="1675"/>
      <c r="L1203" s="1675"/>
      <c r="M1203" s="1675"/>
      <c r="N1203" s="1675"/>
      <c r="O1203" s="1675"/>
      <c r="P1203" s="1675"/>
      <c r="Q1203" s="1675"/>
      <c r="R1203" s="1675"/>
      <c r="S1203" s="1675"/>
      <c r="T1203" s="1675"/>
      <c r="U1203" s="1675"/>
      <c r="V1203" s="1675"/>
      <c r="W1203" s="1675"/>
      <c r="X1203" s="1675"/>
      <c r="Y1203" s="1675"/>
      <c r="Z1203" s="1675"/>
    </row>
    <row r="1204" spans="1:26">
      <c r="A1204" s="1737"/>
      <c r="B1204" s="1734"/>
      <c r="C1204" s="1754"/>
      <c r="D1204" s="1755"/>
      <c r="E1204" s="1755"/>
      <c r="F1204" s="1755"/>
      <c r="G1204" s="1755"/>
      <c r="H1204" s="1755"/>
      <c r="I1204" s="1675"/>
      <c r="J1204" s="1675"/>
      <c r="K1204" s="1675"/>
      <c r="L1204" s="1675"/>
      <c r="M1204" s="1675"/>
      <c r="N1204" s="1675"/>
      <c r="O1204" s="1675"/>
      <c r="P1204" s="1675"/>
      <c r="Q1204" s="1675"/>
      <c r="R1204" s="1675"/>
      <c r="S1204" s="1675"/>
      <c r="T1204" s="1675"/>
      <c r="U1204" s="1675"/>
      <c r="V1204" s="1675"/>
      <c r="W1204" s="1675"/>
      <c r="X1204" s="1675"/>
      <c r="Y1204" s="1675"/>
      <c r="Z1204" s="1675"/>
    </row>
    <row r="1205" spans="1:26">
      <c r="A1205" s="1737"/>
      <c r="B1205" s="1752" t="s">
        <v>1304</v>
      </c>
      <c r="C1205" s="1754"/>
      <c r="D1205" s="1755"/>
      <c r="E1205" s="1755"/>
      <c r="F1205" s="1755"/>
      <c r="G1205" s="1755"/>
      <c r="H1205" s="1755"/>
      <c r="I1205" s="1675"/>
      <c r="J1205" s="1675"/>
      <c r="K1205" s="1675"/>
      <c r="L1205" s="1675"/>
      <c r="M1205" s="1675"/>
      <c r="N1205" s="1675"/>
      <c r="O1205" s="1675"/>
      <c r="P1205" s="1675"/>
      <c r="Q1205" s="1675"/>
      <c r="R1205" s="1675"/>
      <c r="S1205" s="1675"/>
      <c r="T1205" s="1675"/>
      <c r="U1205" s="1675"/>
      <c r="V1205" s="1675"/>
      <c r="W1205" s="1675"/>
      <c r="X1205" s="1675"/>
      <c r="Y1205" s="1675"/>
      <c r="Z1205" s="1675"/>
    </row>
    <row r="1206" spans="1:26" ht="22.8">
      <c r="B1206" s="1731" t="s">
        <v>1305</v>
      </c>
      <c r="C1206" s="1754"/>
      <c r="D1206" s="1755"/>
      <c r="E1206" s="1755"/>
      <c r="F1206" s="1755"/>
      <c r="G1206" s="1755"/>
      <c r="H1206" s="1755"/>
      <c r="I1206" s="1675"/>
      <c r="J1206" s="1675"/>
      <c r="K1206" s="1675"/>
      <c r="L1206" s="1675"/>
      <c r="M1206" s="1675"/>
      <c r="N1206" s="1675"/>
      <c r="O1206" s="1675"/>
      <c r="P1206" s="1675"/>
      <c r="Q1206" s="1675"/>
      <c r="R1206" s="1675"/>
      <c r="S1206" s="1675"/>
      <c r="T1206" s="1675"/>
      <c r="U1206" s="1675"/>
      <c r="V1206" s="1675"/>
      <c r="W1206" s="1675"/>
      <c r="X1206" s="1675"/>
      <c r="Y1206" s="1675"/>
      <c r="Z1206" s="1675"/>
    </row>
    <row r="1207" spans="1:26">
      <c r="A1207" s="1704"/>
      <c r="B1207" s="1706"/>
      <c r="C1207" s="1652"/>
      <c r="D1207" s="1654"/>
      <c r="E1207" s="1654"/>
      <c r="F1207" s="1654"/>
      <c r="G1207" s="1654"/>
      <c r="H1207" s="1654"/>
      <c r="I1207" s="1753"/>
      <c r="J1207" s="1753"/>
      <c r="K1207" s="1753"/>
      <c r="L1207" s="1753"/>
      <c r="M1207" s="1753"/>
      <c r="N1207" s="1753"/>
      <c r="O1207" s="1753"/>
      <c r="P1207" s="1753"/>
      <c r="Q1207" s="1753"/>
      <c r="R1207" s="1753"/>
      <c r="S1207" s="1753"/>
      <c r="T1207" s="1753"/>
      <c r="U1207" s="1753"/>
      <c r="V1207" s="1753"/>
      <c r="W1207" s="1753"/>
      <c r="X1207" s="1753"/>
      <c r="Y1207" s="1753"/>
      <c r="Z1207" s="1753"/>
    </row>
    <row r="1208" spans="1:26">
      <c r="A1208" s="1704"/>
      <c r="B1208" s="1752" t="s">
        <v>723</v>
      </c>
      <c r="C1208" s="1652"/>
      <c r="D1208" s="1654"/>
      <c r="E1208" s="1654"/>
      <c r="F1208" s="1654"/>
      <c r="G1208" s="1654"/>
      <c r="H1208" s="1654"/>
      <c r="I1208" s="1753"/>
      <c r="J1208" s="1753"/>
      <c r="K1208" s="1753"/>
      <c r="L1208" s="1753"/>
      <c r="M1208" s="1753"/>
      <c r="N1208" s="1753"/>
      <c r="O1208" s="1753"/>
      <c r="P1208" s="1753"/>
      <c r="Q1208" s="1753"/>
      <c r="R1208" s="1753"/>
      <c r="S1208" s="1753"/>
      <c r="T1208" s="1753"/>
      <c r="U1208" s="1753"/>
      <c r="V1208" s="1753"/>
      <c r="W1208" s="1753"/>
      <c r="X1208" s="1753"/>
      <c r="Y1208" s="1753"/>
      <c r="Z1208" s="1753"/>
    </row>
    <row r="1209" spans="1:26">
      <c r="A1209" s="1704"/>
      <c r="B1209" s="1706" t="s">
        <v>1306</v>
      </c>
      <c r="C1209" s="1652"/>
      <c r="D1209" s="1654"/>
      <c r="E1209" s="1654"/>
      <c r="F1209" s="1654"/>
      <c r="G1209" s="1654"/>
      <c r="H1209" s="1654"/>
      <c r="I1209" s="1753"/>
      <c r="J1209" s="1753"/>
      <c r="K1209" s="1753"/>
      <c r="L1209" s="1753"/>
      <c r="M1209" s="1753"/>
      <c r="N1209" s="1753"/>
      <c r="O1209" s="1753"/>
      <c r="P1209" s="1753"/>
      <c r="Q1209" s="1753"/>
      <c r="R1209" s="1753"/>
      <c r="S1209" s="1753"/>
      <c r="T1209" s="1753"/>
      <c r="U1209" s="1753"/>
      <c r="V1209" s="1753"/>
      <c r="W1209" s="1753"/>
      <c r="X1209" s="1753"/>
      <c r="Y1209" s="1753"/>
      <c r="Z1209" s="1753"/>
    </row>
    <row r="1210" spans="1:26">
      <c r="B1210" s="1713" t="s">
        <v>1307</v>
      </c>
      <c r="C1210" s="1652"/>
      <c r="D1210" s="1654"/>
      <c r="E1210" s="1654"/>
      <c r="F1210" s="1654"/>
      <c r="G1210" s="1654"/>
      <c r="H1210" s="1654"/>
      <c r="I1210" s="1753"/>
      <c r="J1210" s="1753"/>
      <c r="K1210" s="1753"/>
      <c r="L1210" s="1753"/>
      <c r="M1210" s="1753"/>
      <c r="N1210" s="1753"/>
      <c r="O1210" s="1753"/>
      <c r="P1210" s="1753"/>
      <c r="Q1210" s="1753"/>
      <c r="R1210" s="1753"/>
      <c r="S1210" s="1753"/>
      <c r="T1210" s="1753"/>
      <c r="U1210" s="1753"/>
      <c r="V1210" s="1753"/>
      <c r="W1210" s="1753"/>
      <c r="X1210" s="1753"/>
      <c r="Y1210" s="1753"/>
      <c r="Z1210" s="1753"/>
    </row>
    <row r="1213" spans="1:26" ht="211.2">
      <c r="B1213" s="1757" t="s">
        <v>2531</v>
      </c>
    </row>
  </sheetData>
  <sheetProtection algorithmName="SHA-512" hashValue="38OuTCG0TMoCm6BH1OsKdHjSBFqsi8ctoM66x5fxaoywRBEyznLt0WrLMvCtI8RreFlOxW1xhUo5WmyGiXfN/A==" saltValue="xb+Kw8KYfyaeFxR+di5xaw==" spinCount="100000" sheet="1" objects="1" scenarios="1"/>
  <printOptions horizontalCentered="1"/>
  <pageMargins left="0.70866141732283472" right="0.55118110236220474" top="0.35433070866141736" bottom="0.78740157480314965" header="0" footer="0.39370078740157483"/>
  <pageSetup paperSize="9" fitToHeight="0" orientation="portrait" r:id="rId1"/>
  <headerFooter>
    <oddFooter>&amp;L&amp;9&amp;A&amp;C&amp;9DIO 2 - ELEMENT - GRAĐENJE&amp;R&amp;"Arial,Bold"&amp;9&amp;P/&amp;N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D1DCD-E592-4DAA-AB53-4EC558DB1814}">
  <sheetPr>
    <tabColor rgb="FF8EAADB"/>
  </sheetPr>
  <dimension ref="A1:AA3533"/>
  <sheetViews>
    <sheetView showZeros="0" view="pageBreakPreview" zoomScaleNormal="100" zoomScaleSheetLayoutView="100" workbookViewId="0"/>
  </sheetViews>
  <sheetFormatPr defaultColWidth="14.44140625" defaultRowHeight="13.2"/>
  <cols>
    <col min="1" max="1" width="5.77734375" style="1763" customWidth="1"/>
    <col min="2" max="2" width="39.77734375" style="1763" customWidth="1"/>
    <col min="3" max="3" width="5.77734375" style="1763" customWidth="1"/>
    <col min="4" max="4" width="10.88671875" style="1810" bestFit="1" customWidth="1"/>
    <col min="5" max="5" width="12.77734375" style="1810" customWidth="1"/>
    <col min="6" max="6" width="17.44140625" style="1810" customWidth="1"/>
    <col min="7" max="7" width="8.88671875" style="1776" customWidth="1"/>
    <col min="8" max="26" width="8.88671875" style="1763" customWidth="1"/>
    <col min="27" max="16384" width="14.44140625" style="1763"/>
  </cols>
  <sheetData>
    <row r="1" spans="1:26">
      <c r="A1" s="1758" t="s">
        <v>165</v>
      </c>
      <c r="B1" s="1759" t="s">
        <v>166</v>
      </c>
      <c r="C1" s="1759" t="s">
        <v>167</v>
      </c>
      <c r="D1" s="1760" t="s">
        <v>168</v>
      </c>
      <c r="E1" s="1760"/>
      <c r="F1" s="1760" t="s">
        <v>170</v>
      </c>
      <c r="G1" s="1761"/>
      <c r="H1" s="1762"/>
      <c r="I1" s="1762"/>
      <c r="J1" s="1762"/>
      <c r="K1" s="1762"/>
      <c r="L1" s="1762"/>
      <c r="M1" s="1762"/>
      <c r="N1" s="1762"/>
      <c r="O1" s="1762"/>
      <c r="P1" s="1762"/>
      <c r="Q1" s="1762"/>
      <c r="R1" s="1762"/>
      <c r="S1" s="1762"/>
      <c r="T1" s="1762"/>
      <c r="U1" s="1762"/>
      <c r="V1" s="1762"/>
      <c r="W1" s="1762"/>
      <c r="X1" s="1762"/>
      <c r="Y1" s="1762"/>
      <c r="Z1" s="1762"/>
    </row>
    <row r="2" spans="1:26">
      <c r="A2" s="1764">
        <v>1</v>
      </c>
      <c r="B2" s="1765">
        <v>2</v>
      </c>
      <c r="C2" s="1765">
        <v>3</v>
      </c>
      <c r="D2" s="1765">
        <v>4</v>
      </c>
      <c r="E2" s="1765"/>
      <c r="F2" s="1766" t="s">
        <v>171</v>
      </c>
      <c r="G2" s="1767"/>
      <c r="H2" s="1768"/>
      <c r="I2" s="1768"/>
      <c r="J2" s="1768"/>
      <c r="K2" s="1768"/>
      <c r="L2" s="1768"/>
      <c r="M2" s="1768"/>
      <c r="N2" s="1768"/>
      <c r="O2" s="1768"/>
      <c r="P2" s="1768"/>
      <c r="Q2" s="1768"/>
      <c r="R2" s="1768"/>
      <c r="S2" s="1768"/>
      <c r="T2" s="1768"/>
      <c r="U2" s="1768"/>
      <c r="V2" s="1768"/>
      <c r="W2" s="1768"/>
      <c r="X2" s="1768"/>
      <c r="Y2" s="1768"/>
      <c r="Z2" s="1768"/>
    </row>
    <row r="3" spans="1:26">
      <c r="A3" s="1768"/>
      <c r="B3" s="1768"/>
      <c r="C3" s="1768"/>
      <c r="D3" s="1769"/>
      <c r="E3" s="1770"/>
      <c r="F3" s="1769"/>
      <c r="G3" s="1767"/>
      <c r="H3" s="1768"/>
      <c r="I3" s="1768"/>
      <c r="J3" s="1768"/>
      <c r="K3" s="1768"/>
      <c r="L3" s="1768"/>
      <c r="M3" s="1768"/>
      <c r="N3" s="1768"/>
      <c r="O3" s="1768"/>
      <c r="P3" s="1768"/>
      <c r="Q3" s="1768"/>
      <c r="R3" s="1768"/>
      <c r="S3" s="1768"/>
      <c r="T3" s="1768"/>
      <c r="U3" s="1768"/>
      <c r="V3" s="1768"/>
      <c r="W3" s="1768"/>
      <c r="X3" s="1768"/>
      <c r="Y3" s="1768"/>
      <c r="Z3" s="1768"/>
    </row>
    <row r="4" spans="1:26" ht="13.8">
      <c r="A4" s="1771" t="s">
        <v>172</v>
      </c>
      <c r="B4" s="1772" t="s">
        <v>150</v>
      </c>
      <c r="C4" s="1773"/>
      <c r="D4" s="1774"/>
      <c r="E4" s="1774"/>
      <c r="F4" s="1775"/>
      <c r="H4" s="1777"/>
      <c r="I4" s="1777"/>
      <c r="J4" s="1777"/>
      <c r="K4" s="1777"/>
      <c r="L4" s="1777"/>
      <c r="M4" s="1777"/>
      <c r="N4" s="1777"/>
      <c r="O4" s="1777"/>
      <c r="P4" s="1777"/>
      <c r="Q4" s="1777"/>
      <c r="R4" s="1777"/>
      <c r="S4" s="1777"/>
      <c r="T4" s="1777"/>
      <c r="U4" s="1777"/>
      <c r="V4" s="1777"/>
      <c r="W4" s="1777"/>
      <c r="X4" s="1777"/>
      <c r="Y4" s="1777"/>
      <c r="Z4" s="1777"/>
    </row>
    <row r="5" spans="1:26" ht="13.8">
      <c r="A5" s="1778"/>
      <c r="B5" s="1779"/>
      <c r="C5" s="1762"/>
      <c r="D5" s="1780"/>
      <c r="E5" s="1781"/>
      <c r="F5" s="1782"/>
      <c r="H5" s="1777"/>
      <c r="I5" s="1777"/>
      <c r="J5" s="1777"/>
      <c r="K5" s="1777"/>
      <c r="L5" s="1777"/>
      <c r="M5" s="1777"/>
      <c r="N5" s="1777"/>
      <c r="O5" s="1777"/>
      <c r="P5" s="1777"/>
      <c r="Q5" s="1777"/>
      <c r="R5" s="1777"/>
      <c r="S5" s="1777"/>
      <c r="T5" s="1777"/>
      <c r="U5" s="1777"/>
      <c r="V5" s="1777"/>
      <c r="W5" s="1777"/>
      <c r="X5" s="1777"/>
      <c r="Y5" s="1777"/>
      <c r="Z5" s="1777"/>
    </row>
    <row r="6" spans="1:26" ht="13.8">
      <c r="A6" s="1778"/>
      <c r="B6" s="1779"/>
      <c r="C6" s="1762"/>
      <c r="D6" s="1780"/>
      <c r="E6" s="1781"/>
      <c r="F6" s="1782"/>
      <c r="H6" s="1777"/>
      <c r="I6" s="1777"/>
      <c r="J6" s="1777"/>
      <c r="K6" s="1777"/>
      <c r="L6" s="1777"/>
      <c r="M6" s="1777"/>
      <c r="N6" s="1777"/>
      <c r="O6" s="1777"/>
      <c r="P6" s="1777"/>
      <c r="Q6" s="1777"/>
      <c r="R6" s="1777"/>
      <c r="S6" s="1777"/>
      <c r="T6" s="1777"/>
      <c r="U6" s="1777"/>
      <c r="V6" s="1777"/>
      <c r="W6" s="1777"/>
      <c r="X6" s="1777"/>
      <c r="Y6" s="1777"/>
      <c r="Z6" s="1777"/>
    </row>
    <row r="7" spans="1:26" ht="26.4">
      <c r="A7" s="1778"/>
      <c r="B7" s="1783" t="s">
        <v>190</v>
      </c>
      <c r="C7" s="1762"/>
      <c r="D7" s="1780"/>
      <c r="E7" s="1781"/>
      <c r="F7" s="1782"/>
      <c r="H7" s="1777"/>
      <c r="I7" s="1777"/>
      <c r="J7" s="1777"/>
      <c r="K7" s="1777"/>
      <c r="L7" s="1777"/>
      <c r="M7" s="1777"/>
      <c r="N7" s="1777"/>
      <c r="O7" s="1777"/>
      <c r="P7" s="1777"/>
      <c r="Q7" s="1777"/>
      <c r="R7" s="1777"/>
      <c r="S7" s="1777"/>
      <c r="T7" s="1777"/>
      <c r="U7" s="1777"/>
      <c r="V7" s="1777"/>
      <c r="W7" s="1777"/>
      <c r="X7" s="1777"/>
      <c r="Y7" s="1777"/>
      <c r="Z7" s="1777"/>
    </row>
    <row r="8" spans="1:26">
      <c r="A8" s="1784" t="s">
        <v>175</v>
      </c>
      <c r="B8" s="1783" t="s">
        <v>2532</v>
      </c>
      <c r="C8" s="1785"/>
      <c r="D8" s="1786"/>
      <c r="E8" s="1787"/>
      <c r="F8" s="1786"/>
      <c r="H8" s="1777"/>
      <c r="I8" s="1777"/>
      <c r="J8" s="1777"/>
      <c r="K8" s="1777"/>
      <c r="L8" s="1777"/>
      <c r="M8" s="1777"/>
      <c r="N8" s="1777"/>
      <c r="O8" s="1777"/>
      <c r="P8" s="1777"/>
      <c r="Q8" s="1777"/>
      <c r="R8" s="1777"/>
      <c r="S8" s="1777"/>
      <c r="T8" s="1777"/>
      <c r="U8" s="1777"/>
      <c r="V8" s="1777"/>
      <c r="W8" s="1777"/>
      <c r="X8" s="1777"/>
      <c r="Y8" s="1777"/>
      <c r="Z8" s="1777"/>
    </row>
    <row r="9" spans="1:26">
      <c r="A9" s="1784" t="s">
        <v>175</v>
      </c>
      <c r="C9" s="1785"/>
      <c r="D9" s="1786"/>
      <c r="E9" s="1787"/>
      <c r="F9" s="1786"/>
      <c r="H9" s="1777"/>
      <c r="I9" s="1777"/>
      <c r="J9" s="1777"/>
      <c r="K9" s="1777"/>
      <c r="L9" s="1777"/>
      <c r="M9" s="1777"/>
      <c r="N9" s="1777"/>
      <c r="O9" s="1777"/>
      <c r="P9" s="1777"/>
      <c r="Q9" s="1777"/>
      <c r="R9" s="1777"/>
      <c r="S9" s="1777"/>
      <c r="T9" s="1777"/>
      <c r="U9" s="1777"/>
      <c r="V9" s="1777"/>
      <c r="W9" s="1777"/>
      <c r="X9" s="1777"/>
      <c r="Y9" s="1777"/>
      <c r="Z9" s="1777"/>
    </row>
    <row r="10" spans="1:26">
      <c r="A10" s="1768"/>
      <c r="B10" s="1768"/>
      <c r="C10" s="1768"/>
      <c r="D10" s="1769"/>
      <c r="E10" s="1770"/>
      <c r="F10" s="1769"/>
      <c r="G10" s="1767"/>
      <c r="H10" s="1768"/>
      <c r="I10" s="1768"/>
      <c r="J10" s="1768"/>
      <c r="K10" s="1768"/>
      <c r="L10" s="1768"/>
      <c r="M10" s="1768"/>
      <c r="N10" s="1768"/>
      <c r="O10" s="1768"/>
      <c r="P10" s="1768"/>
      <c r="Q10" s="1768"/>
      <c r="R10" s="1768"/>
      <c r="S10" s="1768"/>
      <c r="T10" s="1768"/>
      <c r="U10" s="1768"/>
      <c r="V10" s="1768"/>
      <c r="W10" s="1768"/>
      <c r="X10" s="1768"/>
      <c r="Y10" s="1768"/>
      <c r="Z10" s="1768"/>
    </row>
    <row r="11" spans="1:26">
      <c r="A11" s="1788" t="s">
        <v>173</v>
      </c>
      <c r="B11" s="1789" t="s">
        <v>174</v>
      </c>
      <c r="C11" s="1790"/>
      <c r="D11" s="1791"/>
      <c r="E11" s="1791"/>
      <c r="F11" s="1792"/>
      <c r="H11" s="1777"/>
      <c r="I11" s="1777"/>
      <c r="J11" s="1777"/>
      <c r="K11" s="1777"/>
      <c r="L11" s="1777"/>
      <c r="M11" s="1777"/>
      <c r="N11" s="1777"/>
      <c r="O11" s="1777"/>
      <c r="P11" s="1777"/>
      <c r="Q11" s="1777"/>
      <c r="R11" s="1777"/>
      <c r="S11" s="1777"/>
      <c r="T11" s="1777"/>
      <c r="U11" s="1777"/>
      <c r="V11" s="1777"/>
      <c r="W11" s="1777"/>
      <c r="X11" s="1777"/>
      <c r="Y11" s="1777"/>
      <c r="Z11" s="1777"/>
    </row>
    <row r="12" spans="1:26">
      <c r="A12" s="1768"/>
      <c r="B12" s="1768"/>
      <c r="C12" s="1768"/>
      <c r="D12" s="1769"/>
      <c r="E12" s="1770"/>
      <c r="F12" s="1769"/>
      <c r="G12" s="1767"/>
      <c r="H12" s="1768"/>
      <c r="I12" s="1768"/>
      <c r="J12" s="1768"/>
      <c r="K12" s="1768"/>
      <c r="L12" s="1768"/>
      <c r="M12" s="1768"/>
      <c r="N12" s="1768"/>
      <c r="O12" s="1768"/>
      <c r="P12" s="1768"/>
      <c r="Q12" s="1768"/>
      <c r="R12" s="1768"/>
      <c r="S12" s="1768"/>
      <c r="T12" s="1768"/>
      <c r="U12" s="1768"/>
      <c r="V12" s="1768"/>
      <c r="W12" s="1768"/>
      <c r="X12" s="1768"/>
      <c r="Y12" s="1768"/>
      <c r="Z12" s="1768"/>
    </row>
    <row r="13" spans="1:26">
      <c r="A13" s="1784" t="s">
        <v>175</v>
      </c>
      <c r="B13" s="1793" t="s">
        <v>2490</v>
      </c>
      <c r="C13" s="1785"/>
      <c r="D13" s="1794"/>
      <c r="E13" s="1795"/>
      <c r="F13" s="1786"/>
      <c r="H13" s="1777"/>
      <c r="I13" s="1777"/>
      <c r="J13" s="1777"/>
      <c r="K13" s="1777"/>
      <c r="L13" s="1777"/>
      <c r="M13" s="1777"/>
      <c r="N13" s="1777"/>
      <c r="O13" s="1777"/>
      <c r="P13" s="1777"/>
      <c r="Q13" s="1777"/>
      <c r="R13" s="1777"/>
      <c r="S13" s="1777"/>
      <c r="T13" s="1777"/>
      <c r="U13" s="1777"/>
      <c r="V13" s="1777"/>
      <c r="W13" s="1777"/>
      <c r="X13" s="1777"/>
      <c r="Y13" s="1777"/>
      <c r="Z13" s="1777"/>
    </row>
    <row r="14" spans="1:26" ht="171.6">
      <c r="A14" s="1796"/>
      <c r="B14" s="1797" t="s">
        <v>291</v>
      </c>
      <c r="C14" s="1785"/>
      <c r="D14" s="1794"/>
      <c r="E14" s="1795"/>
      <c r="F14" s="1786"/>
      <c r="H14" s="1777"/>
      <c r="I14" s="1777"/>
      <c r="J14" s="1777"/>
      <c r="K14" s="1777"/>
      <c r="L14" s="1777"/>
      <c r="M14" s="1777"/>
      <c r="N14" s="1777"/>
      <c r="O14" s="1777"/>
      <c r="P14" s="1777"/>
      <c r="Q14" s="1777"/>
      <c r="R14" s="1777"/>
      <c r="S14" s="1777"/>
      <c r="T14" s="1777"/>
      <c r="U14" s="1777"/>
      <c r="V14" s="1777"/>
      <c r="W14" s="1777"/>
      <c r="X14" s="1777"/>
      <c r="Y14" s="1777"/>
      <c r="Z14" s="1777"/>
    </row>
    <row r="15" spans="1:26" ht="52.8">
      <c r="A15" s="1796"/>
      <c r="B15" s="1797" t="s">
        <v>176</v>
      </c>
      <c r="C15" s="1785"/>
      <c r="D15" s="1794"/>
      <c r="E15" s="1795"/>
      <c r="F15" s="1786"/>
      <c r="H15" s="1777"/>
      <c r="I15" s="1777"/>
      <c r="J15" s="1777"/>
      <c r="K15" s="1777"/>
      <c r="L15" s="1777"/>
      <c r="M15" s="1777"/>
      <c r="N15" s="1777"/>
      <c r="O15" s="1777"/>
      <c r="P15" s="1777"/>
      <c r="Q15" s="1777"/>
      <c r="R15" s="1777"/>
      <c r="S15" s="1777"/>
      <c r="T15" s="1777"/>
      <c r="U15" s="1777"/>
      <c r="V15" s="1777"/>
      <c r="W15" s="1777"/>
      <c r="X15" s="1777"/>
      <c r="Y15" s="1777"/>
      <c r="Z15" s="1777"/>
    </row>
    <row r="16" spans="1:26">
      <c r="A16" s="1796"/>
      <c r="B16" s="1797"/>
      <c r="C16" s="1785"/>
      <c r="D16" s="1794"/>
      <c r="E16" s="1795"/>
      <c r="F16" s="1786"/>
      <c r="H16" s="1777"/>
      <c r="I16" s="1777"/>
      <c r="J16" s="1777"/>
      <c r="K16" s="1777"/>
      <c r="L16" s="1777"/>
      <c r="M16" s="1777"/>
      <c r="N16" s="1777"/>
      <c r="O16" s="1777"/>
      <c r="P16" s="1777"/>
      <c r="Q16" s="1777"/>
      <c r="R16" s="1777"/>
      <c r="S16" s="1777"/>
      <c r="T16" s="1777"/>
      <c r="U16" s="1777"/>
      <c r="V16" s="1777"/>
      <c r="W16" s="1777"/>
      <c r="X16" s="1777"/>
      <c r="Y16" s="1777"/>
      <c r="Z16" s="1777"/>
    </row>
    <row r="17" spans="1:26">
      <c r="A17" s="1798" t="s">
        <v>2533</v>
      </c>
      <c r="B17" s="1799" t="s">
        <v>174</v>
      </c>
      <c r="C17" s="1800"/>
      <c r="D17" s="1801"/>
      <c r="E17" s="1801"/>
      <c r="F17" s="1802"/>
      <c r="H17" s="1777"/>
      <c r="I17" s="1777"/>
      <c r="J17" s="1777"/>
      <c r="K17" s="1777"/>
      <c r="L17" s="1777"/>
      <c r="M17" s="1777"/>
      <c r="N17" s="1777"/>
      <c r="O17" s="1777"/>
      <c r="P17" s="1777"/>
      <c r="Q17" s="1777"/>
      <c r="R17" s="1777"/>
      <c r="S17" s="1777"/>
      <c r="T17" s="1777"/>
      <c r="U17" s="1777"/>
      <c r="V17" s="1777"/>
      <c r="W17" s="1777"/>
      <c r="X17" s="1777"/>
      <c r="Y17" s="1777"/>
      <c r="Z17" s="1777"/>
    </row>
    <row r="18" spans="1:26">
      <c r="A18" s="1777"/>
      <c r="B18" s="1777"/>
      <c r="C18" s="1777"/>
      <c r="D18" s="1794"/>
      <c r="E18" s="1794"/>
      <c r="F18" s="1794"/>
      <c r="H18" s="1777"/>
      <c r="I18" s="1777"/>
      <c r="J18" s="1777"/>
      <c r="K18" s="1777"/>
      <c r="L18" s="1777"/>
      <c r="M18" s="1777"/>
      <c r="N18" s="1777"/>
      <c r="O18" s="1777"/>
      <c r="P18" s="1777"/>
      <c r="Q18" s="1777"/>
      <c r="R18" s="1777"/>
      <c r="S18" s="1777"/>
      <c r="T18" s="1777"/>
      <c r="U18" s="1777"/>
      <c r="V18" s="1777"/>
      <c r="W18" s="1777"/>
      <c r="X18" s="1777"/>
      <c r="Y18" s="1777"/>
      <c r="Z18" s="1777"/>
    </row>
    <row r="19" spans="1:26" ht="79.2">
      <c r="A19" s="1777"/>
      <c r="B19" s="1803" t="s">
        <v>2534</v>
      </c>
      <c r="C19" s="1777"/>
      <c r="D19" s="1794"/>
      <c r="E19" s="1794"/>
      <c r="F19" s="1794"/>
      <c r="H19" s="1777"/>
      <c r="I19" s="1777"/>
      <c r="J19" s="1777"/>
      <c r="K19" s="1777"/>
      <c r="L19" s="1777"/>
      <c r="M19" s="1777"/>
      <c r="N19" s="1777"/>
      <c r="O19" s="1777"/>
      <c r="P19" s="1777"/>
      <c r="Q19" s="1777"/>
      <c r="R19" s="1777"/>
      <c r="S19" s="1777"/>
      <c r="T19" s="1777"/>
      <c r="U19" s="1777"/>
      <c r="V19" s="1777"/>
      <c r="W19" s="1777"/>
      <c r="X19" s="1777"/>
      <c r="Y19" s="1777"/>
      <c r="Z19" s="1777"/>
    </row>
    <row r="20" spans="1:26">
      <c r="A20" s="1777"/>
      <c r="B20" s="1777"/>
      <c r="C20" s="1777"/>
      <c r="D20" s="1794"/>
      <c r="E20" s="1794"/>
      <c r="F20" s="1794"/>
      <c r="H20" s="1777"/>
      <c r="I20" s="1777"/>
      <c r="J20" s="1777"/>
      <c r="K20" s="1777"/>
      <c r="L20" s="1777"/>
      <c r="M20" s="1777"/>
      <c r="N20" s="1777"/>
      <c r="O20" s="1777"/>
      <c r="P20" s="1777"/>
      <c r="Q20" s="1777"/>
      <c r="R20" s="1777"/>
      <c r="S20" s="1777"/>
      <c r="T20" s="1777"/>
      <c r="U20" s="1777"/>
      <c r="V20" s="1777"/>
      <c r="W20" s="1777"/>
      <c r="X20" s="1777"/>
      <c r="Y20" s="1777"/>
      <c r="Z20" s="1777"/>
    </row>
    <row r="21" spans="1:26" ht="13.2" customHeight="1">
      <c r="A21" s="1796"/>
      <c r="B21" s="1797"/>
      <c r="C21" s="1785"/>
      <c r="D21" s="1794"/>
      <c r="E21" s="1795"/>
      <c r="F21" s="1786"/>
      <c r="H21" s="1777"/>
      <c r="I21" s="1777"/>
      <c r="J21" s="1777"/>
      <c r="K21" s="1777"/>
      <c r="L21" s="1777"/>
      <c r="M21" s="1777"/>
      <c r="N21" s="1777"/>
      <c r="O21" s="1777"/>
      <c r="P21" s="1777"/>
      <c r="Q21" s="1777"/>
      <c r="R21" s="1777"/>
      <c r="S21" s="1777"/>
      <c r="T21" s="1777"/>
      <c r="U21" s="1777"/>
      <c r="V21" s="1777"/>
      <c r="W21" s="1777"/>
      <c r="X21" s="1777"/>
      <c r="Y21" s="1777"/>
      <c r="Z21" s="1777"/>
    </row>
    <row r="22" spans="1:26" ht="26.4">
      <c r="A22" s="1804" t="s">
        <v>172</v>
      </c>
      <c r="B22" s="1805" t="s">
        <v>2535</v>
      </c>
      <c r="C22" s="1785"/>
      <c r="D22" s="1794"/>
      <c r="E22" s="1795"/>
      <c r="F22" s="1786"/>
      <c r="H22" s="1777"/>
      <c r="I22" s="1777"/>
      <c r="J22" s="1777"/>
      <c r="K22" s="1777"/>
      <c r="L22" s="1777"/>
      <c r="M22" s="1777"/>
      <c r="N22" s="1777"/>
      <c r="O22" s="1777"/>
      <c r="P22" s="1777"/>
      <c r="Q22" s="1777"/>
      <c r="R22" s="1777"/>
      <c r="S22" s="1777"/>
      <c r="T22" s="1777"/>
      <c r="U22" s="1777"/>
      <c r="V22" s="1777"/>
      <c r="W22" s="1777"/>
      <c r="X22" s="1777"/>
      <c r="Y22" s="1777"/>
      <c r="Z22" s="1777"/>
    </row>
    <row r="23" spans="1:26" ht="13.2" customHeight="1">
      <c r="A23" s="1796"/>
      <c r="B23" s="1797"/>
      <c r="C23" s="1785"/>
      <c r="D23" s="1794"/>
      <c r="E23" s="1795"/>
      <c r="F23" s="1786"/>
      <c r="H23" s="1777"/>
      <c r="I23" s="1777"/>
      <c r="J23" s="1777"/>
      <c r="K23" s="1777"/>
      <c r="L23" s="1777"/>
      <c r="M23" s="1777"/>
      <c r="N23" s="1777"/>
      <c r="O23" s="1777"/>
      <c r="P23" s="1777"/>
      <c r="Q23" s="1777"/>
      <c r="R23" s="1777"/>
      <c r="S23" s="1777"/>
      <c r="T23" s="1777"/>
      <c r="U23" s="1777"/>
      <c r="V23" s="1777"/>
      <c r="W23" s="1777"/>
      <c r="X23" s="1777"/>
      <c r="Y23" s="1777"/>
      <c r="Z23" s="1777"/>
    </row>
    <row r="24" spans="1:26">
      <c r="A24" s="1784" t="s">
        <v>175</v>
      </c>
      <c r="B24" s="1797" t="s">
        <v>2536</v>
      </c>
      <c r="C24" s="1785"/>
      <c r="D24" s="1794"/>
      <c r="E24" s="1795"/>
      <c r="F24" s="1786"/>
      <c r="H24" s="1777"/>
      <c r="I24" s="1777"/>
      <c r="J24" s="1777"/>
      <c r="K24" s="1777"/>
      <c r="L24" s="1777"/>
      <c r="M24" s="1777"/>
      <c r="N24" s="1777"/>
      <c r="O24" s="1777"/>
      <c r="P24" s="1777"/>
      <c r="Q24" s="1777"/>
      <c r="R24" s="1777"/>
      <c r="S24" s="1777"/>
      <c r="T24" s="1777"/>
      <c r="U24" s="1777"/>
      <c r="V24" s="1777"/>
      <c r="W24" s="1777"/>
      <c r="X24" s="1777"/>
      <c r="Y24" s="1777"/>
      <c r="Z24" s="1777"/>
    </row>
    <row r="25" spans="1:26">
      <c r="A25" s="1784" t="s">
        <v>178</v>
      </c>
      <c r="B25" s="1797" t="s">
        <v>2537</v>
      </c>
      <c r="C25" s="1785"/>
      <c r="D25" s="1794"/>
      <c r="E25" s="1795"/>
      <c r="F25" s="1786"/>
      <c r="H25" s="1777"/>
      <c r="I25" s="1777"/>
      <c r="J25" s="1777"/>
      <c r="K25" s="1777"/>
      <c r="L25" s="1777"/>
      <c r="M25" s="1777"/>
      <c r="N25" s="1777"/>
      <c r="O25" s="1777"/>
      <c r="P25" s="1777"/>
      <c r="Q25" s="1777"/>
      <c r="R25" s="1777"/>
      <c r="S25" s="1777"/>
      <c r="T25" s="1777"/>
      <c r="U25" s="1777"/>
      <c r="V25" s="1777"/>
      <c r="W25" s="1777"/>
      <c r="X25" s="1777"/>
      <c r="Y25" s="1777"/>
      <c r="Z25" s="1777"/>
    </row>
    <row r="26" spans="1:26">
      <c r="A26" s="1784" t="s">
        <v>178</v>
      </c>
      <c r="B26" s="1797" t="s">
        <v>2538</v>
      </c>
      <c r="C26" s="1785"/>
      <c r="D26" s="1794"/>
      <c r="E26" s="1795"/>
      <c r="F26" s="1786"/>
      <c r="H26" s="1777"/>
      <c r="I26" s="1777"/>
      <c r="J26" s="1777"/>
      <c r="K26" s="1777"/>
      <c r="L26" s="1777"/>
      <c r="M26" s="1777"/>
      <c r="N26" s="1777"/>
      <c r="O26" s="1777"/>
      <c r="P26" s="1777"/>
      <c r="Q26" s="1777"/>
      <c r="R26" s="1777"/>
      <c r="S26" s="1777"/>
      <c r="T26" s="1777"/>
      <c r="U26" s="1777"/>
      <c r="V26" s="1777"/>
      <c r="W26" s="1777"/>
      <c r="X26" s="1777"/>
      <c r="Y26" s="1777"/>
      <c r="Z26" s="1777"/>
    </row>
    <row r="27" spans="1:26">
      <c r="A27" s="1784" t="s">
        <v>178</v>
      </c>
      <c r="B27" s="1797" t="s">
        <v>2539</v>
      </c>
      <c r="C27" s="1785"/>
      <c r="D27" s="1794"/>
      <c r="E27" s="1795"/>
      <c r="F27" s="1786"/>
      <c r="H27" s="1777"/>
      <c r="I27" s="1777"/>
      <c r="J27" s="1777"/>
      <c r="K27" s="1777"/>
      <c r="L27" s="1777"/>
      <c r="M27" s="1777"/>
      <c r="N27" s="1777"/>
      <c r="O27" s="1777"/>
      <c r="P27" s="1777"/>
      <c r="Q27" s="1777"/>
      <c r="R27" s="1777"/>
      <c r="S27" s="1777"/>
      <c r="T27" s="1777"/>
      <c r="U27" s="1777"/>
      <c r="V27" s="1777"/>
      <c r="W27" s="1777"/>
      <c r="X27" s="1777"/>
      <c r="Y27" s="1777"/>
      <c r="Z27" s="1777"/>
    </row>
    <row r="28" spans="1:26">
      <c r="A28" s="1796"/>
      <c r="B28" s="1797"/>
      <c r="C28" s="1785"/>
      <c r="D28" s="1794"/>
      <c r="E28" s="1795"/>
      <c r="F28" s="1786"/>
      <c r="H28" s="1777"/>
      <c r="I28" s="1777"/>
      <c r="J28" s="1777"/>
      <c r="K28" s="1777"/>
      <c r="L28" s="1777"/>
      <c r="M28" s="1777"/>
      <c r="N28" s="1777"/>
      <c r="O28" s="1777"/>
      <c r="P28" s="1777"/>
      <c r="Q28" s="1777"/>
      <c r="R28" s="1777"/>
      <c r="S28" s="1777"/>
      <c r="T28" s="1777"/>
      <c r="U28" s="1777"/>
      <c r="V28" s="1777"/>
      <c r="W28" s="1777"/>
      <c r="X28" s="1777"/>
      <c r="Y28" s="1777"/>
      <c r="Z28" s="1777"/>
    </row>
    <row r="29" spans="1:26" ht="66">
      <c r="A29" s="1784"/>
      <c r="B29" s="1797" t="s">
        <v>2540</v>
      </c>
      <c r="C29" s="1785"/>
      <c r="D29" s="1794"/>
      <c r="E29" s="1795"/>
      <c r="F29" s="1786"/>
      <c r="H29" s="1777"/>
      <c r="I29" s="1777"/>
      <c r="J29" s="1777"/>
      <c r="K29" s="1777"/>
      <c r="L29" s="1777"/>
      <c r="M29" s="1777"/>
      <c r="N29" s="1777"/>
      <c r="O29" s="1777"/>
      <c r="P29" s="1777"/>
      <c r="Q29" s="1777"/>
      <c r="R29" s="1777"/>
      <c r="S29" s="1777"/>
      <c r="T29" s="1777"/>
      <c r="U29" s="1777"/>
      <c r="V29" s="1777"/>
      <c r="W29" s="1777"/>
      <c r="X29" s="1777"/>
      <c r="Y29" s="1777"/>
      <c r="Z29" s="1777"/>
    </row>
    <row r="30" spans="1:26" ht="92.4">
      <c r="A30" s="1784"/>
      <c r="B30" s="1797" t="s">
        <v>2541</v>
      </c>
      <c r="C30" s="1785"/>
      <c r="D30" s="1794"/>
      <c r="E30" s="1795"/>
      <c r="F30" s="1786"/>
      <c r="H30" s="1777"/>
      <c r="I30" s="1777"/>
      <c r="J30" s="1777"/>
      <c r="K30" s="1777"/>
      <c r="L30" s="1777"/>
      <c r="M30" s="1777"/>
      <c r="N30" s="1777"/>
      <c r="O30" s="1777"/>
      <c r="P30" s="1777"/>
      <c r="Q30" s="1777"/>
      <c r="R30" s="1777"/>
      <c r="S30" s="1777"/>
      <c r="T30" s="1777"/>
      <c r="U30" s="1777"/>
      <c r="V30" s="1777"/>
      <c r="W30" s="1777"/>
      <c r="X30" s="1777"/>
      <c r="Y30" s="1777"/>
      <c r="Z30" s="1777"/>
    </row>
    <row r="31" spans="1:26" ht="145.19999999999999">
      <c r="A31" s="1784"/>
      <c r="B31" s="1797" t="s">
        <v>2542</v>
      </c>
      <c r="C31" s="1785"/>
      <c r="D31" s="1794"/>
      <c r="E31" s="1795"/>
      <c r="F31" s="1786"/>
      <c r="H31" s="1777"/>
      <c r="I31" s="1777"/>
      <c r="J31" s="1777"/>
      <c r="K31" s="1777"/>
      <c r="L31" s="1777"/>
      <c r="M31" s="1777"/>
      <c r="N31" s="1777"/>
      <c r="O31" s="1777"/>
      <c r="P31" s="1777"/>
      <c r="Q31" s="1777"/>
      <c r="R31" s="1777"/>
      <c r="S31" s="1777"/>
      <c r="T31" s="1777"/>
      <c r="U31" s="1777"/>
      <c r="V31" s="1777"/>
      <c r="W31" s="1777"/>
      <c r="X31" s="1777"/>
      <c r="Y31" s="1777"/>
      <c r="Z31" s="1777"/>
    </row>
    <row r="32" spans="1:26" ht="52.8">
      <c r="A32" s="1784"/>
      <c r="B32" s="1797" t="s">
        <v>2543</v>
      </c>
      <c r="C32" s="1785"/>
      <c r="D32" s="1794"/>
      <c r="E32" s="1795"/>
      <c r="F32" s="1786"/>
      <c r="H32" s="1777"/>
      <c r="I32" s="1777"/>
      <c r="J32" s="1777"/>
      <c r="K32" s="1777"/>
      <c r="L32" s="1777"/>
      <c r="M32" s="1777"/>
      <c r="N32" s="1777"/>
      <c r="O32" s="1777"/>
      <c r="P32" s="1777"/>
      <c r="Q32" s="1777"/>
      <c r="R32" s="1777"/>
      <c r="S32" s="1777"/>
      <c r="T32" s="1777"/>
      <c r="U32" s="1777"/>
      <c r="V32" s="1777"/>
      <c r="W32" s="1777"/>
      <c r="X32" s="1777"/>
      <c r="Y32" s="1777"/>
      <c r="Z32" s="1777"/>
    </row>
    <row r="33" spans="1:26" ht="79.2">
      <c r="A33" s="1784"/>
      <c r="B33" s="1797" t="s">
        <v>2544</v>
      </c>
      <c r="C33" s="1785"/>
      <c r="D33" s="1794"/>
      <c r="E33" s="1795"/>
      <c r="F33" s="1786"/>
      <c r="H33" s="1777"/>
      <c r="I33" s="1777"/>
      <c r="J33" s="1777"/>
      <c r="K33" s="1777"/>
      <c r="L33" s="1777"/>
      <c r="M33" s="1777"/>
      <c r="N33" s="1777"/>
      <c r="O33" s="1777"/>
      <c r="P33" s="1777"/>
      <c r="Q33" s="1777"/>
      <c r="R33" s="1777"/>
      <c r="S33" s="1777"/>
      <c r="T33" s="1777"/>
      <c r="U33" s="1777"/>
      <c r="V33" s="1777"/>
      <c r="W33" s="1777"/>
      <c r="X33" s="1777"/>
      <c r="Y33" s="1777"/>
      <c r="Z33" s="1777"/>
    </row>
    <row r="34" spans="1:26" ht="39.6">
      <c r="A34" s="1784"/>
      <c r="B34" s="1797" t="s">
        <v>2545</v>
      </c>
      <c r="C34" s="1785"/>
      <c r="D34" s="1794"/>
      <c r="E34" s="1795"/>
      <c r="F34" s="1786"/>
      <c r="H34" s="1777"/>
      <c r="I34" s="1777"/>
      <c r="J34" s="1777"/>
      <c r="K34" s="1777"/>
      <c r="L34" s="1777"/>
      <c r="M34" s="1777"/>
      <c r="N34" s="1777"/>
      <c r="O34" s="1777"/>
      <c r="P34" s="1777"/>
      <c r="Q34" s="1777"/>
      <c r="R34" s="1777"/>
      <c r="S34" s="1777"/>
      <c r="T34" s="1777"/>
      <c r="U34" s="1777"/>
      <c r="V34" s="1777"/>
      <c r="W34" s="1777"/>
      <c r="X34" s="1777"/>
      <c r="Y34" s="1777"/>
      <c r="Z34" s="1777"/>
    </row>
    <row r="35" spans="1:26" ht="26.4">
      <c r="A35" s="1784"/>
      <c r="B35" s="1797" t="s">
        <v>2546</v>
      </c>
      <c r="C35" s="1785"/>
      <c r="D35" s="1794"/>
      <c r="E35" s="1795"/>
      <c r="F35" s="1786"/>
      <c r="H35" s="1777"/>
      <c r="I35" s="1777"/>
      <c r="J35" s="1777"/>
      <c r="K35" s="1777"/>
      <c r="L35" s="1777"/>
      <c r="M35" s="1777"/>
      <c r="N35" s="1777"/>
      <c r="O35" s="1777"/>
      <c r="P35" s="1777"/>
      <c r="Q35" s="1777"/>
      <c r="R35" s="1777"/>
      <c r="S35" s="1777"/>
      <c r="T35" s="1777"/>
      <c r="U35" s="1777"/>
      <c r="V35" s="1777"/>
      <c r="W35" s="1777"/>
      <c r="X35" s="1777"/>
      <c r="Y35" s="1777"/>
      <c r="Z35" s="1777"/>
    </row>
    <row r="36" spans="1:26" ht="26.4">
      <c r="A36" s="1784" t="s">
        <v>178</v>
      </c>
      <c r="B36" s="1797" t="s">
        <v>2547</v>
      </c>
      <c r="C36" s="1785"/>
      <c r="D36" s="1794"/>
      <c r="E36" s="1795"/>
      <c r="F36" s="1786"/>
      <c r="H36" s="1777"/>
      <c r="I36" s="1777"/>
      <c r="J36" s="1777"/>
      <c r="K36" s="1777"/>
      <c r="L36" s="1777"/>
      <c r="M36" s="1777"/>
      <c r="N36" s="1777"/>
      <c r="O36" s="1777"/>
      <c r="P36" s="1777"/>
      <c r="Q36" s="1777"/>
      <c r="R36" s="1777"/>
      <c r="S36" s="1777"/>
      <c r="T36" s="1777"/>
      <c r="U36" s="1777"/>
      <c r="V36" s="1777"/>
      <c r="W36" s="1777"/>
      <c r="X36" s="1777"/>
      <c r="Y36" s="1777"/>
      <c r="Z36" s="1777"/>
    </row>
    <row r="37" spans="1:26" ht="39.6">
      <c r="A37" s="1784" t="s">
        <v>178</v>
      </c>
      <c r="B37" s="1797" t="s">
        <v>2548</v>
      </c>
      <c r="C37" s="1785"/>
      <c r="D37" s="1794"/>
      <c r="E37" s="1795"/>
      <c r="F37" s="1786"/>
      <c r="H37" s="1777"/>
      <c r="I37" s="1777"/>
      <c r="J37" s="1777"/>
      <c r="K37" s="1777"/>
      <c r="L37" s="1777"/>
      <c r="M37" s="1777"/>
      <c r="N37" s="1777"/>
      <c r="O37" s="1777"/>
      <c r="P37" s="1777"/>
      <c r="Q37" s="1777"/>
      <c r="R37" s="1777"/>
      <c r="S37" s="1777"/>
      <c r="T37" s="1777"/>
      <c r="U37" s="1777"/>
      <c r="V37" s="1777"/>
      <c r="W37" s="1777"/>
      <c r="X37" s="1777"/>
      <c r="Y37" s="1777"/>
      <c r="Z37" s="1777"/>
    </row>
    <row r="38" spans="1:26">
      <c r="A38" s="1784" t="s">
        <v>178</v>
      </c>
      <c r="B38" s="1797" t="s">
        <v>2549</v>
      </c>
      <c r="C38" s="1785"/>
      <c r="D38" s="1794"/>
      <c r="E38" s="1795"/>
      <c r="F38" s="1786"/>
      <c r="H38" s="1777"/>
      <c r="I38" s="1777"/>
      <c r="J38" s="1777"/>
      <c r="K38" s="1777"/>
      <c r="L38" s="1777"/>
      <c r="M38" s="1777"/>
      <c r="N38" s="1777"/>
      <c r="O38" s="1777"/>
      <c r="P38" s="1777"/>
      <c r="Q38" s="1777"/>
      <c r="R38" s="1777"/>
      <c r="S38" s="1777"/>
      <c r="T38" s="1777"/>
      <c r="U38" s="1777"/>
      <c r="V38" s="1777"/>
      <c r="W38" s="1777"/>
      <c r="X38" s="1777"/>
      <c r="Y38" s="1777"/>
      <c r="Z38" s="1777"/>
    </row>
    <row r="39" spans="1:26" ht="26.4">
      <c r="A39" s="1784" t="s">
        <v>178</v>
      </c>
      <c r="B39" s="1797" t="s">
        <v>2550</v>
      </c>
      <c r="C39" s="1785"/>
      <c r="D39" s="1794"/>
      <c r="E39" s="1795"/>
      <c r="F39" s="1786"/>
      <c r="H39" s="1777"/>
      <c r="I39" s="1777"/>
      <c r="J39" s="1777"/>
      <c r="K39" s="1777"/>
      <c r="L39" s="1777"/>
      <c r="M39" s="1777"/>
      <c r="N39" s="1777"/>
      <c r="O39" s="1777"/>
      <c r="P39" s="1777"/>
      <c r="Q39" s="1777"/>
      <c r="R39" s="1777"/>
      <c r="S39" s="1777"/>
      <c r="T39" s="1777"/>
      <c r="U39" s="1777"/>
      <c r="V39" s="1777"/>
      <c r="W39" s="1777"/>
      <c r="X39" s="1777"/>
      <c r="Y39" s="1777"/>
      <c r="Z39" s="1777"/>
    </row>
    <row r="40" spans="1:26">
      <c r="A40" s="1784" t="s">
        <v>178</v>
      </c>
      <c r="B40" s="1797" t="s">
        <v>2551</v>
      </c>
      <c r="C40" s="1785"/>
      <c r="D40" s="1794"/>
      <c r="E40" s="1795"/>
      <c r="F40" s="1786"/>
      <c r="H40" s="1777"/>
      <c r="I40" s="1777"/>
      <c r="J40" s="1777"/>
      <c r="K40" s="1777"/>
      <c r="L40" s="1777"/>
      <c r="M40" s="1777"/>
      <c r="N40" s="1777"/>
      <c r="O40" s="1777"/>
      <c r="P40" s="1777"/>
      <c r="Q40" s="1777"/>
      <c r="R40" s="1777"/>
      <c r="S40" s="1777"/>
      <c r="T40" s="1777"/>
      <c r="U40" s="1777"/>
      <c r="V40" s="1777"/>
      <c r="W40" s="1777"/>
      <c r="X40" s="1777"/>
      <c r="Y40" s="1777"/>
      <c r="Z40" s="1777"/>
    </row>
    <row r="41" spans="1:26">
      <c r="A41" s="1784" t="s">
        <v>178</v>
      </c>
      <c r="B41" s="1797" t="s">
        <v>2552</v>
      </c>
      <c r="C41" s="1785"/>
      <c r="D41" s="1794"/>
      <c r="E41" s="1795"/>
      <c r="F41" s="1786"/>
      <c r="H41" s="1777"/>
      <c r="I41" s="1777"/>
      <c r="J41" s="1777"/>
      <c r="K41" s="1777"/>
      <c r="L41" s="1777"/>
      <c r="M41" s="1777"/>
      <c r="N41" s="1777"/>
      <c r="O41" s="1777"/>
      <c r="P41" s="1777"/>
      <c r="Q41" s="1777"/>
      <c r="R41" s="1777"/>
      <c r="S41" s="1777"/>
      <c r="T41" s="1777"/>
      <c r="U41" s="1777"/>
      <c r="V41" s="1777"/>
      <c r="W41" s="1777"/>
      <c r="X41" s="1777"/>
      <c r="Y41" s="1777"/>
      <c r="Z41" s="1777"/>
    </row>
    <row r="42" spans="1:26" ht="79.2">
      <c r="A42" s="1784" t="s">
        <v>178</v>
      </c>
      <c r="B42" s="1797" t="s">
        <v>2553</v>
      </c>
      <c r="C42" s="1785"/>
      <c r="D42" s="1794"/>
      <c r="E42" s="1795"/>
      <c r="F42" s="1786"/>
      <c r="H42" s="1777"/>
      <c r="I42" s="1777"/>
      <c r="J42" s="1777"/>
      <c r="K42" s="1777"/>
      <c r="L42" s="1777"/>
      <c r="M42" s="1777"/>
      <c r="N42" s="1777"/>
      <c r="O42" s="1777"/>
      <c r="P42" s="1777"/>
      <c r="Q42" s="1777"/>
      <c r="R42" s="1777"/>
      <c r="S42" s="1777"/>
      <c r="T42" s="1777"/>
      <c r="U42" s="1777"/>
      <c r="V42" s="1777"/>
      <c r="W42" s="1777"/>
      <c r="X42" s="1777"/>
      <c r="Y42" s="1777"/>
      <c r="Z42" s="1777"/>
    </row>
    <row r="43" spans="1:26">
      <c r="A43" s="1784" t="s">
        <v>178</v>
      </c>
      <c r="B43" s="1797" t="s">
        <v>2554</v>
      </c>
      <c r="C43" s="1785"/>
      <c r="D43" s="1794"/>
      <c r="E43" s="1795"/>
      <c r="F43" s="1786"/>
      <c r="H43" s="1777"/>
      <c r="I43" s="1777"/>
      <c r="J43" s="1777"/>
      <c r="K43" s="1777"/>
      <c r="L43" s="1777"/>
      <c r="M43" s="1777"/>
      <c r="N43" s="1777"/>
      <c r="O43" s="1777"/>
      <c r="P43" s="1777"/>
      <c r="Q43" s="1777"/>
      <c r="R43" s="1777"/>
      <c r="S43" s="1777"/>
      <c r="T43" s="1777"/>
      <c r="U43" s="1777"/>
      <c r="V43" s="1777"/>
      <c r="W43" s="1777"/>
      <c r="X43" s="1777"/>
      <c r="Y43" s="1777"/>
      <c r="Z43" s="1777"/>
    </row>
    <row r="44" spans="1:26">
      <c r="A44" s="1784" t="s">
        <v>178</v>
      </c>
      <c r="B44" s="1806" t="s">
        <v>2555</v>
      </c>
      <c r="C44" s="1785"/>
      <c r="D44" s="1794"/>
      <c r="E44" s="1795"/>
      <c r="F44" s="1786"/>
      <c r="H44" s="1777"/>
      <c r="I44" s="1777"/>
      <c r="J44" s="1777"/>
      <c r="K44" s="1777"/>
      <c r="L44" s="1777"/>
      <c r="M44" s="1777"/>
      <c r="N44" s="1777"/>
      <c r="O44" s="1777"/>
      <c r="P44" s="1777"/>
      <c r="Q44" s="1777"/>
      <c r="R44" s="1777"/>
      <c r="S44" s="1777"/>
      <c r="T44" s="1777"/>
      <c r="U44" s="1777"/>
      <c r="V44" s="1777"/>
      <c r="W44" s="1777"/>
      <c r="X44" s="1777"/>
      <c r="Y44" s="1777"/>
      <c r="Z44" s="1777"/>
    </row>
    <row r="45" spans="1:26">
      <c r="A45" s="1784" t="s">
        <v>178</v>
      </c>
      <c r="B45" s="1797" t="s">
        <v>2556</v>
      </c>
      <c r="C45" s="1785"/>
      <c r="D45" s="1794"/>
      <c r="E45" s="1795"/>
      <c r="F45" s="1786"/>
      <c r="H45" s="1777"/>
      <c r="I45" s="1777"/>
      <c r="J45" s="1777"/>
      <c r="K45" s="1777"/>
      <c r="L45" s="1777"/>
      <c r="M45" s="1777"/>
      <c r="N45" s="1777"/>
      <c r="O45" s="1777"/>
      <c r="P45" s="1777"/>
      <c r="Q45" s="1777"/>
      <c r="R45" s="1777"/>
      <c r="S45" s="1777"/>
      <c r="T45" s="1777"/>
      <c r="U45" s="1777"/>
      <c r="V45" s="1777"/>
      <c r="W45" s="1777"/>
      <c r="X45" s="1777"/>
      <c r="Y45" s="1777"/>
      <c r="Z45" s="1777"/>
    </row>
    <row r="46" spans="1:26" ht="66">
      <c r="A46" s="1784" t="s">
        <v>178</v>
      </c>
      <c r="B46" s="1797" t="s">
        <v>2557</v>
      </c>
      <c r="C46" s="1785"/>
      <c r="D46" s="1794"/>
      <c r="E46" s="1795"/>
      <c r="F46" s="1786"/>
      <c r="H46" s="1777"/>
      <c r="I46" s="1777"/>
      <c r="J46" s="1777"/>
      <c r="K46" s="1777"/>
      <c r="L46" s="1777"/>
      <c r="M46" s="1777"/>
      <c r="N46" s="1777"/>
      <c r="O46" s="1777"/>
      <c r="P46" s="1777"/>
      <c r="Q46" s="1777"/>
      <c r="R46" s="1777"/>
      <c r="S46" s="1777"/>
      <c r="T46" s="1777"/>
      <c r="U46" s="1777"/>
      <c r="V46" s="1777"/>
      <c r="W46" s="1777"/>
      <c r="X46" s="1777"/>
      <c r="Y46" s="1777"/>
      <c r="Z46" s="1777"/>
    </row>
    <row r="47" spans="1:26" ht="26.4">
      <c r="A47" s="1784" t="s">
        <v>178</v>
      </c>
      <c r="B47" s="1797" t="s">
        <v>2558</v>
      </c>
      <c r="C47" s="1785"/>
      <c r="D47" s="1794"/>
      <c r="E47" s="1795"/>
      <c r="F47" s="1786"/>
      <c r="H47" s="1777"/>
      <c r="I47" s="1777"/>
      <c r="J47" s="1777"/>
      <c r="K47" s="1777"/>
      <c r="L47" s="1777"/>
      <c r="M47" s="1777"/>
      <c r="N47" s="1777"/>
      <c r="O47" s="1777"/>
      <c r="P47" s="1777"/>
      <c r="Q47" s="1777"/>
      <c r="R47" s="1777"/>
      <c r="S47" s="1777"/>
      <c r="T47" s="1777"/>
      <c r="U47" s="1777"/>
      <c r="V47" s="1777"/>
      <c r="W47" s="1777"/>
      <c r="X47" s="1777"/>
      <c r="Y47" s="1777"/>
      <c r="Z47" s="1777"/>
    </row>
    <row r="48" spans="1:26">
      <c r="A48" s="1784" t="s">
        <v>178</v>
      </c>
      <c r="B48" s="1797" t="s">
        <v>2559</v>
      </c>
      <c r="C48" s="1785"/>
      <c r="D48" s="1794"/>
      <c r="E48" s="1795"/>
      <c r="F48" s="1786"/>
      <c r="H48" s="1777"/>
      <c r="I48" s="1777"/>
      <c r="J48" s="1777"/>
      <c r="K48" s="1777"/>
      <c r="L48" s="1777"/>
      <c r="M48" s="1777"/>
      <c r="N48" s="1777"/>
      <c r="O48" s="1777"/>
      <c r="P48" s="1777"/>
      <c r="Q48" s="1777"/>
      <c r="R48" s="1777"/>
      <c r="S48" s="1777"/>
      <c r="T48" s="1777"/>
      <c r="U48" s="1777"/>
      <c r="V48" s="1777"/>
      <c r="W48" s="1777"/>
      <c r="X48" s="1777"/>
      <c r="Y48" s="1777"/>
      <c r="Z48" s="1777"/>
    </row>
    <row r="49" spans="1:26">
      <c r="A49" s="1784" t="s">
        <v>178</v>
      </c>
      <c r="B49" s="1797" t="s">
        <v>2560</v>
      </c>
      <c r="C49" s="1785"/>
      <c r="D49" s="1794"/>
      <c r="E49" s="1795"/>
      <c r="F49" s="1786"/>
      <c r="H49" s="1777"/>
      <c r="I49" s="1777"/>
      <c r="J49" s="1777"/>
      <c r="K49" s="1777"/>
      <c r="L49" s="1777"/>
      <c r="M49" s="1777"/>
      <c r="N49" s="1777"/>
      <c r="O49" s="1777"/>
      <c r="P49" s="1777"/>
      <c r="Q49" s="1777"/>
      <c r="R49" s="1777"/>
      <c r="S49" s="1777"/>
      <c r="T49" s="1777"/>
      <c r="U49" s="1777"/>
      <c r="V49" s="1777"/>
      <c r="W49" s="1777"/>
      <c r="X49" s="1777"/>
      <c r="Y49" s="1777"/>
      <c r="Z49" s="1777"/>
    </row>
    <row r="50" spans="1:26" ht="39.6">
      <c r="A50" s="1784" t="s">
        <v>178</v>
      </c>
      <c r="B50" s="1797" t="s">
        <v>2561</v>
      </c>
      <c r="C50" s="1785"/>
      <c r="D50" s="1794"/>
      <c r="E50" s="1795"/>
      <c r="F50" s="1786"/>
      <c r="H50" s="1777"/>
      <c r="I50" s="1777"/>
      <c r="J50" s="1777"/>
      <c r="K50" s="1777"/>
      <c r="L50" s="1777"/>
      <c r="M50" s="1777"/>
      <c r="N50" s="1777"/>
      <c r="O50" s="1777"/>
      <c r="P50" s="1777"/>
      <c r="Q50" s="1777"/>
      <c r="R50" s="1777"/>
      <c r="S50" s="1777"/>
      <c r="T50" s="1777"/>
      <c r="U50" s="1777"/>
      <c r="V50" s="1777"/>
      <c r="W50" s="1777"/>
      <c r="X50" s="1777"/>
      <c r="Y50" s="1777"/>
      <c r="Z50" s="1777"/>
    </row>
    <row r="51" spans="1:26" ht="26.4">
      <c r="A51" s="1784" t="s">
        <v>178</v>
      </c>
      <c r="B51" s="1797" t="s">
        <v>2562</v>
      </c>
      <c r="C51" s="1785"/>
      <c r="D51" s="1794"/>
      <c r="E51" s="1795"/>
      <c r="F51" s="1786"/>
      <c r="H51" s="1777"/>
      <c r="I51" s="1777"/>
      <c r="J51" s="1777"/>
      <c r="K51" s="1777"/>
      <c r="L51" s="1777"/>
      <c r="M51" s="1777"/>
      <c r="N51" s="1777"/>
      <c r="O51" s="1777"/>
      <c r="P51" s="1777"/>
      <c r="Q51" s="1777"/>
      <c r="R51" s="1777"/>
      <c r="S51" s="1777"/>
      <c r="T51" s="1777"/>
      <c r="U51" s="1777"/>
      <c r="V51" s="1777"/>
      <c r="W51" s="1777"/>
      <c r="X51" s="1777"/>
      <c r="Y51" s="1777"/>
      <c r="Z51" s="1777"/>
    </row>
    <row r="52" spans="1:26" ht="26.4">
      <c r="A52" s="1807" t="s">
        <v>178</v>
      </c>
      <c r="B52" s="1808" t="s">
        <v>2563</v>
      </c>
      <c r="C52" s="1809"/>
      <c r="E52" s="1811"/>
      <c r="F52" s="1812"/>
    </row>
    <row r="53" spans="1:26" ht="79.2">
      <c r="A53" s="1784"/>
      <c r="B53" s="1797" t="s">
        <v>2564</v>
      </c>
      <c r="C53" s="1785"/>
      <c r="D53" s="1794"/>
      <c r="E53" s="1795"/>
      <c r="F53" s="1786"/>
      <c r="H53" s="1777"/>
      <c r="I53" s="1777"/>
      <c r="J53" s="1777"/>
      <c r="K53" s="1777"/>
      <c r="L53" s="1777"/>
      <c r="M53" s="1777"/>
      <c r="N53" s="1777"/>
      <c r="O53" s="1777"/>
      <c r="P53" s="1777"/>
      <c r="Q53" s="1777"/>
      <c r="R53" s="1777"/>
      <c r="S53" s="1777"/>
      <c r="T53" s="1777"/>
      <c r="U53" s="1777"/>
      <c r="V53" s="1777"/>
      <c r="W53" s="1777"/>
      <c r="X53" s="1777"/>
      <c r="Y53" s="1777"/>
      <c r="Z53" s="1777"/>
    </row>
    <row r="54" spans="1:26" ht="66">
      <c r="A54" s="1784"/>
      <c r="B54" s="1797" t="s">
        <v>2565</v>
      </c>
      <c r="C54" s="1785"/>
      <c r="D54" s="1794"/>
      <c r="E54" s="1795"/>
      <c r="F54" s="1786"/>
      <c r="H54" s="1777"/>
      <c r="I54" s="1777"/>
      <c r="J54" s="1777"/>
      <c r="K54" s="1777"/>
      <c r="L54" s="1777"/>
      <c r="M54" s="1777"/>
      <c r="N54" s="1777"/>
      <c r="O54" s="1777"/>
      <c r="P54" s="1777"/>
      <c r="Q54" s="1777"/>
      <c r="R54" s="1777"/>
      <c r="S54" s="1777"/>
      <c r="T54" s="1777"/>
      <c r="U54" s="1777"/>
      <c r="V54" s="1777"/>
      <c r="W54" s="1777"/>
      <c r="X54" s="1777"/>
      <c r="Y54" s="1777"/>
      <c r="Z54" s="1777"/>
    </row>
    <row r="55" spans="1:26">
      <c r="A55" s="1784"/>
      <c r="B55" s="1797"/>
      <c r="C55" s="1785" t="s">
        <v>179</v>
      </c>
      <c r="D55" s="1794">
        <v>423.2</v>
      </c>
      <c r="E55" s="1795"/>
      <c r="F55" s="1813">
        <f>D55*E55</f>
        <v>0</v>
      </c>
      <c r="H55" s="1777"/>
      <c r="I55" s="1777"/>
      <c r="J55" s="1777"/>
      <c r="K55" s="1777"/>
      <c r="L55" s="1777"/>
      <c r="M55" s="1777"/>
      <c r="N55" s="1777"/>
      <c r="O55" s="1777"/>
      <c r="P55" s="1777"/>
      <c r="Q55" s="1777"/>
      <c r="R55" s="1777"/>
      <c r="S55" s="1777"/>
      <c r="T55" s="1777"/>
      <c r="U55" s="1777"/>
      <c r="V55" s="1777"/>
      <c r="W55" s="1777"/>
      <c r="X55" s="1777"/>
      <c r="Y55" s="1777"/>
      <c r="Z55" s="1777"/>
    </row>
    <row r="56" spans="1:26">
      <c r="A56" s="1784"/>
      <c r="B56" s="1797"/>
      <c r="C56" s="1785"/>
      <c r="D56" s="1794"/>
      <c r="E56" s="1795"/>
      <c r="F56" s="1813">
        <f t="shared" ref="F56:F96" si="0">D56*E56</f>
        <v>0</v>
      </c>
      <c r="H56" s="1777"/>
      <c r="I56" s="1777"/>
      <c r="J56" s="1777"/>
      <c r="K56" s="1777"/>
      <c r="L56" s="1777"/>
      <c r="M56" s="1777"/>
      <c r="N56" s="1777"/>
      <c r="O56" s="1777"/>
      <c r="P56" s="1777"/>
      <c r="Q56" s="1777"/>
      <c r="R56" s="1777"/>
      <c r="S56" s="1777"/>
      <c r="T56" s="1777"/>
      <c r="U56" s="1777"/>
      <c r="V56" s="1777"/>
      <c r="W56" s="1777"/>
      <c r="X56" s="1777"/>
      <c r="Y56" s="1777"/>
      <c r="Z56" s="1777"/>
    </row>
    <row r="57" spans="1:26" ht="39.6">
      <c r="A57" s="1814" t="s">
        <v>202</v>
      </c>
      <c r="B57" s="1805" t="s">
        <v>2566</v>
      </c>
      <c r="C57" s="1785"/>
      <c r="D57" s="1794"/>
      <c r="E57" s="1795"/>
      <c r="F57" s="1813"/>
      <c r="H57" s="1777"/>
      <c r="I57" s="1777"/>
      <c r="J57" s="1777"/>
      <c r="K57" s="1777"/>
      <c r="L57" s="1777"/>
      <c r="M57" s="1777"/>
      <c r="N57" s="1777"/>
      <c r="O57" s="1777"/>
      <c r="P57" s="1777"/>
      <c r="Q57" s="1777"/>
      <c r="R57" s="1777"/>
      <c r="S57" s="1777"/>
      <c r="T57" s="1777"/>
      <c r="U57" s="1777"/>
      <c r="V57" s="1777"/>
      <c r="W57" s="1777"/>
      <c r="X57" s="1777"/>
      <c r="Y57" s="1777"/>
      <c r="Z57" s="1777"/>
    </row>
    <row r="58" spans="1:26" ht="118.8">
      <c r="A58" s="1814"/>
      <c r="B58" s="1797" t="s">
        <v>2567</v>
      </c>
      <c r="C58" s="1785"/>
      <c r="D58" s="1794"/>
      <c r="E58" s="1795"/>
      <c r="F58" s="1813"/>
      <c r="H58" s="1777"/>
      <c r="I58" s="1777"/>
      <c r="J58" s="1777"/>
      <c r="K58" s="1777"/>
      <c r="L58" s="1777"/>
      <c r="M58" s="1777"/>
      <c r="N58" s="1777"/>
      <c r="O58" s="1777"/>
      <c r="P58" s="1777"/>
      <c r="Q58" s="1777"/>
      <c r="R58" s="1777"/>
      <c r="S58" s="1777"/>
      <c r="T58" s="1777"/>
      <c r="U58" s="1777"/>
      <c r="V58" s="1777"/>
      <c r="W58" s="1777"/>
      <c r="X58" s="1777"/>
      <c r="Y58" s="1777"/>
      <c r="Z58" s="1777"/>
    </row>
    <row r="59" spans="1:26">
      <c r="A59" s="1784"/>
      <c r="B59" s="1797" t="s">
        <v>306</v>
      </c>
      <c r="C59" s="1785"/>
      <c r="D59" s="1794"/>
      <c r="E59" s="1795"/>
      <c r="F59" s="1813"/>
      <c r="H59" s="1777"/>
      <c r="I59" s="1777"/>
      <c r="J59" s="1777"/>
      <c r="K59" s="1777"/>
      <c r="L59" s="1777"/>
      <c r="M59" s="1777"/>
      <c r="N59" s="1777"/>
      <c r="O59" s="1777"/>
      <c r="P59" s="1777"/>
      <c r="Q59" s="1777"/>
      <c r="R59" s="1777"/>
      <c r="S59" s="1777"/>
      <c r="T59" s="1777"/>
      <c r="U59" s="1777"/>
      <c r="V59" s="1777"/>
      <c r="W59" s="1777"/>
      <c r="X59" s="1777"/>
      <c r="Y59" s="1777"/>
      <c r="Z59" s="1777"/>
    </row>
    <row r="60" spans="1:26">
      <c r="A60" s="1784" t="s">
        <v>178</v>
      </c>
      <c r="B60" s="1797" t="s">
        <v>2568</v>
      </c>
      <c r="C60" s="1785"/>
      <c r="D60" s="1794"/>
      <c r="E60" s="1795"/>
      <c r="F60" s="1813"/>
      <c r="H60" s="1777"/>
      <c r="I60" s="1777"/>
      <c r="J60" s="1777"/>
      <c r="K60" s="1777"/>
      <c r="L60" s="1777"/>
      <c r="M60" s="1777"/>
      <c r="N60" s="1777"/>
      <c r="O60" s="1777"/>
      <c r="P60" s="1777"/>
      <c r="Q60" s="1777"/>
      <c r="R60" s="1777"/>
      <c r="S60" s="1777"/>
      <c r="T60" s="1777"/>
      <c r="U60" s="1777"/>
      <c r="V60" s="1777"/>
      <c r="W60" s="1777"/>
      <c r="X60" s="1777"/>
      <c r="Y60" s="1777"/>
      <c r="Z60" s="1777"/>
    </row>
    <row r="61" spans="1:26" ht="26.4">
      <c r="A61" s="1807" t="s">
        <v>178</v>
      </c>
      <c r="B61" s="1797" t="s">
        <v>2569</v>
      </c>
      <c r="C61" s="1785"/>
      <c r="D61" s="1794"/>
      <c r="E61" s="1795"/>
      <c r="F61" s="1813"/>
      <c r="H61" s="1777"/>
      <c r="I61" s="1777"/>
      <c r="J61" s="1777"/>
      <c r="K61" s="1777"/>
      <c r="L61" s="1777"/>
      <c r="M61" s="1777"/>
      <c r="N61" s="1777"/>
      <c r="O61" s="1777"/>
      <c r="P61" s="1777"/>
      <c r="Q61" s="1777"/>
      <c r="R61" s="1777"/>
      <c r="S61" s="1777"/>
      <c r="T61" s="1777"/>
      <c r="U61" s="1777"/>
      <c r="V61" s="1777"/>
      <c r="W61" s="1777"/>
      <c r="X61" s="1777"/>
      <c r="Y61" s="1777"/>
      <c r="Z61" s="1777"/>
    </row>
    <row r="62" spans="1:26">
      <c r="A62" s="1784"/>
      <c r="B62" s="1797" t="s">
        <v>221</v>
      </c>
      <c r="C62" s="1785"/>
      <c r="D62" s="1794"/>
      <c r="E62" s="1795"/>
      <c r="F62" s="1813"/>
      <c r="H62" s="1777"/>
      <c r="I62" s="1777"/>
      <c r="J62" s="1777"/>
      <c r="K62" s="1777"/>
      <c r="L62" s="1777"/>
      <c r="M62" s="1777"/>
      <c r="N62" s="1777"/>
      <c r="O62" s="1777"/>
      <c r="P62" s="1777"/>
      <c r="Q62" s="1777"/>
      <c r="R62" s="1777"/>
      <c r="S62" s="1777"/>
      <c r="T62" s="1777"/>
      <c r="U62" s="1777"/>
      <c r="V62" s="1777"/>
      <c r="W62" s="1777"/>
      <c r="X62" s="1777"/>
      <c r="Y62" s="1777"/>
      <c r="Z62" s="1777"/>
    </row>
    <row r="63" spans="1:26">
      <c r="A63" s="1784"/>
      <c r="B63" s="1797"/>
      <c r="C63" s="1785" t="s">
        <v>179</v>
      </c>
      <c r="D63" s="1794">
        <v>4064</v>
      </c>
      <c r="E63" s="1795"/>
      <c r="F63" s="1813">
        <f t="shared" si="0"/>
        <v>0</v>
      </c>
      <c r="H63" s="1777"/>
      <c r="I63" s="1777"/>
      <c r="J63" s="1777"/>
      <c r="K63" s="1777"/>
      <c r="L63" s="1777"/>
      <c r="M63" s="1777"/>
      <c r="N63" s="1777"/>
      <c r="O63" s="1777"/>
      <c r="P63" s="1777"/>
      <c r="Q63" s="1777"/>
      <c r="R63" s="1777"/>
      <c r="S63" s="1777"/>
      <c r="T63" s="1777"/>
      <c r="U63" s="1777"/>
      <c r="V63" s="1777"/>
      <c r="W63" s="1777"/>
      <c r="X63" s="1777"/>
      <c r="Y63" s="1777"/>
      <c r="Z63" s="1777"/>
    </row>
    <row r="64" spans="1:26">
      <c r="A64" s="1784"/>
      <c r="B64" s="1797"/>
      <c r="C64" s="1785"/>
      <c r="D64" s="1794"/>
      <c r="E64" s="1795"/>
      <c r="F64" s="1813"/>
      <c r="H64" s="1777"/>
      <c r="I64" s="1777"/>
      <c r="J64" s="1777"/>
      <c r="K64" s="1777"/>
      <c r="L64" s="1777"/>
      <c r="M64" s="1777"/>
      <c r="N64" s="1777"/>
      <c r="O64" s="1777"/>
      <c r="P64" s="1777"/>
      <c r="Q64" s="1777"/>
      <c r="R64" s="1777"/>
      <c r="S64" s="1777"/>
      <c r="T64" s="1777"/>
      <c r="U64" s="1777"/>
      <c r="V64" s="1777"/>
      <c r="W64" s="1777"/>
      <c r="X64" s="1777"/>
      <c r="Y64" s="1777"/>
      <c r="Z64" s="1777"/>
    </row>
    <row r="65" spans="1:26" ht="26.4">
      <c r="A65" s="1814" t="s">
        <v>203</v>
      </c>
      <c r="B65" s="1805" t="s">
        <v>2570</v>
      </c>
      <c r="C65" s="1785"/>
      <c r="D65" s="1794"/>
      <c r="E65" s="1795"/>
      <c r="F65" s="1813"/>
      <c r="G65" s="1815"/>
      <c r="H65" s="1777"/>
      <c r="I65" s="1777"/>
      <c r="J65" s="1777"/>
      <c r="K65" s="1777"/>
      <c r="L65" s="1777"/>
      <c r="M65" s="1777"/>
      <c r="N65" s="1777"/>
      <c r="O65" s="1777"/>
      <c r="P65" s="1777"/>
      <c r="Q65" s="1777"/>
      <c r="R65" s="1777"/>
      <c r="S65" s="1777"/>
      <c r="T65" s="1777"/>
      <c r="U65" s="1777"/>
      <c r="V65" s="1777"/>
      <c r="W65" s="1777"/>
      <c r="X65" s="1777"/>
      <c r="Y65" s="1777"/>
      <c r="Z65" s="1777"/>
    </row>
    <row r="66" spans="1:26" ht="66">
      <c r="A66" s="1814"/>
      <c r="B66" s="1797" t="s">
        <v>2571</v>
      </c>
      <c r="C66" s="1785"/>
      <c r="D66" s="1794"/>
      <c r="E66" s="1795"/>
      <c r="F66" s="1813"/>
      <c r="G66" s="1815"/>
      <c r="H66" s="1777"/>
      <c r="I66" s="1777"/>
      <c r="J66" s="1777"/>
      <c r="K66" s="1777"/>
      <c r="L66" s="1777"/>
      <c r="M66" s="1777"/>
      <c r="N66" s="1777"/>
      <c r="O66" s="1777"/>
      <c r="P66" s="1777"/>
      <c r="Q66" s="1777"/>
      <c r="R66" s="1777"/>
      <c r="S66" s="1777"/>
      <c r="T66" s="1777"/>
      <c r="U66" s="1777"/>
      <c r="V66" s="1777"/>
      <c r="W66" s="1777"/>
      <c r="X66" s="1777"/>
      <c r="Y66" s="1777"/>
      <c r="Z66" s="1777"/>
    </row>
    <row r="67" spans="1:26">
      <c r="A67" s="1784"/>
      <c r="B67" s="1797" t="s">
        <v>306</v>
      </c>
      <c r="C67" s="1785"/>
      <c r="D67" s="1794"/>
      <c r="E67" s="1795"/>
      <c r="F67" s="1813"/>
      <c r="H67" s="1777"/>
      <c r="I67" s="1777"/>
      <c r="J67" s="1777"/>
      <c r="K67" s="1777"/>
      <c r="L67" s="1777"/>
      <c r="M67" s="1777"/>
      <c r="N67" s="1777"/>
      <c r="O67" s="1777"/>
      <c r="P67" s="1777"/>
      <c r="Q67" s="1777"/>
      <c r="R67" s="1777"/>
      <c r="S67" s="1777"/>
      <c r="T67" s="1777"/>
      <c r="U67" s="1777"/>
      <c r="V67" s="1777"/>
      <c r="W67" s="1777"/>
      <c r="X67" s="1777"/>
      <c r="Y67" s="1777"/>
      <c r="Z67" s="1777"/>
    </row>
    <row r="68" spans="1:26" ht="26.4">
      <c r="A68" s="1784" t="s">
        <v>178</v>
      </c>
      <c r="B68" s="1797" t="s">
        <v>2572</v>
      </c>
      <c r="C68" s="1785"/>
      <c r="D68" s="1794"/>
      <c r="E68" s="1795"/>
      <c r="F68" s="1813"/>
      <c r="H68" s="1777"/>
      <c r="I68" s="1777"/>
      <c r="J68" s="1777"/>
      <c r="K68" s="1777"/>
      <c r="L68" s="1777"/>
      <c r="M68" s="1777"/>
      <c r="N68" s="1777"/>
      <c r="O68" s="1777"/>
      <c r="P68" s="1777"/>
      <c r="Q68" s="1777"/>
      <c r="R68" s="1777"/>
      <c r="S68" s="1777"/>
      <c r="T68" s="1777"/>
      <c r="U68" s="1777"/>
      <c r="V68" s="1777"/>
      <c r="W68" s="1777"/>
      <c r="X68" s="1777"/>
      <c r="Y68" s="1777"/>
      <c r="Z68" s="1777"/>
    </row>
    <row r="69" spans="1:26" ht="39.6">
      <c r="A69" s="1807" t="s">
        <v>178</v>
      </c>
      <c r="B69" s="1797" t="s">
        <v>2573</v>
      </c>
      <c r="C69" s="1785"/>
      <c r="D69" s="1794"/>
      <c r="E69" s="1795"/>
      <c r="F69" s="1813"/>
      <c r="H69" s="1777"/>
      <c r="I69" s="1777"/>
      <c r="J69" s="1777"/>
      <c r="K69" s="1777"/>
      <c r="L69" s="1777"/>
      <c r="M69" s="1777"/>
      <c r="N69" s="1777"/>
      <c r="O69" s="1777"/>
      <c r="P69" s="1777"/>
      <c r="Q69" s="1777"/>
      <c r="R69" s="1777"/>
      <c r="S69" s="1777"/>
      <c r="T69" s="1777"/>
      <c r="U69" s="1777"/>
      <c r="V69" s="1777"/>
      <c r="W69" s="1777"/>
      <c r="X69" s="1777"/>
      <c r="Y69" s="1777"/>
      <c r="Z69" s="1777"/>
    </row>
    <row r="70" spans="1:26">
      <c r="A70" s="1784"/>
      <c r="B70" s="1797" t="s">
        <v>222</v>
      </c>
      <c r="C70" s="1785"/>
      <c r="D70" s="1794"/>
      <c r="E70" s="1795"/>
      <c r="F70" s="1813"/>
      <c r="H70" s="1777"/>
      <c r="I70" s="1777"/>
      <c r="J70" s="1777"/>
      <c r="K70" s="1777"/>
      <c r="L70" s="1777"/>
      <c r="M70" s="1777"/>
      <c r="N70" s="1777"/>
      <c r="O70" s="1777"/>
      <c r="P70" s="1777"/>
      <c r="Q70" s="1777"/>
      <c r="R70" s="1777"/>
      <c r="S70" s="1777"/>
      <c r="T70" s="1777"/>
      <c r="U70" s="1777"/>
      <c r="V70" s="1777"/>
      <c r="W70" s="1777"/>
      <c r="X70" s="1777"/>
      <c r="Y70" s="1777"/>
      <c r="Z70" s="1777"/>
    </row>
    <row r="71" spans="1:26">
      <c r="A71" s="1784"/>
      <c r="B71" s="1797"/>
      <c r="C71" s="1785" t="s">
        <v>201</v>
      </c>
      <c r="D71" s="1794">
        <v>1</v>
      </c>
      <c r="E71" s="1795"/>
      <c r="F71" s="1813">
        <f t="shared" si="0"/>
        <v>0</v>
      </c>
      <c r="H71" s="1777"/>
      <c r="I71" s="1777"/>
      <c r="J71" s="1777"/>
      <c r="K71" s="1777"/>
      <c r="L71" s="1777"/>
      <c r="M71" s="1777"/>
      <c r="N71" s="1777"/>
      <c r="O71" s="1777"/>
      <c r="P71" s="1777"/>
      <c r="Q71" s="1777"/>
      <c r="R71" s="1777"/>
      <c r="S71" s="1777"/>
      <c r="T71" s="1777"/>
      <c r="U71" s="1777"/>
      <c r="V71" s="1777"/>
      <c r="W71" s="1777"/>
      <c r="X71" s="1777"/>
      <c r="Y71" s="1777"/>
      <c r="Z71" s="1777"/>
    </row>
    <row r="72" spans="1:26">
      <c r="A72" s="1814"/>
      <c r="B72" s="1805"/>
      <c r="C72" s="1785"/>
      <c r="D72" s="1794"/>
      <c r="E72" s="1795"/>
      <c r="F72" s="1813"/>
      <c r="H72" s="1777"/>
      <c r="I72" s="1777"/>
      <c r="J72" s="1777"/>
      <c r="K72" s="1777"/>
      <c r="L72" s="1777"/>
      <c r="M72" s="1777"/>
      <c r="N72" s="1777"/>
      <c r="O72" s="1777"/>
      <c r="P72" s="1777"/>
      <c r="Q72" s="1777"/>
      <c r="R72" s="1777"/>
      <c r="S72" s="1777"/>
      <c r="T72" s="1777"/>
      <c r="U72" s="1777"/>
      <c r="V72" s="1777"/>
      <c r="W72" s="1777"/>
      <c r="X72" s="1777"/>
      <c r="Y72" s="1777"/>
      <c r="Z72" s="1777"/>
    </row>
    <row r="73" spans="1:26" ht="26.4">
      <c r="A73" s="1814" t="s">
        <v>205</v>
      </c>
      <c r="B73" s="1805" t="s">
        <v>2574</v>
      </c>
      <c r="C73" s="1785"/>
      <c r="D73" s="1794"/>
      <c r="E73" s="1795"/>
      <c r="F73" s="1813"/>
      <c r="G73" s="1815"/>
      <c r="H73" s="1777"/>
      <c r="I73" s="1777"/>
      <c r="J73" s="1777"/>
      <c r="K73" s="1777"/>
      <c r="L73" s="1777"/>
      <c r="M73" s="1777"/>
      <c r="N73" s="1777"/>
      <c r="O73" s="1777"/>
      <c r="P73" s="1777"/>
      <c r="Q73" s="1777"/>
      <c r="R73" s="1777"/>
      <c r="S73" s="1777"/>
      <c r="T73" s="1777"/>
      <c r="U73" s="1777"/>
      <c r="V73" s="1777"/>
      <c r="W73" s="1777"/>
      <c r="X73" s="1777"/>
      <c r="Y73" s="1777"/>
      <c r="Z73" s="1777"/>
    </row>
    <row r="74" spans="1:26" ht="105.6">
      <c r="A74" s="1814"/>
      <c r="B74" s="1797" t="s">
        <v>2575</v>
      </c>
      <c r="C74" s="1785"/>
      <c r="D74" s="1794"/>
      <c r="E74" s="1795"/>
      <c r="F74" s="1813"/>
      <c r="H74" s="1777"/>
      <c r="I74" s="1777"/>
      <c r="J74" s="1777"/>
      <c r="K74" s="1777"/>
      <c r="L74" s="1777"/>
      <c r="M74" s="1777"/>
      <c r="N74" s="1777"/>
      <c r="O74" s="1777"/>
      <c r="P74" s="1777"/>
      <c r="Q74" s="1777"/>
      <c r="R74" s="1777"/>
      <c r="S74" s="1777"/>
      <c r="T74" s="1777"/>
      <c r="U74" s="1777"/>
      <c r="V74" s="1777"/>
      <c r="W74" s="1777"/>
      <c r="X74" s="1777"/>
      <c r="Y74" s="1777"/>
      <c r="Z74" s="1777"/>
    </row>
    <row r="75" spans="1:26">
      <c r="A75" s="1784"/>
      <c r="B75" s="1797" t="s">
        <v>306</v>
      </c>
      <c r="C75" s="1785"/>
      <c r="D75" s="1794"/>
      <c r="E75" s="1795"/>
      <c r="F75" s="1813"/>
      <c r="H75" s="1777"/>
      <c r="I75" s="1777"/>
      <c r="J75" s="1777"/>
      <c r="K75" s="1777"/>
      <c r="L75" s="1777"/>
      <c r="M75" s="1777"/>
      <c r="N75" s="1777"/>
      <c r="O75" s="1777"/>
      <c r="P75" s="1777"/>
      <c r="Q75" s="1777"/>
      <c r="R75" s="1777"/>
      <c r="S75" s="1777"/>
      <c r="T75" s="1777"/>
      <c r="U75" s="1777"/>
      <c r="V75" s="1777"/>
      <c r="W75" s="1777"/>
      <c r="X75" s="1777"/>
      <c r="Y75" s="1777"/>
      <c r="Z75" s="1777"/>
    </row>
    <row r="76" spans="1:26" ht="26.4">
      <c r="A76" s="1784" t="s">
        <v>178</v>
      </c>
      <c r="B76" s="1797" t="s">
        <v>2576</v>
      </c>
      <c r="C76" s="1785"/>
      <c r="D76" s="1794"/>
      <c r="E76" s="1795"/>
      <c r="F76" s="1813"/>
      <c r="H76" s="1777"/>
      <c r="I76" s="1777"/>
      <c r="J76" s="1777"/>
      <c r="K76" s="1777"/>
      <c r="L76" s="1777"/>
      <c r="M76" s="1777"/>
      <c r="N76" s="1777"/>
      <c r="O76" s="1777"/>
      <c r="P76" s="1777"/>
      <c r="Q76" s="1777"/>
      <c r="R76" s="1777"/>
      <c r="S76" s="1777"/>
      <c r="T76" s="1777"/>
      <c r="U76" s="1777"/>
      <c r="V76" s="1777"/>
      <c r="W76" s="1777"/>
      <c r="X76" s="1777"/>
      <c r="Y76" s="1777"/>
      <c r="Z76" s="1777"/>
    </row>
    <row r="77" spans="1:26" ht="39.6">
      <c r="A77" s="1807" t="s">
        <v>178</v>
      </c>
      <c r="B77" s="1797" t="s">
        <v>2577</v>
      </c>
      <c r="C77" s="1785"/>
      <c r="D77" s="1794"/>
      <c r="E77" s="1795"/>
      <c r="F77" s="1813"/>
      <c r="H77" s="1777"/>
      <c r="I77" s="1777"/>
      <c r="J77" s="1777"/>
      <c r="K77" s="1777"/>
      <c r="L77" s="1777"/>
      <c r="M77" s="1777"/>
      <c r="N77" s="1777"/>
      <c r="O77" s="1777"/>
      <c r="P77" s="1777"/>
      <c r="Q77" s="1777"/>
      <c r="R77" s="1777"/>
      <c r="S77" s="1777"/>
      <c r="T77" s="1777"/>
      <c r="U77" s="1777"/>
      <c r="V77" s="1777"/>
      <c r="W77" s="1777"/>
      <c r="X77" s="1777"/>
      <c r="Y77" s="1777"/>
      <c r="Z77" s="1777"/>
    </row>
    <row r="78" spans="1:26">
      <c r="A78" s="1784"/>
      <c r="B78" s="1797" t="s">
        <v>222</v>
      </c>
      <c r="C78" s="1785"/>
      <c r="D78" s="1794"/>
      <c r="E78" s="1795"/>
      <c r="F78" s="1813"/>
      <c r="H78" s="1777"/>
      <c r="I78" s="1777"/>
      <c r="J78" s="1777"/>
      <c r="K78" s="1777"/>
      <c r="L78" s="1777"/>
      <c r="M78" s="1777"/>
      <c r="N78" s="1777"/>
      <c r="O78" s="1777"/>
      <c r="P78" s="1777"/>
      <c r="Q78" s="1777"/>
      <c r="R78" s="1777"/>
      <c r="S78" s="1777"/>
      <c r="T78" s="1777"/>
      <c r="U78" s="1777"/>
      <c r="V78" s="1777"/>
      <c r="W78" s="1777"/>
      <c r="X78" s="1777"/>
      <c r="Y78" s="1777"/>
      <c r="Z78" s="1777"/>
    </row>
    <row r="79" spans="1:26">
      <c r="A79" s="1784"/>
      <c r="B79" s="1797"/>
      <c r="C79" s="1785" t="s">
        <v>201</v>
      </c>
      <c r="D79" s="1794">
        <v>1</v>
      </c>
      <c r="E79" s="1795"/>
      <c r="F79" s="1813">
        <f t="shared" si="0"/>
        <v>0</v>
      </c>
      <c r="H79" s="1777"/>
      <c r="I79" s="1777"/>
      <c r="J79" s="1777"/>
      <c r="K79" s="1777"/>
      <c r="L79" s="1777"/>
      <c r="M79" s="1777"/>
      <c r="N79" s="1777"/>
      <c r="O79" s="1777"/>
      <c r="P79" s="1777"/>
      <c r="Q79" s="1777"/>
      <c r="R79" s="1777"/>
      <c r="S79" s="1777"/>
      <c r="T79" s="1777"/>
      <c r="U79" s="1777"/>
      <c r="V79" s="1777"/>
      <c r="W79" s="1777"/>
      <c r="X79" s="1777"/>
      <c r="Y79" s="1777"/>
      <c r="Z79" s="1777"/>
    </row>
    <row r="80" spans="1:26">
      <c r="A80" s="1814"/>
      <c r="B80" s="1805"/>
      <c r="C80" s="1785"/>
      <c r="D80" s="1794"/>
      <c r="E80" s="1795"/>
      <c r="F80" s="1813"/>
      <c r="H80" s="1777"/>
      <c r="I80" s="1777"/>
      <c r="J80" s="1777"/>
      <c r="K80" s="1777"/>
      <c r="L80" s="1777"/>
      <c r="M80" s="1777"/>
      <c r="N80" s="1777"/>
      <c r="O80" s="1777"/>
      <c r="P80" s="1777"/>
      <c r="Q80" s="1777"/>
      <c r="R80" s="1777"/>
      <c r="S80" s="1777"/>
      <c r="T80" s="1777"/>
      <c r="U80" s="1777"/>
      <c r="V80" s="1777"/>
      <c r="W80" s="1777"/>
      <c r="X80" s="1777"/>
      <c r="Y80" s="1777"/>
      <c r="Z80" s="1777"/>
    </row>
    <row r="81" spans="1:26" ht="52.8">
      <c r="A81" s="1814" t="s">
        <v>206</v>
      </c>
      <c r="B81" s="1805" t="s">
        <v>2578</v>
      </c>
      <c r="C81" s="1785"/>
      <c r="D81" s="1794"/>
      <c r="E81" s="1795"/>
      <c r="F81" s="1813"/>
      <c r="G81" s="1815"/>
      <c r="H81" s="1777"/>
      <c r="I81" s="1777"/>
      <c r="J81" s="1777"/>
      <c r="K81" s="1777"/>
      <c r="L81" s="1777"/>
      <c r="M81" s="1777"/>
      <c r="N81" s="1777"/>
      <c r="O81" s="1777"/>
      <c r="P81" s="1777"/>
      <c r="Q81" s="1777"/>
      <c r="R81" s="1777"/>
      <c r="S81" s="1777"/>
      <c r="T81" s="1777"/>
      <c r="U81" s="1777"/>
      <c r="V81" s="1777"/>
      <c r="W81" s="1777"/>
      <c r="X81" s="1777"/>
      <c r="Y81" s="1777"/>
      <c r="Z81" s="1777"/>
    </row>
    <row r="82" spans="1:26" ht="105.6">
      <c r="A82" s="1814"/>
      <c r="B82" s="1797" t="s">
        <v>2579</v>
      </c>
      <c r="C82" s="1785"/>
      <c r="D82" s="1794"/>
      <c r="E82" s="1795"/>
      <c r="F82" s="1813"/>
      <c r="G82" s="1815"/>
      <c r="H82" s="1777"/>
      <c r="I82" s="1777"/>
      <c r="J82" s="1777"/>
      <c r="K82" s="1777"/>
      <c r="L82" s="1777"/>
      <c r="M82" s="1777"/>
      <c r="N82" s="1777"/>
      <c r="O82" s="1777"/>
      <c r="P82" s="1777"/>
      <c r="Q82" s="1777"/>
      <c r="R82" s="1777"/>
      <c r="S82" s="1777"/>
      <c r="T82" s="1777"/>
      <c r="U82" s="1777"/>
      <c r="V82" s="1777"/>
      <c r="W82" s="1777"/>
      <c r="X82" s="1777"/>
      <c r="Y82" s="1777"/>
      <c r="Z82" s="1777"/>
    </row>
    <row r="83" spans="1:26">
      <c r="A83" s="1784"/>
      <c r="B83" s="1797" t="s">
        <v>306</v>
      </c>
      <c r="C83" s="1785"/>
      <c r="D83" s="1794"/>
      <c r="E83" s="1795"/>
      <c r="F83" s="1813"/>
      <c r="H83" s="1777"/>
      <c r="I83" s="1777"/>
      <c r="J83" s="1777"/>
      <c r="K83" s="1777"/>
      <c r="L83" s="1777"/>
      <c r="M83" s="1777"/>
      <c r="N83" s="1777"/>
      <c r="O83" s="1777"/>
      <c r="P83" s="1777"/>
      <c r="Q83" s="1777"/>
      <c r="R83" s="1777"/>
      <c r="S83" s="1777"/>
      <c r="T83" s="1777"/>
      <c r="U83" s="1777"/>
      <c r="V83" s="1777"/>
      <c r="W83" s="1777"/>
      <c r="X83" s="1777"/>
      <c r="Y83" s="1777"/>
      <c r="Z83" s="1777"/>
    </row>
    <row r="84" spans="1:26" ht="26.4">
      <c r="A84" s="1784" t="s">
        <v>178</v>
      </c>
      <c r="B84" s="1797" t="s">
        <v>2580</v>
      </c>
      <c r="C84" s="1785"/>
      <c r="D84" s="1794"/>
      <c r="E84" s="1795"/>
      <c r="F84" s="1813"/>
      <c r="H84" s="1777"/>
      <c r="I84" s="1777"/>
      <c r="J84" s="1777"/>
      <c r="K84" s="1777"/>
      <c r="L84" s="1777"/>
      <c r="M84" s="1777"/>
      <c r="N84" s="1777"/>
      <c r="O84" s="1777"/>
      <c r="P84" s="1777"/>
      <c r="Q84" s="1777"/>
      <c r="R84" s="1777"/>
      <c r="S84" s="1777"/>
      <c r="T84" s="1777"/>
      <c r="U84" s="1777"/>
      <c r="V84" s="1777"/>
      <c r="W84" s="1777"/>
      <c r="X84" s="1777"/>
      <c r="Y84" s="1777"/>
      <c r="Z84" s="1777"/>
    </row>
    <row r="85" spans="1:26" ht="39.6">
      <c r="A85" s="1807" t="s">
        <v>178</v>
      </c>
      <c r="B85" s="1797" t="s">
        <v>2581</v>
      </c>
      <c r="C85" s="1785"/>
      <c r="D85" s="1794"/>
      <c r="E85" s="1795"/>
      <c r="F85" s="1813"/>
      <c r="H85" s="1777"/>
      <c r="I85" s="1777"/>
      <c r="J85" s="1777"/>
      <c r="K85" s="1777"/>
      <c r="L85" s="1777"/>
      <c r="M85" s="1777"/>
      <c r="N85" s="1777"/>
      <c r="O85" s="1777"/>
      <c r="P85" s="1777"/>
      <c r="Q85" s="1777"/>
      <c r="R85" s="1777"/>
      <c r="S85" s="1777"/>
      <c r="T85" s="1777"/>
      <c r="U85" s="1777"/>
      <c r="V85" s="1777"/>
      <c r="W85" s="1777"/>
      <c r="X85" s="1777"/>
      <c r="Y85" s="1777"/>
      <c r="Z85" s="1777"/>
    </row>
    <row r="86" spans="1:26">
      <c r="A86" s="1784"/>
      <c r="B86" s="1797" t="s">
        <v>2582</v>
      </c>
      <c r="C86" s="1785"/>
      <c r="D86" s="1794"/>
      <c r="E86" s="1795"/>
      <c r="F86" s="1813"/>
      <c r="H86" s="1777"/>
      <c r="I86" s="1777"/>
      <c r="J86" s="1777"/>
      <c r="K86" s="1777"/>
      <c r="L86" s="1777"/>
      <c r="M86" s="1777"/>
      <c r="N86" s="1777"/>
      <c r="O86" s="1777"/>
      <c r="P86" s="1777"/>
      <c r="Q86" s="1777"/>
      <c r="R86" s="1777"/>
      <c r="S86" s="1777"/>
      <c r="T86" s="1777"/>
      <c r="U86" s="1777"/>
      <c r="V86" s="1777"/>
      <c r="W86" s="1777"/>
      <c r="X86" s="1777"/>
      <c r="Y86" s="1777"/>
      <c r="Z86" s="1777"/>
    </row>
    <row r="87" spans="1:26">
      <c r="A87" s="1784"/>
      <c r="B87" s="1797" t="s">
        <v>2583</v>
      </c>
      <c r="C87" s="1785" t="s">
        <v>179</v>
      </c>
      <c r="D87" s="1794">
        <v>1010</v>
      </c>
      <c r="E87" s="1795"/>
      <c r="F87" s="1813">
        <f t="shared" si="0"/>
        <v>0</v>
      </c>
      <c r="G87" s="1815"/>
      <c r="H87" s="1777"/>
      <c r="I87" s="1777"/>
      <c r="J87" s="1777"/>
      <c r="K87" s="1777"/>
      <c r="L87" s="1777"/>
      <c r="M87" s="1777"/>
      <c r="N87" s="1777"/>
      <c r="O87" s="1777"/>
      <c r="P87" s="1777"/>
      <c r="Q87" s="1777"/>
      <c r="R87" s="1777"/>
      <c r="S87" s="1777"/>
      <c r="T87" s="1777"/>
      <c r="U87" s="1777"/>
      <c r="V87" s="1777"/>
      <c r="W87" s="1777"/>
      <c r="X87" s="1777"/>
      <c r="Y87" s="1777"/>
      <c r="Z87" s="1777"/>
    </row>
    <row r="88" spans="1:26">
      <c r="A88" s="1784"/>
      <c r="B88" s="1797" t="s">
        <v>2584</v>
      </c>
      <c r="C88" s="1785" t="s">
        <v>2309</v>
      </c>
      <c r="D88" s="1794">
        <v>317</v>
      </c>
      <c r="E88" s="1795"/>
      <c r="F88" s="1813">
        <f t="shared" si="0"/>
        <v>0</v>
      </c>
      <c r="G88" s="1815"/>
      <c r="H88" s="1777"/>
      <c r="I88" s="1777"/>
      <c r="J88" s="1777"/>
      <c r="K88" s="1777"/>
      <c r="L88" s="1777"/>
      <c r="M88" s="1777"/>
      <c r="N88" s="1777"/>
      <c r="O88" s="1777"/>
      <c r="P88" s="1777"/>
      <c r="Q88" s="1777"/>
      <c r="R88" s="1777"/>
      <c r="S88" s="1777"/>
      <c r="T88" s="1777"/>
      <c r="U88" s="1777"/>
      <c r="V88" s="1777"/>
      <c r="W88" s="1777"/>
      <c r="X88" s="1777"/>
      <c r="Y88" s="1777"/>
      <c r="Z88" s="1777"/>
    </row>
    <row r="89" spans="1:26">
      <c r="A89" s="1814"/>
      <c r="B89" s="1805"/>
      <c r="C89" s="1785"/>
      <c r="D89" s="1794"/>
      <c r="E89" s="1795"/>
      <c r="F89" s="1813"/>
      <c r="H89" s="1777"/>
      <c r="I89" s="1777"/>
      <c r="J89" s="1777"/>
      <c r="K89" s="1777"/>
      <c r="L89" s="1777"/>
      <c r="M89" s="1777"/>
      <c r="N89" s="1777"/>
      <c r="O89" s="1777"/>
      <c r="P89" s="1777"/>
      <c r="Q89" s="1777"/>
      <c r="R89" s="1777"/>
      <c r="S89" s="1777"/>
      <c r="T89" s="1777"/>
      <c r="U89" s="1777"/>
      <c r="V89" s="1777"/>
      <c r="W89" s="1777"/>
      <c r="X89" s="1777"/>
      <c r="Y89" s="1777"/>
      <c r="Z89" s="1777"/>
    </row>
    <row r="90" spans="1:26" ht="26.4">
      <c r="A90" s="1814" t="s">
        <v>207</v>
      </c>
      <c r="B90" s="1805" t="s">
        <v>2585</v>
      </c>
      <c r="C90" s="1785"/>
      <c r="D90" s="1794"/>
      <c r="E90" s="1795"/>
      <c r="F90" s="1813"/>
      <c r="H90" s="1777"/>
      <c r="I90" s="1777"/>
      <c r="J90" s="1777"/>
      <c r="K90" s="1777"/>
      <c r="L90" s="1777"/>
      <c r="M90" s="1777"/>
      <c r="N90" s="1777"/>
      <c r="O90" s="1777"/>
      <c r="P90" s="1777"/>
      <c r="Q90" s="1777"/>
      <c r="R90" s="1777"/>
      <c r="S90" s="1777"/>
      <c r="T90" s="1777"/>
      <c r="U90" s="1777"/>
      <c r="V90" s="1777"/>
      <c r="W90" s="1777"/>
      <c r="X90" s="1777"/>
      <c r="Y90" s="1777"/>
      <c r="Z90" s="1777"/>
    </row>
    <row r="91" spans="1:26" ht="66">
      <c r="A91" s="1784"/>
      <c r="B91" s="1797" t="s">
        <v>2586</v>
      </c>
      <c r="C91" s="1785"/>
      <c r="D91" s="1794"/>
      <c r="E91" s="1795"/>
      <c r="F91" s="1813"/>
      <c r="H91" s="1777"/>
      <c r="I91" s="1777"/>
      <c r="J91" s="1777"/>
      <c r="K91" s="1777"/>
      <c r="L91" s="1777"/>
      <c r="M91" s="1777"/>
      <c r="N91" s="1777"/>
      <c r="O91" s="1777"/>
      <c r="P91" s="1777"/>
      <c r="Q91" s="1777"/>
      <c r="R91" s="1777"/>
      <c r="S91" s="1777"/>
      <c r="T91" s="1777"/>
      <c r="U91" s="1777"/>
      <c r="V91" s="1777"/>
      <c r="W91" s="1777"/>
      <c r="X91" s="1777"/>
      <c r="Y91" s="1777"/>
      <c r="Z91" s="1777"/>
    </row>
    <row r="92" spans="1:26">
      <c r="A92" s="1784"/>
      <c r="B92" s="1797" t="s">
        <v>306</v>
      </c>
      <c r="C92" s="1785"/>
      <c r="D92" s="1794"/>
      <c r="E92" s="1795"/>
      <c r="F92" s="1813"/>
      <c r="H92" s="1777"/>
      <c r="I92" s="1777"/>
      <c r="J92" s="1777"/>
      <c r="K92" s="1777"/>
      <c r="L92" s="1777"/>
      <c r="M92" s="1777"/>
      <c r="N92" s="1777"/>
      <c r="O92" s="1777"/>
      <c r="P92" s="1777"/>
      <c r="Q92" s="1777"/>
      <c r="R92" s="1777"/>
      <c r="S92" s="1777"/>
      <c r="T92" s="1777"/>
      <c r="U92" s="1777"/>
      <c r="V92" s="1777"/>
      <c r="W92" s="1777"/>
      <c r="X92" s="1777"/>
      <c r="Y92" s="1777"/>
      <c r="Z92" s="1777"/>
    </row>
    <row r="93" spans="1:26" ht="26.4">
      <c r="A93" s="1784" t="s">
        <v>178</v>
      </c>
      <c r="B93" s="1797" t="s">
        <v>2587</v>
      </c>
      <c r="C93" s="1785"/>
      <c r="D93" s="1794"/>
      <c r="E93" s="1795"/>
      <c r="F93" s="1813"/>
      <c r="H93" s="1777"/>
      <c r="I93" s="1777"/>
      <c r="J93" s="1777"/>
      <c r="K93" s="1777"/>
      <c r="L93" s="1777"/>
      <c r="M93" s="1777"/>
      <c r="N93" s="1777"/>
      <c r="O93" s="1777"/>
      <c r="P93" s="1777"/>
      <c r="Q93" s="1777"/>
      <c r="R93" s="1777"/>
      <c r="S93" s="1777"/>
      <c r="T93" s="1777"/>
      <c r="U93" s="1777"/>
      <c r="V93" s="1777"/>
      <c r="W93" s="1777"/>
      <c r="X93" s="1777"/>
      <c r="Y93" s="1777"/>
      <c r="Z93" s="1777"/>
    </row>
    <row r="94" spans="1:26" ht="39.6">
      <c r="A94" s="1807" t="s">
        <v>178</v>
      </c>
      <c r="B94" s="1797" t="s">
        <v>2588</v>
      </c>
      <c r="C94" s="1785"/>
      <c r="D94" s="1794"/>
      <c r="E94" s="1795"/>
      <c r="F94" s="1813"/>
      <c r="H94" s="1777"/>
      <c r="I94" s="1777"/>
      <c r="J94" s="1777"/>
      <c r="K94" s="1777"/>
      <c r="L94" s="1777"/>
      <c r="M94" s="1777"/>
      <c r="N94" s="1777"/>
      <c r="O94" s="1777"/>
      <c r="P94" s="1777"/>
      <c r="Q94" s="1777"/>
      <c r="R94" s="1777"/>
      <c r="S94" s="1777"/>
      <c r="T94" s="1777"/>
      <c r="U94" s="1777"/>
      <c r="V94" s="1777"/>
      <c r="W94" s="1777"/>
      <c r="X94" s="1777"/>
      <c r="Y94" s="1777"/>
      <c r="Z94" s="1777"/>
    </row>
    <row r="95" spans="1:26">
      <c r="A95" s="1784"/>
      <c r="B95" s="1797" t="s">
        <v>221</v>
      </c>
      <c r="C95" s="1785"/>
      <c r="D95" s="1794"/>
      <c r="E95" s="1795"/>
      <c r="F95" s="1813"/>
      <c r="H95" s="1777"/>
      <c r="I95" s="1777"/>
      <c r="J95" s="1777"/>
      <c r="K95" s="1777"/>
      <c r="L95" s="1777"/>
      <c r="M95" s="1777"/>
      <c r="N95" s="1777"/>
      <c r="O95" s="1777"/>
      <c r="P95" s="1777"/>
      <c r="Q95" s="1777"/>
      <c r="R95" s="1777"/>
      <c r="S95" s="1777"/>
      <c r="T95" s="1777"/>
      <c r="U95" s="1777"/>
      <c r="V95" s="1777"/>
      <c r="W95" s="1777"/>
      <c r="X95" s="1777"/>
      <c r="Y95" s="1777"/>
      <c r="Z95" s="1777"/>
    </row>
    <row r="96" spans="1:26">
      <c r="A96" s="1784"/>
      <c r="B96" s="1797"/>
      <c r="C96" s="1785" t="s">
        <v>179</v>
      </c>
      <c r="D96" s="1794">
        <v>200</v>
      </c>
      <c r="E96" s="1795"/>
      <c r="F96" s="1813">
        <f t="shared" si="0"/>
        <v>0</v>
      </c>
      <c r="H96" s="1777"/>
      <c r="I96" s="1777"/>
      <c r="J96" s="1777"/>
      <c r="K96" s="1777"/>
      <c r="L96" s="1777"/>
      <c r="M96" s="1777"/>
      <c r="N96" s="1777"/>
      <c r="O96" s="1777"/>
      <c r="P96" s="1777"/>
      <c r="Q96" s="1777"/>
      <c r="R96" s="1777"/>
      <c r="S96" s="1777"/>
      <c r="T96" s="1777"/>
      <c r="U96" s="1777"/>
      <c r="V96" s="1777"/>
      <c r="W96" s="1777"/>
      <c r="X96" s="1777"/>
      <c r="Y96" s="1777"/>
      <c r="Z96" s="1777"/>
    </row>
    <row r="97" spans="1:26">
      <c r="A97" s="1784"/>
      <c r="B97" s="1797"/>
      <c r="C97" s="1785"/>
      <c r="D97" s="1794"/>
      <c r="E97" s="1795"/>
      <c r="F97" s="1813"/>
      <c r="H97" s="1777"/>
      <c r="I97" s="1777"/>
      <c r="J97" s="1777"/>
      <c r="K97" s="1777"/>
      <c r="L97" s="1777"/>
      <c r="M97" s="1777"/>
      <c r="N97" s="1777"/>
      <c r="O97" s="1777"/>
      <c r="P97" s="1777"/>
      <c r="Q97" s="1777"/>
      <c r="R97" s="1777"/>
      <c r="S97" s="1777"/>
      <c r="T97" s="1777"/>
      <c r="U97" s="1777"/>
      <c r="V97" s="1777"/>
      <c r="W97" s="1777"/>
      <c r="X97" s="1777"/>
      <c r="Y97" s="1777"/>
      <c r="Z97" s="1777"/>
    </row>
    <row r="98" spans="1:26">
      <c r="A98" s="1816"/>
      <c r="B98" s="1817"/>
      <c r="C98" s="1818"/>
      <c r="D98" s="1819"/>
      <c r="E98" s="1820"/>
      <c r="F98" s="1820">
        <v>0</v>
      </c>
      <c r="H98" s="1777"/>
      <c r="I98" s="1777"/>
      <c r="J98" s="1777"/>
      <c r="K98" s="1777"/>
      <c r="L98" s="1777"/>
      <c r="M98" s="1777"/>
      <c r="N98" s="1777"/>
      <c r="O98" s="1777"/>
      <c r="P98" s="1777"/>
      <c r="Q98" s="1777"/>
      <c r="R98" s="1777"/>
      <c r="S98" s="1777"/>
      <c r="T98" s="1777"/>
      <c r="U98" s="1777"/>
      <c r="V98" s="1777"/>
      <c r="W98" s="1777"/>
      <c r="X98" s="1777"/>
      <c r="Y98" s="1777"/>
      <c r="Z98" s="1777"/>
    </row>
    <row r="99" spans="1:26">
      <c r="A99" s="1821" t="str">
        <f>A17</f>
        <v>I</v>
      </c>
      <c r="B99" s="1822" t="str">
        <f>CONCATENATE(B11," ", "UKUPNO:")</f>
        <v>RUŠENJE I DEMONTAŽE UKUPNO:</v>
      </c>
      <c r="C99" s="1762"/>
      <c r="D99" s="1780"/>
      <c r="E99" s="1781"/>
      <c r="F99" s="1782">
        <f>SUM(F21:F98)</f>
        <v>0</v>
      </c>
      <c r="G99" s="1823"/>
      <c r="H99" s="1824"/>
      <c r="I99" s="1824"/>
      <c r="J99" s="1777"/>
      <c r="K99" s="1824"/>
      <c r="L99" s="1824"/>
      <c r="M99" s="1824"/>
      <c r="N99" s="1824"/>
      <c r="O99" s="1824"/>
      <c r="P99" s="1824"/>
      <c r="Q99" s="1824"/>
      <c r="R99" s="1824"/>
      <c r="S99" s="1824"/>
      <c r="T99" s="1824"/>
      <c r="U99" s="1824"/>
      <c r="V99" s="1824"/>
      <c r="W99" s="1824"/>
      <c r="X99" s="1824"/>
      <c r="Y99" s="1824"/>
      <c r="Z99" s="1824"/>
    </row>
    <row r="100" spans="1:26">
      <c r="A100" s="1821"/>
      <c r="B100" s="1822"/>
      <c r="C100" s="1762"/>
      <c r="D100" s="1780"/>
      <c r="E100" s="1781"/>
      <c r="F100" s="1782"/>
      <c r="G100" s="1823"/>
      <c r="H100" s="1824"/>
      <c r="I100" s="1824"/>
      <c r="J100" s="1777"/>
      <c r="K100" s="1824"/>
      <c r="L100" s="1824"/>
      <c r="M100" s="1824"/>
      <c r="N100" s="1824"/>
      <c r="O100" s="1824"/>
      <c r="P100" s="1824"/>
      <c r="Q100" s="1824"/>
      <c r="R100" s="1824"/>
      <c r="S100" s="1824"/>
      <c r="T100" s="1824"/>
      <c r="U100" s="1824"/>
      <c r="V100" s="1824"/>
      <c r="W100" s="1824"/>
      <c r="X100" s="1824"/>
      <c r="Y100" s="1824"/>
      <c r="Z100" s="1824"/>
    </row>
    <row r="101" spans="1:26">
      <c r="A101" s="1768"/>
      <c r="B101" s="1768"/>
      <c r="C101" s="1768"/>
      <c r="D101" s="1769"/>
      <c r="E101" s="1770"/>
      <c r="F101" s="1769"/>
      <c r="G101" s="1767"/>
      <c r="H101" s="1768"/>
      <c r="I101" s="1768"/>
      <c r="J101" s="1777"/>
      <c r="K101" s="1768"/>
      <c r="L101" s="1768"/>
      <c r="M101" s="1768"/>
      <c r="N101" s="1768"/>
      <c r="O101" s="1768"/>
      <c r="P101" s="1768"/>
      <c r="Q101" s="1768"/>
      <c r="R101" s="1768"/>
      <c r="S101" s="1768"/>
      <c r="T101" s="1768"/>
      <c r="U101" s="1768"/>
      <c r="V101" s="1768"/>
      <c r="W101" s="1768"/>
      <c r="X101" s="1768"/>
      <c r="Y101" s="1768"/>
      <c r="Z101" s="1768"/>
    </row>
    <row r="102" spans="1:26">
      <c r="A102" s="1825" t="s">
        <v>183</v>
      </c>
      <c r="B102" s="1826" t="s">
        <v>184</v>
      </c>
      <c r="C102" s="1827"/>
      <c r="D102" s="1828"/>
      <c r="E102" s="1829"/>
      <c r="F102" s="1829"/>
      <c r="H102" s="1777"/>
      <c r="I102" s="1777"/>
      <c r="J102" s="1777"/>
      <c r="K102" s="1777"/>
      <c r="L102" s="1777"/>
      <c r="M102" s="1777"/>
      <c r="N102" s="1777"/>
      <c r="O102" s="1777"/>
      <c r="P102" s="1777"/>
      <c r="Q102" s="1777"/>
      <c r="R102" s="1777"/>
      <c r="S102" s="1777"/>
      <c r="T102" s="1777"/>
      <c r="U102" s="1777"/>
      <c r="V102" s="1777"/>
      <c r="W102" s="1777"/>
      <c r="X102" s="1777"/>
      <c r="Y102" s="1777"/>
      <c r="Z102" s="1777"/>
    </row>
    <row r="103" spans="1:26">
      <c r="A103" s="1796"/>
      <c r="B103" s="1797"/>
      <c r="C103" s="1785"/>
      <c r="D103" s="1794"/>
      <c r="E103" s="1795"/>
      <c r="F103" s="1786"/>
      <c r="H103" s="1777"/>
      <c r="I103" s="1777"/>
      <c r="J103" s="1777"/>
      <c r="K103" s="1777"/>
      <c r="L103" s="1777"/>
      <c r="M103" s="1777"/>
      <c r="N103" s="1777"/>
      <c r="O103" s="1777"/>
      <c r="P103" s="1777"/>
      <c r="Q103" s="1777"/>
      <c r="R103" s="1777"/>
      <c r="S103" s="1777"/>
      <c r="T103" s="1777"/>
      <c r="U103" s="1777"/>
      <c r="V103" s="1777"/>
      <c r="W103" s="1777"/>
      <c r="X103" s="1777"/>
      <c r="Y103" s="1777"/>
      <c r="Z103" s="1777"/>
    </row>
    <row r="104" spans="1:26">
      <c r="A104" s="1784" t="s">
        <v>175</v>
      </c>
      <c r="B104" s="1793" t="s">
        <v>204</v>
      </c>
      <c r="C104" s="1785"/>
      <c r="D104" s="1794"/>
      <c r="E104" s="1795"/>
      <c r="F104" s="1786"/>
      <c r="H104" s="1777"/>
      <c r="I104" s="1777"/>
      <c r="J104" s="1777"/>
      <c r="K104" s="1777"/>
      <c r="L104" s="1777"/>
      <c r="M104" s="1777"/>
      <c r="N104" s="1777"/>
      <c r="O104" s="1777"/>
      <c r="P104" s="1777"/>
      <c r="Q104" s="1777"/>
      <c r="R104" s="1777"/>
      <c r="S104" s="1777"/>
      <c r="T104" s="1777"/>
      <c r="U104" s="1777"/>
      <c r="V104" s="1777"/>
      <c r="W104" s="1777"/>
      <c r="X104" s="1777"/>
      <c r="Y104" s="1777"/>
      <c r="Z104" s="1777"/>
    </row>
    <row r="105" spans="1:26" ht="79.2">
      <c r="A105" s="1784" t="s">
        <v>175</v>
      </c>
      <c r="B105" s="1793" t="s">
        <v>185</v>
      </c>
      <c r="C105" s="1785"/>
      <c r="D105" s="1794"/>
      <c r="E105" s="1795"/>
      <c r="F105" s="1786"/>
      <c r="H105" s="1777"/>
      <c r="I105" s="1777"/>
      <c r="J105" s="1777"/>
      <c r="K105" s="1777"/>
      <c r="L105" s="1777"/>
      <c r="M105" s="1777"/>
      <c r="N105" s="1777"/>
      <c r="O105" s="1777"/>
      <c r="P105" s="1777"/>
      <c r="Q105" s="1777"/>
      <c r="R105" s="1777"/>
      <c r="S105" s="1777"/>
      <c r="T105" s="1777"/>
      <c r="U105" s="1777"/>
      <c r="V105" s="1777"/>
      <c r="W105" s="1777"/>
      <c r="X105" s="1777"/>
      <c r="Y105" s="1777"/>
      <c r="Z105" s="1777"/>
    </row>
    <row r="106" spans="1:26">
      <c r="A106" s="1796"/>
      <c r="B106" s="1793"/>
      <c r="C106" s="1785"/>
      <c r="D106" s="1794"/>
      <c r="E106" s="1795"/>
      <c r="F106" s="1786"/>
      <c r="H106" s="1777"/>
      <c r="I106" s="1777"/>
      <c r="J106" s="1777"/>
      <c r="K106" s="1777"/>
      <c r="L106" s="1777"/>
      <c r="M106" s="1777"/>
      <c r="N106" s="1777"/>
      <c r="O106" s="1777"/>
      <c r="P106" s="1777"/>
      <c r="Q106" s="1777"/>
      <c r="R106" s="1777"/>
      <c r="S106" s="1777"/>
      <c r="T106" s="1777"/>
      <c r="U106" s="1777"/>
      <c r="V106" s="1777"/>
      <c r="W106" s="1777"/>
      <c r="X106" s="1777"/>
      <c r="Y106" s="1777"/>
      <c r="Z106" s="1777"/>
    </row>
    <row r="107" spans="1:26" ht="66">
      <c r="A107" s="1784" t="s">
        <v>175</v>
      </c>
      <c r="B107" s="1793" t="s">
        <v>186</v>
      </c>
      <c r="C107" s="1785"/>
      <c r="D107" s="1794"/>
      <c r="E107" s="1795"/>
      <c r="F107" s="1786"/>
      <c r="H107" s="1777"/>
      <c r="I107" s="1777"/>
      <c r="J107" s="1777"/>
      <c r="K107" s="1777"/>
      <c r="L107" s="1777"/>
      <c r="M107" s="1777"/>
      <c r="N107" s="1777"/>
      <c r="O107" s="1777"/>
      <c r="P107" s="1777"/>
      <c r="Q107" s="1777"/>
      <c r="R107" s="1777"/>
      <c r="S107" s="1777"/>
      <c r="T107" s="1777"/>
      <c r="U107" s="1777"/>
      <c r="V107" s="1777"/>
      <c r="W107" s="1777"/>
      <c r="X107" s="1777"/>
      <c r="Y107" s="1777"/>
      <c r="Z107" s="1777"/>
    </row>
    <row r="108" spans="1:26">
      <c r="A108" s="1796"/>
      <c r="B108" s="1793"/>
      <c r="C108" s="1785"/>
      <c r="D108" s="1794"/>
      <c r="E108" s="1795"/>
      <c r="F108" s="1786"/>
      <c r="H108" s="1777"/>
      <c r="I108" s="1777"/>
      <c r="J108" s="1777"/>
      <c r="K108" s="1777"/>
      <c r="L108" s="1777"/>
      <c r="M108" s="1777"/>
      <c r="N108" s="1777"/>
      <c r="O108" s="1777"/>
      <c r="P108" s="1777"/>
      <c r="Q108" s="1777"/>
      <c r="R108" s="1777"/>
      <c r="S108" s="1777"/>
      <c r="T108" s="1777"/>
      <c r="U108" s="1777"/>
      <c r="V108" s="1777"/>
      <c r="W108" s="1777"/>
      <c r="X108" s="1777"/>
      <c r="Y108" s="1777"/>
      <c r="Z108" s="1777"/>
    </row>
    <row r="109" spans="1:26" ht="132">
      <c r="A109" s="1784"/>
      <c r="B109" s="1793" t="s">
        <v>187</v>
      </c>
      <c r="C109" s="1785"/>
      <c r="D109" s="1794"/>
      <c r="E109" s="1795"/>
      <c r="F109" s="1786"/>
      <c r="H109" s="1777"/>
      <c r="I109" s="1777"/>
      <c r="J109" s="1777"/>
      <c r="K109" s="1777"/>
      <c r="L109" s="1777"/>
      <c r="M109" s="1777"/>
      <c r="N109" s="1777"/>
      <c r="O109" s="1777"/>
      <c r="P109" s="1777"/>
      <c r="Q109" s="1777"/>
      <c r="R109" s="1777"/>
      <c r="S109" s="1777"/>
      <c r="T109" s="1777"/>
      <c r="U109" s="1777"/>
      <c r="V109" s="1777"/>
      <c r="W109" s="1777"/>
      <c r="X109" s="1777"/>
      <c r="Y109" s="1777"/>
      <c r="Z109" s="1777"/>
    </row>
    <row r="110" spans="1:26" ht="39.6">
      <c r="A110" s="1784"/>
      <c r="B110" s="1793" t="s">
        <v>188</v>
      </c>
      <c r="C110" s="1785"/>
      <c r="D110" s="1794"/>
      <c r="E110" s="1795"/>
      <c r="F110" s="1786"/>
      <c r="H110" s="1777"/>
      <c r="I110" s="1777"/>
      <c r="J110" s="1777"/>
      <c r="K110" s="1777"/>
      <c r="L110" s="1777"/>
      <c r="M110" s="1777"/>
      <c r="N110" s="1777"/>
      <c r="O110" s="1777"/>
      <c r="P110" s="1777"/>
      <c r="Q110" s="1777"/>
      <c r="R110" s="1777"/>
      <c r="S110" s="1777"/>
      <c r="T110" s="1777"/>
      <c r="U110" s="1777"/>
      <c r="V110" s="1777"/>
      <c r="W110" s="1777"/>
      <c r="X110" s="1777"/>
      <c r="Y110" s="1777"/>
      <c r="Z110" s="1777"/>
    </row>
    <row r="111" spans="1:26">
      <c r="A111" s="1796"/>
      <c r="B111" s="1793"/>
      <c r="C111" s="1785"/>
      <c r="D111" s="1794"/>
      <c r="E111" s="1795"/>
      <c r="F111" s="1786"/>
      <c r="H111" s="1777"/>
      <c r="I111" s="1777"/>
      <c r="J111" s="1777"/>
      <c r="K111" s="1777"/>
      <c r="L111" s="1777"/>
      <c r="M111" s="1777"/>
      <c r="N111" s="1777"/>
      <c r="O111" s="1777"/>
      <c r="P111" s="1777"/>
      <c r="Q111" s="1777"/>
      <c r="R111" s="1777"/>
      <c r="S111" s="1777"/>
      <c r="T111" s="1777"/>
      <c r="U111" s="1777"/>
      <c r="V111" s="1777"/>
      <c r="W111" s="1777"/>
      <c r="X111" s="1777"/>
      <c r="Y111" s="1777"/>
      <c r="Z111" s="1777"/>
    </row>
    <row r="112" spans="1:26" ht="52.8">
      <c r="A112" s="1784"/>
      <c r="B112" s="1793" t="s">
        <v>189</v>
      </c>
      <c r="C112" s="1785"/>
      <c r="D112" s="1794"/>
      <c r="E112" s="1795"/>
      <c r="F112" s="1786"/>
      <c r="H112" s="1777"/>
      <c r="I112" s="1777"/>
      <c r="J112" s="1777"/>
      <c r="K112" s="1777"/>
      <c r="L112" s="1777"/>
      <c r="M112" s="1777"/>
      <c r="N112" s="1777"/>
      <c r="O112" s="1777"/>
      <c r="P112" s="1777"/>
      <c r="Q112" s="1777"/>
      <c r="R112" s="1777"/>
      <c r="S112" s="1777"/>
      <c r="T112" s="1777"/>
      <c r="U112" s="1777"/>
      <c r="V112" s="1777"/>
      <c r="W112" s="1777"/>
      <c r="X112" s="1777"/>
      <c r="Y112" s="1777"/>
      <c r="Z112" s="1777"/>
    </row>
    <row r="113" spans="1:26">
      <c r="A113" s="1796"/>
      <c r="B113" s="1793"/>
      <c r="C113" s="1785"/>
      <c r="D113" s="1794"/>
      <c r="E113" s="1795"/>
      <c r="F113" s="1786"/>
      <c r="H113" s="1777"/>
      <c r="I113" s="1777"/>
      <c r="J113" s="1777"/>
      <c r="K113" s="1777"/>
      <c r="L113" s="1777"/>
      <c r="M113" s="1777"/>
      <c r="N113" s="1777"/>
      <c r="O113" s="1777"/>
      <c r="P113" s="1777"/>
      <c r="Q113" s="1777"/>
      <c r="R113" s="1777"/>
      <c r="S113" s="1777"/>
      <c r="T113" s="1777"/>
      <c r="U113" s="1777"/>
      <c r="V113" s="1777"/>
      <c r="W113" s="1777"/>
      <c r="X113" s="1777"/>
      <c r="Y113" s="1777"/>
      <c r="Z113" s="1777"/>
    </row>
    <row r="114" spans="1:26" ht="26.4">
      <c r="A114" s="1784" t="s">
        <v>175</v>
      </c>
      <c r="B114" s="1783" t="s">
        <v>190</v>
      </c>
      <c r="C114" s="1785"/>
      <c r="D114" s="1786"/>
      <c r="E114" s="1787"/>
      <c r="F114" s="1786"/>
      <c r="H114" s="1777"/>
      <c r="I114" s="1777"/>
      <c r="J114" s="1777"/>
      <c r="K114" s="1777"/>
      <c r="L114" s="1777"/>
      <c r="M114" s="1777"/>
      <c r="N114" s="1777"/>
      <c r="O114" s="1777"/>
      <c r="P114" s="1777"/>
      <c r="Q114" s="1777"/>
      <c r="R114" s="1777"/>
      <c r="S114" s="1777"/>
      <c r="T114" s="1777"/>
      <c r="U114" s="1777"/>
      <c r="V114" s="1777"/>
      <c r="W114" s="1777"/>
      <c r="X114" s="1777"/>
      <c r="Y114" s="1777"/>
      <c r="Z114" s="1777"/>
    </row>
    <row r="115" spans="1:26">
      <c r="A115" s="1784" t="s">
        <v>175</v>
      </c>
      <c r="B115" s="1783" t="s">
        <v>2589</v>
      </c>
      <c r="C115" s="1785"/>
      <c r="D115" s="1786"/>
      <c r="E115" s="1787"/>
      <c r="F115" s="1786"/>
      <c r="H115" s="1777"/>
      <c r="I115" s="1777"/>
      <c r="J115" s="1777"/>
      <c r="K115" s="1777"/>
      <c r="L115" s="1777"/>
      <c r="M115" s="1777"/>
      <c r="N115" s="1777"/>
      <c r="O115" s="1777"/>
      <c r="P115" s="1777"/>
      <c r="Q115" s="1777"/>
      <c r="R115" s="1777"/>
      <c r="S115" s="1777"/>
      <c r="T115" s="1777"/>
      <c r="U115" s="1777"/>
      <c r="V115" s="1777"/>
      <c r="W115" s="1777"/>
      <c r="X115" s="1777"/>
      <c r="Y115" s="1777"/>
      <c r="Z115" s="1777"/>
    </row>
    <row r="116" spans="1:26">
      <c r="A116" s="1784" t="s">
        <v>175</v>
      </c>
      <c r="B116" s="1803"/>
      <c r="C116" s="1785"/>
      <c r="D116" s="1786"/>
      <c r="E116" s="1787"/>
      <c r="F116" s="1786"/>
      <c r="H116" s="1777"/>
      <c r="I116" s="1777"/>
      <c r="J116" s="1777"/>
      <c r="K116" s="1777"/>
      <c r="L116" s="1777"/>
      <c r="M116" s="1777"/>
      <c r="N116" s="1777"/>
      <c r="O116" s="1777"/>
      <c r="P116" s="1777"/>
      <c r="Q116" s="1777"/>
      <c r="R116" s="1777"/>
      <c r="S116" s="1777"/>
      <c r="T116" s="1777"/>
      <c r="U116" s="1777"/>
      <c r="V116" s="1777"/>
      <c r="W116" s="1777"/>
      <c r="X116" s="1777"/>
      <c r="Y116" s="1777"/>
      <c r="Z116" s="1777"/>
    </row>
    <row r="117" spans="1:26">
      <c r="A117" s="1784" t="s">
        <v>175</v>
      </c>
      <c r="B117" s="1803"/>
      <c r="C117" s="1785"/>
      <c r="D117" s="1786"/>
      <c r="E117" s="1787"/>
      <c r="F117" s="1786"/>
      <c r="H117" s="1777"/>
      <c r="I117" s="1777"/>
      <c r="J117" s="1777"/>
      <c r="K117" s="1777"/>
      <c r="L117" s="1777"/>
      <c r="M117" s="1777"/>
      <c r="N117" s="1777"/>
      <c r="O117" s="1777"/>
      <c r="P117" s="1777"/>
      <c r="Q117" s="1777"/>
      <c r="R117" s="1777"/>
      <c r="S117" s="1777"/>
      <c r="T117" s="1777"/>
      <c r="U117" s="1777"/>
      <c r="V117" s="1777"/>
      <c r="W117" s="1777"/>
      <c r="X117" s="1777"/>
      <c r="Y117" s="1777"/>
      <c r="Z117" s="1777"/>
    </row>
    <row r="118" spans="1:26">
      <c r="A118" s="1784"/>
      <c r="B118" s="1830"/>
      <c r="C118" s="1785"/>
      <c r="D118" s="1794"/>
      <c r="E118" s="1795"/>
      <c r="F118" s="1786"/>
      <c r="H118" s="1777"/>
      <c r="I118" s="1777"/>
      <c r="J118" s="1777"/>
      <c r="K118" s="1777"/>
      <c r="L118" s="1777"/>
      <c r="M118" s="1777"/>
      <c r="N118" s="1777"/>
      <c r="O118" s="1777"/>
      <c r="P118" s="1777"/>
      <c r="Q118" s="1777"/>
      <c r="R118" s="1777"/>
      <c r="S118" s="1777"/>
      <c r="T118" s="1777"/>
      <c r="U118" s="1777"/>
      <c r="V118" s="1777"/>
      <c r="W118" s="1777"/>
      <c r="X118" s="1777"/>
      <c r="Y118" s="1777"/>
      <c r="Z118" s="1777"/>
    </row>
    <row r="119" spans="1:26">
      <c r="A119" s="1784"/>
      <c r="B119" s="1830"/>
      <c r="C119" s="1785"/>
      <c r="D119" s="1794"/>
      <c r="E119" s="1795"/>
      <c r="F119" s="1786"/>
      <c r="H119" s="1777"/>
      <c r="I119" s="1777"/>
      <c r="J119" s="1777"/>
      <c r="K119" s="1777"/>
      <c r="L119" s="1777"/>
      <c r="M119" s="1777"/>
      <c r="N119" s="1777"/>
      <c r="O119" s="1777"/>
      <c r="P119" s="1777"/>
      <c r="Q119" s="1777"/>
      <c r="R119" s="1777"/>
      <c r="S119" s="1777"/>
      <c r="T119" s="1777"/>
      <c r="U119" s="1777"/>
      <c r="V119" s="1777"/>
      <c r="W119" s="1777"/>
      <c r="X119" s="1777"/>
      <c r="Y119" s="1777"/>
      <c r="Z119" s="1777"/>
    </row>
    <row r="120" spans="1:26">
      <c r="A120" s="1798" t="s">
        <v>177</v>
      </c>
      <c r="B120" s="1799" t="s">
        <v>153</v>
      </c>
      <c r="C120" s="1800"/>
      <c r="D120" s="1801"/>
      <c r="E120" s="1801"/>
      <c r="F120" s="1802"/>
      <c r="H120" s="1777"/>
      <c r="I120" s="1777"/>
      <c r="J120" s="1777"/>
      <c r="K120" s="1777"/>
      <c r="L120" s="1777"/>
      <c r="M120" s="1777"/>
      <c r="N120" s="1777"/>
      <c r="O120" s="1777"/>
      <c r="P120" s="1777"/>
      <c r="Q120" s="1777"/>
      <c r="R120" s="1777"/>
      <c r="S120" s="1777"/>
      <c r="T120" s="1777"/>
      <c r="U120" s="1777"/>
      <c r="V120" s="1777"/>
      <c r="W120" s="1777"/>
      <c r="X120" s="1777"/>
      <c r="Y120" s="1777"/>
      <c r="Z120" s="1777"/>
    </row>
    <row r="121" spans="1:26">
      <c r="A121" s="1796"/>
      <c r="B121" s="1797"/>
      <c r="C121" s="1785"/>
      <c r="D121" s="1794"/>
      <c r="E121" s="1795"/>
      <c r="F121" s="1786"/>
      <c r="H121" s="1777"/>
      <c r="I121" s="1777"/>
      <c r="J121" s="1777"/>
      <c r="K121" s="1777"/>
      <c r="L121" s="1777"/>
      <c r="M121" s="1777"/>
      <c r="N121" s="1777"/>
      <c r="O121" s="1777"/>
      <c r="P121" s="1777"/>
      <c r="Q121" s="1777"/>
      <c r="R121" s="1777"/>
      <c r="S121" s="1777"/>
      <c r="T121" s="1777"/>
      <c r="U121" s="1777"/>
      <c r="V121" s="1777"/>
      <c r="W121" s="1777"/>
      <c r="X121" s="1777"/>
      <c r="Y121" s="1777"/>
      <c r="Z121" s="1777"/>
    </row>
    <row r="122" spans="1:26">
      <c r="A122" s="1814" t="s">
        <v>172</v>
      </c>
      <c r="B122" s="1805" t="s">
        <v>191</v>
      </c>
      <c r="C122" s="1785"/>
      <c r="D122" s="1794"/>
      <c r="E122" s="1795"/>
      <c r="F122" s="1786"/>
      <c r="H122" s="1777"/>
      <c r="I122" s="1777"/>
      <c r="J122" s="1777"/>
      <c r="K122" s="1777"/>
      <c r="L122" s="1777"/>
      <c r="M122" s="1777"/>
      <c r="N122" s="1777"/>
      <c r="O122" s="1777"/>
      <c r="P122" s="1777"/>
      <c r="Q122" s="1777"/>
      <c r="R122" s="1777"/>
      <c r="S122" s="1777"/>
      <c r="T122" s="1777"/>
      <c r="U122" s="1777"/>
      <c r="V122" s="1777"/>
      <c r="W122" s="1777"/>
      <c r="X122" s="1777"/>
      <c r="Y122" s="1777"/>
      <c r="Z122" s="1777"/>
    </row>
    <row r="123" spans="1:26" ht="92.4">
      <c r="A123" s="1784" t="s">
        <v>175</v>
      </c>
      <c r="B123" s="1797" t="s">
        <v>192</v>
      </c>
      <c r="C123" s="1785"/>
      <c r="D123" s="1794"/>
      <c r="E123" s="1795"/>
      <c r="F123" s="1831">
        <f t="shared" ref="F123:F157" si="1">SUM(D123*E123)</f>
        <v>0</v>
      </c>
      <c r="H123" s="1777"/>
      <c r="I123" s="1777"/>
      <c r="J123" s="1777"/>
      <c r="K123" s="1777"/>
      <c r="L123" s="1777"/>
      <c r="M123" s="1777"/>
      <c r="N123" s="1777"/>
      <c r="O123" s="1777"/>
      <c r="P123" s="1777"/>
      <c r="Q123" s="1777"/>
      <c r="R123" s="1777"/>
      <c r="S123" s="1777"/>
      <c r="T123" s="1777"/>
      <c r="U123" s="1777"/>
      <c r="V123" s="1777"/>
      <c r="W123" s="1777"/>
      <c r="X123" s="1777"/>
      <c r="Y123" s="1777"/>
      <c r="Z123" s="1777"/>
    </row>
    <row r="124" spans="1:26" ht="26.4">
      <c r="A124" s="1784" t="s">
        <v>178</v>
      </c>
      <c r="B124" s="1797" t="s">
        <v>193</v>
      </c>
      <c r="C124" s="1785"/>
      <c r="D124" s="1794"/>
      <c r="E124" s="1795"/>
      <c r="F124" s="1831">
        <f t="shared" si="1"/>
        <v>0</v>
      </c>
      <c r="H124" s="1777"/>
      <c r="I124" s="1777"/>
      <c r="J124" s="1777"/>
      <c r="K124" s="1777"/>
      <c r="L124" s="1777"/>
      <c r="M124" s="1777"/>
      <c r="N124" s="1777"/>
      <c r="O124" s="1777"/>
      <c r="P124" s="1777"/>
      <c r="Q124" s="1777"/>
      <c r="R124" s="1777"/>
      <c r="S124" s="1777"/>
      <c r="T124" s="1777"/>
      <c r="U124" s="1777"/>
      <c r="V124" s="1777"/>
      <c r="W124" s="1777"/>
      <c r="X124" s="1777"/>
      <c r="Y124" s="1777"/>
      <c r="Z124" s="1777"/>
    </row>
    <row r="125" spans="1:26">
      <c r="A125" s="1784" t="s">
        <v>178</v>
      </c>
      <c r="B125" s="1797" t="s">
        <v>194</v>
      </c>
      <c r="C125" s="1785"/>
      <c r="D125" s="1794"/>
      <c r="E125" s="1795"/>
      <c r="F125" s="1831">
        <f t="shared" si="1"/>
        <v>0</v>
      </c>
      <c r="H125" s="1777"/>
      <c r="I125" s="1777"/>
      <c r="J125" s="1777"/>
      <c r="K125" s="1777"/>
      <c r="L125" s="1777"/>
      <c r="M125" s="1777"/>
      <c r="N125" s="1777"/>
      <c r="O125" s="1777"/>
      <c r="P125" s="1777"/>
      <c r="Q125" s="1777"/>
      <c r="R125" s="1777"/>
      <c r="S125" s="1777"/>
      <c r="T125" s="1777"/>
      <c r="U125" s="1777"/>
      <c r="V125" s="1777"/>
      <c r="W125" s="1777"/>
      <c r="X125" s="1777"/>
      <c r="Y125" s="1777"/>
      <c r="Z125" s="1777"/>
    </row>
    <row r="126" spans="1:26" ht="26.4">
      <c r="A126" s="1784" t="s">
        <v>178</v>
      </c>
      <c r="B126" s="1797" t="s">
        <v>195</v>
      </c>
      <c r="C126" s="1785"/>
      <c r="D126" s="1794"/>
      <c r="E126" s="1795"/>
      <c r="F126" s="1831">
        <f t="shared" si="1"/>
        <v>0</v>
      </c>
      <c r="H126" s="1777"/>
      <c r="I126" s="1777"/>
      <c r="J126" s="1777"/>
      <c r="K126" s="1777"/>
      <c r="L126" s="1777"/>
      <c r="M126" s="1777"/>
      <c r="N126" s="1777"/>
      <c r="O126" s="1777"/>
      <c r="P126" s="1777"/>
      <c r="Q126" s="1777"/>
      <c r="R126" s="1777"/>
      <c r="S126" s="1777"/>
      <c r="T126" s="1777"/>
      <c r="U126" s="1777"/>
      <c r="V126" s="1777"/>
      <c r="W126" s="1777"/>
      <c r="X126" s="1777"/>
      <c r="Y126" s="1777"/>
      <c r="Z126" s="1777"/>
    </row>
    <row r="127" spans="1:26" ht="39.6">
      <c r="A127" s="1784" t="s">
        <v>178</v>
      </c>
      <c r="B127" s="1797" t="s">
        <v>196</v>
      </c>
      <c r="C127" s="1785"/>
      <c r="D127" s="1794"/>
      <c r="E127" s="1795"/>
      <c r="F127" s="1831">
        <f t="shared" si="1"/>
        <v>0</v>
      </c>
      <c r="H127" s="1777"/>
      <c r="I127" s="1777"/>
      <c r="J127" s="1777"/>
      <c r="K127" s="1777"/>
      <c r="L127" s="1777"/>
      <c r="M127" s="1777"/>
      <c r="N127" s="1777"/>
      <c r="O127" s="1777"/>
      <c r="P127" s="1777"/>
      <c r="Q127" s="1777"/>
      <c r="R127" s="1777"/>
      <c r="S127" s="1777"/>
      <c r="T127" s="1777"/>
      <c r="U127" s="1777"/>
      <c r="V127" s="1777"/>
      <c r="W127" s="1777"/>
      <c r="X127" s="1777"/>
      <c r="Y127" s="1777"/>
      <c r="Z127" s="1777"/>
    </row>
    <row r="128" spans="1:26" ht="26.4">
      <c r="A128" s="1784" t="s">
        <v>178</v>
      </c>
      <c r="B128" s="1797" t="s">
        <v>197</v>
      </c>
      <c r="C128" s="1785"/>
      <c r="D128" s="1794"/>
      <c r="E128" s="1795"/>
      <c r="F128" s="1831">
        <f t="shared" si="1"/>
        <v>0</v>
      </c>
      <c r="H128" s="1777"/>
      <c r="I128" s="1777"/>
      <c r="J128" s="1777"/>
      <c r="K128" s="1777"/>
      <c r="L128" s="1777"/>
      <c r="M128" s="1777"/>
      <c r="N128" s="1777"/>
      <c r="O128" s="1777"/>
      <c r="P128" s="1777"/>
      <c r="Q128" s="1777"/>
      <c r="R128" s="1777"/>
      <c r="S128" s="1777"/>
      <c r="T128" s="1777"/>
      <c r="U128" s="1777"/>
      <c r="V128" s="1777"/>
      <c r="W128" s="1777"/>
      <c r="X128" s="1777"/>
      <c r="Y128" s="1777"/>
      <c r="Z128" s="1777"/>
    </row>
    <row r="129" spans="1:26" ht="26.4">
      <c r="A129" s="1784" t="s">
        <v>178</v>
      </c>
      <c r="B129" s="1797" t="s">
        <v>198</v>
      </c>
      <c r="C129" s="1785"/>
      <c r="D129" s="1794"/>
      <c r="E129" s="1795"/>
      <c r="F129" s="1831">
        <f t="shared" si="1"/>
        <v>0</v>
      </c>
      <c r="H129" s="1777"/>
      <c r="I129" s="1777"/>
      <c r="J129" s="1777"/>
      <c r="K129" s="1777"/>
      <c r="L129" s="1777"/>
      <c r="M129" s="1777"/>
      <c r="N129" s="1777"/>
      <c r="O129" s="1777"/>
      <c r="P129" s="1777"/>
      <c r="Q129" s="1777"/>
      <c r="R129" s="1777"/>
      <c r="S129" s="1777"/>
      <c r="T129" s="1777"/>
      <c r="U129" s="1777"/>
      <c r="V129" s="1777"/>
      <c r="W129" s="1777"/>
      <c r="X129" s="1777"/>
      <c r="Y129" s="1777"/>
      <c r="Z129" s="1777"/>
    </row>
    <row r="130" spans="1:26" ht="52.8">
      <c r="A130" s="1784"/>
      <c r="B130" s="1797" t="s">
        <v>199</v>
      </c>
      <c r="C130" s="1785"/>
      <c r="D130" s="1794"/>
      <c r="E130" s="1795"/>
      <c r="F130" s="1831">
        <f t="shared" si="1"/>
        <v>0</v>
      </c>
      <c r="H130" s="1777"/>
      <c r="I130" s="1777"/>
      <c r="J130" s="1777"/>
      <c r="K130" s="1777"/>
      <c r="L130" s="1777"/>
      <c r="M130" s="1777"/>
      <c r="N130" s="1777"/>
      <c r="O130" s="1777"/>
      <c r="P130" s="1777"/>
      <c r="Q130" s="1777"/>
      <c r="R130" s="1777"/>
      <c r="S130" s="1777"/>
      <c r="T130" s="1777"/>
      <c r="U130" s="1777"/>
      <c r="V130" s="1777"/>
      <c r="W130" s="1777"/>
      <c r="X130" s="1777"/>
      <c r="Y130" s="1777"/>
      <c r="Z130" s="1777"/>
    </row>
    <row r="131" spans="1:26" ht="92.4">
      <c r="A131" s="1784" t="s">
        <v>175</v>
      </c>
      <c r="B131" s="1797" t="s">
        <v>2590</v>
      </c>
      <c r="C131" s="1785"/>
      <c r="D131" s="1794"/>
      <c r="E131" s="1795"/>
      <c r="F131" s="1831"/>
      <c r="H131" s="1777"/>
      <c r="I131" s="1777"/>
      <c r="J131" s="1777"/>
      <c r="K131" s="1777"/>
      <c r="L131" s="1777"/>
      <c r="M131" s="1777"/>
      <c r="N131" s="1777"/>
      <c r="O131" s="1777"/>
      <c r="P131" s="1777"/>
      <c r="Q131" s="1777"/>
      <c r="R131" s="1777"/>
      <c r="S131" s="1777"/>
      <c r="T131" s="1777"/>
      <c r="U131" s="1777"/>
      <c r="V131" s="1777"/>
      <c r="W131" s="1777"/>
      <c r="X131" s="1777"/>
      <c r="Y131" s="1777"/>
      <c r="Z131" s="1777"/>
    </row>
    <row r="132" spans="1:26" ht="39.6">
      <c r="A132" s="1784" t="s">
        <v>66</v>
      </c>
      <c r="B132" s="1797" t="s">
        <v>200</v>
      </c>
      <c r="C132" s="1785" t="s">
        <v>201</v>
      </c>
      <c r="D132" s="1794">
        <v>1</v>
      </c>
      <c r="E132" s="1795"/>
      <c r="F132" s="1813">
        <f t="shared" ref="F132" si="2">D132*E132</f>
        <v>0</v>
      </c>
      <c r="G132" s="1815"/>
      <c r="H132" s="1777"/>
      <c r="I132" s="1777"/>
      <c r="J132" s="1777"/>
      <c r="K132" s="1777"/>
      <c r="L132" s="1777"/>
      <c r="M132" s="1777"/>
      <c r="N132" s="1777"/>
      <c r="O132" s="1777"/>
      <c r="P132" s="1777"/>
      <c r="Q132" s="1777"/>
      <c r="R132" s="1777"/>
      <c r="S132" s="1777"/>
      <c r="T132" s="1777"/>
      <c r="U132" s="1777"/>
      <c r="V132" s="1777"/>
      <c r="W132" s="1777"/>
      <c r="X132" s="1777"/>
      <c r="Y132" s="1777"/>
      <c r="Z132" s="1777"/>
    </row>
    <row r="133" spans="1:26">
      <c r="A133" s="1796"/>
      <c r="B133" s="1797"/>
      <c r="C133" s="1785"/>
      <c r="D133" s="1794"/>
      <c r="E133" s="1795"/>
      <c r="F133" s="1831"/>
      <c r="H133" s="1777"/>
      <c r="I133" s="1777"/>
      <c r="J133" s="1777"/>
      <c r="K133" s="1777"/>
      <c r="L133" s="1777"/>
      <c r="M133" s="1777"/>
      <c r="N133" s="1777"/>
      <c r="O133" s="1777"/>
      <c r="P133" s="1777"/>
      <c r="Q133" s="1777"/>
      <c r="R133" s="1777"/>
      <c r="S133" s="1777"/>
      <c r="T133" s="1777"/>
      <c r="U133" s="1777"/>
      <c r="V133" s="1777"/>
      <c r="W133" s="1777"/>
      <c r="X133" s="1777"/>
      <c r="Y133" s="1777"/>
      <c r="Z133" s="1777"/>
    </row>
    <row r="134" spans="1:26" s="1837" customFormat="1">
      <c r="A134" s="1832"/>
      <c r="B134" s="1833"/>
      <c r="C134" s="1834"/>
      <c r="D134" s="1831"/>
      <c r="E134" s="1835"/>
      <c r="F134" s="1831"/>
      <c r="G134" s="1836"/>
    </row>
    <row r="135" spans="1:26" s="1845" customFormat="1">
      <c r="A135" s="1838" t="s">
        <v>202</v>
      </c>
      <c r="B135" s="1839" t="s">
        <v>1904</v>
      </c>
      <c r="C135" s="1840"/>
      <c r="D135" s="1841"/>
      <c r="E135" s="1842"/>
      <c r="F135" s="1843"/>
      <c r="G135" s="1844"/>
    </row>
    <row r="136" spans="1:26" s="1845" customFormat="1" ht="66">
      <c r="A136" s="1846"/>
      <c r="B136" s="1847" t="s">
        <v>1905</v>
      </c>
      <c r="C136" s="1840"/>
      <c r="D136" s="1841"/>
      <c r="E136" s="1842"/>
      <c r="F136" s="1843"/>
      <c r="G136" s="1844"/>
    </row>
    <row r="137" spans="1:26" s="1845" customFormat="1" ht="39.6">
      <c r="A137" s="1846" t="s">
        <v>2591</v>
      </c>
      <c r="B137" s="1847" t="s">
        <v>1906</v>
      </c>
      <c r="C137" s="1840"/>
      <c r="D137" s="1841"/>
      <c r="E137" s="1842"/>
      <c r="F137" s="1843"/>
      <c r="G137" s="1844"/>
    </row>
    <row r="138" spans="1:26" s="1845" customFormat="1" ht="26.4">
      <c r="A138" s="1846" t="s">
        <v>2591</v>
      </c>
      <c r="B138" s="1847" t="s">
        <v>1907</v>
      </c>
      <c r="C138" s="1840"/>
      <c r="D138" s="1841"/>
      <c r="E138" s="1842"/>
      <c r="F138" s="1843"/>
      <c r="G138" s="1844"/>
    </row>
    <row r="139" spans="1:26" s="1845" customFormat="1" ht="26.4">
      <c r="A139" s="1846"/>
      <c r="B139" s="1847" t="s">
        <v>1908</v>
      </c>
      <c r="C139" s="1840"/>
      <c r="D139" s="1841"/>
      <c r="E139" s="1842"/>
      <c r="F139" s="1843"/>
      <c r="G139" s="1844"/>
    </row>
    <row r="140" spans="1:26" s="1845" customFormat="1" ht="26.4">
      <c r="A140" s="1846" t="s">
        <v>2592</v>
      </c>
      <c r="B140" s="1847" t="s">
        <v>1909</v>
      </c>
      <c r="C140" s="1840"/>
      <c r="D140" s="1841"/>
      <c r="E140" s="1842"/>
      <c r="F140" s="1843"/>
      <c r="G140" s="1844"/>
    </row>
    <row r="141" spans="1:26" s="1845" customFormat="1" ht="26.4">
      <c r="A141" s="1846" t="s">
        <v>2592</v>
      </c>
      <c r="B141" s="1847" t="s">
        <v>1910</v>
      </c>
      <c r="C141" s="1840"/>
      <c r="D141" s="1841"/>
      <c r="E141" s="1842"/>
      <c r="F141" s="1843"/>
      <c r="G141" s="1844"/>
    </row>
    <row r="142" spans="1:26" s="1845" customFormat="1">
      <c r="A142" s="1846" t="s">
        <v>2591</v>
      </c>
      <c r="B142" s="1847" t="s">
        <v>1911</v>
      </c>
      <c r="C142" s="1840"/>
      <c r="D142" s="1841"/>
      <c r="E142" s="1842"/>
      <c r="F142" s="1843"/>
      <c r="G142" s="1844"/>
    </row>
    <row r="143" spans="1:26" s="1845" customFormat="1">
      <c r="A143" s="1846" t="s">
        <v>2591</v>
      </c>
      <c r="B143" s="1847" t="s">
        <v>1912</v>
      </c>
      <c r="C143" s="1840"/>
      <c r="D143" s="1841"/>
      <c r="E143" s="1842"/>
      <c r="F143" s="1843"/>
      <c r="G143" s="1844"/>
    </row>
    <row r="144" spans="1:26" s="1845" customFormat="1" ht="26.4">
      <c r="A144" s="1846" t="s">
        <v>2591</v>
      </c>
      <c r="B144" s="1847" t="s">
        <v>1913</v>
      </c>
      <c r="C144" s="1840"/>
      <c r="D144" s="1841"/>
      <c r="E144" s="1842"/>
      <c r="F144" s="1843"/>
      <c r="G144" s="1844"/>
    </row>
    <row r="145" spans="1:27" s="1845" customFormat="1">
      <c r="A145" s="1846" t="s">
        <v>2591</v>
      </c>
      <c r="B145" s="1847" t="s">
        <v>1914</v>
      </c>
      <c r="C145" s="1840"/>
      <c r="D145" s="1841"/>
      <c r="E145" s="1842"/>
      <c r="F145" s="1843"/>
      <c r="G145" s="1844"/>
    </row>
    <row r="146" spans="1:27" s="1845" customFormat="1">
      <c r="A146" s="1846" t="s">
        <v>2591</v>
      </c>
      <c r="B146" s="1847" t="s">
        <v>1915</v>
      </c>
      <c r="C146" s="1840"/>
      <c r="D146" s="1841"/>
      <c r="E146" s="1842"/>
      <c r="F146" s="1843"/>
      <c r="G146" s="1844"/>
    </row>
    <row r="147" spans="1:27" s="1845" customFormat="1">
      <c r="A147" s="1846" t="s">
        <v>2591</v>
      </c>
      <c r="B147" s="1847" t="s">
        <v>1916</v>
      </c>
      <c r="C147" s="1840"/>
      <c r="D147" s="1841"/>
      <c r="E147" s="1842"/>
      <c r="F147" s="1843"/>
      <c r="G147" s="1844"/>
    </row>
    <row r="148" spans="1:27" s="1845" customFormat="1">
      <c r="A148" s="1846" t="s">
        <v>2591</v>
      </c>
      <c r="B148" s="1847" t="s">
        <v>1917</v>
      </c>
      <c r="C148" s="1840"/>
      <c r="D148" s="1841"/>
      <c r="E148" s="1842"/>
      <c r="F148" s="1843"/>
      <c r="G148" s="1844"/>
    </row>
    <row r="149" spans="1:27" s="1845" customFormat="1" ht="66">
      <c r="A149" s="1846"/>
      <c r="B149" s="1847" t="s">
        <v>1918</v>
      </c>
      <c r="C149" s="1840"/>
      <c r="D149" s="1841"/>
      <c r="E149" s="1842"/>
      <c r="F149" s="1843"/>
      <c r="G149" s="1844"/>
    </row>
    <row r="150" spans="1:27" s="1845" customFormat="1" ht="26.4">
      <c r="A150" s="1846"/>
      <c r="B150" s="1847" t="s">
        <v>1919</v>
      </c>
      <c r="C150" s="1840"/>
      <c r="D150" s="1841"/>
      <c r="E150" s="1842"/>
      <c r="F150" s="1843"/>
      <c r="G150" s="1844"/>
    </row>
    <row r="151" spans="1:27" s="1845" customFormat="1">
      <c r="A151" s="1846"/>
      <c r="B151" s="1847" t="s">
        <v>222</v>
      </c>
      <c r="C151" s="1840"/>
      <c r="D151" s="1841"/>
      <c r="E151" s="1842"/>
      <c r="F151" s="1843"/>
      <c r="G151" s="1844"/>
    </row>
    <row r="152" spans="1:27" s="1845" customFormat="1">
      <c r="A152" s="1846"/>
      <c r="B152" s="1847"/>
      <c r="C152" s="1840" t="s">
        <v>201</v>
      </c>
      <c r="D152" s="1848">
        <v>1</v>
      </c>
      <c r="E152" s="1841"/>
      <c r="F152" s="1813">
        <f t="shared" ref="F152" si="3">D152*E152</f>
        <v>0</v>
      </c>
      <c r="G152" s="1844"/>
    </row>
    <row r="153" spans="1:27" s="1856" customFormat="1">
      <c r="A153" s="1849"/>
      <c r="B153" s="1850"/>
      <c r="C153" s="1851"/>
      <c r="D153" s="1852"/>
      <c r="E153" s="1853"/>
      <c r="F153" s="1854" t="str">
        <f>IF(OR(OR(E153=0,E153=" "),OR(D153=0,D153=" "))," ",D153*E153)</f>
        <v xml:space="preserve"> </v>
      </c>
      <c r="G153" s="1854"/>
      <c r="H153" s="1855"/>
      <c r="I153" s="1855"/>
      <c r="J153" s="1855"/>
      <c r="K153" s="1855"/>
      <c r="L153" s="1855"/>
      <c r="M153" s="1855"/>
      <c r="N153" s="1855"/>
      <c r="O153" s="1855"/>
      <c r="P153" s="1855"/>
      <c r="Q153" s="1855"/>
      <c r="R153" s="1855"/>
      <c r="S153" s="1855"/>
      <c r="T153" s="1855"/>
      <c r="U153" s="1855"/>
      <c r="V153" s="1855"/>
      <c r="W153" s="1855"/>
      <c r="X153" s="1855"/>
      <c r="Y153" s="1855"/>
      <c r="Z153" s="1855"/>
      <c r="AA153" s="1855"/>
    </row>
    <row r="154" spans="1:27">
      <c r="A154" s="1814" t="s">
        <v>203</v>
      </c>
      <c r="B154" s="1805" t="s">
        <v>288</v>
      </c>
      <c r="C154" s="1785"/>
      <c r="D154" s="1794"/>
      <c r="E154" s="1795"/>
      <c r="F154" s="1831"/>
      <c r="H154" s="1777"/>
      <c r="I154" s="1777"/>
      <c r="J154" s="1777"/>
      <c r="K154" s="1777"/>
      <c r="L154" s="1777"/>
      <c r="M154" s="1777"/>
      <c r="N154" s="1777"/>
      <c r="O154" s="1777"/>
      <c r="P154" s="1777"/>
      <c r="Q154" s="1777"/>
      <c r="R154" s="1777"/>
      <c r="S154" s="1777"/>
      <c r="T154" s="1777"/>
      <c r="U154" s="1777"/>
      <c r="V154" s="1777"/>
      <c r="W154" s="1777"/>
      <c r="X154" s="1777"/>
      <c r="Y154" s="1777"/>
      <c r="Z154" s="1777"/>
    </row>
    <row r="155" spans="1:27" ht="52.8">
      <c r="A155" s="1784" t="s">
        <v>175</v>
      </c>
      <c r="B155" s="1797" t="s">
        <v>1638</v>
      </c>
      <c r="C155" s="1785"/>
      <c r="D155" s="1794"/>
      <c r="E155" s="1795"/>
      <c r="F155" s="1831"/>
      <c r="G155" s="1815"/>
      <c r="H155" s="1777"/>
      <c r="I155" s="1777"/>
      <c r="J155" s="1777"/>
      <c r="K155" s="1777"/>
      <c r="L155" s="1777"/>
      <c r="M155" s="1777"/>
      <c r="N155" s="1777"/>
      <c r="O155" s="1777"/>
      <c r="P155" s="1777"/>
      <c r="Q155" s="1777"/>
      <c r="R155" s="1777"/>
      <c r="S155" s="1777"/>
      <c r="T155" s="1777"/>
      <c r="U155" s="1777"/>
      <c r="V155" s="1777"/>
      <c r="W155" s="1777"/>
      <c r="X155" s="1777"/>
      <c r="Y155" s="1777"/>
      <c r="Z155" s="1777"/>
    </row>
    <row r="156" spans="1:27" ht="39.6">
      <c r="A156" s="1784" t="s">
        <v>175</v>
      </c>
      <c r="B156" s="1797" t="s">
        <v>301</v>
      </c>
      <c r="C156" s="1785"/>
      <c r="D156" s="1794"/>
      <c r="E156" s="1795"/>
      <c r="F156" s="1831"/>
      <c r="H156" s="1777"/>
      <c r="I156" s="1777"/>
      <c r="J156" s="1777"/>
      <c r="K156" s="1777"/>
      <c r="L156" s="1777"/>
      <c r="M156" s="1777"/>
      <c r="N156" s="1777"/>
      <c r="O156" s="1777"/>
      <c r="P156" s="1777"/>
      <c r="Q156" s="1777"/>
      <c r="R156" s="1777"/>
      <c r="S156" s="1777"/>
      <c r="T156" s="1777"/>
      <c r="U156" s="1777"/>
      <c r="V156" s="1777"/>
      <c r="W156" s="1777"/>
      <c r="X156" s="1777"/>
      <c r="Y156" s="1777"/>
      <c r="Z156" s="1777"/>
    </row>
    <row r="157" spans="1:27" ht="26.4">
      <c r="A157" s="1784" t="s">
        <v>175</v>
      </c>
      <c r="B157" s="1797" t="s">
        <v>289</v>
      </c>
      <c r="C157" s="1785" t="s">
        <v>201</v>
      </c>
      <c r="D157" s="1794">
        <v>1</v>
      </c>
      <c r="E157" s="1795"/>
      <c r="F157" s="1831">
        <f t="shared" si="1"/>
        <v>0</v>
      </c>
      <c r="H157" s="1777"/>
      <c r="I157" s="1777"/>
      <c r="J157" s="1777"/>
      <c r="K157" s="1777"/>
      <c r="L157" s="1777"/>
      <c r="M157" s="1777"/>
      <c r="N157" s="1777"/>
      <c r="O157" s="1777"/>
      <c r="P157" s="1777"/>
      <c r="Q157" s="1777"/>
      <c r="R157" s="1777"/>
      <c r="S157" s="1777"/>
      <c r="T157" s="1777"/>
      <c r="U157" s="1777"/>
      <c r="V157" s="1777"/>
      <c r="W157" s="1777"/>
      <c r="X157" s="1777"/>
      <c r="Y157" s="1777"/>
      <c r="Z157" s="1777"/>
    </row>
    <row r="158" spans="1:27">
      <c r="A158" s="1796"/>
      <c r="B158" s="1803"/>
      <c r="C158" s="1857"/>
      <c r="D158" s="1858"/>
      <c r="E158" s="1859"/>
      <c r="F158" s="1794"/>
      <c r="H158" s="1777"/>
      <c r="I158" s="1777"/>
      <c r="J158" s="1777"/>
      <c r="K158" s="1777"/>
      <c r="L158" s="1777"/>
      <c r="M158" s="1777"/>
      <c r="N158" s="1777"/>
      <c r="O158" s="1777"/>
      <c r="P158" s="1777"/>
      <c r="Q158" s="1777"/>
      <c r="R158" s="1777"/>
      <c r="S158" s="1777"/>
      <c r="T158" s="1777"/>
      <c r="U158" s="1777"/>
      <c r="V158" s="1777"/>
      <c r="W158" s="1777"/>
      <c r="X158" s="1777"/>
      <c r="Y158" s="1777"/>
      <c r="Z158" s="1777"/>
    </row>
    <row r="159" spans="1:27" s="1845" customFormat="1">
      <c r="A159" s="1860" t="s">
        <v>205</v>
      </c>
      <c r="B159" s="1861" t="s">
        <v>1920</v>
      </c>
      <c r="C159" s="1862"/>
      <c r="D159" s="1863"/>
      <c r="E159" s="1864"/>
      <c r="F159" s="1844"/>
      <c r="G159" s="1865"/>
    </row>
    <row r="160" spans="1:27" s="1845" customFormat="1" ht="79.2">
      <c r="A160" s="1866"/>
      <c r="B160" s="1867" t="s">
        <v>1921</v>
      </c>
      <c r="C160" s="1862"/>
      <c r="D160" s="1863"/>
      <c r="E160" s="1864"/>
      <c r="F160" s="1844"/>
      <c r="G160" s="1844"/>
    </row>
    <row r="161" spans="1:27" s="1845" customFormat="1" ht="52.8">
      <c r="A161" s="1866"/>
      <c r="B161" s="1867" t="s">
        <v>1922</v>
      </c>
      <c r="C161" s="1862"/>
      <c r="D161" s="1863"/>
      <c r="E161" s="1864"/>
      <c r="F161" s="1844"/>
      <c r="G161" s="1844"/>
    </row>
    <row r="162" spans="1:27" s="1845" customFormat="1" ht="26.4">
      <c r="A162" s="1866"/>
      <c r="B162" s="1867" t="s">
        <v>1923</v>
      </c>
      <c r="C162" s="1862"/>
      <c r="D162" s="1863"/>
      <c r="E162" s="1864"/>
      <c r="F162" s="1844"/>
      <c r="G162" s="1844"/>
    </row>
    <row r="163" spans="1:27" s="1845" customFormat="1" ht="198">
      <c r="A163" s="1866"/>
      <c r="B163" s="1867" t="s">
        <v>2593</v>
      </c>
      <c r="C163" s="1862"/>
      <c r="D163" s="1863"/>
      <c r="E163" s="1864"/>
      <c r="F163" s="1844"/>
      <c r="G163" s="1844"/>
    </row>
    <row r="164" spans="1:27" s="1845" customFormat="1" ht="26.4">
      <c r="A164" s="1866"/>
      <c r="B164" s="1867" t="s">
        <v>1925</v>
      </c>
      <c r="C164" s="1862"/>
      <c r="D164" s="1863"/>
      <c r="E164" s="1864"/>
      <c r="F164" s="1844"/>
      <c r="G164" s="1844"/>
    </row>
    <row r="165" spans="1:27" s="1845" customFormat="1">
      <c r="A165" s="1866"/>
      <c r="B165" s="1867" t="s">
        <v>1926</v>
      </c>
      <c r="C165" s="1862"/>
      <c r="D165" s="1863"/>
      <c r="E165" s="1864"/>
      <c r="F165" s="1844"/>
      <c r="G165" s="1844"/>
    </row>
    <row r="166" spans="1:27" s="1845" customFormat="1">
      <c r="A166" s="1866"/>
      <c r="B166" s="1868"/>
      <c r="C166" s="1862" t="s">
        <v>179</v>
      </c>
      <c r="D166" s="1869">
        <v>2130</v>
      </c>
      <c r="E166" s="1864"/>
      <c r="F166" s="1831">
        <f t="shared" ref="F166" si="4">SUM(D166*E166)</f>
        <v>0</v>
      </c>
      <c r="G166" s="1844"/>
    </row>
    <row r="167" spans="1:27" s="1845" customFormat="1">
      <c r="A167" s="1866"/>
      <c r="B167" s="1868"/>
      <c r="C167" s="1862"/>
      <c r="D167" s="1863"/>
      <c r="E167" s="1864"/>
      <c r="F167" s="1844"/>
      <c r="G167" s="1844"/>
    </row>
    <row r="168" spans="1:27" s="1845" customFormat="1">
      <c r="A168" s="1860" t="s">
        <v>206</v>
      </c>
      <c r="B168" s="1861" t="s">
        <v>1927</v>
      </c>
      <c r="C168" s="1862"/>
      <c r="D168" s="1863"/>
      <c r="E168" s="1864"/>
      <c r="F168" s="1844"/>
      <c r="G168" s="1844"/>
    </row>
    <row r="169" spans="1:27" s="1845" customFormat="1" ht="79.2">
      <c r="A169" s="1866"/>
      <c r="B169" s="1870" t="s">
        <v>1928</v>
      </c>
      <c r="C169" s="1862"/>
      <c r="D169" s="1863"/>
      <c r="E169" s="1864"/>
      <c r="F169" s="1844"/>
      <c r="G169" s="1844"/>
    </row>
    <row r="170" spans="1:27" s="1845" customFormat="1">
      <c r="A170" s="1866"/>
      <c r="B170" s="1870" t="s">
        <v>1929</v>
      </c>
      <c r="C170" s="1862"/>
      <c r="D170" s="1863"/>
      <c r="E170" s="1864"/>
      <c r="F170" s="1844"/>
      <c r="G170" s="1844"/>
    </row>
    <row r="171" spans="1:27" s="1845" customFormat="1">
      <c r="A171" s="1866"/>
      <c r="B171" s="1868"/>
      <c r="C171" s="1862" t="s">
        <v>215</v>
      </c>
      <c r="D171" s="1863">
        <v>8</v>
      </c>
      <c r="E171" s="1864"/>
      <c r="F171" s="1831">
        <f t="shared" ref="F171" si="5">SUM(D171*E171)</f>
        <v>0</v>
      </c>
      <c r="G171" s="1844"/>
    </row>
    <row r="172" spans="1:27" s="1856" customFormat="1">
      <c r="A172" s="1871"/>
      <c r="B172" s="1872"/>
      <c r="C172" s="1873"/>
      <c r="D172" s="1873"/>
      <c r="E172" s="1874"/>
      <c r="F172" s="1875"/>
      <c r="G172" s="1876"/>
      <c r="H172" s="1855"/>
      <c r="I172" s="1855"/>
      <c r="J172" s="1855"/>
      <c r="K172" s="1855"/>
      <c r="L172" s="1855"/>
      <c r="M172" s="1855"/>
      <c r="N172" s="1855"/>
      <c r="O172" s="1855"/>
      <c r="P172" s="1855"/>
      <c r="Q172" s="1855"/>
      <c r="R172" s="1855"/>
      <c r="S172" s="1855"/>
      <c r="T172" s="1855"/>
      <c r="U172" s="1855"/>
      <c r="V172" s="1855"/>
      <c r="W172" s="1855"/>
      <c r="X172" s="1855"/>
      <c r="Y172" s="1855"/>
      <c r="Z172" s="1855"/>
      <c r="AA172" s="1855"/>
    </row>
    <row r="173" spans="1:27">
      <c r="A173" s="1821" t="str">
        <f>A120</f>
        <v>I.</v>
      </c>
      <c r="B173" s="1822" t="str">
        <f>CONCATENATE(B120," ", "UKUPNO:")</f>
        <v>PRIPREMNI RADOVI UKUPNO:</v>
      </c>
      <c r="C173" s="1762"/>
      <c r="D173" s="1780"/>
      <c r="E173" s="1781"/>
      <c r="F173" s="1782">
        <f>SUM(F121:F171)</f>
        <v>0</v>
      </c>
      <c r="G173" s="1823"/>
      <c r="H173" s="1824"/>
      <c r="I173" s="1824"/>
      <c r="J173" s="1777"/>
      <c r="K173" s="1824"/>
      <c r="L173" s="1824"/>
      <c r="M173" s="1824"/>
      <c r="N173" s="1824"/>
      <c r="O173" s="1824"/>
      <c r="P173" s="1824"/>
      <c r="Q173" s="1824"/>
      <c r="R173" s="1824"/>
      <c r="S173" s="1824"/>
      <c r="T173" s="1824"/>
      <c r="U173" s="1824"/>
      <c r="V173" s="1824"/>
      <c r="W173" s="1824"/>
      <c r="X173" s="1824"/>
      <c r="Y173" s="1824"/>
      <c r="Z173" s="1824"/>
    </row>
    <row r="174" spans="1:27">
      <c r="A174" s="1821"/>
      <c r="B174" s="1822"/>
      <c r="C174" s="1762"/>
      <c r="D174" s="1780"/>
      <c r="E174" s="1781"/>
      <c r="F174" s="1782"/>
      <c r="G174" s="1823"/>
      <c r="H174" s="1824"/>
      <c r="I174" s="1824"/>
      <c r="J174" s="1777"/>
      <c r="K174" s="1824"/>
      <c r="L174" s="1824"/>
      <c r="M174" s="1824"/>
      <c r="N174" s="1824"/>
      <c r="O174" s="1824"/>
      <c r="P174" s="1824"/>
      <c r="Q174" s="1824"/>
      <c r="R174" s="1824"/>
      <c r="S174" s="1824"/>
      <c r="T174" s="1824"/>
      <c r="U174" s="1824"/>
      <c r="V174" s="1824"/>
      <c r="W174" s="1824"/>
      <c r="X174" s="1824"/>
      <c r="Y174" s="1824"/>
      <c r="Z174" s="1824"/>
    </row>
    <row r="175" spans="1:27">
      <c r="A175" s="1821"/>
      <c r="B175" s="1822"/>
      <c r="C175" s="1762"/>
      <c r="D175" s="1780"/>
      <c r="E175" s="1781"/>
      <c r="F175" s="1782"/>
      <c r="G175" s="1823"/>
      <c r="H175" s="1824"/>
      <c r="I175" s="1824"/>
      <c r="J175" s="1777"/>
      <c r="K175" s="1824"/>
      <c r="L175" s="1824"/>
      <c r="M175" s="1824"/>
      <c r="N175" s="1824"/>
      <c r="O175" s="1824"/>
      <c r="P175" s="1824"/>
      <c r="Q175" s="1824"/>
      <c r="R175" s="1824"/>
      <c r="S175" s="1824"/>
      <c r="T175" s="1824"/>
      <c r="U175" s="1824"/>
      <c r="V175" s="1824"/>
      <c r="W175" s="1824"/>
      <c r="X175" s="1824"/>
      <c r="Y175" s="1824"/>
      <c r="Z175" s="1824"/>
    </row>
    <row r="176" spans="1:27">
      <c r="A176" s="1798" t="s">
        <v>180</v>
      </c>
      <c r="B176" s="1799" t="s">
        <v>154</v>
      </c>
      <c r="C176" s="1800"/>
      <c r="D176" s="1801"/>
      <c r="E176" s="1801"/>
      <c r="F176" s="1802"/>
      <c r="H176" s="1777"/>
      <c r="I176" s="1777"/>
      <c r="J176" s="1777"/>
      <c r="K176" s="1777"/>
      <c r="L176" s="1777"/>
      <c r="M176" s="1777"/>
      <c r="N176" s="1777"/>
      <c r="O176" s="1777"/>
      <c r="P176" s="1777"/>
      <c r="Q176" s="1777"/>
      <c r="R176" s="1777"/>
      <c r="S176" s="1777"/>
      <c r="T176" s="1777"/>
      <c r="U176" s="1777"/>
      <c r="V176" s="1777"/>
      <c r="W176" s="1777"/>
      <c r="X176" s="1777"/>
      <c r="Y176" s="1777"/>
      <c r="Z176" s="1777"/>
    </row>
    <row r="177" spans="1:26">
      <c r="A177" s="1796"/>
      <c r="B177" s="1797"/>
      <c r="C177" s="1785"/>
      <c r="D177" s="1794"/>
      <c r="E177" s="1795"/>
      <c r="F177" s="1831">
        <f t="shared" ref="F177:F228" si="6">SUM(D177*E177)</f>
        <v>0</v>
      </c>
      <c r="H177" s="1777"/>
      <c r="I177" s="1777"/>
      <c r="J177" s="1777"/>
      <c r="K177" s="1777"/>
      <c r="L177" s="1777"/>
      <c r="M177" s="1777"/>
      <c r="N177" s="1777"/>
      <c r="O177" s="1777"/>
      <c r="P177" s="1777"/>
      <c r="Q177" s="1777"/>
      <c r="R177" s="1777"/>
      <c r="S177" s="1777"/>
      <c r="T177" s="1777"/>
      <c r="U177" s="1777"/>
      <c r="V177" s="1777"/>
      <c r="W177" s="1777"/>
      <c r="X177" s="1777"/>
      <c r="Y177" s="1777"/>
      <c r="Z177" s="1777"/>
    </row>
    <row r="178" spans="1:26" s="1883" customFormat="1">
      <c r="A178" s="1877"/>
      <c r="B178" s="1878"/>
      <c r="C178" s="1879"/>
      <c r="D178" s="1880"/>
      <c r="E178" s="1831"/>
      <c r="F178" s="1831"/>
      <c r="G178" s="1881"/>
      <c r="H178" s="1882"/>
      <c r="I178" s="1882"/>
      <c r="J178" s="1777"/>
    </row>
    <row r="179" spans="1:26" s="1883" customFormat="1" ht="26.4">
      <c r="A179" s="1884" t="s">
        <v>172</v>
      </c>
      <c r="B179" s="1885" t="s">
        <v>1639</v>
      </c>
      <c r="C179" s="1879"/>
      <c r="D179" s="1880"/>
      <c r="E179" s="1831"/>
      <c r="F179" s="1831"/>
      <c r="G179" s="1881"/>
      <c r="H179" s="1882"/>
      <c r="I179" s="1882"/>
      <c r="J179" s="1777"/>
    </row>
    <row r="180" spans="1:26" s="1883" customFormat="1">
      <c r="A180" s="1884"/>
      <c r="B180" s="1878" t="s">
        <v>322</v>
      </c>
      <c r="C180" s="1879"/>
      <c r="D180" s="1880"/>
      <c r="E180" s="1886"/>
      <c r="F180" s="1831"/>
      <c r="G180" s="1881"/>
      <c r="H180" s="1882"/>
      <c r="I180" s="1882"/>
      <c r="J180" s="1777"/>
    </row>
    <row r="181" spans="1:26" s="1883" customFormat="1" ht="26.4">
      <c r="A181" s="1884"/>
      <c r="B181" s="1878" t="s">
        <v>1640</v>
      </c>
      <c r="C181" s="1879"/>
      <c r="D181" s="1880"/>
      <c r="E181" s="1886"/>
      <c r="F181" s="1831"/>
      <c r="G181" s="1881"/>
      <c r="H181" s="1882"/>
      <c r="I181" s="1882"/>
      <c r="J181" s="1777"/>
    </row>
    <row r="182" spans="1:26" s="1883" customFormat="1" ht="39.6">
      <c r="A182" s="1884"/>
      <c r="B182" s="1878" t="s">
        <v>1641</v>
      </c>
      <c r="C182" s="1879"/>
      <c r="D182" s="1880"/>
      <c r="E182" s="1886"/>
      <c r="F182" s="1831"/>
      <c r="G182" s="1881"/>
      <c r="H182" s="1882"/>
      <c r="I182" s="1882"/>
      <c r="J182" s="1777"/>
    </row>
    <row r="183" spans="1:26" s="1883" customFormat="1" ht="26.4">
      <c r="A183" s="1884"/>
      <c r="B183" s="1878" t="s">
        <v>1642</v>
      </c>
      <c r="C183" s="1879"/>
      <c r="D183" s="1880"/>
      <c r="E183" s="1886"/>
      <c r="F183" s="1831"/>
      <c r="G183" s="1881"/>
      <c r="H183" s="1882"/>
      <c r="I183" s="1882"/>
      <c r="J183" s="1777"/>
    </row>
    <row r="184" spans="1:26" s="1883" customFormat="1" ht="52.8">
      <c r="A184" s="1884"/>
      <c r="B184" s="1878" t="s">
        <v>1643</v>
      </c>
      <c r="C184" s="1879"/>
      <c r="D184" s="1880"/>
      <c r="E184" s="1886"/>
      <c r="F184" s="1831"/>
      <c r="G184" s="1881"/>
      <c r="H184" s="1882"/>
      <c r="I184" s="1882"/>
      <c r="J184" s="1777"/>
    </row>
    <row r="185" spans="1:26" s="1883" customFormat="1">
      <c r="A185" s="1884"/>
      <c r="B185" s="1878" t="s">
        <v>1644</v>
      </c>
      <c r="C185" s="1879"/>
      <c r="D185" s="1880"/>
      <c r="E185" s="1831"/>
      <c r="F185" s="1831">
        <f t="shared" si="6"/>
        <v>0</v>
      </c>
      <c r="G185" s="1881"/>
      <c r="H185" s="1882"/>
      <c r="I185" s="1882"/>
      <c r="J185" s="1777"/>
    </row>
    <row r="186" spans="1:26" s="1883" customFormat="1">
      <c r="A186" s="1884"/>
      <c r="B186" s="1878"/>
      <c r="C186" s="1887" t="s">
        <v>1645</v>
      </c>
      <c r="D186" s="1794">
        <v>2640</v>
      </c>
      <c r="E186" s="1831"/>
      <c r="F186" s="1831">
        <f t="shared" si="6"/>
        <v>0</v>
      </c>
      <c r="G186" s="1881"/>
      <c r="H186" s="1882"/>
      <c r="I186" s="1882"/>
      <c r="J186" s="1777"/>
    </row>
    <row r="187" spans="1:26" s="1883" customFormat="1">
      <c r="A187" s="1884"/>
      <c r="B187" s="1878"/>
      <c r="C187" s="1887"/>
      <c r="D187" s="1794"/>
      <c r="E187" s="1831"/>
      <c r="F187" s="1831"/>
      <c r="G187" s="1881"/>
      <c r="H187" s="1882"/>
      <c r="I187" s="1882"/>
      <c r="J187" s="1777"/>
    </row>
    <row r="188" spans="1:26" s="1883" customFormat="1">
      <c r="A188" s="1884" t="s">
        <v>202</v>
      </c>
      <c r="B188" s="1885" t="s">
        <v>1646</v>
      </c>
      <c r="C188" s="1887"/>
      <c r="D188" s="1794"/>
      <c r="E188" s="1831"/>
      <c r="F188" s="1831"/>
      <c r="G188" s="1881"/>
      <c r="H188" s="1882"/>
      <c r="I188" s="1882"/>
      <c r="J188" s="1777"/>
    </row>
    <row r="189" spans="1:26" s="1883" customFormat="1" ht="39.6">
      <c r="A189" s="1884"/>
      <c r="B189" s="1878" t="s">
        <v>1647</v>
      </c>
      <c r="C189" s="1887"/>
      <c r="D189" s="1794"/>
      <c r="E189" s="1831"/>
      <c r="F189" s="1831"/>
      <c r="G189" s="1881"/>
      <c r="H189" s="1882"/>
      <c r="I189" s="1882"/>
      <c r="J189" s="1777"/>
    </row>
    <row r="190" spans="1:26" s="1883" customFormat="1">
      <c r="A190" s="1884"/>
      <c r="B190" s="1878" t="s">
        <v>322</v>
      </c>
      <c r="C190" s="1887"/>
      <c r="D190" s="1794"/>
      <c r="E190" s="1831"/>
      <c r="F190" s="1831"/>
      <c r="G190" s="1881"/>
      <c r="H190" s="1882"/>
      <c r="I190" s="1882"/>
      <c r="J190" s="1777"/>
    </row>
    <row r="191" spans="1:26" s="1883" customFormat="1" ht="26.4">
      <c r="A191" s="1884"/>
      <c r="B191" s="1878" t="s">
        <v>1648</v>
      </c>
      <c r="C191" s="1887"/>
      <c r="D191" s="1794"/>
      <c r="E191" s="1831"/>
      <c r="F191" s="1831"/>
      <c r="G191" s="1881"/>
      <c r="H191" s="1882"/>
      <c r="I191" s="1882"/>
      <c r="J191" s="1777"/>
    </row>
    <row r="192" spans="1:26" s="1883" customFormat="1">
      <c r="A192" s="1884"/>
      <c r="B192" s="1878" t="s">
        <v>1649</v>
      </c>
      <c r="C192" s="1887"/>
      <c r="D192" s="1794"/>
      <c r="E192" s="1831"/>
      <c r="F192" s="1831"/>
      <c r="G192" s="1881"/>
      <c r="H192" s="1882"/>
      <c r="I192" s="1882"/>
      <c r="J192" s="1777"/>
    </row>
    <row r="193" spans="1:10" s="1883" customFormat="1" ht="39.6">
      <c r="A193" s="1884"/>
      <c r="B193" s="1878" t="s">
        <v>1650</v>
      </c>
      <c r="C193" s="1879"/>
      <c r="D193" s="1794"/>
      <c r="E193" s="1886"/>
      <c r="F193" s="1831"/>
      <c r="G193" s="1881"/>
      <c r="H193" s="1882"/>
      <c r="I193" s="1882"/>
      <c r="J193" s="1777"/>
    </row>
    <row r="194" spans="1:10" s="1883" customFormat="1">
      <c r="A194" s="1884"/>
      <c r="B194" s="1878" t="s">
        <v>1644</v>
      </c>
      <c r="C194" s="1887"/>
      <c r="D194" s="1794"/>
      <c r="E194" s="1831"/>
      <c r="F194" s="1831"/>
      <c r="G194" s="1881"/>
      <c r="H194" s="1882"/>
      <c r="I194" s="1882"/>
      <c r="J194" s="1777"/>
    </row>
    <row r="195" spans="1:10" s="1883" customFormat="1">
      <c r="A195" s="1884"/>
      <c r="B195" s="1878"/>
      <c r="C195" s="1887" t="s">
        <v>1645</v>
      </c>
      <c r="D195" s="1794">
        <v>1340</v>
      </c>
      <c r="E195" s="1831"/>
      <c r="F195" s="1831">
        <f t="shared" si="6"/>
        <v>0</v>
      </c>
      <c r="G195" s="1881"/>
      <c r="H195" s="1882"/>
      <c r="I195" s="1882"/>
      <c r="J195" s="1777"/>
    </row>
    <row r="196" spans="1:10" s="1883" customFormat="1">
      <c r="A196" s="1884"/>
      <c r="B196" s="1878"/>
      <c r="C196" s="1887"/>
      <c r="D196" s="1794"/>
      <c r="E196" s="1831"/>
      <c r="F196" s="1831"/>
      <c r="G196" s="1881"/>
      <c r="H196" s="1882"/>
      <c r="I196" s="1882"/>
      <c r="J196" s="1777"/>
    </row>
    <row r="197" spans="1:10" s="1883" customFormat="1">
      <c r="A197" s="1884" t="s">
        <v>203</v>
      </c>
      <c r="B197" s="1885" t="s">
        <v>1651</v>
      </c>
      <c r="C197" s="1887"/>
      <c r="D197" s="1794"/>
      <c r="E197" s="1831"/>
      <c r="F197" s="1831"/>
      <c r="G197" s="1881"/>
      <c r="H197" s="1882"/>
      <c r="I197" s="1882"/>
      <c r="J197" s="1777"/>
    </row>
    <row r="198" spans="1:10" s="1883" customFormat="1" ht="171.6">
      <c r="A198" s="1884"/>
      <c r="B198" s="1888" t="s">
        <v>1652</v>
      </c>
      <c r="C198" s="1887"/>
      <c r="D198" s="1794"/>
      <c r="E198" s="1831"/>
      <c r="F198" s="1831"/>
      <c r="G198" s="1881"/>
      <c r="H198" s="1882"/>
      <c r="I198" s="1882"/>
      <c r="J198" s="1777"/>
    </row>
    <row r="199" spans="1:10" s="1883" customFormat="1">
      <c r="A199" s="1884"/>
      <c r="B199" s="1878" t="s">
        <v>322</v>
      </c>
      <c r="C199" s="1887"/>
      <c r="D199" s="1794"/>
      <c r="E199" s="1831"/>
      <c r="F199" s="1831"/>
      <c r="G199" s="1881"/>
      <c r="H199" s="1882"/>
      <c r="I199" s="1882"/>
      <c r="J199" s="1777"/>
    </row>
    <row r="200" spans="1:10" s="1883" customFormat="1" ht="26.4">
      <c r="A200" s="1884"/>
      <c r="B200" s="1878" t="s">
        <v>1653</v>
      </c>
      <c r="C200" s="1887"/>
      <c r="D200" s="1794"/>
      <c r="E200" s="1831"/>
      <c r="F200" s="1831"/>
      <c r="G200" s="1881"/>
      <c r="H200" s="1882"/>
      <c r="I200" s="1882"/>
      <c r="J200" s="1777"/>
    </row>
    <row r="201" spans="1:10" s="1883" customFormat="1" ht="52.8">
      <c r="A201" s="1884"/>
      <c r="B201" s="1878" t="s">
        <v>1654</v>
      </c>
      <c r="C201" s="1887"/>
      <c r="D201" s="1794"/>
      <c r="E201" s="1831"/>
      <c r="F201" s="1831"/>
      <c r="G201" s="1881"/>
      <c r="H201" s="1882"/>
      <c r="I201" s="1882"/>
      <c r="J201" s="1777"/>
    </row>
    <row r="202" spans="1:10" s="1883" customFormat="1">
      <c r="A202" s="1884"/>
      <c r="B202" s="1878"/>
      <c r="C202" s="1887" t="s">
        <v>201</v>
      </c>
      <c r="D202" s="1794">
        <v>1</v>
      </c>
      <c r="E202" s="1831"/>
      <c r="F202" s="1831">
        <f t="shared" si="6"/>
        <v>0</v>
      </c>
      <c r="G202" s="1881"/>
      <c r="H202" s="1882"/>
      <c r="I202" s="1882"/>
      <c r="J202" s="1777"/>
    </row>
    <row r="203" spans="1:10" s="1883" customFormat="1">
      <c r="A203" s="1884"/>
      <c r="B203" s="1878"/>
      <c r="C203" s="1887"/>
      <c r="D203" s="1794"/>
      <c r="E203" s="1831"/>
      <c r="F203" s="1831">
        <f t="shared" si="6"/>
        <v>0</v>
      </c>
      <c r="G203" s="1881"/>
      <c r="H203" s="1882"/>
      <c r="I203" s="1882"/>
      <c r="J203" s="1777"/>
    </row>
    <row r="204" spans="1:10" s="1883" customFormat="1">
      <c r="A204" s="1884" t="s">
        <v>205</v>
      </c>
      <c r="B204" s="1885" t="s">
        <v>1655</v>
      </c>
      <c r="C204" s="1879"/>
      <c r="D204" s="1794"/>
      <c r="E204" s="1831"/>
      <c r="F204" s="1831">
        <f t="shared" si="6"/>
        <v>0</v>
      </c>
      <c r="G204" s="1881"/>
      <c r="H204" s="1882"/>
      <c r="I204" s="1882"/>
      <c r="J204" s="1777"/>
    </row>
    <row r="205" spans="1:10" s="1883" customFormat="1">
      <c r="A205" s="1884"/>
      <c r="B205" s="1878" t="s">
        <v>322</v>
      </c>
      <c r="C205" s="1879"/>
      <c r="D205" s="1794"/>
      <c r="E205" s="1831"/>
      <c r="F205" s="1831">
        <f t="shared" si="6"/>
        <v>0</v>
      </c>
      <c r="G205" s="1881"/>
      <c r="H205" s="1882"/>
      <c r="I205" s="1882"/>
      <c r="J205" s="1777"/>
    </row>
    <row r="206" spans="1:10" s="1883" customFormat="1">
      <c r="A206" s="1884"/>
      <c r="B206" s="1878" t="s">
        <v>1656</v>
      </c>
      <c r="C206" s="1879"/>
      <c r="D206" s="1794"/>
      <c r="E206" s="1831"/>
      <c r="F206" s="1831">
        <f t="shared" si="6"/>
        <v>0</v>
      </c>
      <c r="G206" s="1881"/>
      <c r="H206" s="1882"/>
      <c r="I206" s="1882"/>
      <c r="J206" s="1777"/>
    </row>
    <row r="207" spans="1:10" s="1883" customFormat="1">
      <c r="A207" s="1884"/>
      <c r="B207" s="1878" t="s">
        <v>1657</v>
      </c>
      <c r="C207" s="1879"/>
      <c r="D207" s="1794"/>
      <c r="E207" s="1831"/>
      <c r="F207" s="1831">
        <f t="shared" si="6"/>
        <v>0</v>
      </c>
      <c r="G207" s="1881"/>
      <c r="H207" s="1882"/>
      <c r="I207" s="1882"/>
      <c r="J207" s="1777"/>
    </row>
    <row r="208" spans="1:10" s="1883" customFormat="1" ht="26.4">
      <c r="A208" s="1884"/>
      <c r="B208" s="1878" t="s">
        <v>1658</v>
      </c>
      <c r="C208" s="1879"/>
      <c r="D208" s="1794"/>
      <c r="E208" s="1831"/>
      <c r="F208" s="1831">
        <f t="shared" si="6"/>
        <v>0</v>
      </c>
      <c r="G208" s="1881"/>
      <c r="H208" s="1882"/>
      <c r="I208" s="1882"/>
      <c r="J208" s="1777"/>
    </row>
    <row r="209" spans="1:10" s="1883" customFormat="1">
      <c r="A209" s="1884"/>
      <c r="B209" s="1878" t="s">
        <v>221</v>
      </c>
      <c r="C209" s="1879"/>
      <c r="D209" s="1794"/>
      <c r="E209" s="1831"/>
      <c r="F209" s="1831">
        <f t="shared" si="6"/>
        <v>0</v>
      </c>
      <c r="G209" s="1881"/>
      <c r="H209" s="1882"/>
      <c r="I209" s="1882"/>
      <c r="J209" s="1777"/>
    </row>
    <row r="210" spans="1:10" s="1883" customFormat="1">
      <c r="A210" s="1884"/>
      <c r="B210" s="1878"/>
      <c r="C210" s="1887" t="s">
        <v>179</v>
      </c>
      <c r="D210" s="1794">
        <v>4970</v>
      </c>
      <c r="E210" s="1831"/>
      <c r="F210" s="1831">
        <f t="shared" si="6"/>
        <v>0</v>
      </c>
      <c r="G210" s="1881"/>
      <c r="H210" s="1882"/>
      <c r="I210" s="1882"/>
      <c r="J210" s="1777"/>
    </row>
    <row r="211" spans="1:10" s="1883" customFormat="1">
      <c r="A211" s="1884"/>
      <c r="B211" s="1878"/>
      <c r="C211" s="1887"/>
      <c r="D211" s="1794"/>
      <c r="E211" s="1831"/>
      <c r="F211" s="1831">
        <f t="shared" si="6"/>
        <v>0</v>
      </c>
      <c r="G211" s="1881"/>
      <c r="H211" s="1882"/>
      <c r="I211" s="1882"/>
      <c r="J211" s="1777"/>
    </row>
    <row r="212" spans="1:10" s="1883" customFormat="1" ht="26.4">
      <c r="A212" s="1884" t="s">
        <v>206</v>
      </c>
      <c r="B212" s="1885" t="s">
        <v>1659</v>
      </c>
      <c r="C212" s="1889"/>
      <c r="D212" s="1794"/>
      <c r="E212" s="1831"/>
      <c r="F212" s="1831">
        <f t="shared" si="6"/>
        <v>0</v>
      </c>
      <c r="G212" s="1881"/>
      <c r="H212" s="1882"/>
      <c r="I212" s="1882"/>
      <c r="J212" s="1777"/>
    </row>
    <row r="213" spans="1:10" s="1883" customFormat="1" ht="26.4">
      <c r="A213" s="1884"/>
      <c r="B213" s="1878" t="s">
        <v>1660</v>
      </c>
      <c r="C213" s="1889"/>
      <c r="D213" s="1794"/>
      <c r="E213" s="1831"/>
      <c r="F213" s="1831">
        <f t="shared" si="6"/>
        <v>0</v>
      </c>
      <c r="G213" s="1881"/>
      <c r="H213" s="1882"/>
      <c r="I213" s="1882"/>
      <c r="J213" s="1777"/>
    </row>
    <row r="214" spans="1:10" s="1883" customFormat="1">
      <c r="A214" s="1884"/>
      <c r="B214" s="1878" t="s">
        <v>322</v>
      </c>
      <c r="C214" s="1889"/>
      <c r="D214" s="1794"/>
      <c r="E214" s="1831"/>
      <c r="F214" s="1831">
        <f t="shared" si="6"/>
        <v>0</v>
      </c>
      <c r="G214" s="1881"/>
      <c r="H214" s="1882"/>
      <c r="I214" s="1882"/>
      <c r="J214" s="1777"/>
    </row>
    <row r="215" spans="1:10" s="1883" customFormat="1" ht="26.4">
      <c r="A215" s="1884"/>
      <c r="B215" s="1878" t="s">
        <v>1661</v>
      </c>
      <c r="C215" s="1889"/>
      <c r="D215" s="1794"/>
      <c r="E215" s="1831"/>
      <c r="F215" s="1831">
        <f t="shared" si="6"/>
        <v>0</v>
      </c>
      <c r="G215" s="1881"/>
      <c r="H215" s="1882"/>
      <c r="I215" s="1882"/>
      <c r="J215" s="1777"/>
    </row>
    <row r="216" spans="1:10" s="1883" customFormat="1" ht="26.4">
      <c r="A216" s="1884"/>
      <c r="B216" s="1878" t="s">
        <v>1662</v>
      </c>
      <c r="C216" s="1889"/>
      <c r="D216" s="1794"/>
      <c r="E216" s="1831"/>
      <c r="F216" s="1831">
        <f t="shared" si="6"/>
        <v>0</v>
      </c>
      <c r="G216" s="1881"/>
      <c r="H216" s="1882"/>
      <c r="I216" s="1882"/>
      <c r="J216" s="1777"/>
    </row>
    <row r="217" spans="1:10" s="1883" customFormat="1">
      <c r="A217" s="1884"/>
      <c r="B217" s="1878"/>
      <c r="C217" s="1889" t="s">
        <v>179</v>
      </c>
      <c r="D217" s="1794">
        <v>4970</v>
      </c>
      <c r="E217" s="1831"/>
      <c r="F217" s="1831">
        <f t="shared" si="6"/>
        <v>0</v>
      </c>
      <c r="G217" s="1881"/>
      <c r="H217" s="1882"/>
      <c r="I217" s="1882"/>
      <c r="J217" s="1777"/>
    </row>
    <row r="218" spans="1:10" s="1883" customFormat="1">
      <c r="A218" s="1884"/>
      <c r="B218" s="1878"/>
      <c r="C218" s="1887"/>
      <c r="D218" s="1794"/>
      <c r="E218" s="1831"/>
      <c r="F218" s="1831">
        <f t="shared" si="6"/>
        <v>0</v>
      </c>
      <c r="G218" s="1881"/>
      <c r="H218" s="1882"/>
      <c r="I218" s="1882"/>
      <c r="J218" s="1777"/>
    </row>
    <row r="219" spans="1:10" s="1883" customFormat="1" ht="39.6">
      <c r="A219" s="1884" t="s">
        <v>207</v>
      </c>
      <c r="B219" s="1885" t="s">
        <v>2594</v>
      </c>
      <c r="C219" s="1890"/>
      <c r="D219" s="1794"/>
      <c r="E219" s="1831"/>
      <c r="F219" s="1831">
        <f t="shared" si="6"/>
        <v>0</v>
      </c>
      <c r="G219" s="1881"/>
      <c r="H219" s="1882"/>
      <c r="I219" s="1882"/>
      <c r="J219" s="1777"/>
    </row>
    <row r="220" spans="1:10" s="1883" customFormat="1" ht="52.8">
      <c r="A220" s="1884"/>
      <c r="B220" s="1878" t="s">
        <v>1664</v>
      </c>
      <c r="C220" s="1890"/>
      <c r="D220" s="1794"/>
      <c r="E220" s="1831"/>
      <c r="F220" s="1831">
        <f t="shared" si="6"/>
        <v>0</v>
      </c>
      <c r="G220" s="1881"/>
      <c r="H220" s="1882"/>
      <c r="I220" s="1882"/>
      <c r="J220" s="1777"/>
    </row>
    <row r="221" spans="1:10" s="1883" customFormat="1">
      <c r="A221" s="1884"/>
      <c r="B221" s="1878" t="s">
        <v>322</v>
      </c>
      <c r="C221" s="1890"/>
      <c r="D221" s="1794"/>
      <c r="E221" s="1831"/>
      <c r="F221" s="1831">
        <f t="shared" si="6"/>
        <v>0</v>
      </c>
      <c r="G221" s="1881"/>
      <c r="H221" s="1882"/>
      <c r="I221" s="1882"/>
      <c r="J221" s="1777"/>
    </row>
    <row r="222" spans="1:10" s="1883" customFormat="1" ht="39.6">
      <c r="A222" s="1884"/>
      <c r="B222" s="1878" t="s">
        <v>1665</v>
      </c>
      <c r="C222" s="1890"/>
      <c r="D222" s="1794"/>
      <c r="E222" s="1831"/>
      <c r="F222" s="1831">
        <f t="shared" si="6"/>
        <v>0</v>
      </c>
      <c r="G222" s="1881"/>
      <c r="H222" s="1882"/>
      <c r="I222" s="1882"/>
      <c r="J222" s="1777"/>
    </row>
    <row r="223" spans="1:10" s="1883" customFormat="1" ht="26.4">
      <c r="A223" s="1884"/>
      <c r="B223" s="1878" t="s">
        <v>1666</v>
      </c>
      <c r="C223" s="1890"/>
      <c r="D223" s="1794"/>
      <c r="E223" s="1831"/>
      <c r="F223" s="1831">
        <f t="shared" si="6"/>
        <v>0</v>
      </c>
      <c r="G223" s="1881"/>
      <c r="H223" s="1882"/>
      <c r="I223" s="1882"/>
      <c r="J223" s="1777"/>
    </row>
    <row r="224" spans="1:10" s="1883" customFormat="1">
      <c r="A224" s="1884"/>
      <c r="B224" s="1878" t="s">
        <v>1667</v>
      </c>
      <c r="C224" s="1890"/>
      <c r="D224" s="1794"/>
      <c r="E224" s="1831"/>
      <c r="F224" s="1831">
        <f t="shared" si="6"/>
        <v>0</v>
      </c>
      <c r="G224" s="1881"/>
      <c r="H224" s="1882"/>
      <c r="I224" s="1882"/>
      <c r="J224" s="1777"/>
    </row>
    <row r="225" spans="1:10" s="1883" customFormat="1">
      <c r="A225" s="1884"/>
      <c r="B225" s="1878"/>
      <c r="C225" s="1889" t="s">
        <v>1645</v>
      </c>
      <c r="D225" s="1794">
        <v>1290</v>
      </c>
      <c r="E225" s="1831"/>
      <c r="F225" s="1831">
        <f t="shared" si="6"/>
        <v>0</v>
      </c>
      <c r="G225" s="1881"/>
      <c r="H225" s="1882"/>
      <c r="I225" s="1882"/>
      <c r="J225" s="1777"/>
    </row>
    <row r="226" spans="1:10" s="1883" customFormat="1">
      <c r="A226" s="1884"/>
      <c r="B226" s="1878"/>
      <c r="C226" s="1887"/>
      <c r="D226" s="1794"/>
      <c r="E226" s="1831"/>
      <c r="F226" s="1831">
        <f t="shared" si="6"/>
        <v>0</v>
      </c>
      <c r="G226" s="1881"/>
      <c r="H226" s="1882"/>
      <c r="I226" s="1882"/>
      <c r="J226" s="1777"/>
    </row>
    <row r="227" spans="1:10" s="1883" customFormat="1">
      <c r="A227" s="1891" t="s">
        <v>208</v>
      </c>
      <c r="B227" s="1885" t="s">
        <v>1668</v>
      </c>
      <c r="C227" s="1879"/>
      <c r="D227" s="1794"/>
      <c r="E227" s="1831"/>
      <c r="F227" s="1831">
        <f t="shared" si="6"/>
        <v>0</v>
      </c>
      <c r="G227" s="1881"/>
      <c r="H227" s="1882"/>
      <c r="I227" s="1882"/>
      <c r="J227" s="1777"/>
    </row>
    <row r="228" spans="1:10" s="1883" customFormat="1" ht="66">
      <c r="A228" s="1884"/>
      <c r="B228" s="1878" t="s">
        <v>1669</v>
      </c>
      <c r="C228" s="1879"/>
      <c r="D228" s="1794"/>
      <c r="E228" s="1831"/>
      <c r="F228" s="1831">
        <f t="shared" si="6"/>
        <v>0</v>
      </c>
      <c r="G228" s="1881"/>
      <c r="H228" s="1882"/>
      <c r="I228" s="1882"/>
      <c r="J228" s="1777"/>
    </row>
    <row r="229" spans="1:10" s="1883" customFormat="1">
      <c r="A229" s="1884"/>
      <c r="B229" s="1878" t="s">
        <v>322</v>
      </c>
      <c r="C229" s="1879"/>
      <c r="D229" s="1794"/>
      <c r="E229" s="1831"/>
      <c r="F229" s="1831">
        <f t="shared" ref="F229:F242" si="7">SUM(D229*E229)</f>
        <v>0</v>
      </c>
      <c r="G229" s="1881"/>
      <c r="H229" s="1882"/>
      <c r="I229" s="1882"/>
      <c r="J229" s="1777"/>
    </row>
    <row r="230" spans="1:10" s="1883" customFormat="1" ht="66">
      <c r="A230" s="1884"/>
      <c r="B230" s="1878" t="s">
        <v>1670</v>
      </c>
      <c r="C230" s="1879"/>
      <c r="D230" s="1794"/>
      <c r="E230" s="1831"/>
      <c r="F230" s="1831">
        <f t="shared" si="7"/>
        <v>0</v>
      </c>
      <c r="G230" s="1881"/>
      <c r="H230" s="1882"/>
      <c r="I230" s="1882"/>
      <c r="J230" s="1777"/>
    </row>
    <row r="231" spans="1:10" s="1883" customFormat="1" ht="26.4">
      <c r="A231" s="1884"/>
      <c r="B231" s="1878" t="s">
        <v>1671</v>
      </c>
      <c r="C231" s="1879"/>
      <c r="D231" s="1794"/>
      <c r="E231" s="1831"/>
      <c r="F231" s="1831">
        <f t="shared" si="7"/>
        <v>0</v>
      </c>
      <c r="G231" s="1881"/>
      <c r="H231" s="1882"/>
      <c r="I231" s="1882"/>
      <c r="J231" s="1777"/>
    </row>
    <row r="232" spans="1:10" s="1883" customFormat="1">
      <c r="A232" s="1884"/>
      <c r="B232" s="1878"/>
      <c r="C232" s="1887" t="s">
        <v>1645</v>
      </c>
      <c r="D232" s="1794">
        <v>1340</v>
      </c>
      <c r="E232" s="1831"/>
      <c r="F232" s="1831">
        <f t="shared" si="7"/>
        <v>0</v>
      </c>
      <c r="G232" s="1881"/>
      <c r="H232" s="1882"/>
      <c r="I232" s="1882"/>
      <c r="J232" s="1777"/>
    </row>
    <row r="233" spans="1:10" s="1883" customFormat="1">
      <c r="A233" s="1884"/>
      <c r="B233" s="1878"/>
      <c r="C233" s="1887"/>
      <c r="D233" s="1794"/>
      <c r="E233" s="1831"/>
      <c r="F233" s="1831">
        <f t="shared" si="7"/>
        <v>0</v>
      </c>
      <c r="G233" s="1881"/>
      <c r="H233" s="1882"/>
      <c r="I233" s="1882"/>
      <c r="J233" s="1777"/>
    </row>
    <row r="234" spans="1:10" s="1883" customFormat="1">
      <c r="A234" s="1891" t="s">
        <v>209</v>
      </c>
      <c r="B234" s="1885" t="s">
        <v>1672</v>
      </c>
      <c r="C234" s="1887"/>
      <c r="D234" s="1794"/>
      <c r="E234" s="1831"/>
      <c r="F234" s="1831">
        <f t="shared" si="7"/>
        <v>0</v>
      </c>
      <c r="G234" s="1881"/>
      <c r="H234" s="1882"/>
      <c r="I234" s="1882"/>
      <c r="J234" s="1777"/>
    </row>
    <row r="235" spans="1:10" s="1883" customFormat="1" ht="26.4">
      <c r="A235" s="1884"/>
      <c r="B235" s="1878" t="s">
        <v>1673</v>
      </c>
      <c r="C235" s="1887"/>
      <c r="D235" s="1794"/>
      <c r="E235" s="1831"/>
      <c r="F235" s="1831">
        <f t="shared" si="7"/>
        <v>0</v>
      </c>
      <c r="G235" s="1881"/>
      <c r="H235" s="1882"/>
      <c r="I235" s="1882"/>
      <c r="J235" s="1777"/>
    </row>
    <row r="236" spans="1:10" s="1883" customFormat="1">
      <c r="A236" s="1884"/>
      <c r="B236" s="1878" t="s">
        <v>322</v>
      </c>
      <c r="C236" s="1879"/>
      <c r="D236" s="1794"/>
      <c r="E236" s="1831"/>
      <c r="F236" s="1831">
        <f t="shared" si="7"/>
        <v>0</v>
      </c>
      <c r="G236" s="1881"/>
      <c r="H236" s="1882"/>
      <c r="I236" s="1882"/>
      <c r="J236" s="1777"/>
    </row>
    <row r="237" spans="1:10" s="1883" customFormat="1">
      <c r="A237" s="1884"/>
      <c r="B237" s="1878" t="s">
        <v>1674</v>
      </c>
      <c r="C237" s="1879"/>
      <c r="D237" s="1794"/>
      <c r="E237" s="1831"/>
      <c r="F237" s="1831">
        <f t="shared" si="7"/>
        <v>0</v>
      </c>
      <c r="G237" s="1881"/>
      <c r="H237" s="1882"/>
      <c r="I237" s="1882"/>
      <c r="J237" s="1777"/>
    </row>
    <row r="238" spans="1:10" s="1883" customFormat="1" ht="39.6">
      <c r="A238" s="1884"/>
      <c r="B238" s="1878" t="s">
        <v>1675</v>
      </c>
      <c r="C238" s="1879"/>
      <c r="D238" s="1794"/>
      <c r="E238" s="1831"/>
      <c r="F238" s="1831">
        <f t="shared" si="7"/>
        <v>0</v>
      </c>
      <c r="G238" s="1881"/>
      <c r="H238" s="1882"/>
      <c r="I238" s="1882"/>
      <c r="J238" s="1777"/>
    </row>
    <row r="239" spans="1:10" s="1883" customFormat="1">
      <c r="A239" s="1884"/>
      <c r="B239" s="1878" t="s">
        <v>1676</v>
      </c>
      <c r="C239" s="1879"/>
      <c r="D239" s="1794"/>
      <c r="E239" s="1831"/>
      <c r="F239" s="1831">
        <f t="shared" si="7"/>
        <v>0</v>
      </c>
      <c r="G239" s="1881"/>
      <c r="H239" s="1882"/>
      <c r="I239" s="1882"/>
      <c r="J239" s="1777"/>
    </row>
    <row r="240" spans="1:10" s="1883" customFormat="1" ht="39.6">
      <c r="A240" s="1884"/>
      <c r="B240" s="1878" t="s">
        <v>1641</v>
      </c>
      <c r="C240" s="1879"/>
      <c r="D240" s="1794"/>
      <c r="E240" s="1831"/>
      <c r="F240" s="1831">
        <f t="shared" si="7"/>
        <v>0</v>
      </c>
      <c r="G240" s="1881"/>
      <c r="H240" s="1882"/>
      <c r="I240" s="1882"/>
      <c r="J240" s="1777"/>
    </row>
    <row r="241" spans="1:10" s="1883" customFormat="1">
      <c r="A241" s="1884"/>
      <c r="B241" s="1878" t="s">
        <v>1644</v>
      </c>
      <c r="C241" s="1879"/>
      <c r="D241" s="1794"/>
      <c r="E241" s="1831"/>
      <c r="F241" s="1831">
        <f t="shared" si="7"/>
        <v>0</v>
      </c>
      <c r="G241" s="1881"/>
      <c r="H241" s="1882"/>
      <c r="I241" s="1882"/>
      <c r="J241" s="1777"/>
    </row>
    <row r="242" spans="1:10" s="1883" customFormat="1">
      <c r="A242" s="1884"/>
      <c r="B242" s="1892"/>
      <c r="C242" s="1879" t="s">
        <v>1645</v>
      </c>
      <c r="D242" s="1794">
        <v>2092</v>
      </c>
      <c r="E242" s="1831"/>
      <c r="F242" s="1831">
        <f t="shared" si="7"/>
        <v>0</v>
      </c>
      <c r="G242" s="1881"/>
      <c r="H242" s="1882"/>
      <c r="I242" s="1882"/>
      <c r="J242" s="1777"/>
    </row>
    <row r="243" spans="1:10" s="1883" customFormat="1">
      <c r="A243" s="1884"/>
      <c r="B243" s="1892"/>
      <c r="C243" s="1879"/>
      <c r="D243" s="1794"/>
      <c r="E243" s="1831"/>
      <c r="F243" s="1831"/>
      <c r="G243" s="1881"/>
      <c r="H243" s="1882"/>
      <c r="I243" s="1882"/>
      <c r="J243" s="1777"/>
    </row>
    <row r="244" spans="1:10" s="1883" customFormat="1" ht="26.4">
      <c r="A244" s="1884" t="s">
        <v>210</v>
      </c>
      <c r="B244" s="1885" t="s">
        <v>2595</v>
      </c>
      <c r="C244" s="1879"/>
      <c r="D244" s="1880"/>
      <c r="E244" s="1831"/>
      <c r="F244" s="1831">
        <f t="shared" ref="F244:F251" si="8">SUM(D244*E244)</f>
        <v>0</v>
      </c>
      <c r="G244" s="1881"/>
      <c r="H244" s="1882"/>
      <c r="I244" s="1882"/>
      <c r="J244" s="1777"/>
    </row>
    <row r="245" spans="1:10" s="1883" customFormat="1">
      <c r="A245" s="1884"/>
      <c r="B245" s="1878" t="s">
        <v>322</v>
      </c>
      <c r="C245" s="1879"/>
      <c r="D245" s="1880"/>
      <c r="E245" s="1886"/>
      <c r="F245" s="1831">
        <f t="shared" si="8"/>
        <v>0</v>
      </c>
      <c r="G245" s="1881"/>
      <c r="H245" s="1882"/>
      <c r="I245" s="1882"/>
      <c r="J245" s="1777"/>
    </row>
    <row r="246" spans="1:10" s="1883" customFormat="1" ht="26.4">
      <c r="A246" s="1884"/>
      <c r="B246" s="1878" t="s">
        <v>1640</v>
      </c>
      <c r="C246" s="1879"/>
      <c r="D246" s="1880"/>
      <c r="E246" s="1886"/>
      <c r="F246" s="1831">
        <f t="shared" si="8"/>
        <v>0</v>
      </c>
      <c r="G246" s="1881"/>
      <c r="H246" s="1882"/>
      <c r="I246" s="1882"/>
      <c r="J246" s="1777"/>
    </row>
    <row r="247" spans="1:10" s="1883" customFormat="1" ht="39.6">
      <c r="A247" s="1884"/>
      <c r="B247" s="1878" t="s">
        <v>1641</v>
      </c>
      <c r="C247" s="1879"/>
      <c r="D247" s="1880"/>
      <c r="E247" s="1886"/>
      <c r="F247" s="1831">
        <f t="shared" si="8"/>
        <v>0</v>
      </c>
      <c r="G247" s="1881"/>
      <c r="H247" s="1882"/>
      <c r="I247" s="1882"/>
      <c r="J247" s="1777"/>
    </row>
    <row r="248" spans="1:10" s="1883" customFormat="1" ht="26.4">
      <c r="A248" s="1884"/>
      <c r="B248" s="1878" t="s">
        <v>1642</v>
      </c>
      <c r="C248" s="1879"/>
      <c r="D248" s="1880"/>
      <c r="E248" s="1886"/>
      <c r="F248" s="1831">
        <f t="shared" si="8"/>
        <v>0</v>
      </c>
      <c r="G248" s="1881"/>
      <c r="H248" s="1882"/>
      <c r="I248" s="1882"/>
      <c r="J248" s="1777"/>
    </row>
    <row r="249" spans="1:10" s="1883" customFormat="1" ht="52.8">
      <c r="A249" s="1884"/>
      <c r="B249" s="1878" t="s">
        <v>1643</v>
      </c>
      <c r="C249" s="1879"/>
      <c r="D249" s="1880"/>
      <c r="E249" s="1886"/>
      <c r="F249" s="1831">
        <f t="shared" si="8"/>
        <v>0</v>
      </c>
      <c r="G249" s="1881"/>
      <c r="H249" s="1882"/>
      <c r="I249" s="1882"/>
      <c r="J249" s="1777"/>
    </row>
    <row r="250" spans="1:10" s="1883" customFormat="1">
      <c r="A250" s="1884"/>
      <c r="B250" s="1878" t="s">
        <v>1644</v>
      </c>
      <c r="C250" s="1879"/>
      <c r="D250" s="1880"/>
      <c r="E250" s="1831"/>
      <c r="F250" s="1831">
        <f t="shared" si="8"/>
        <v>0</v>
      </c>
      <c r="G250" s="1881"/>
      <c r="H250" s="1882"/>
      <c r="I250" s="1882"/>
      <c r="J250" s="1777"/>
    </row>
    <row r="251" spans="1:10" s="1883" customFormat="1">
      <c r="A251" s="1884"/>
      <c r="B251" s="1878"/>
      <c r="C251" s="1887" t="s">
        <v>1645</v>
      </c>
      <c r="D251" s="1794">
        <v>19</v>
      </c>
      <c r="E251" s="1831"/>
      <c r="F251" s="1831">
        <f t="shared" si="8"/>
        <v>0</v>
      </c>
      <c r="G251" s="1881"/>
      <c r="H251" s="1882"/>
      <c r="I251" s="1882"/>
      <c r="J251" s="1777"/>
    </row>
    <row r="252" spans="1:10" s="1883" customFormat="1">
      <c r="A252" s="1884"/>
      <c r="B252" s="1892"/>
      <c r="C252" s="1879"/>
      <c r="D252" s="1794"/>
      <c r="E252" s="1831"/>
      <c r="F252" s="1831"/>
      <c r="G252" s="1881"/>
      <c r="H252" s="1882"/>
      <c r="I252" s="1882"/>
      <c r="J252" s="1777"/>
    </row>
    <row r="253" spans="1:10" s="1883" customFormat="1" ht="26.4">
      <c r="A253" s="1891" t="s">
        <v>211</v>
      </c>
      <c r="B253" s="1885" t="s">
        <v>2596</v>
      </c>
      <c r="C253" s="1887"/>
      <c r="D253" s="1794"/>
      <c r="E253" s="1831"/>
      <c r="F253" s="1831"/>
      <c r="G253" s="1881"/>
      <c r="H253" s="1882"/>
      <c r="I253" s="1882"/>
      <c r="J253" s="1777"/>
    </row>
    <row r="254" spans="1:10" s="1883" customFormat="1" ht="26.4">
      <c r="A254" s="1884"/>
      <c r="B254" s="1878" t="s">
        <v>1673</v>
      </c>
      <c r="C254" s="1887"/>
      <c r="D254" s="1794"/>
      <c r="E254" s="1831"/>
      <c r="F254" s="1831"/>
      <c r="G254" s="1881"/>
      <c r="H254" s="1882"/>
      <c r="I254" s="1882"/>
      <c r="J254" s="1777"/>
    </row>
    <row r="255" spans="1:10" s="1883" customFormat="1">
      <c r="A255" s="1884"/>
      <c r="B255" s="1878" t="s">
        <v>322</v>
      </c>
      <c r="C255" s="1879"/>
      <c r="D255" s="1794"/>
      <c r="E255" s="1831"/>
      <c r="F255" s="1831"/>
      <c r="G255" s="1881"/>
      <c r="H255" s="1882"/>
      <c r="I255" s="1882"/>
      <c r="J255" s="1777"/>
    </row>
    <row r="256" spans="1:10" s="1883" customFormat="1">
      <c r="A256" s="1884"/>
      <c r="B256" s="1878" t="s">
        <v>1674</v>
      </c>
      <c r="C256" s="1879"/>
      <c r="D256" s="1794"/>
      <c r="E256" s="1831"/>
      <c r="F256" s="1831"/>
      <c r="G256" s="1881"/>
      <c r="H256" s="1882"/>
      <c r="I256" s="1882"/>
      <c r="J256" s="1777"/>
    </row>
    <row r="257" spans="1:10" s="1883" customFormat="1" ht="39.6">
      <c r="A257" s="1884"/>
      <c r="B257" s="1878" t="s">
        <v>1675</v>
      </c>
      <c r="C257" s="1879"/>
      <c r="D257" s="1794"/>
      <c r="E257" s="1831"/>
      <c r="F257" s="1831"/>
      <c r="G257" s="1881"/>
      <c r="H257" s="1882"/>
      <c r="I257" s="1882"/>
      <c r="J257" s="1777"/>
    </row>
    <row r="258" spans="1:10" s="1883" customFormat="1">
      <c r="A258" s="1884"/>
      <c r="B258" s="1878" t="s">
        <v>1676</v>
      </c>
      <c r="C258" s="1879"/>
      <c r="D258" s="1794"/>
      <c r="E258" s="1831"/>
      <c r="F258" s="1831"/>
      <c r="G258" s="1881"/>
      <c r="H258" s="1882"/>
      <c r="I258" s="1882"/>
      <c r="J258" s="1777"/>
    </row>
    <row r="259" spans="1:10" s="1883" customFormat="1" ht="39.6">
      <c r="A259" s="1884"/>
      <c r="B259" s="1878" t="s">
        <v>1641</v>
      </c>
      <c r="C259" s="1879"/>
      <c r="D259" s="1794"/>
      <c r="E259" s="1831"/>
      <c r="F259" s="1831"/>
      <c r="G259" s="1893"/>
      <c r="H259" s="1882"/>
      <c r="I259" s="1882"/>
      <c r="J259" s="1777"/>
    </row>
    <row r="260" spans="1:10" s="1883" customFormat="1">
      <c r="A260" s="1884"/>
      <c r="B260" s="1878" t="s">
        <v>1644</v>
      </c>
      <c r="C260" s="1879"/>
      <c r="D260" s="1794"/>
      <c r="E260" s="1831"/>
      <c r="F260" s="1831"/>
      <c r="G260" s="1881"/>
      <c r="H260" s="1882"/>
      <c r="I260" s="1882"/>
      <c r="J260" s="1777"/>
    </row>
    <row r="261" spans="1:10" s="1883" customFormat="1">
      <c r="A261" s="1884"/>
      <c r="B261" s="1892"/>
      <c r="C261" s="1879" t="s">
        <v>1645</v>
      </c>
      <c r="D261" s="1794">
        <v>19</v>
      </c>
      <c r="E261" s="1831"/>
      <c r="F261" s="1831">
        <f t="shared" ref="F261:F276" si="9">SUM(D261*E261)</f>
        <v>0</v>
      </c>
      <c r="G261" s="1881"/>
      <c r="H261" s="1882"/>
      <c r="I261" s="1882"/>
      <c r="J261" s="1777"/>
    </row>
    <row r="262" spans="1:10" s="1883" customFormat="1">
      <c r="A262" s="1884"/>
      <c r="B262" s="1892"/>
      <c r="C262" s="1879"/>
      <c r="D262" s="1794"/>
      <c r="E262" s="1831"/>
      <c r="F262" s="1831"/>
      <c r="G262" s="1776"/>
      <c r="H262" s="1882"/>
      <c r="I262" s="1882"/>
      <c r="J262" s="1777"/>
    </row>
    <row r="263" spans="1:10" s="1883" customFormat="1" ht="26.4">
      <c r="A263" s="1884" t="s">
        <v>212</v>
      </c>
      <c r="B263" s="1885" t="s">
        <v>2597</v>
      </c>
      <c r="C263" s="1879"/>
      <c r="D263" s="1880"/>
      <c r="E263" s="1831"/>
      <c r="F263" s="1831"/>
      <c r="G263" s="1881"/>
      <c r="H263" s="1882"/>
      <c r="I263" s="1882"/>
      <c r="J263" s="1777"/>
    </row>
    <row r="264" spans="1:10" s="1883" customFormat="1" ht="52.8">
      <c r="A264" s="1884"/>
      <c r="B264" s="1878" t="s">
        <v>2598</v>
      </c>
      <c r="C264" s="1879"/>
      <c r="D264" s="1880"/>
      <c r="E264" s="1831"/>
      <c r="F264" s="1831"/>
      <c r="G264" s="1881"/>
      <c r="H264" s="1882"/>
      <c r="I264" s="1882"/>
      <c r="J264" s="1777"/>
    </row>
    <row r="265" spans="1:10" s="1883" customFormat="1">
      <c r="A265" s="1884"/>
      <c r="B265" s="1878" t="s">
        <v>322</v>
      </c>
      <c r="C265" s="1879"/>
      <c r="D265" s="1880"/>
      <c r="E265" s="1886"/>
      <c r="F265" s="1831"/>
      <c r="G265" s="1881"/>
      <c r="H265" s="1882"/>
      <c r="I265" s="1882"/>
      <c r="J265" s="1777"/>
    </row>
    <row r="266" spans="1:10" s="1883" customFormat="1" ht="39.6">
      <c r="A266" s="1884"/>
      <c r="B266" s="1878" t="s">
        <v>2599</v>
      </c>
      <c r="C266" s="1879"/>
      <c r="D266" s="1880"/>
      <c r="E266" s="1886"/>
      <c r="F266" s="1831"/>
      <c r="G266" s="1881"/>
      <c r="H266" s="1882"/>
      <c r="I266" s="1882"/>
      <c r="J266" s="1777"/>
    </row>
    <row r="267" spans="1:10" s="1883" customFormat="1">
      <c r="A267" s="1884"/>
      <c r="B267" s="1878" t="s">
        <v>2600</v>
      </c>
      <c r="C267" s="1879"/>
      <c r="D267" s="1880"/>
      <c r="E267" s="1886"/>
      <c r="F267" s="1831"/>
      <c r="G267" s="1881"/>
      <c r="H267" s="1882"/>
      <c r="I267" s="1882"/>
      <c r="J267" s="1777"/>
    </row>
    <row r="268" spans="1:10" s="1883" customFormat="1">
      <c r="A268" s="1884"/>
      <c r="B268" s="1878" t="s">
        <v>2601</v>
      </c>
      <c r="C268" s="1879"/>
      <c r="D268" s="1880"/>
      <c r="E268" s="1886"/>
      <c r="F268" s="1831"/>
      <c r="G268" s="1881"/>
      <c r="H268" s="1882"/>
      <c r="I268" s="1882"/>
      <c r="J268" s="1777"/>
    </row>
    <row r="269" spans="1:10" s="1883" customFormat="1" ht="26.4">
      <c r="A269" s="1884"/>
      <c r="B269" s="1878" t="s">
        <v>2602</v>
      </c>
      <c r="C269" s="1879"/>
      <c r="D269" s="1880"/>
      <c r="E269" s="1886"/>
      <c r="F269" s="1831"/>
      <c r="G269" s="1881"/>
      <c r="H269" s="1882"/>
      <c r="I269" s="1882"/>
      <c r="J269" s="1777"/>
    </row>
    <row r="270" spans="1:10" s="1883" customFormat="1">
      <c r="A270" s="1884"/>
      <c r="B270" s="1878" t="s">
        <v>2603</v>
      </c>
      <c r="C270" s="1879"/>
      <c r="D270" s="1880"/>
      <c r="E270" s="1886"/>
      <c r="F270" s="1831"/>
      <c r="G270" s="1881"/>
      <c r="H270" s="1882"/>
      <c r="I270" s="1882"/>
      <c r="J270" s="1777"/>
    </row>
    <row r="271" spans="1:10" s="1883" customFormat="1" ht="26.4">
      <c r="A271" s="1884"/>
      <c r="B271" s="1878" t="s">
        <v>2604</v>
      </c>
      <c r="C271" s="1879"/>
      <c r="D271" s="1880"/>
      <c r="E271" s="1886"/>
      <c r="F271" s="1831"/>
      <c r="G271" s="1881"/>
      <c r="H271" s="1882"/>
      <c r="I271" s="1882"/>
      <c r="J271" s="1777"/>
    </row>
    <row r="272" spans="1:10" s="1883" customFormat="1" ht="118.8">
      <c r="A272" s="1884"/>
      <c r="B272" s="1878" t="s">
        <v>2605</v>
      </c>
      <c r="C272" s="1879"/>
      <c r="D272" s="1794"/>
      <c r="E272" s="1886"/>
      <c r="F272" s="1831"/>
      <c r="G272" s="1881"/>
      <c r="H272" s="1882"/>
      <c r="I272" s="1882"/>
      <c r="J272" s="1777"/>
    </row>
    <row r="273" spans="1:26" s="1883" customFormat="1">
      <c r="A273" s="1884"/>
      <c r="B273" s="1878" t="s">
        <v>2606</v>
      </c>
      <c r="C273" s="1879"/>
      <c r="D273" s="1794"/>
      <c r="E273" s="1831"/>
      <c r="F273" s="1831"/>
      <c r="G273" s="1881"/>
      <c r="H273" s="1882"/>
      <c r="I273" s="1882"/>
      <c r="J273" s="1777"/>
    </row>
    <row r="274" spans="1:26" s="1883" customFormat="1">
      <c r="A274" s="1884"/>
      <c r="B274" s="1878" t="s">
        <v>2584</v>
      </c>
      <c r="C274" s="1879" t="s">
        <v>2309</v>
      </c>
      <c r="D274" s="1794">
        <v>135</v>
      </c>
      <c r="E274" s="1831"/>
      <c r="F274" s="1831">
        <f t="shared" si="9"/>
        <v>0</v>
      </c>
      <c r="G274" s="1881"/>
      <c r="H274" s="1882"/>
      <c r="I274" s="1882"/>
      <c r="J274" s="1777"/>
    </row>
    <row r="275" spans="1:26" s="1883" customFormat="1">
      <c r="A275" s="1884"/>
      <c r="B275" s="1878" t="s">
        <v>2607</v>
      </c>
      <c r="C275" s="1887" t="s">
        <v>179</v>
      </c>
      <c r="D275" s="1794">
        <v>360</v>
      </c>
      <c r="E275" s="1831"/>
      <c r="F275" s="1831">
        <f t="shared" si="9"/>
        <v>0</v>
      </c>
      <c r="G275" s="1881"/>
      <c r="H275" s="1882"/>
      <c r="I275" s="1882"/>
      <c r="J275" s="1777"/>
    </row>
    <row r="276" spans="1:26" s="1883" customFormat="1">
      <c r="A276" s="1884"/>
      <c r="B276" s="1892"/>
      <c r="C276" s="1879"/>
      <c r="D276" s="1794"/>
      <c r="E276" s="1831"/>
      <c r="F276" s="1831">
        <f t="shared" si="9"/>
        <v>0</v>
      </c>
      <c r="G276" s="1881"/>
      <c r="H276" s="1882"/>
      <c r="I276" s="1882"/>
      <c r="J276" s="1777"/>
    </row>
    <row r="277" spans="1:26">
      <c r="A277" s="1816"/>
      <c r="B277" s="1817"/>
      <c r="C277" s="1818"/>
      <c r="D277" s="1819"/>
      <c r="E277" s="1820"/>
      <c r="F277" s="1894">
        <f>SUM(D277*E277)</f>
        <v>0</v>
      </c>
      <c r="H277" s="1777"/>
      <c r="I277" s="1777"/>
      <c r="J277" s="1777"/>
      <c r="K277" s="1777"/>
      <c r="L277" s="1777"/>
      <c r="M277" s="1777"/>
      <c r="N277" s="1777"/>
      <c r="O277" s="1777"/>
      <c r="P277" s="1777"/>
      <c r="Q277" s="1777"/>
      <c r="R277" s="1777"/>
      <c r="S277" s="1777"/>
      <c r="T277" s="1777"/>
      <c r="U277" s="1777"/>
      <c r="V277" s="1777"/>
      <c r="W277" s="1777"/>
      <c r="X277" s="1777"/>
      <c r="Y277" s="1777"/>
      <c r="Z277" s="1777"/>
    </row>
    <row r="278" spans="1:26">
      <c r="A278" s="1821" t="str">
        <f>A176</f>
        <v>II.</v>
      </c>
      <c r="B278" s="1822" t="str">
        <f>CONCATENATE(B176," ", "UKUPNO:")</f>
        <v>ZEMLJANI RADOVI UKUPNO:</v>
      </c>
      <c r="C278" s="1762"/>
      <c r="D278" s="1780"/>
      <c r="E278" s="1781"/>
      <c r="F278" s="1782">
        <f>SUM(F177:F277)</f>
        <v>0</v>
      </c>
      <c r="G278" s="1823"/>
      <c r="H278" s="1824"/>
      <c r="I278" s="1824"/>
      <c r="J278" s="1777"/>
      <c r="K278" s="1824"/>
      <c r="L278" s="1824"/>
      <c r="M278" s="1824"/>
      <c r="N278" s="1824"/>
      <c r="O278" s="1824"/>
      <c r="P278" s="1824"/>
      <c r="Q278" s="1824"/>
      <c r="R278" s="1824"/>
      <c r="S278" s="1824"/>
      <c r="T278" s="1824"/>
      <c r="U278" s="1824"/>
      <c r="V278" s="1824"/>
      <c r="W278" s="1824"/>
      <c r="X278" s="1824"/>
      <c r="Y278" s="1824"/>
      <c r="Z278" s="1824"/>
    </row>
    <row r="279" spans="1:26">
      <c r="A279" s="1821"/>
      <c r="B279" s="1822"/>
      <c r="C279" s="1762"/>
      <c r="D279" s="1780"/>
      <c r="E279" s="1781"/>
      <c r="F279" s="1782"/>
      <c r="H279" s="1824"/>
      <c r="I279" s="1824"/>
      <c r="J279" s="1777"/>
      <c r="K279" s="1824"/>
      <c r="L279" s="1824"/>
      <c r="M279" s="1824"/>
      <c r="N279" s="1824"/>
      <c r="O279" s="1824"/>
      <c r="P279" s="1824"/>
      <c r="Q279" s="1824"/>
      <c r="R279" s="1824"/>
      <c r="S279" s="1824"/>
      <c r="T279" s="1824"/>
      <c r="U279" s="1824"/>
      <c r="V279" s="1824"/>
      <c r="W279" s="1824"/>
      <c r="X279" s="1824"/>
      <c r="Y279" s="1824"/>
      <c r="Z279" s="1824"/>
    </row>
    <row r="280" spans="1:26">
      <c r="A280" s="1821"/>
      <c r="B280" s="1822"/>
      <c r="C280" s="1762"/>
      <c r="D280" s="1780"/>
      <c r="E280" s="1781"/>
      <c r="F280" s="1782"/>
      <c r="G280" s="1823"/>
      <c r="H280" s="1824"/>
      <c r="I280" s="1824"/>
      <c r="J280" s="1777"/>
      <c r="K280" s="1824"/>
      <c r="L280" s="1824"/>
      <c r="M280" s="1824"/>
      <c r="N280" s="1824"/>
      <c r="O280" s="1824"/>
      <c r="P280" s="1824"/>
      <c r="Q280" s="1824"/>
      <c r="R280" s="1824"/>
      <c r="S280" s="1824"/>
      <c r="T280" s="1824"/>
      <c r="U280" s="1824"/>
      <c r="V280" s="1824"/>
      <c r="W280" s="1824"/>
      <c r="X280" s="1824"/>
      <c r="Y280" s="1824"/>
      <c r="Z280" s="1824"/>
    </row>
    <row r="281" spans="1:26">
      <c r="A281" s="1798" t="s">
        <v>2608</v>
      </c>
      <c r="B281" s="1799" t="s">
        <v>158</v>
      </c>
      <c r="C281" s="1800"/>
      <c r="D281" s="1801"/>
      <c r="E281" s="1801"/>
      <c r="F281" s="1802"/>
      <c r="H281" s="1777"/>
      <c r="I281" s="1777"/>
      <c r="J281" s="1777"/>
      <c r="K281" s="1777"/>
      <c r="L281" s="1777"/>
      <c r="M281" s="1777"/>
      <c r="N281" s="1777"/>
      <c r="O281" s="1777"/>
      <c r="P281" s="1777"/>
      <c r="Q281" s="1777"/>
      <c r="R281" s="1777"/>
      <c r="S281" s="1777"/>
      <c r="T281" s="1777"/>
      <c r="U281" s="1777"/>
      <c r="V281" s="1777"/>
      <c r="W281" s="1777"/>
      <c r="X281" s="1777"/>
      <c r="Y281" s="1777"/>
      <c r="Z281" s="1777"/>
    </row>
    <row r="282" spans="1:26">
      <c r="A282" s="1796"/>
      <c r="B282" s="1797"/>
      <c r="C282" s="1785"/>
      <c r="D282" s="1794"/>
      <c r="E282" s="1795"/>
      <c r="F282" s="1786"/>
      <c r="H282" s="1777"/>
      <c r="I282" s="1777"/>
      <c r="J282" s="1777"/>
      <c r="K282" s="1777"/>
      <c r="L282" s="1777"/>
      <c r="M282" s="1777"/>
      <c r="N282" s="1777"/>
      <c r="O282" s="1777"/>
      <c r="P282" s="1777"/>
      <c r="Q282" s="1777"/>
      <c r="R282" s="1777"/>
      <c r="S282" s="1777"/>
      <c r="T282" s="1777"/>
      <c r="U282" s="1777"/>
      <c r="V282" s="1777"/>
      <c r="W282" s="1777"/>
      <c r="X282" s="1777"/>
      <c r="Y282" s="1777"/>
      <c r="Z282" s="1777"/>
    </row>
    <row r="283" spans="1:26">
      <c r="A283" s="1784"/>
      <c r="B283" s="1797"/>
      <c r="C283" s="1785"/>
      <c r="D283" s="1794"/>
      <c r="E283" s="1795"/>
      <c r="F283" s="1786"/>
      <c r="H283" s="1777"/>
      <c r="I283" s="1777"/>
      <c r="J283" s="1777"/>
      <c r="K283" s="1777"/>
      <c r="L283" s="1777"/>
      <c r="M283" s="1777"/>
      <c r="N283" s="1777"/>
      <c r="O283" s="1777"/>
      <c r="P283" s="1777"/>
      <c r="Q283" s="1777"/>
      <c r="R283" s="1777"/>
      <c r="S283" s="1777"/>
      <c r="T283" s="1777"/>
      <c r="U283" s="1777"/>
      <c r="V283" s="1777"/>
      <c r="W283" s="1777"/>
      <c r="X283" s="1777"/>
      <c r="Y283" s="1777"/>
      <c r="Z283" s="1777"/>
    </row>
    <row r="284" spans="1:26" s="1845" customFormat="1">
      <c r="A284" s="1866"/>
      <c r="B284" s="1867" t="s">
        <v>204</v>
      </c>
      <c r="C284" s="1862"/>
      <c r="D284" s="1895"/>
      <c r="E284" s="1864"/>
      <c r="F284" s="1896"/>
      <c r="G284" s="1896"/>
    </row>
    <row r="285" spans="1:26" s="1845" customFormat="1" ht="52.8">
      <c r="A285" s="1866"/>
      <c r="B285" s="1867" t="s">
        <v>2609</v>
      </c>
      <c r="C285" s="1862"/>
      <c r="D285" s="1895"/>
      <c r="E285" s="1864"/>
      <c r="F285" s="1896"/>
      <c r="G285" s="1896"/>
    </row>
    <row r="286" spans="1:26" s="1845" customFormat="1">
      <c r="A286" s="1866"/>
      <c r="B286" s="1867" t="s">
        <v>2610</v>
      </c>
      <c r="C286" s="1862"/>
      <c r="D286" s="1895"/>
      <c r="E286" s="1864"/>
      <c r="F286" s="1896"/>
      <c r="G286" s="1896"/>
    </row>
    <row r="287" spans="1:26" s="1845" customFormat="1" ht="52.8">
      <c r="A287" s="1866"/>
      <c r="B287" s="1867" t="s">
        <v>2611</v>
      </c>
      <c r="C287" s="1862"/>
      <c r="D287" s="1895"/>
      <c r="E287" s="1864"/>
      <c r="F287" s="1896"/>
      <c r="G287" s="1896"/>
    </row>
    <row r="288" spans="1:26" s="1845" customFormat="1" ht="92.4">
      <c r="A288" s="1866"/>
      <c r="B288" s="1867" t="s">
        <v>2612</v>
      </c>
      <c r="C288" s="1862"/>
      <c r="D288" s="1895"/>
      <c r="E288" s="1864"/>
      <c r="F288" s="1896"/>
      <c r="G288" s="1896"/>
    </row>
    <row r="289" spans="1:7" s="1845" customFormat="1">
      <c r="A289" s="1866"/>
      <c r="B289" s="1867"/>
      <c r="C289" s="1862"/>
      <c r="D289" s="1895"/>
      <c r="E289" s="1864"/>
      <c r="F289" s="1896"/>
      <c r="G289" s="1896"/>
    </row>
    <row r="290" spans="1:7" s="1845" customFormat="1" ht="39.6">
      <c r="A290" s="1866"/>
      <c r="B290" s="1867" t="s">
        <v>2613</v>
      </c>
      <c r="C290" s="1862"/>
      <c r="D290" s="1895"/>
      <c r="E290" s="1864"/>
      <c r="F290" s="1896"/>
      <c r="G290" s="1896"/>
    </row>
    <row r="291" spans="1:7" s="1845" customFormat="1" ht="26.4">
      <c r="A291" s="1866"/>
      <c r="B291" s="1867" t="s">
        <v>2614</v>
      </c>
      <c r="C291" s="1862"/>
      <c r="D291" s="1895"/>
      <c r="E291" s="1864"/>
      <c r="F291" s="1896"/>
      <c r="G291" s="1896"/>
    </row>
    <row r="292" spans="1:7" s="1845" customFormat="1" ht="39.6">
      <c r="A292" s="1897" t="s">
        <v>157</v>
      </c>
      <c r="B292" s="1867" t="s">
        <v>2615</v>
      </c>
      <c r="C292" s="1862"/>
      <c r="D292" s="1895"/>
      <c r="E292" s="1864"/>
      <c r="F292" s="1896"/>
      <c r="G292" s="1896"/>
    </row>
    <row r="293" spans="1:7" s="1845" customFormat="1" ht="39.6">
      <c r="A293" s="1897" t="s">
        <v>157</v>
      </c>
      <c r="B293" s="1867" t="s">
        <v>2616</v>
      </c>
      <c r="C293" s="1862"/>
      <c r="D293" s="1895"/>
      <c r="E293" s="1864"/>
      <c r="F293" s="1896"/>
      <c r="G293" s="1896"/>
    </row>
    <row r="294" spans="1:7" s="1845" customFormat="1" ht="39.6">
      <c r="A294" s="1897" t="s">
        <v>157</v>
      </c>
      <c r="B294" s="1867" t="s">
        <v>2617</v>
      </c>
      <c r="C294" s="1862"/>
      <c r="D294" s="1895"/>
      <c r="E294" s="1864"/>
      <c r="F294" s="1896"/>
      <c r="G294" s="1896"/>
    </row>
    <row r="295" spans="1:7" s="1845" customFormat="1" ht="39.6">
      <c r="A295" s="1897" t="s">
        <v>157</v>
      </c>
      <c r="B295" s="1867" t="s">
        <v>2618</v>
      </c>
      <c r="C295" s="1862"/>
      <c r="D295" s="1895"/>
      <c r="E295" s="1864"/>
      <c r="F295" s="1896"/>
      <c r="G295" s="1896"/>
    </row>
    <row r="296" spans="1:7" s="1845" customFormat="1" ht="26.4">
      <c r="A296" s="1897" t="s">
        <v>157</v>
      </c>
      <c r="B296" s="1867" t="s">
        <v>2619</v>
      </c>
      <c r="C296" s="1862"/>
      <c r="D296" s="1895"/>
      <c r="E296" s="1864"/>
      <c r="F296" s="1896"/>
      <c r="G296" s="1896"/>
    </row>
    <row r="297" spans="1:7" s="1845" customFormat="1" ht="26.4">
      <c r="A297" s="1897" t="s">
        <v>157</v>
      </c>
      <c r="B297" s="1867" t="s">
        <v>2620</v>
      </c>
      <c r="C297" s="1862"/>
      <c r="D297" s="1895"/>
      <c r="E297" s="1864"/>
      <c r="F297" s="1896"/>
      <c r="G297" s="1896"/>
    </row>
    <row r="298" spans="1:7" s="1845" customFormat="1">
      <c r="A298" s="1897" t="s">
        <v>157</v>
      </c>
      <c r="B298" s="1867" t="s">
        <v>2621</v>
      </c>
      <c r="C298" s="1862"/>
      <c r="D298" s="1895"/>
      <c r="E298" s="1864"/>
      <c r="F298" s="1896"/>
      <c r="G298" s="1896"/>
    </row>
    <row r="299" spans="1:7" s="1845" customFormat="1" ht="39.6">
      <c r="A299" s="1897" t="s">
        <v>157</v>
      </c>
      <c r="B299" s="1867" t="s">
        <v>2622</v>
      </c>
      <c r="C299" s="1862"/>
      <c r="D299" s="1895"/>
      <c r="E299" s="1864"/>
      <c r="F299" s="1896"/>
      <c r="G299" s="1896"/>
    </row>
    <row r="300" spans="1:7" s="1845" customFormat="1" ht="52.8">
      <c r="A300" s="1897" t="s">
        <v>157</v>
      </c>
      <c r="B300" s="1867" t="s">
        <v>2623</v>
      </c>
      <c r="C300" s="1862"/>
      <c r="D300" s="1895"/>
      <c r="E300" s="1864"/>
      <c r="F300" s="1896"/>
      <c r="G300" s="1896"/>
    </row>
    <row r="301" spans="1:7" s="1845" customFormat="1" ht="52.8">
      <c r="A301" s="1897" t="s">
        <v>157</v>
      </c>
      <c r="B301" s="1867" t="s">
        <v>2624</v>
      </c>
      <c r="C301" s="1862"/>
      <c r="D301" s="1895"/>
      <c r="E301" s="1864"/>
      <c r="F301" s="1896"/>
      <c r="G301" s="1896"/>
    </row>
    <row r="302" spans="1:7" s="1845" customFormat="1" ht="52.8">
      <c r="A302" s="1897" t="s">
        <v>157</v>
      </c>
      <c r="B302" s="1867" t="s">
        <v>2625</v>
      </c>
      <c r="C302" s="1862"/>
      <c r="D302" s="1895"/>
      <c r="E302" s="1864"/>
      <c r="F302" s="1896"/>
      <c r="G302" s="1896"/>
    </row>
    <row r="303" spans="1:7" s="1845" customFormat="1" ht="66">
      <c r="A303" s="1897" t="s">
        <v>157</v>
      </c>
      <c r="B303" s="1867" t="s">
        <v>2626</v>
      </c>
      <c r="C303" s="1862"/>
      <c r="D303" s="1895"/>
      <c r="E303" s="1864"/>
      <c r="F303" s="1896"/>
      <c r="G303" s="1896"/>
    </row>
    <row r="304" spans="1:7" s="1845" customFormat="1">
      <c r="A304" s="1897"/>
      <c r="B304" s="1867"/>
      <c r="C304" s="1862"/>
      <c r="D304" s="1895"/>
      <c r="E304" s="1864"/>
      <c r="F304" s="1896"/>
      <c r="G304" s="1896"/>
    </row>
    <row r="305" spans="1:26" s="1845" customFormat="1">
      <c r="A305" s="1860" t="s">
        <v>172</v>
      </c>
      <c r="B305" s="1898" t="s">
        <v>2149</v>
      </c>
      <c r="C305" s="1862"/>
      <c r="D305" s="1895"/>
      <c r="E305" s="1864"/>
      <c r="F305" s="1896"/>
      <c r="G305" s="1896"/>
    </row>
    <row r="306" spans="1:26" s="1845" customFormat="1" ht="66">
      <c r="A306" s="1897"/>
      <c r="B306" s="1867" t="s">
        <v>2150</v>
      </c>
      <c r="C306" s="1862"/>
      <c r="D306" s="1895"/>
      <c r="E306" s="1864"/>
      <c r="F306" s="1896"/>
      <c r="G306" s="1896"/>
    </row>
    <row r="307" spans="1:26" s="1845" customFormat="1" ht="66">
      <c r="A307" s="1897"/>
      <c r="B307" s="1867" t="s">
        <v>2151</v>
      </c>
      <c r="C307" s="1862"/>
      <c r="D307" s="1895"/>
      <c r="E307" s="1864"/>
      <c r="F307" s="1896"/>
      <c r="G307" s="1896"/>
    </row>
    <row r="308" spans="1:26" s="1845" customFormat="1">
      <c r="A308" s="1897"/>
      <c r="B308" s="1867" t="s">
        <v>2152</v>
      </c>
      <c r="C308" s="1862"/>
      <c r="D308" s="1895"/>
      <c r="E308" s="1864"/>
      <c r="F308" s="1896"/>
      <c r="G308" s="1896"/>
    </row>
    <row r="309" spans="1:26" s="1845" customFormat="1">
      <c r="A309" s="1897"/>
      <c r="B309" s="1867"/>
      <c r="C309" s="1862" t="s">
        <v>201</v>
      </c>
      <c r="D309" s="1895">
        <v>1</v>
      </c>
      <c r="E309" s="1864"/>
      <c r="F309" s="1899">
        <f t="shared" ref="F309" si="10">SUM(D309*E309)</f>
        <v>0</v>
      </c>
      <c r="G309" s="1896"/>
    </row>
    <row r="310" spans="1:26">
      <c r="A310" s="1784"/>
      <c r="B310" s="1797"/>
      <c r="C310" s="1785"/>
      <c r="D310" s="1794"/>
      <c r="E310" s="1795"/>
      <c r="F310" s="1786"/>
      <c r="H310" s="1777"/>
      <c r="I310" s="1777"/>
      <c r="J310" s="1777"/>
      <c r="K310" s="1777"/>
      <c r="L310" s="1777"/>
      <c r="M310" s="1777"/>
      <c r="N310" s="1777"/>
      <c r="O310" s="1777"/>
      <c r="P310" s="1777"/>
      <c r="Q310" s="1777"/>
      <c r="R310" s="1777"/>
      <c r="S310" s="1777"/>
      <c r="T310" s="1777"/>
      <c r="U310" s="1777"/>
      <c r="V310" s="1777"/>
      <c r="W310" s="1777"/>
      <c r="X310" s="1777"/>
      <c r="Y310" s="1777"/>
      <c r="Z310" s="1777"/>
    </row>
    <row r="311" spans="1:26" s="1900" customFormat="1" ht="26.4">
      <c r="A311" s="1884" t="s">
        <v>172</v>
      </c>
      <c r="B311" s="1885" t="s">
        <v>1678</v>
      </c>
      <c r="C311" s="1879"/>
      <c r="D311" s="1831"/>
      <c r="E311" s="1831"/>
      <c r="F311" s="1831"/>
      <c r="G311" s="1815"/>
      <c r="J311" s="1777"/>
    </row>
    <row r="312" spans="1:26" s="1900" customFormat="1" ht="105.6">
      <c r="A312" s="1892"/>
      <c r="B312" s="1878" t="s">
        <v>1679</v>
      </c>
      <c r="C312" s="1879"/>
      <c r="D312" s="1831"/>
      <c r="E312" s="1831"/>
      <c r="F312" s="1831"/>
      <c r="G312" s="1901"/>
      <c r="J312" s="1777"/>
    </row>
    <row r="313" spans="1:26" s="1900" customFormat="1">
      <c r="A313" s="1892"/>
      <c r="B313" s="1878" t="s">
        <v>322</v>
      </c>
      <c r="C313" s="1879"/>
      <c r="D313" s="1831"/>
      <c r="E313" s="1831"/>
      <c r="F313" s="1831"/>
      <c r="G313" s="1902"/>
      <c r="J313" s="1777"/>
    </row>
    <row r="314" spans="1:26" s="1900" customFormat="1" ht="26.4">
      <c r="A314" s="1784" t="s">
        <v>178</v>
      </c>
      <c r="B314" s="1878" t="s">
        <v>1680</v>
      </c>
      <c r="C314" s="1879"/>
      <c r="D314" s="1831"/>
      <c r="E314" s="1831"/>
      <c r="F314" s="1831"/>
      <c r="G314" s="1902"/>
      <c r="J314" s="1777"/>
    </row>
    <row r="315" spans="1:26" s="1900" customFormat="1">
      <c r="A315" s="1784" t="s">
        <v>178</v>
      </c>
      <c r="B315" s="1878" t="s">
        <v>1681</v>
      </c>
      <c r="C315" s="1879"/>
      <c r="D315" s="1831"/>
      <c r="E315" s="1831"/>
      <c r="F315" s="1831"/>
      <c r="G315" s="1902"/>
      <c r="J315" s="1777"/>
    </row>
    <row r="316" spans="1:26" s="1900" customFormat="1">
      <c r="A316" s="1784" t="s">
        <v>178</v>
      </c>
      <c r="B316" s="1878" t="s">
        <v>1682</v>
      </c>
      <c r="C316" s="1879"/>
      <c r="D316" s="1831"/>
      <c r="E316" s="1831"/>
      <c r="F316" s="1831"/>
      <c r="G316" s="1902"/>
      <c r="J316" s="1777"/>
    </row>
    <row r="317" spans="1:26" s="1900" customFormat="1" ht="39.6">
      <c r="A317" s="1784" t="s">
        <v>178</v>
      </c>
      <c r="B317" s="1878" t="s">
        <v>1683</v>
      </c>
      <c r="C317" s="1879"/>
      <c r="D317" s="1831"/>
      <c r="E317" s="1831"/>
      <c r="F317" s="1831"/>
      <c r="G317" s="1902"/>
      <c r="J317" s="1777"/>
    </row>
    <row r="318" spans="1:26" s="1900" customFormat="1">
      <c r="A318" s="1892"/>
      <c r="B318" s="1878" t="s">
        <v>1684</v>
      </c>
      <c r="C318" s="1879" t="s">
        <v>179</v>
      </c>
      <c r="D318" s="1831">
        <v>2600</v>
      </c>
      <c r="E318" s="1831"/>
      <c r="F318" s="1831">
        <f t="shared" ref="F318" si="11">SUM(D318*E318)</f>
        <v>0</v>
      </c>
      <c r="G318" s="1902"/>
      <c r="J318" s="1777"/>
    </row>
    <row r="319" spans="1:26">
      <c r="A319" s="1784"/>
      <c r="B319" s="1797"/>
      <c r="C319" s="1785"/>
      <c r="D319" s="1794"/>
      <c r="E319" s="1795"/>
      <c r="F319" s="1786"/>
      <c r="H319" s="1777"/>
      <c r="I319" s="1777"/>
      <c r="J319" s="1777"/>
      <c r="K319" s="1777"/>
      <c r="L319" s="1777"/>
      <c r="M319" s="1777"/>
      <c r="N319" s="1777"/>
      <c r="O319" s="1777"/>
      <c r="P319" s="1777"/>
      <c r="Q319" s="1777"/>
      <c r="R319" s="1777"/>
      <c r="S319" s="1777"/>
      <c r="T319" s="1777"/>
      <c r="U319" s="1777"/>
      <c r="V319" s="1777"/>
      <c r="W319" s="1777"/>
      <c r="X319" s="1777"/>
      <c r="Y319" s="1777"/>
      <c r="Z319" s="1777"/>
    </row>
    <row r="320" spans="1:26" s="1900" customFormat="1">
      <c r="A320" s="1884" t="s">
        <v>203</v>
      </c>
      <c r="B320" s="1885" t="s">
        <v>1697</v>
      </c>
      <c r="C320" s="1903"/>
      <c r="D320" s="1831"/>
      <c r="E320" s="1831"/>
      <c r="F320" s="1831">
        <f t="shared" ref="F320:F363" si="12">SUM(D320*E320)</f>
        <v>0</v>
      </c>
      <c r="G320" s="1902"/>
      <c r="J320" s="1777"/>
    </row>
    <row r="321" spans="1:10" s="1900" customFormat="1" ht="118.8">
      <c r="A321" s="1892"/>
      <c r="B321" s="1878" t="s">
        <v>1698</v>
      </c>
      <c r="C321" s="1903"/>
      <c r="D321" s="1831"/>
      <c r="E321" s="1831"/>
      <c r="F321" s="1831">
        <f t="shared" si="12"/>
        <v>0</v>
      </c>
      <c r="G321" s="1902"/>
      <c r="J321" s="1777"/>
    </row>
    <row r="322" spans="1:10" s="1900" customFormat="1">
      <c r="A322" s="1892"/>
      <c r="B322" s="1878" t="s">
        <v>322</v>
      </c>
      <c r="C322" s="1903"/>
      <c r="D322" s="1831"/>
      <c r="E322" s="1831"/>
      <c r="F322" s="1831">
        <f t="shared" si="12"/>
        <v>0</v>
      </c>
      <c r="G322" s="1902"/>
      <c r="J322" s="1777"/>
    </row>
    <row r="323" spans="1:10" s="1900" customFormat="1" ht="26.4">
      <c r="A323" s="1784" t="s">
        <v>178</v>
      </c>
      <c r="B323" s="1878" t="s">
        <v>1699</v>
      </c>
      <c r="C323" s="1903"/>
      <c r="D323" s="1831"/>
      <c r="E323" s="1831"/>
      <c r="F323" s="1831">
        <f t="shared" si="12"/>
        <v>0</v>
      </c>
      <c r="G323" s="1902"/>
      <c r="J323" s="1777"/>
    </row>
    <row r="324" spans="1:10" s="1900" customFormat="1">
      <c r="A324" s="1784" t="s">
        <v>178</v>
      </c>
      <c r="B324" s="1878" t="s">
        <v>1700</v>
      </c>
      <c r="C324" s="1903"/>
      <c r="D324" s="1831"/>
      <c r="E324" s="1831"/>
      <c r="F324" s="1831">
        <f t="shared" si="12"/>
        <v>0</v>
      </c>
      <c r="G324" s="1902"/>
      <c r="J324" s="1777"/>
    </row>
    <row r="325" spans="1:10" s="1900" customFormat="1" ht="26.4">
      <c r="A325" s="1784" t="s">
        <v>178</v>
      </c>
      <c r="B325" s="1878" t="s">
        <v>1701</v>
      </c>
      <c r="C325" s="1903"/>
      <c r="D325" s="1831"/>
      <c r="E325" s="1831"/>
      <c r="F325" s="1831">
        <f t="shared" si="12"/>
        <v>0</v>
      </c>
      <c r="G325" s="1815"/>
      <c r="J325" s="1777"/>
    </row>
    <row r="326" spans="1:10" s="1900" customFormat="1" ht="26.4">
      <c r="A326" s="1784" t="s">
        <v>178</v>
      </c>
      <c r="B326" s="1878" t="s">
        <v>1702</v>
      </c>
      <c r="C326" s="1903"/>
      <c r="D326" s="1831"/>
      <c r="E326" s="1831"/>
      <c r="F326" s="1831">
        <f t="shared" si="12"/>
        <v>0</v>
      </c>
      <c r="G326" s="1902"/>
      <c r="J326" s="1777"/>
    </row>
    <row r="327" spans="1:10" s="1900" customFormat="1" ht="39.6">
      <c r="A327" s="1784" t="s">
        <v>178</v>
      </c>
      <c r="B327" s="1878" t="s">
        <v>2627</v>
      </c>
      <c r="C327" s="1903"/>
      <c r="D327" s="1831"/>
      <c r="E327" s="1831"/>
      <c r="F327" s="1831">
        <f t="shared" si="12"/>
        <v>0</v>
      </c>
      <c r="G327" s="1901"/>
      <c r="J327" s="1777"/>
    </row>
    <row r="328" spans="1:10" s="1900" customFormat="1" ht="26.4">
      <c r="A328" s="1784" t="s">
        <v>178</v>
      </c>
      <c r="B328" s="1878" t="s">
        <v>1704</v>
      </c>
      <c r="C328" s="1903"/>
      <c r="D328" s="1831"/>
      <c r="E328" s="1831"/>
      <c r="F328" s="1831">
        <f t="shared" si="12"/>
        <v>0</v>
      </c>
      <c r="G328" s="1902"/>
      <c r="J328" s="1777"/>
    </row>
    <row r="329" spans="1:10" s="1900" customFormat="1">
      <c r="A329" s="1784" t="s">
        <v>178</v>
      </c>
      <c r="B329" s="1878" t="s">
        <v>323</v>
      </c>
      <c r="C329" s="1403"/>
      <c r="D329" s="1404"/>
      <c r="E329" s="1404"/>
      <c r="F329" s="1831">
        <f t="shared" si="12"/>
        <v>0</v>
      </c>
      <c r="G329" s="1902"/>
      <c r="J329" s="1777"/>
    </row>
    <row r="330" spans="1:10" s="1900" customFormat="1" ht="39.6">
      <c r="A330" s="1784" t="s">
        <v>178</v>
      </c>
      <c r="B330" s="86" t="s">
        <v>313</v>
      </c>
      <c r="C330" s="1903"/>
      <c r="D330" s="1831"/>
      <c r="E330" s="1831"/>
      <c r="F330" s="1831">
        <f t="shared" si="12"/>
        <v>0</v>
      </c>
      <c r="G330" s="1902"/>
      <c r="J330" s="1777"/>
    </row>
    <row r="331" spans="1:10" s="1900" customFormat="1">
      <c r="A331" s="1892"/>
      <c r="B331" s="1878" t="s">
        <v>1693</v>
      </c>
      <c r="C331" s="1903"/>
      <c r="D331" s="1831"/>
      <c r="E331" s="1831"/>
      <c r="F331" s="1831">
        <f t="shared" si="12"/>
        <v>0</v>
      </c>
      <c r="G331" s="1902"/>
      <c r="J331" s="1777"/>
    </row>
    <row r="332" spans="1:10" s="1900" customFormat="1">
      <c r="A332" s="1892"/>
      <c r="B332" s="1878" t="s">
        <v>1705</v>
      </c>
      <c r="C332" s="1903"/>
      <c r="D332" s="1831"/>
      <c r="E332" s="1831"/>
      <c r="F332" s="1831">
        <f t="shared" si="12"/>
        <v>0</v>
      </c>
      <c r="G332" s="1902"/>
      <c r="J332" s="1777"/>
    </row>
    <row r="333" spans="1:10" s="1900" customFormat="1">
      <c r="A333" s="1892"/>
      <c r="B333" s="1878" t="s">
        <v>2628</v>
      </c>
      <c r="C333" s="1903"/>
      <c r="D333" s="1831"/>
      <c r="E333" s="1831"/>
      <c r="F333" s="1831"/>
      <c r="G333" s="1902"/>
      <c r="J333" s="1777"/>
    </row>
    <row r="334" spans="1:10" s="1900" customFormat="1">
      <c r="A334" s="1892"/>
      <c r="B334" s="1878" t="s">
        <v>1695</v>
      </c>
      <c r="C334" s="1904" t="s">
        <v>1645</v>
      </c>
      <c r="D334" s="1831">
        <v>42</v>
      </c>
      <c r="E334" s="1831"/>
      <c r="F334" s="1831">
        <f t="shared" si="12"/>
        <v>0</v>
      </c>
      <c r="G334" s="1902"/>
      <c r="J334" s="1777"/>
    </row>
    <row r="335" spans="1:10" s="1900" customFormat="1">
      <c r="A335" s="1892"/>
      <c r="B335" s="1878" t="s">
        <v>1706</v>
      </c>
      <c r="C335" s="1904" t="s">
        <v>179</v>
      </c>
      <c r="D335" s="1831">
        <v>60</v>
      </c>
      <c r="E335" s="1831"/>
      <c r="F335" s="1831">
        <f t="shared" si="12"/>
        <v>0</v>
      </c>
      <c r="G335" s="1902"/>
      <c r="J335" s="1777"/>
    </row>
    <row r="336" spans="1:10" s="1900" customFormat="1">
      <c r="A336" s="1892"/>
      <c r="B336" s="1878" t="s">
        <v>2629</v>
      </c>
      <c r="C336" s="1903"/>
      <c r="D336" s="1831"/>
      <c r="E336" s="1831"/>
      <c r="F336" s="1831"/>
      <c r="G336" s="1902"/>
      <c r="J336" s="1777"/>
    </row>
    <row r="337" spans="1:26" s="1900" customFormat="1">
      <c r="A337" s="1892"/>
      <c r="B337" s="1878" t="s">
        <v>1695</v>
      </c>
      <c r="C337" s="1904" t="s">
        <v>1645</v>
      </c>
      <c r="D337" s="1831">
        <v>253</v>
      </c>
      <c r="E337" s="1831"/>
      <c r="F337" s="1831">
        <f>SUM(D337*E337)</f>
        <v>0</v>
      </c>
      <c r="G337" s="1902"/>
      <c r="J337" s="1777"/>
    </row>
    <row r="338" spans="1:26" s="1900" customFormat="1">
      <c r="A338" s="1892"/>
      <c r="B338" s="1878" t="s">
        <v>1706</v>
      </c>
      <c r="C338" s="1904" t="s">
        <v>179</v>
      </c>
      <c r="D338" s="1831">
        <v>120</v>
      </c>
      <c r="E338" s="1831"/>
      <c r="F338" s="1831">
        <f>SUM(D338*E338)</f>
        <v>0</v>
      </c>
      <c r="G338" s="1902"/>
      <c r="J338" s="1777"/>
    </row>
    <row r="339" spans="1:26" s="1900" customFormat="1">
      <c r="A339" s="1892"/>
      <c r="B339" s="1878" t="s">
        <v>2630</v>
      </c>
      <c r="C339" s="1903"/>
      <c r="D339" s="1831"/>
      <c r="E339" s="1831"/>
      <c r="F339" s="1831"/>
      <c r="G339" s="1902"/>
      <c r="J339" s="1777"/>
    </row>
    <row r="340" spans="1:26" s="1900" customFormat="1">
      <c r="A340" s="1892"/>
      <c r="B340" s="1878" t="s">
        <v>1695</v>
      </c>
      <c r="C340" s="1904" t="s">
        <v>1645</v>
      </c>
      <c r="D340" s="1831">
        <v>830</v>
      </c>
      <c r="E340" s="1831"/>
      <c r="F340" s="1831">
        <f>SUM(D340*E340)</f>
        <v>0</v>
      </c>
      <c r="G340" s="1902"/>
      <c r="J340" s="1777"/>
    </row>
    <row r="341" spans="1:26" s="1900" customFormat="1">
      <c r="A341" s="1892"/>
      <c r="B341" s="1878" t="s">
        <v>1706</v>
      </c>
      <c r="C341" s="1904" t="s">
        <v>179</v>
      </c>
      <c r="D341" s="1831">
        <v>280</v>
      </c>
      <c r="E341" s="1831"/>
      <c r="F341" s="1831">
        <f>SUM(D341*E341)</f>
        <v>0</v>
      </c>
      <c r="G341" s="1902"/>
      <c r="J341" s="1777"/>
    </row>
    <row r="342" spans="1:26" s="1900" customFormat="1">
      <c r="A342" s="1892"/>
      <c r="B342" s="1878" t="s">
        <v>2631</v>
      </c>
      <c r="C342" s="1903"/>
      <c r="D342" s="1831"/>
      <c r="E342" s="1831"/>
      <c r="F342" s="1831"/>
      <c r="G342" s="1902"/>
      <c r="J342" s="1777"/>
    </row>
    <row r="343" spans="1:26" s="1900" customFormat="1">
      <c r="A343" s="1892"/>
      <c r="B343" s="1878" t="s">
        <v>1695</v>
      </c>
      <c r="C343" s="1904" t="s">
        <v>1645</v>
      </c>
      <c r="D343" s="1831">
        <v>60</v>
      </c>
      <c r="E343" s="1831"/>
      <c r="F343" s="1831">
        <f>SUM(D343*E343)</f>
        <v>0</v>
      </c>
      <c r="G343" s="1902"/>
      <c r="J343" s="1777"/>
    </row>
    <row r="344" spans="1:26" s="1900" customFormat="1">
      <c r="A344" s="1892"/>
      <c r="B344" s="1878" t="s">
        <v>1706</v>
      </c>
      <c r="C344" s="1904" t="s">
        <v>179</v>
      </c>
      <c r="D344" s="1831">
        <v>18</v>
      </c>
      <c r="E344" s="1831"/>
      <c r="F344" s="1831">
        <f>SUM(D344*E344)</f>
        <v>0</v>
      </c>
      <c r="G344" s="1902"/>
      <c r="J344" s="1777"/>
    </row>
    <row r="345" spans="1:26">
      <c r="A345" s="1796"/>
      <c r="B345" s="1797"/>
      <c r="C345" s="1785"/>
      <c r="D345" s="1794"/>
      <c r="E345" s="1795"/>
      <c r="F345" s="1831">
        <f t="shared" si="12"/>
        <v>0</v>
      </c>
      <c r="H345" s="1777"/>
      <c r="I345" s="1777"/>
      <c r="J345" s="1777"/>
      <c r="K345" s="1777"/>
      <c r="L345" s="1777"/>
      <c r="M345" s="1777"/>
      <c r="N345" s="1777"/>
      <c r="O345" s="1777"/>
      <c r="P345" s="1777"/>
      <c r="Q345" s="1777"/>
      <c r="R345" s="1777"/>
      <c r="S345" s="1777"/>
      <c r="T345" s="1777"/>
      <c r="U345" s="1777"/>
      <c r="V345" s="1777"/>
      <c r="W345" s="1777"/>
      <c r="X345" s="1777"/>
      <c r="Y345" s="1777"/>
      <c r="Z345" s="1777"/>
    </row>
    <row r="346" spans="1:26" s="1900" customFormat="1">
      <c r="A346" s="1884" t="s">
        <v>206</v>
      </c>
      <c r="B346" s="1885" t="s">
        <v>2632</v>
      </c>
      <c r="C346" s="1879"/>
      <c r="D346" s="1831"/>
      <c r="E346" s="1831"/>
      <c r="F346" s="1831">
        <f t="shared" si="12"/>
        <v>0</v>
      </c>
      <c r="G346" s="1902"/>
      <c r="J346" s="1777"/>
    </row>
    <row r="347" spans="1:26" s="1900" customFormat="1" ht="79.2">
      <c r="A347" s="1892"/>
      <c r="B347" s="1878" t="s">
        <v>2141</v>
      </c>
      <c r="C347" s="1879"/>
      <c r="D347" s="1831"/>
      <c r="E347" s="1831"/>
      <c r="F347" s="1831">
        <f t="shared" si="12"/>
        <v>0</v>
      </c>
      <c r="G347" s="1902"/>
      <c r="J347" s="1777"/>
    </row>
    <row r="348" spans="1:26" s="1900" customFormat="1">
      <c r="A348" s="1892"/>
      <c r="B348" s="1878" t="s">
        <v>322</v>
      </c>
      <c r="C348" s="1879"/>
      <c r="D348" s="1831"/>
      <c r="E348" s="1831"/>
      <c r="F348" s="1831">
        <f t="shared" si="12"/>
        <v>0</v>
      </c>
      <c r="G348" s="1902"/>
      <c r="J348" s="1777"/>
    </row>
    <row r="349" spans="1:26" s="1900" customFormat="1" ht="26.4">
      <c r="A349" s="1784" t="s">
        <v>178</v>
      </c>
      <c r="B349" s="1878" t="s">
        <v>2142</v>
      </c>
      <c r="C349" s="1879"/>
      <c r="D349" s="1831"/>
      <c r="E349" s="1831"/>
      <c r="F349" s="1831">
        <f t="shared" si="12"/>
        <v>0</v>
      </c>
      <c r="G349" s="1902"/>
      <c r="J349" s="1777"/>
    </row>
    <row r="350" spans="1:26" s="1900" customFormat="1" ht="26.4">
      <c r="A350" s="1784" t="s">
        <v>178</v>
      </c>
      <c r="B350" s="1878" t="s">
        <v>2143</v>
      </c>
      <c r="C350" s="1879"/>
      <c r="D350" s="1831"/>
      <c r="E350" s="1831"/>
      <c r="F350" s="1831">
        <f t="shared" si="12"/>
        <v>0</v>
      </c>
      <c r="G350" s="1902"/>
      <c r="J350" s="1777"/>
    </row>
    <row r="351" spans="1:26" s="1900" customFormat="1" ht="39.6">
      <c r="A351" s="1784" t="s">
        <v>178</v>
      </c>
      <c r="B351" s="1878" t="s">
        <v>2144</v>
      </c>
      <c r="C351" s="1879"/>
      <c r="D351" s="1831"/>
      <c r="E351" s="1831"/>
      <c r="F351" s="1831">
        <f t="shared" si="12"/>
        <v>0</v>
      </c>
      <c r="G351" s="1902"/>
      <c r="J351" s="1777"/>
    </row>
    <row r="352" spans="1:26" s="1900" customFormat="1" ht="26.4">
      <c r="A352" s="1784" t="s">
        <v>178</v>
      </c>
      <c r="B352" s="1878" t="s">
        <v>2145</v>
      </c>
      <c r="C352" s="1879"/>
      <c r="D352" s="1831"/>
      <c r="E352" s="1831"/>
      <c r="F352" s="1831">
        <f t="shared" si="12"/>
        <v>0</v>
      </c>
      <c r="G352" s="1902"/>
      <c r="J352" s="1777"/>
    </row>
    <row r="353" spans="1:10" s="1900" customFormat="1" ht="26.4">
      <c r="A353" s="1784" t="s">
        <v>178</v>
      </c>
      <c r="B353" s="1878" t="s">
        <v>2146</v>
      </c>
      <c r="C353" s="1879"/>
      <c r="D353" s="1831"/>
      <c r="E353" s="1831"/>
      <c r="F353" s="1831">
        <f t="shared" si="12"/>
        <v>0</v>
      </c>
      <c r="G353" s="1902"/>
      <c r="J353" s="1777"/>
    </row>
    <row r="354" spans="1:10" s="1900" customFormat="1" ht="26.4">
      <c r="A354" s="1784" t="s">
        <v>178</v>
      </c>
      <c r="B354" s="1878" t="s">
        <v>2147</v>
      </c>
      <c r="C354" s="1879"/>
      <c r="D354" s="1831"/>
      <c r="E354" s="1831"/>
      <c r="F354" s="1831">
        <f t="shared" si="12"/>
        <v>0</v>
      </c>
      <c r="G354" s="1902"/>
      <c r="J354" s="1777"/>
    </row>
    <row r="355" spans="1:10" s="1900" customFormat="1">
      <c r="A355" s="1784" t="s">
        <v>178</v>
      </c>
      <c r="B355" s="1878" t="s">
        <v>323</v>
      </c>
      <c r="C355" s="1403"/>
      <c r="D355" s="1404"/>
      <c r="E355" s="1404"/>
      <c r="F355" s="1831">
        <f t="shared" si="12"/>
        <v>0</v>
      </c>
      <c r="G355" s="1902"/>
      <c r="J355" s="1777"/>
    </row>
    <row r="356" spans="1:10" s="1900" customFormat="1" ht="39.6">
      <c r="A356" s="1784" t="s">
        <v>178</v>
      </c>
      <c r="B356" s="86" t="s">
        <v>313</v>
      </c>
      <c r="C356" s="1879"/>
      <c r="D356" s="1831"/>
      <c r="E356" s="1831"/>
      <c r="F356" s="1831">
        <f t="shared" si="12"/>
        <v>0</v>
      </c>
      <c r="G356" s="1902"/>
      <c r="J356" s="1777"/>
    </row>
    <row r="357" spans="1:10" s="1900" customFormat="1">
      <c r="A357" s="1892"/>
      <c r="B357" s="1878" t="s">
        <v>1693</v>
      </c>
      <c r="C357" s="1879"/>
      <c r="D357" s="1831"/>
      <c r="E357" s="1831"/>
      <c r="F357" s="1831">
        <f t="shared" si="12"/>
        <v>0</v>
      </c>
      <c r="G357" s="1902"/>
      <c r="J357" s="1777"/>
    </row>
    <row r="358" spans="1:10" s="1900" customFormat="1" ht="26.4">
      <c r="A358" s="1892"/>
      <c r="B358" s="1833" t="s">
        <v>1694</v>
      </c>
      <c r="C358" s="1879"/>
      <c r="D358" s="1831"/>
      <c r="E358" s="1831"/>
      <c r="F358" s="1831">
        <f t="shared" si="12"/>
        <v>0</v>
      </c>
      <c r="G358" s="1902"/>
      <c r="J358" s="1777"/>
    </row>
    <row r="359" spans="1:10" s="1900" customFormat="1">
      <c r="A359" s="1892"/>
      <c r="B359" s="1878" t="s">
        <v>2633</v>
      </c>
      <c r="C359" s="1879"/>
      <c r="D359" s="1831"/>
      <c r="E359" s="1831"/>
      <c r="F359" s="1831">
        <f t="shared" si="12"/>
        <v>0</v>
      </c>
      <c r="G359" s="1902"/>
      <c r="J359" s="1777"/>
    </row>
    <row r="360" spans="1:10" s="1900" customFormat="1">
      <c r="A360" s="1892"/>
      <c r="B360" s="1878" t="s">
        <v>2628</v>
      </c>
      <c r="C360" s="1879"/>
      <c r="D360" s="1831"/>
      <c r="E360" s="1831"/>
      <c r="F360" s="1831"/>
      <c r="G360" s="1902"/>
      <c r="J360" s="1777"/>
    </row>
    <row r="361" spans="1:10" s="1900" customFormat="1">
      <c r="A361" s="1892"/>
      <c r="B361" s="1878" t="s">
        <v>2634</v>
      </c>
      <c r="C361" s="1879"/>
      <c r="D361" s="1831"/>
      <c r="E361" s="1831"/>
      <c r="F361" s="1831"/>
      <c r="G361" s="1902"/>
      <c r="J361" s="1777"/>
    </row>
    <row r="362" spans="1:10" s="1900" customFormat="1">
      <c r="A362" s="1892"/>
      <c r="B362" s="1878" t="s">
        <v>1695</v>
      </c>
      <c r="C362" s="1904" t="s">
        <v>1645</v>
      </c>
      <c r="D362" s="1831">
        <v>5</v>
      </c>
      <c r="E362" s="1831"/>
      <c r="F362" s="1831">
        <f t="shared" si="12"/>
        <v>0</v>
      </c>
      <c r="G362" s="1902"/>
      <c r="J362" s="1777"/>
    </row>
    <row r="363" spans="1:10" s="1900" customFormat="1">
      <c r="A363" s="1892"/>
      <c r="B363" s="1878" t="s">
        <v>2635</v>
      </c>
      <c r="C363" s="1904" t="s">
        <v>179</v>
      </c>
      <c r="D363" s="1831">
        <v>50</v>
      </c>
      <c r="E363" s="1831"/>
      <c r="F363" s="1831">
        <f t="shared" si="12"/>
        <v>0</v>
      </c>
      <c r="G363" s="1902"/>
      <c r="J363" s="1777"/>
    </row>
    <row r="364" spans="1:10" s="1900" customFormat="1">
      <c r="A364" s="1892"/>
      <c r="B364" s="1878" t="s">
        <v>2629</v>
      </c>
      <c r="C364" s="1904"/>
      <c r="D364" s="1831"/>
      <c r="E364" s="1831"/>
      <c r="F364" s="1831"/>
      <c r="G364" s="1902"/>
      <c r="J364" s="1777"/>
    </row>
    <row r="365" spans="1:10" s="1900" customFormat="1">
      <c r="A365" s="1892"/>
      <c r="B365" s="1878" t="s">
        <v>2636</v>
      </c>
      <c r="C365" s="1904"/>
      <c r="D365" s="1831"/>
      <c r="E365" s="1831"/>
      <c r="F365" s="1831"/>
      <c r="G365" s="1902"/>
      <c r="J365" s="1777"/>
    </row>
    <row r="366" spans="1:10" s="1900" customFormat="1">
      <c r="A366" s="1892"/>
      <c r="B366" s="1878" t="s">
        <v>1695</v>
      </c>
      <c r="C366" s="1904" t="s">
        <v>1645</v>
      </c>
      <c r="D366" s="1831">
        <v>86</v>
      </c>
      <c r="E366" s="1831"/>
      <c r="F366" s="1831">
        <f>SUM(D366*E366)</f>
        <v>0</v>
      </c>
      <c r="G366" s="1902"/>
      <c r="J366" s="1777"/>
    </row>
    <row r="367" spans="1:10" s="1900" customFormat="1">
      <c r="A367" s="1892"/>
      <c r="B367" s="1878" t="s">
        <v>2635</v>
      </c>
      <c r="C367" s="1904" t="s">
        <v>179</v>
      </c>
      <c r="D367" s="1831">
        <v>688</v>
      </c>
      <c r="E367" s="1831"/>
      <c r="F367" s="1831">
        <f>SUM(D367*E367)</f>
        <v>0</v>
      </c>
      <c r="G367" s="1902"/>
      <c r="J367" s="1777"/>
    </row>
    <row r="368" spans="1:10" s="1900" customFormat="1">
      <c r="A368" s="1892"/>
      <c r="B368" s="1878" t="s">
        <v>2630</v>
      </c>
      <c r="C368" s="1904"/>
      <c r="D368" s="1831"/>
      <c r="E368" s="1831"/>
      <c r="F368" s="1831"/>
      <c r="G368" s="1902"/>
      <c r="J368" s="1777"/>
    </row>
    <row r="369" spans="1:10" s="1900" customFormat="1">
      <c r="A369" s="1892"/>
      <c r="B369" s="1878" t="s">
        <v>2637</v>
      </c>
      <c r="C369" s="1904"/>
      <c r="D369" s="1831"/>
      <c r="E369" s="1831"/>
      <c r="F369" s="1831"/>
      <c r="G369" s="1902"/>
      <c r="J369" s="1777"/>
    </row>
    <row r="370" spans="1:10" s="1900" customFormat="1">
      <c r="A370" s="1892"/>
      <c r="B370" s="1878" t="s">
        <v>1695</v>
      </c>
      <c r="C370" s="1904" t="s">
        <v>1645</v>
      </c>
      <c r="D370" s="1831">
        <v>320</v>
      </c>
      <c r="E370" s="1831"/>
      <c r="F370" s="1831">
        <f>SUM(D370*E370)</f>
        <v>0</v>
      </c>
      <c r="G370" s="1902"/>
      <c r="J370" s="1777"/>
    </row>
    <row r="371" spans="1:10" s="1900" customFormat="1">
      <c r="A371" s="1892"/>
      <c r="B371" s="1878" t="s">
        <v>2635</v>
      </c>
      <c r="C371" s="1904" t="s">
        <v>179</v>
      </c>
      <c r="D371" s="1831">
        <v>2110</v>
      </c>
      <c r="E371" s="1831"/>
      <c r="F371" s="1831">
        <f>SUM(D371*E371)</f>
        <v>0</v>
      </c>
      <c r="G371" s="1902"/>
      <c r="J371" s="1777"/>
    </row>
    <row r="372" spans="1:10" s="1900" customFormat="1">
      <c r="A372" s="1892"/>
      <c r="B372" s="1878" t="s">
        <v>2638</v>
      </c>
      <c r="C372" s="1904"/>
      <c r="D372" s="1831"/>
      <c r="E372" s="1831"/>
      <c r="F372" s="1831"/>
      <c r="G372" s="1902"/>
      <c r="J372" s="1777"/>
    </row>
    <row r="373" spans="1:10" s="1900" customFormat="1">
      <c r="A373" s="1892"/>
      <c r="B373" s="1878" t="s">
        <v>1695</v>
      </c>
      <c r="C373" s="1904" t="s">
        <v>1645</v>
      </c>
      <c r="D373" s="1831">
        <v>60</v>
      </c>
      <c r="E373" s="1831"/>
      <c r="F373" s="1831">
        <f>SUM(D373*E373)</f>
        <v>0</v>
      </c>
      <c r="G373" s="1902"/>
      <c r="J373" s="1777"/>
    </row>
    <row r="374" spans="1:10" s="1900" customFormat="1">
      <c r="A374" s="1892"/>
      <c r="B374" s="1878" t="s">
        <v>2635</v>
      </c>
      <c r="C374" s="1904" t="s">
        <v>179</v>
      </c>
      <c r="D374" s="1831">
        <v>458</v>
      </c>
      <c r="E374" s="1831"/>
      <c r="F374" s="1831">
        <f>SUM(D374*E374)</f>
        <v>0</v>
      </c>
      <c r="G374" s="1902"/>
      <c r="J374" s="1777"/>
    </row>
    <row r="375" spans="1:10" s="1900" customFormat="1">
      <c r="A375" s="1892"/>
      <c r="B375" s="1878" t="s">
        <v>2631</v>
      </c>
      <c r="C375" s="1904"/>
      <c r="D375" s="1831"/>
      <c r="E375" s="1831"/>
      <c r="F375" s="1831"/>
      <c r="G375" s="1902"/>
      <c r="J375" s="1777"/>
    </row>
    <row r="376" spans="1:10" s="1900" customFormat="1">
      <c r="A376" s="1892"/>
      <c r="B376" s="1878" t="s">
        <v>2634</v>
      </c>
      <c r="C376" s="1904"/>
      <c r="D376" s="1831"/>
      <c r="E376" s="1831"/>
      <c r="F376" s="1831"/>
      <c r="G376" s="1902"/>
      <c r="J376" s="1777"/>
    </row>
    <row r="377" spans="1:10" s="1900" customFormat="1">
      <c r="A377" s="1892"/>
      <c r="B377" s="1878" t="s">
        <v>1695</v>
      </c>
      <c r="C377" s="1904" t="s">
        <v>1645</v>
      </c>
      <c r="D377" s="1831">
        <v>4</v>
      </c>
      <c r="E377" s="1831"/>
      <c r="F377" s="1831">
        <f>SUM(D377*E377)</f>
        <v>0</v>
      </c>
      <c r="G377" s="1902"/>
      <c r="J377" s="1777"/>
    </row>
    <row r="378" spans="1:10" s="1900" customFormat="1">
      <c r="A378" s="1892"/>
      <c r="B378" s="1878" t="s">
        <v>2635</v>
      </c>
      <c r="C378" s="1904" t="s">
        <v>179</v>
      </c>
      <c r="D378" s="1831">
        <v>35</v>
      </c>
      <c r="E378" s="1831"/>
      <c r="F378" s="1831">
        <f>SUM(D378*E378)</f>
        <v>0</v>
      </c>
      <c r="G378" s="1902"/>
      <c r="J378" s="1777"/>
    </row>
    <row r="379" spans="1:10" s="1900" customFormat="1">
      <c r="A379" s="1892"/>
      <c r="B379" s="1878" t="s">
        <v>2639</v>
      </c>
      <c r="C379" s="1904"/>
      <c r="D379" s="1831"/>
      <c r="E379" s="1831"/>
      <c r="F379" s="1831"/>
      <c r="G379" s="1902"/>
      <c r="J379" s="1777"/>
    </row>
    <row r="380" spans="1:10" s="1900" customFormat="1">
      <c r="A380" s="1892"/>
      <c r="B380" s="1878" t="s">
        <v>1695</v>
      </c>
      <c r="C380" s="1904" t="s">
        <v>1645</v>
      </c>
      <c r="D380" s="1831">
        <v>9</v>
      </c>
      <c r="E380" s="1831"/>
      <c r="F380" s="1831">
        <f>SUM(D380*E380)</f>
        <v>0</v>
      </c>
      <c r="G380" s="1902"/>
      <c r="J380" s="1777"/>
    </row>
    <row r="381" spans="1:10" s="1900" customFormat="1">
      <c r="A381" s="1892"/>
      <c r="B381" s="1878" t="s">
        <v>2635</v>
      </c>
      <c r="C381" s="1904" t="s">
        <v>179</v>
      </c>
      <c r="D381" s="1831">
        <v>45</v>
      </c>
      <c r="E381" s="1831"/>
      <c r="F381" s="1831">
        <f>SUM(D381*E381)</f>
        <v>0</v>
      </c>
      <c r="G381" s="1902"/>
      <c r="J381" s="1777"/>
    </row>
    <row r="382" spans="1:10" s="1900" customFormat="1">
      <c r="A382" s="1892"/>
      <c r="B382" s="1878"/>
      <c r="C382" s="1904"/>
      <c r="D382" s="1831"/>
      <c r="E382" s="1831"/>
      <c r="F382" s="1831"/>
      <c r="G382" s="1902"/>
      <c r="J382" s="1777"/>
    </row>
    <row r="383" spans="1:10" s="1900" customFormat="1" ht="52.8">
      <c r="A383" s="1884" t="s">
        <v>207</v>
      </c>
      <c r="B383" s="1885" t="s">
        <v>2640</v>
      </c>
      <c r="C383" s="1879"/>
      <c r="D383" s="1831"/>
      <c r="E383" s="1831"/>
      <c r="F383" s="1831">
        <f>SUM(D383*E383)</f>
        <v>0</v>
      </c>
      <c r="G383" s="1902"/>
      <c r="J383" s="1777"/>
    </row>
    <row r="384" spans="1:10" s="1883" customFormat="1" ht="52.8">
      <c r="A384" s="1892"/>
      <c r="B384" s="1878" t="s">
        <v>2641</v>
      </c>
      <c r="C384" s="1904"/>
      <c r="D384" s="1831"/>
      <c r="E384" s="1831"/>
      <c r="F384" s="1831">
        <f>SUM(D384*E384)</f>
        <v>0</v>
      </c>
      <c r="G384" s="1815"/>
      <c r="J384" s="1777"/>
    </row>
    <row r="385" spans="1:10" s="1883" customFormat="1" ht="52.8">
      <c r="A385" s="1892"/>
      <c r="B385" s="1878" t="s">
        <v>2642</v>
      </c>
      <c r="C385" s="1904"/>
      <c r="D385" s="1831"/>
      <c r="E385" s="1831"/>
      <c r="F385" s="1831"/>
      <c r="G385" s="1815"/>
      <c r="J385" s="1777"/>
    </row>
    <row r="386" spans="1:10" s="1883" customFormat="1">
      <c r="A386" s="1892"/>
      <c r="B386" s="1878" t="s">
        <v>322</v>
      </c>
      <c r="C386" s="1904"/>
      <c r="D386" s="1831"/>
      <c r="E386" s="1831"/>
      <c r="F386" s="1831">
        <f>SUM(D386*E386)</f>
        <v>0</v>
      </c>
      <c r="G386" s="1776"/>
      <c r="J386" s="1777"/>
    </row>
    <row r="387" spans="1:10" s="1908" customFormat="1" ht="26.4">
      <c r="A387" s="1784" t="s">
        <v>178</v>
      </c>
      <c r="B387" s="1878" t="s">
        <v>2643</v>
      </c>
      <c r="C387" s="1905"/>
      <c r="D387" s="1906"/>
      <c r="E387" s="1906"/>
      <c r="F387" s="1906"/>
      <c r="G387" s="1907"/>
      <c r="J387" s="1777"/>
    </row>
    <row r="388" spans="1:10" s="1908" customFormat="1" ht="26.4">
      <c r="A388" s="1784" t="s">
        <v>178</v>
      </c>
      <c r="B388" s="1878" t="s">
        <v>2644</v>
      </c>
      <c r="C388" s="1905"/>
      <c r="D388" s="1906"/>
      <c r="E388" s="1906"/>
      <c r="F388" s="1906"/>
      <c r="G388" s="1909"/>
      <c r="J388" s="1777"/>
    </row>
    <row r="389" spans="1:10" s="1908" customFormat="1" ht="26.4">
      <c r="A389" s="1784" t="s">
        <v>178</v>
      </c>
      <c r="B389" s="1885" t="s">
        <v>2645</v>
      </c>
      <c r="C389" s="1905"/>
      <c r="D389" s="1906"/>
      <c r="E389" s="1906"/>
      <c r="F389" s="1906"/>
      <c r="G389" s="1909"/>
      <c r="J389" s="1777"/>
    </row>
    <row r="390" spans="1:10" s="1908" customFormat="1" ht="26.4">
      <c r="A390" s="1784" t="s">
        <v>178</v>
      </c>
      <c r="B390" s="1878" t="s">
        <v>2646</v>
      </c>
      <c r="C390" s="1905"/>
      <c r="D390" s="1906"/>
      <c r="E390" s="1906"/>
      <c r="F390" s="1906"/>
      <c r="G390" s="1910"/>
      <c r="J390" s="1777"/>
    </row>
    <row r="391" spans="1:10" s="1908" customFormat="1" ht="26.4">
      <c r="A391" s="1784" t="s">
        <v>178</v>
      </c>
      <c r="B391" s="1878" t="s">
        <v>2146</v>
      </c>
      <c r="C391" s="1905"/>
      <c r="D391" s="1906"/>
      <c r="E391" s="1906"/>
      <c r="F391" s="1906"/>
      <c r="G391" s="1907"/>
      <c r="J391" s="1777"/>
    </row>
    <row r="392" spans="1:10" s="1908" customFormat="1" ht="26.4">
      <c r="A392" s="1784" t="s">
        <v>178</v>
      </c>
      <c r="B392" s="1878" t="s">
        <v>2647</v>
      </c>
      <c r="C392" s="1905"/>
      <c r="D392" s="1906"/>
      <c r="E392" s="1906"/>
      <c r="F392" s="1906"/>
      <c r="G392" s="1907"/>
      <c r="J392" s="1777"/>
    </row>
    <row r="393" spans="1:10" s="1900" customFormat="1" ht="26.4">
      <c r="A393" s="1784" t="s">
        <v>178</v>
      </c>
      <c r="B393" s="1878" t="s">
        <v>2147</v>
      </c>
      <c r="C393" s="1879"/>
      <c r="D393" s="1831"/>
      <c r="E393" s="1831"/>
      <c r="F393" s="1831">
        <f>SUM(D393*E393)</f>
        <v>0</v>
      </c>
      <c r="G393" s="1902"/>
      <c r="J393" s="1777"/>
    </row>
    <row r="394" spans="1:10" s="1900" customFormat="1">
      <c r="A394" s="1784" t="s">
        <v>178</v>
      </c>
      <c r="B394" s="1878" t="s">
        <v>323</v>
      </c>
      <c r="C394" s="1403"/>
      <c r="D394" s="1404"/>
      <c r="E394" s="1404"/>
      <c r="F394" s="1831">
        <f>SUM(D394*E394)</f>
        <v>0</v>
      </c>
      <c r="G394" s="1902"/>
      <c r="J394" s="1777"/>
    </row>
    <row r="395" spans="1:10" s="1883" customFormat="1" ht="39.6">
      <c r="A395" s="1784" t="s">
        <v>178</v>
      </c>
      <c r="B395" s="86" t="s">
        <v>313</v>
      </c>
      <c r="C395" s="1904"/>
      <c r="D395" s="1831"/>
      <c r="E395" s="1831"/>
      <c r="F395" s="1831">
        <f>SUM(D395*E395)</f>
        <v>0</v>
      </c>
      <c r="G395" s="1911"/>
      <c r="J395" s="1777"/>
    </row>
    <row r="396" spans="1:10" s="1883" customFormat="1">
      <c r="A396" s="1892"/>
      <c r="B396" s="1878" t="s">
        <v>1693</v>
      </c>
      <c r="C396" s="1904"/>
      <c r="D396" s="1831"/>
      <c r="E396" s="1831"/>
      <c r="F396" s="1831">
        <f>SUM(D396*E396)</f>
        <v>0</v>
      </c>
      <c r="G396" s="1911"/>
      <c r="J396" s="1777"/>
    </row>
    <row r="397" spans="1:10" s="1883" customFormat="1">
      <c r="A397" s="1892"/>
      <c r="B397" s="1878" t="s">
        <v>1705</v>
      </c>
      <c r="C397" s="1904"/>
      <c r="D397" s="1831"/>
      <c r="E397" s="1831"/>
      <c r="F397" s="1831">
        <f>SUM(D397*E397)</f>
        <v>0</v>
      </c>
      <c r="G397" s="1911"/>
      <c r="J397" s="1777"/>
    </row>
    <row r="398" spans="1:10" s="1883" customFormat="1">
      <c r="A398" s="1892"/>
      <c r="B398" s="1878" t="s">
        <v>2628</v>
      </c>
      <c r="C398" s="1904"/>
      <c r="D398" s="1831"/>
      <c r="E398" s="1831"/>
      <c r="F398" s="1831"/>
      <c r="G398" s="1911"/>
      <c r="J398" s="1777"/>
    </row>
    <row r="399" spans="1:10" s="1883" customFormat="1">
      <c r="A399" s="1892"/>
      <c r="B399" s="1878" t="s">
        <v>2648</v>
      </c>
      <c r="C399" s="1904"/>
      <c r="D399" s="1831"/>
      <c r="E399" s="1831"/>
      <c r="F399" s="1831"/>
      <c r="G399" s="1911"/>
      <c r="J399" s="1777"/>
    </row>
    <row r="400" spans="1:10" s="1883" customFormat="1">
      <c r="A400" s="1892"/>
      <c r="B400" s="1878" t="s">
        <v>2649</v>
      </c>
      <c r="C400" s="1904" t="s">
        <v>1645</v>
      </c>
      <c r="D400" s="1831">
        <v>3.5</v>
      </c>
      <c r="E400" s="1831"/>
      <c r="F400" s="1831">
        <f>SUM(D400*E400)</f>
        <v>0</v>
      </c>
      <c r="G400" s="1911"/>
      <c r="J400" s="1777"/>
    </row>
    <row r="401" spans="1:26" s="1883" customFormat="1">
      <c r="A401" s="1892"/>
      <c r="B401" s="1878" t="s">
        <v>1696</v>
      </c>
      <c r="C401" s="1904" t="s">
        <v>179</v>
      </c>
      <c r="D401" s="1831">
        <v>19</v>
      </c>
      <c r="E401" s="1831"/>
      <c r="F401" s="1831">
        <f>SUM(D401*E401)</f>
        <v>0</v>
      </c>
      <c r="G401" s="1911"/>
      <c r="J401" s="1777"/>
    </row>
    <row r="402" spans="1:26" s="1900" customFormat="1">
      <c r="A402" s="1892"/>
      <c r="B402" s="1878" t="s">
        <v>2629</v>
      </c>
      <c r="C402" s="1879"/>
      <c r="D402" s="1831"/>
      <c r="E402" s="1831"/>
      <c r="F402" s="1831"/>
      <c r="G402" s="1902"/>
      <c r="J402" s="1777"/>
    </row>
    <row r="403" spans="1:26" s="1900" customFormat="1">
      <c r="A403" s="1892"/>
      <c r="B403" s="1878" t="s">
        <v>2648</v>
      </c>
      <c r="C403" s="1879"/>
      <c r="D403" s="1831"/>
      <c r="E403" s="1831"/>
      <c r="F403" s="1831"/>
      <c r="G403" s="1902"/>
      <c r="J403" s="1777"/>
    </row>
    <row r="404" spans="1:26" s="1900" customFormat="1">
      <c r="A404" s="1892"/>
      <c r="B404" s="1878" t="s">
        <v>2649</v>
      </c>
      <c r="C404" s="1904" t="s">
        <v>1645</v>
      </c>
      <c r="D404" s="1831">
        <v>14</v>
      </c>
      <c r="E404" s="1831"/>
      <c r="F404" s="1831">
        <f>SUM(D404*E404)</f>
        <v>0</v>
      </c>
      <c r="G404" s="1902"/>
      <c r="J404" s="1777"/>
    </row>
    <row r="405" spans="1:26" s="1900" customFormat="1">
      <c r="A405" s="1892"/>
      <c r="B405" s="1878" t="s">
        <v>1696</v>
      </c>
      <c r="C405" s="1904" t="s">
        <v>179</v>
      </c>
      <c r="D405" s="1831">
        <v>90</v>
      </c>
      <c r="E405" s="1831"/>
      <c r="F405" s="1831">
        <f>SUM(D405*E405)</f>
        <v>0</v>
      </c>
      <c r="G405" s="1902"/>
      <c r="J405" s="1777"/>
    </row>
    <row r="406" spans="1:26" s="1900" customFormat="1">
      <c r="A406" s="1892"/>
      <c r="B406" s="1878" t="s">
        <v>2650</v>
      </c>
      <c r="C406" s="1904"/>
      <c r="D406" s="1831"/>
      <c r="E406" s="1831"/>
      <c r="F406" s="1831"/>
      <c r="G406" s="1902"/>
      <c r="J406" s="1777"/>
    </row>
    <row r="407" spans="1:26" s="1900" customFormat="1">
      <c r="A407" s="1892"/>
      <c r="B407" s="1878" t="s">
        <v>2649</v>
      </c>
      <c r="C407" s="1904" t="s">
        <v>1645</v>
      </c>
      <c r="D407" s="1831">
        <v>18</v>
      </c>
      <c r="E407" s="1831"/>
      <c r="F407" s="1831">
        <f>SUM(D407*E407)</f>
        <v>0</v>
      </c>
      <c r="G407" s="1902"/>
      <c r="J407" s="1777"/>
    </row>
    <row r="408" spans="1:26" s="1900" customFormat="1">
      <c r="A408" s="1892"/>
      <c r="B408" s="1878" t="s">
        <v>1696</v>
      </c>
      <c r="C408" s="1904" t="s">
        <v>179</v>
      </c>
      <c r="D408" s="1831">
        <v>100</v>
      </c>
      <c r="E408" s="1831"/>
      <c r="F408" s="1831">
        <f>SUM(D408*E408)</f>
        <v>0</v>
      </c>
      <c r="G408" s="1902"/>
      <c r="J408" s="1777"/>
    </row>
    <row r="409" spans="1:26" s="1900" customFormat="1">
      <c r="A409" s="1892"/>
      <c r="B409" s="1878" t="s">
        <v>2630</v>
      </c>
      <c r="C409" s="1904"/>
      <c r="D409" s="1831"/>
      <c r="E409" s="1831"/>
      <c r="F409" s="1831"/>
      <c r="G409" s="1902"/>
      <c r="J409" s="1777"/>
    </row>
    <row r="410" spans="1:26" s="1900" customFormat="1">
      <c r="A410" s="1892"/>
      <c r="B410" s="1878" t="s">
        <v>2648</v>
      </c>
      <c r="C410" s="1904"/>
      <c r="D410" s="1831"/>
      <c r="E410" s="1831"/>
      <c r="F410" s="1831"/>
      <c r="G410" s="1902"/>
      <c r="J410" s="1777"/>
    </row>
    <row r="411" spans="1:26" s="1900" customFormat="1">
      <c r="A411" s="1892"/>
      <c r="B411" s="1878" t="s">
        <v>2649</v>
      </c>
      <c r="C411" s="1904" t="s">
        <v>1645</v>
      </c>
      <c r="D411" s="1831">
        <v>61</v>
      </c>
      <c r="E411" s="1831"/>
      <c r="F411" s="1831">
        <f>SUM(D411*E411)</f>
        <v>0</v>
      </c>
      <c r="G411" s="1902"/>
      <c r="J411" s="1777"/>
    </row>
    <row r="412" spans="1:26">
      <c r="A412" s="1784"/>
      <c r="B412" s="1878" t="s">
        <v>1696</v>
      </c>
      <c r="C412" s="1904" t="s">
        <v>179</v>
      </c>
      <c r="D412" s="1831">
        <v>435</v>
      </c>
      <c r="E412" s="1831"/>
      <c r="F412" s="1831">
        <f>SUM(D412*E412)</f>
        <v>0</v>
      </c>
      <c r="H412" s="1777"/>
      <c r="I412" s="1777"/>
      <c r="J412" s="1777"/>
      <c r="K412" s="1777"/>
      <c r="L412" s="1777"/>
      <c r="M412" s="1777"/>
      <c r="N412" s="1777"/>
      <c r="O412" s="1777"/>
      <c r="P412" s="1777"/>
      <c r="Q412" s="1777"/>
      <c r="R412" s="1777"/>
      <c r="S412" s="1777"/>
      <c r="T412" s="1777"/>
      <c r="U412" s="1777"/>
      <c r="V412" s="1777"/>
      <c r="W412" s="1777"/>
      <c r="X412" s="1777"/>
      <c r="Y412" s="1777"/>
      <c r="Z412" s="1777"/>
    </row>
    <row r="413" spans="1:26">
      <c r="A413" s="1796"/>
      <c r="B413" s="1878" t="s">
        <v>2650</v>
      </c>
      <c r="C413" s="1904"/>
      <c r="D413" s="1831"/>
      <c r="E413" s="1831"/>
      <c r="F413" s="1831"/>
      <c r="H413" s="1777"/>
      <c r="I413" s="1777"/>
      <c r="J413" s="1777"/>
      <c r="K413" s="1777"/>
      <c r="L413" s="1777"/>
      <c r="M413" s="1777"/>
      <c r="N413" s="1777"/>
      <c r="O413" s="1777"/>
      <c r="P413" s="1777"/>
      <c r="Q413" s="1777"/>
      <c r="R413" s="1777"/>
      <c r="S413" s="1777"/>
      <c r="T413" s="1777"/>
      <c r="U413" s="1777"/>
      <c r="V413" s="1777"/>
      <c r="W413" s="1777"/>
      <c r="X413" s="1777"/>
      <c r="Y413" s="1777"/>
      <c r="Z413" s="1777"/>
    </row>
    <row r="414" spans="1:26">
      <c r="A414" s="1814"/>
      <c r="B414" s="1878" t="s">
        <v>2649</v>
      </c>
      <c r="C414" s="1904" t="s">
        <v>1645</v>
      </c>
      <c r="D414" s="1831">
        <v>36</v>
      </c>
      <c r="E414" s="1831"/>
      <c r="F414" s="1831">
        <f>SUM(D414*E414)</f>
        <v>0</v>
      </c>
      <c r="H414" s="1777"/>
      <c r="I414" s="1777"/>
      <c r="J414" s="1777"/>
      <c r="K414" s="1777"/>
      <c r="L414" s="1777"/>
      <c r="M414" s="1777"/>
      <c r="N414" s="1777"/>
      <c r="O414" s="1777"/>
      <c r="P414" s="1777"/>
      <c r="Q414" s="1777"/>
      <c r="R414" s="1777"/>
      <c r="S414" s="1777"/>
      <c r="T414" s="1777"/>
      <c r="U414" s="1777"/>
      <c r="V414" s="1777"/>
      <c r="W414" s="1777"/>
      <c r="X414" s="1777"/>
      <c r="Y414" s="1777"/>
      <c r="Z414" s="1777"/>
    </row>
    <row r="415" spans="1:26">
      <c r="A415" s="1784"/>
      <c r="B415" s="1878" t="s">
        <v>1696</v>
      </c>
      <c r="C415" s="1904" t="s">
        <v>179</v>
      </c>
      <c r="D415" s="1831">
        <v>160</v>
      </c>
      <c r="E415" s="1831"/>
      <c r="F415" s="1831">
        <f>SUM(D415*E415)</f>
        <v>0</v>
      </c>
      <c r="H415" s="1777"/>
      <c r="I415" s="1777"/>
      <c r="J415" s="1777"/>
      <c r="K415" s="1777"/>
      <c r="L415" s="1777"/>
      <c r="M415" s="1777"/>
      <c r="N415" s="1777"/>
      <c r="O415" s="1777"/>
      <c r="P415" s="1777"/>
      <c r="Q415" s="1777"/>
      <c r="R415" s="1777"/>
      <c r="S415" s="1777"/>
      <c r="T415" s="1777"/>
      <c r="U415" s="1777"/>
      <c r="V415" s="1777"/>
      <c r="W415" s="1777"/>
      <c r="X415" s="1777"/>
      <c r="Y415" s="1777"/>
      <c r="Z415" s="1777"/>
    </row>
    <row r="416" spans="1:26">
      <c r="A416" s="1784"/>
      <c r="B416" s="1878" t="s">
        <v>2631</v>
      </c>
      <c r="C416" s="1904"/>
      <c r="D416" s="1831"/>
      <c r="E416" s="1831"/>
      <c r="F416" s="1831"/>
      <c r="H416" s="1777"/>
      <c r="I416" s="1777"/>
      <c r="J416" s="1777"/>
      <c r="K416" s="1777"/>
      <c r="L416" s="1777"/>
      <c r="M416" s="1777"/>
      <c r="N416" s="1777"/>
      <c r="O416" s="1777"/>
      <c r="P416" s="1777"/>
      <c r="Q416" s="1777"/>
      <c r="R416" s="1777"/>
      <c r="S416" s="1777"/>
      <c r="T416" s="1777"/>
      <c r="U416" s="1777"/>
      <c r="V416" s="1777"/>
      <c r="W416" s="1777"/>
      <c r="X416" s="1777"/>
      <c r="Y416" s="1777"/>
      <c r="Z416" s="1777"/>
    </row>
    <row r="417" spans="1:26">
      <c r="A417" s="1784"/>
      <c r="B417" s="1878" t="s">
        <v>2648</v>
      </c>
      <c r="C417" s="1904"/>
      <c r="D417" s="1831"/>
      <c r="E417" s="1831"/>
      <c r="F417" s="1831"/>
      <c r="H417" s="1777"/>
      <c r="I417" s="1777"/>
      <c r="J417" s="1777"/>
      <c r="K417" s="1777"/>
      <c r="L417" s="1777"/>
      <c r="M417" s="1777"/>
      <c r="N417" s="1777"/>
      <c r="O417" s="1777"/>
      <c r="P417" s="1777"/>
      <c r="Q417" s="1777"/>
      <c r="R417" s="1777"/>
      <c r="S417" s="1777"/>
      <c r="T417" s="1777"/>
      <c r="U417" s="1777"/>
      <c r="V417" s="1777"/>
      <c r="W417" s="1777"/>
      <c r="X417" s="1777"/>
      <c r="Y417" s="1777"/>
      <c r="Z417" s="1777"/>
    </row>
    <row r="418" spans="1:26">
      <c r="A418" s="1784"/>
      <c r="B418" s="1878" t="s">
        <v>2649</v>
      </c>
      <c r="C418" s="1904" t="s">
        <v>1645</v>
      </c>
      <c r="D418" s="1831">
        <v>4</v>
      </c>
      <c r="E418" s="1831"/>
      <c r="F418" s="1831">
        <f>SUM(D418*E418)</f>
        <v>0</v>
      </c>
      <c r="H418" s="1777"/>
      <c r="I418" s="1777"/>
      <c r="J418" s="1777"/>
      <c r="K418" s="1777"/>
      <c r="L418" s="1777"/>
      <c r="M418" s="1777"/>
      <c r="N418" s="1777"/>
      <c r="O418" s="1777"/>
      <c r="P418" s="1777"/>
      <c r="Q418" s="1777"/>
      <c r="R418" s="1777"/>
      <c r="S418" s="1777"/>
      <c r="T418" s="1777"/>
      <c r="U418" s="1777"/>
      <c r="V418" s="1777"/>
      <c r="W418" s="1777"/>
      <c r="X418" s="1777"/>
      <c r="Y418" s="1777"/>
      <c r="Z418" s="1777"/>
    </row>
    <row r="419" spans="1:26">
      <c r="A419" s="1784"/>
      <c r="B419" s="1878" t="s">
        <v>1696</v>
      </c>
      <c r="C419" s="1904" t="s">
        <v>179</v>
      </c>
      <c r="D419" s="1831">
        <v>21</v>
      </c>
      <c r="E419" s="1831"/>
      <c r="F419" s="1831">
        <f>SUM(D419*E419)</f>
        <v>0</v>
      </c>
      <c r="H419" s="1777"/>
      <c r="I419" s="1777"/>
      <c r="J419" s="1777"/>
      <c r="K419" s="1777"/>
      <c r="L419" s="1777"/>
      <c r="M419" s="1777"/>
      <c r="N419" s="1777"/>
      <c r="O419" s="1777"/>
      <c r="P419" s="1777"/>
      <c r="Q419" s="1777"/>
      <c r="R419" s="1777"/>
      <c r="S419" s="1777"/>
      <c r="T419" s="1777"/>
      <c r="U419" s="1777"/>
      <c r="V419" s="1777"/>
      <c r="W419" s="1777"/>
      <c r="X419" s="1777"/>
      <c r="Y419" s="1777"/>
      <c r="Z419" s="1777"/>
    </row>
    <row r="420" spans="1:26">
      <c r="A420" s="1784"/>
      <c r="B420" s="1808"/>
      <c r="C420" s="1785"/>
      <c r="D420" s="1794"/>
      <c r="E420" s="1795"/>
      <c r="F420" s="1813"/>
      <c r="H420" s="1777"/>
      <c r="I420" s="1777"/>
      <c r="J420" s="1777"/>
      <c r="K420" s="1777"/>
      <c r="L420" s="1777"/>
      <c r="M420" s="1777"/>
      <c r="N420" s="1777"/>
      <c r="O420" s="1777"/>
      <c r="P420" s="1777"/>
      <c r="Q420" s="1777"/>
      <c r="R420" s="1777"/>
      <c r="S420" s="1777"/>
      <c r="T420" s="1777"/>
      <c r="U420" s="1777"/>
      <c r="V420" s="1777"/>
      <c r="W420" s="1777"/>
      <c r="X420" s="1777"/>
      <c r="Y420" s="1777"/>
      <c r="Z420" s="1777"/>
    </row>
    <row r="421" spans="1:26" s="1900" customFormat="1">
      <c r="A421" s="1884" t="s">
        <v>207</v>
      </c>
      <c r="B421" s="1912" t="s">
        <v>2651</v>
      </c>
      <c r="C421" s="1879"/>
      <c r="D421" s="1831"/>
      <c r="E421" s="1831"/>
      <c r="F421" s="1831">
        <f t="shared" ref="F421:F469" si="13">SUM(D421*E421)</f>
        <v>0</v>
      </c>
      <c r="G421" s="1902"/>
      <c r="J421" s="1777"/>
    </row>
    <row r="422" spans="1:26" s="1900" customFormat="1" ht="39.6">
      <c r="A422" s="1892"/>
      <c r="B422" s="1833" t="s">
        <v>2652</v>
      </c>
      <c r="C422" s="1879"/>
      <c r="D422" s="1831"/>
      <c r="E422" s="1831"/>
      <c r="F422" s="1831">
        <f t="shared" si="13"/>
        <v>0</v>
      </c>
      <c r="G422" s="1902"/>
      <c r="J422" s="1777"/>
    </row>
    <row r="423" spans="1:26" s="1900" customFormat="1">
      <c r="A423" s="1892"/>
      <c r="B423" s="1833" t="s">
        <v>322</v>
      </c>
      <c r="C423" s="1879"/>
      <c r="D423" s="1831"/>
      <c r="E423" s="1831"/>
      <c r="F423" s="1831">
        <f t="shared" si="13"/>
        <v>0</v>
      </c>
      <c r="G423" s="1902"/>
      <c r="J423" s="1777"/>
    </row>
    <row r="424" spans="1:26" s="1900" customFormat="1" ht="26.4">
      <c r="A424" s="1784" t="s">
        <v>178</v>
      </c>
      <c r="B424" s="1833" t="s">
        <v>2653</v>
      </c>
      <c r="C424" s="1879"/>
      <c r="D424" s="1831"/>
      <c r="E424" s="1831"/>
      <c r="F424" s="1831">
        <f t="shared" si="13"/>
        <v>0</v>
      </c>
      <c r="G424" s="1902"/>
      <c r="J424" s="1777"/>
    </row>
    <row r="425" spans="1:26" s="1900" customFormat="1" ht="26.4">
      <c r="A425" s="1784" t="s">
        <v>178</v>
      </c>
      <c r="B425" s="1833" t="s">
        <v>2654</v>
      </c>
      <c r="C425" s="1879"/>
      <c r="D425" s="1831"/>
      <c r="E425" s="1831"/>
      <c r="F425" s="1831">
        <f t="shared" si="13"/>
        <v>0</v>
      </c>
      <c r="G425" s="1902"/>
      <c r="J425" s="1777"/>
    </row>
    <row r="426" spans="1:26" s="1900" customFormat="1">
      <c r="A426" s="1784" t="s">
        <v>178</v>
      </c>
      <c r="B426" s="1833" t="s">
        <v>1682</v>
      </c>
      <c r="C426" s="1879"/>
      <c r="D426" s="1831"/>
      <c r="E426" s="1831"/>
      <c r="F426" s="1831">
        <f t="shared" si="13"/>
        <v>0</v>
      </c>
      <c r="G426" s="1902"/>
      <c r="J426" s="1777"/>
    </row>
    <row r="427" spans="1:26" s="1900" customFormat="1">
      <c r="A427" s="1814" t="s">
        <v>178</v>
      </c>
      <c r="B427" s="1833" t="s">
        <v>2655</v>
      </c>
      <c r="C427" s="1879"/>
      <c r="D427" s="1831"/>
      <c r="E427" s="1831"/>
      <c r="F427" s="1831">
        <f t="shared" si="13"/>
        <v>0</v>
      </c>
      <c r="G427" s="1902"/>
      <c r="J427" s="1777"/>
    </row>
    <row r="428" spans="1:26" s="1900" customFormat="1">
      <c r="A428" s="1814" t="s">
        <v>178</v>
      </c>
      <c r="B428" s="1833" t="s">
        <v>2656</v>
      </c>
      <c r="C428" s="1879"/>
      <c r="D428" s="1831"/>
      <c r="E428" s="1831"/>
      <c r="F428" s="1831">
        <f t="shared" si="13"/>
        <v>0</v>
      </c>
      <c r="G428" s="1902"/>
      <c r="J428" s="1777"/>
    </row>
    <row r="429" spans="1:26" s="1900" customFormat="1" ht="39.6">
      <c r="A429" s="1814" t="s">
        <v>178</v>
      </c>
      <c r="B429" s="1833" t="s">
        <v>2657</v>
      </c>
      <c r="C429" s="1879"/>
      <c r="D429" s="1831"/>
      <c r="E429" s="1831"/>
      <c r="F429" s="1831">
        <f t="shared" si="13"/>
        <v>0</v>
      </c>
      <c r="G429" s="1902"/>
      <c r="J429" s="1777"/>
    </row>
    <row r="430" spans="1:26" s="1900" customFormat="1">
      <c r="A430" s="1814" t="s">
        <v>178</v>
      </c>
      <c r="B430" s="1833" t="s">
        <v>2658</v>
      </c>
      <c r="C430" s="1879"/>
      <c r="D430" s="1831"/>
      <c r="E430" s="1831"/>
      <c r="F430" s="1831">
        <f t="shared" si="13"/>
        <v>0</v>
      </c>
      <c r="G430" s="1902"/>
      <c r="J430" s="1777"/>
    </row>
    <row r="431" spans="1:26" s="1900" customFormat="1" ht="39.6">
      <c r="A431" s="1814" t="s">
        <v>178</v>
      </c>
      <c r="B431" s="1833" t="s">
        <v>1741</v>
      </c>
      <c r="C431" s="1879"/>
      <c r="D431" s="1831"/>
      <c r="E431" s="1831"/>
      <c r="F431" s="1831">
        <f t="shared" si="13"/>
        <v>0</v>
      </c>
      <c r="G431" s="1902"/>
      <c r="J431" s="1777"/>
    </row>
    <row r="432" spans="1:26" s="1900" customFormat="1" ht="26.4">
      <c r="A432" s="1814" t="s">
        <v>178</v>
      </c>
      <c r="B432" s="1833" t="s">
        <v>1703</v>
      </c>
      <c r="C432" s="1879"/>
      <c r="D432" s="1831"/>
      <c r="E432" s="1831"/>
      <c r="F432" s="1831">
        <f t="shared" si="13"/>
        <v>0</v>
      </c>
      <c r="G432" s="1902"/>
      <c r="J432" s="1777"/>
    </row>
    <row r="433" spans="1:26" s="1900" customFormat="1" ht="26.4">
      <c r="A433" s="1814" t="s">
        <v>178</v>
      </c>
      <c r="B433" s="1833" t="s">
        <v>2146</v>
      </c>
      <c r="C433" s="1879"/>
      <c r="D433" s="1831"/>
      <c r="E433" s="1831"/>
      <c r="F433" s="1831">
        <f t="shared" si="13"/>
        <v>0</v>
      </c>
      <c r="G433" s="1902"/>
      <c r="J433" s="1777"/>
    </row>
    <row r="434" spans="1:26" s="1900" customFormat="1">
      <c r="A434" s="1814" t="s">
        <v>178</v>
      </c>
      <c r="B434" s="1878" t="s">
        <v>323</v>
      </c>
      <c r="C434" s="1403"/>
      <c r="D434" s="1404"/>
      <c r="E434" s="1404"/>
      <c r="F434" s="1831">
        <f t="shared" si="13"/>
        <v>0</v>
      </c>
      <c r="G434" s="1902"/>
      <c r="J434" s="1777"/>
    </row>
    <row r="435" spans="1:26" s="1900" customFormat="1" ht="39.6">
      <c r="A435" s="1814" t="s">
        <v>178</v>
      </c>
      <c r="B435" s="86" t="s">
        <v>313</v>
      </c>
      <c r="C435" s="1879"/>
      <c r="D435" s="1831"/>
      <c r="E435" s="1831"/>
      <c r="F435" s="1831">
        <f t="shared" si="13"/>
        <v>0</v>
      </c>
      <c r="G435" s="1902"/>
      <c r="J435" s="1777"/>
    </row>
    <row r="436" spans="1:26" s="1900" customFormat="1" ht="52.8">
      <c r="A436" s="1814" t="s">
        <v>178</v>
      </c>
      <c r="B436" s="1833" t="s">
        <v>2659</v>
      </c>
      <c r="C436" s="1879"/>
      <c r="D436" s="1831"/>
      <c r="E436" s="1831"/>
      <c r="F436" s="1831">
        <f t="shared" si="13"/>
        <v>0</v>
      </c>
      <c r="G436" s="1902"/>
      <c r="J436" s="1777"/>
    </row>
    <row r="437" spans="1:26" s="1900" customFormat="1" ht="26.4">
      <c r="A437" s="1884"/>
      <c r="B437" s="1833" t="s">
        <v>2660</v>
      </c>
      <c r="C437" s="1879"/>
      <c r="D437" s="1831"/>
      <c r="E437" s="1831"/>
      <c r="F437" s="1831">
        <f t="shared" si="13"/>
        <v>0</v>
      </c>
      <c r="G437" s="1902"/>
      <c r="J437" s="1777"/>
    </row>
    <row r="438" spans="1:26" s="1900" customFormat="1">
      <c r="A438" s="1884"/>
      <c r="B438" s="1913" t="s">
        <v>2661</v>
      </c>
      <c r="C438" s="1879"/>
      <c r="D438" s="1831"/>
      <c r="E438" s="1831"/>
      <c r="F438" s="1831">
        <f t="shared" si="13"/>
        <v>0</v>
      </c>
      <c r="G438" s="1902"/>
      <c r="J438" s="1777"/>
    </row>
    <row r="439" spans="1:26" s="1900" customFormat="1">
      <c r="A439" s="1884"/>
      <c r="B439" s="1833" t="s">
        <v>1693</v>
      </c>
      <c r="C439" s="1879"/>
      <c r="D439" s="1831"/>
      <c r="E439" s="1831"/>
      <c r="F439" s="1831">
        <f t="shared" si="13"/>
        <v>0</v>
      </c>
      <c r="G439" s="1902"/>
      <c r="J439" s="1777"/>
    </row>
    <row r="440" spans="1:26">
      <c r="A440" s="1784"/>
      <c r="B440" s="1797" t="s">
        <v>2630</v>
      </c>
      <c r="C440" s="1785"/>
      <c r="D440" s="1794"/>
      <c r="E440" s="1795"/>
      <c r="F440" s="1831">
        <f>SUM(D440*E440)</f>
        <v>0</v>
      </c>
      <c r="H440" s="1777"/>
      <c r="I440" s="1777"/>
      <c r="J440" s="1777"/>
      <c r="K440" s="1777"/>
      <c r="L440" s="1777"/>
      <c r="M440" s="1777"/>
      <c r="N440" s="1777"/>
      <c r="O440" s="1777"/>
      <c r="P440" s="1777"/>
      <c r="Q440" s="1777"/>
      <c r="R440" s="1777"/>
      <c r="S440" s="1777"/>
      <c r="T440" s="1777"/>
      <c r="U440" s="1777"/>
      <c r="V440" s="1777"/>
      <c r="W440" s="1777"/>
      <c r="X440" s="1777"/>
      <c r="Y440" s="1777"/>
      <c r="Z440" s="1777"/>
    </row>
    <row r="441" spans="1:26">
      <c r="A441" s="1784"/>
      <c r="B441" s="1833" t="s">
        <v>2662</v>
      </c>
      <c r="C441" s="1879"/>
      <c r="D441" s="1831"/>
      <c r="E441" s="1831"/>
      <c r="F441" s="1831">
        <f>SUM(D441*E441)</f>
        <v>0</v>
      </c>
      <c r="H441" s="1777"/>
      <c r="I441" s="1777"/>
      <c r="J441" s="1777"/>
      <c r="K441" s="1777"/>
      <c r="L441" s="1777"/>
      <c r="M441" s="1777"/>
      <c r="N441" s="1777"/>
      <c r="O441" s="1777"/>
      <c r="P441" s="1777"/>
      <c r="Q441" s="1777"/>
      <c r="R441" s="1777"/>
      <c r="S441" s="1777"/>
      <c r="T441" s="1777"/>
      <c r="U441" s="1777"/>
      <c r="V441" s="1777"/>
      <c r="W441" s="1777"/>
      <c r="X441" s="1777"/>
      <c r="Y441" s="1777"/>
      <c r="Z441" s="1777"/>
    </row>
    <row r="442" spans="1:26">
      <c r="A442" s="1784"/>
      <c r="B442" s="1833" t="s">
        <v>1695</v>
      </c>
      <c r="C442" s="1879" t="s">
        <v>1645</v>
      </c>
      <c r="D442" s="1831">
        <v>350</v>
      </c>
      <c r="E442" s="1831"/>
      <c r="F442" s="1831">
        <f>SUM(D442*E442)</f>
        <v>0</v>
      </c>
      <c r="H442" s="1777"/>
      <c r="I442" s="1777"/>
      <c r="J442" s="1777"/>
      <c r="K442" s="1777"/>
      <c r="L442" s="1777"/>
      <c r="M442" s="1777"/>
      <c r="N442" s="1777"/>
      <c r="O442" s="1777"/>
      <c r="P442" s="1777"/>
      <c r="Q442" s="1777"/>
      <c r="R442" s="1777"/>
      <c r="S442" s="1777"/>
      <c r="T442" s="1777"/>
      <c r="U442" s="1777"/>
      <c r="V442" s="1777"/>
      <c r="W442" s="1777"/>
      <c r="X442" s="1777"/>
      <c r="Y442" s="1777"/>
      <c r="Z442" s="1777"/>
    </row>
    <row r="443" spans="1:26">
      <c r="A443" s="1796"/>
      <c r="B443" s="1833" t="s">
        <v>1696</v>
      </c>
      <c r="C443" s="1904" t="s">
        <v>179</v>
      </c>
      <c r="D443" s="1831">
        <v>1068</v>
      </c>
      <c r="E443" s="1831"/>
      <c r="F443" s="1831">
        <f>SUM(D443*E443)</f>
        <v>0</v>
      </c>
      <c r="H443" s="1777"/>
      <c r="I443" s="1777"/>
      <c r="J443" s="1777"/>
      <c r="K443" s="1777"/>
      <c r="L443" s="1777"/>
      <c r="M443" s="1777"/>
      <c r="N443" s="1777"/>
      <c r="O443" s="1777"/>
      <c r="P443" s="1777"/>
      <c r="Q443" s="1777"/>
      <c r="R443" s="1777"/>
      <c r="S443" s="1777"/>
      <c r="T443" s="1777"/>
      <c r="U443" s="1777"/>
      <c r="V443" s="1777"/>
      <c r="W443" s="1777"/>
      <c r="X443" s="1777"/>
      <c r="Y443" s="1777"/>
      <c r="Z443" s="1777"/>
    </row>
    <row r="444" spans="1:26">
      <c r="A444" s="1814"/>
      <c r="B444" s="1833" t="s">
        <v>2663</v>
      </c>
      <c r="C444" s="1904" t="s">
        <v>179</v>
      </c>
      <c r="D444" s="1831">
        <v>182</v>
      </c>
      <c r="E444" s="1831"/>
      <c r="F444" s="1831">
        <f>SUM(D444*E444)</f>
        <v>0</v>
      </c>
      <c r="H444" s="1777"/>
      <c r="I444" s="1777"/>
      <c r="J444" s="1777"/>
      <c r="K444" s="1777"/>
      <c r="L444" s="1777"/>
      <c r="M444" s="1777"/>
      <c r="N444" s="1777"/>
      <c r="O444" s="1777"/>
      <c r="P444" s="1777"/>
      <c r="Q444" s="1777"/>
      <c r="R444" s="1777"/>
      <c r="S444" s="1777"/>
      <c r="T444" s="1777"/>
      <c r="U444" s="1777"/>
      <c r="V444" s="1777"/>
      <c r="W444" s="1777"/>
      <c r="X444" s="1777"/>
      <c r="Y444" s="1777"/>
      <c r="Z444" s="1777"/>
    </row>
    <row r="445" spans="1:26">
      <c r="A445" s="1814"/>
      <c r="B445" s="1797" t="s">
        <v>2629</v>
      </c>
      <c r="C445" s="1904"/>
      <c r="D445" s="1831"/>
      <c r="E445" s="1831"/>
      <c r="F445" s="1831"/>
      <c r="H445" s="1777"/>
      <c r="I445" s="1777"/>
      <c r="J445" s="1777"/>
      <c r="K445" s="1777"/>
      <c r="L445" s="1777"/>
      <c r="M445" s="1777"/>
      <c r="N445" s="1777"/>
      <c r="O445" s="1777"/>
      <c r="P445" s="1777"/>
      <c r="Q445" s="1777"/>
      <c r="R445" s="1777"/>
      <c r="S445" s="1777"/>
      <c r="T445" s="1777"/>
      <c r="U445" s="1777"/>
      <c r="V445" s="1777"/>
      <c r="W445" s="1777"/>
      <c r="X445" s="1777"/>
      <c r="Y445" s="1777"/>
      <c r="Z445" s="1777"/>
    </row>
    <row r="446" spans="1:26">
      <c r="A446" s="1814"/>
      <c r="B446" s="1833" t="s">
        <v>2662</v>
      </c>
      <c r="C446" s="1879"/>
      <c r="D446" s="1831"/>
      <c r="E446" s="1831"/>
      <c r="F446" s="1831">
        <f>SUM(D446*E446)</f>
        <v>0</v>
      </c>
      <c r="H446" s="1777"/>
      <c r="I446" s="1777"/>
      <c r="J446" s="1777"/>
      <c r="K446" s="1777"/>
      <c r="L446" s="1777"/>
      <c r="M446" s="1777"/>
      <c r="N446" s="1777"/>
      <c r="O446" s="1777"/>
      <c r="P446" s="1777"/>
      <c r="Q446" s="1777"/>
      <c r="R446" s="1777"/>
      <c r="S446" s="1777"/>
      <c r="T446" s="1777"/>
      <c r="U446" s="1777"/>
      <c r="V446" s="1777"/>
      <c r="W446" s="1777"/>
      <c r="X446" s="1777"/>
      <c r="Y446" s="1777"/>
      <c r="Z446" s="1777"/>
    </row>
    <row r="447" spans="1:26">
      <c r="A447" s="1814"/>
      <c r="B447" s="1833" t="s">
        <v>1695</v>
      </c>
      <c r="C447" s="1879" t="s">
        <v>1645</v>
      </c>
      <c r="D447" s="1831">
        <v>70</v>
      </c>
      <c r="E447" s="1831"/>
      <c r="F447" s="1831">
        <f>SUM(D447*E447)</f>
        <v>0</v>
      </c>
      <c r="H447" s="1777"/>
      <c r="I447" s="1777"/>
      <c r="J447" s="1777"/>
      <c r="K447" s="1777"/>
      <c r="L447" s="1777"/>
      <c r="M447" s="1777"/>
      <c r="N447" s="1777"/>
      <c r="O447" s="1777"/>
      <c r="P447" s="1777"/>
      <c r="Q447" s="1777"/>
      <c r="R447" s="1777"/>
      <c r="S447" s="1777"/>
      <c r="T447" s="1777"/>
      <c r="U447" s="1777"/>
      <c r="V447" s="1777"/>
      <c r="W447" s="1777"/>
      <c r="X447" s="1777"/>
      <c r="Y447" s="1777"/>
      <c r="Z447" s="1777"/>
    </row>
    <row r="448" spans="1:26">
      <c r="A448" s="1814"/>
      <c r="B448" s="1833" t="s">
        <v>1696</v>
      </c>
      <c r="C448" s="1904" t="s">
        <v>179</v>
      </c>
      <c r="D448" s="1831">
        <v>225</v>
      </c>
      <c r="E448" s="1831"/>
      <c r="F448" s="1831">
        <f>SUM(D448*E448)</f>
        <v>0</v>
      </c>
      <c r="H448" s="1777"/>
      <c r="I448" s="1777"/>
      <c r="J448" s="1777"/>
      <c r="K448" s="1777"/>
      <c r="L448" s="1777"/>
      <c r="M448" s="1777"/>
      <c r="N448" s="1777"/>
      <c r="O448" s="1777"/>
      <c r="P448" s="1777"/>
      <c r="Q448" s="1777"/>
      <c r="R448" s="1777"/>
      <c r="S448" s="1777"/>
      <c r="T448" s="1777"/>
      <c r="U448" s="1777"/>
      <c r="V448" s="1777"/>
      <c r="W448" s="1777"/>
      <c r="X448" s="1777"/>
      <c r="Y448" s="1777"/>
      <c r="Z448" s="1777"/>
    </row>
    <row r="449" spans="1:26">
      <c r="A449" s="1784"/>
      <c r="B449" s="1833" t="s">
        <v>2663</v>
      </c>
      <c r="C449" s="1904" t="s">
        <v>179</v>
      </c>
      <c r="D449" s="1831">
        <v>44</v>
      </c>
      <c r="E449" s="1831"/>
      <c r="F449" s="1831">
        <f>SUM(D449*E449)</f>
        <v>0</v>
      </c>
      <c r="H449" s="1777"/>
      <c r="I449" s="1777"/>
      <c r="J449" s="1777"/>
      <c r="K449" s="1777"/>
      <c r="L449" s="1777"/>
      <c r="M449" s="1777"/>
      <c r="N449" s="1777"/>
      <c r="O449" s="1777"/>
      <c r="P449" s="1777"/>
      <c r="Q449" s="1777"/>
      <c r="R449" s="1777"/>
      <c r="S449" s="1777"/>
      <c r="T449" s="1777"/>
      <c r="U449" s="1777"/>
      <c r="V449" s="1777"/>
      <c r="W449" s="1777"/>
      <c r="X449" s="1777"/>
      <c r="Y449" s="1777"/>
      <c r="Z449" s="1777"/>
    </row>
    <row r="450" spans="1:26">
      <c r="A450" s="1784"/>
      <c r="B450" s="1833"/>
      <c r="C450" s="1904"/>
      <c r="D450" s="1831"/>
      <c r="E450" s="1831"/>
      <c r="F450" s="1831"/>
      <c r="H450" s="1777"/>
      <c r="I450" s="1777"/>
      <c r="J450" s="1777"/>
      <c r="K450" s="1777"/>
      <c r="L450" s="1777"/>
      <c r="M450" s="1777"/>
      <c r="N450" s="1777"/>
      <c r="O450" s="1777"/>
      <c r="P450" s="1777"/>
      <c r="Q450" s="1777"/>
      <c r="R450" s="1777"/>
      <c r="S450" s="1777"/>
      <c r="T450" s="1777"/>
      <c r="U450" s="1777"/>
      <c r="V450" s="1777"/>
      <c r="W450" s="1777"/>
      <c r="X450" s="1777"/>
      <c r="Y450" s="1777"/>
      <c r="Z450" s="1777"/>
    </row>
    <row r="451" spans="1:26" s="1900" customFormat="1">
      <c r="A451" s="1884" t="s">
        <v>208</v>
      </c>
      <c r="B451" s="1912" t="s">
        <v>2664</v>
      </c>
      <c r="C451" s="1879"/>
      <c r="D451" s="1831"/>
      <c r="E451" s="1831"/>
      <c r="F451" s="1831">
        <f t="shared" si="13"/>
        <v>0</v>
      </c>
      <c r="G451" s="1902"/>
      <c r="J451" s="1777"/>
    </row>
    <row r="452" spans="1:26" s="1900" customFormat="1" ht="39.6">
      <c r="A452" s="1884"/>
      <c r="B452" s="1833" t="s">
        <v>2665</v>
      </c>
      <c r="C452" s="1879"/>
      <c r="D452" s="1831"/>
      <c r="E452" s="1831"/>
      <c r="F452" s="1831">
        <f t="shared" si="13"/>
        <v>0</v>
      </c>
      <c r="G452" s="1902"/>
      <c r="J452" s="1777"/>
    </row>
    <row r="453" spans="1:26" s="1900" customFormat="1">
      <c r="A453" s="1884"/>
      <c r="B453" s="1833" t="s">
        <v>322</v>
      </c>
      <c r="C453" s="1879"/>
      <c r="D453" s="1831"/>
      <c r="E453" s="1831"/>
      <c r="F453" s="1831">
        <f t="shared" si="13"/>
        <v>0</v>
      </c>
      <c r="G453" s="1902"/>
      <c r="J453" s="1777"/>
    </row>
    <row r="454" spans="1:26" s="1900" customFormat="1" ht="26.4">
      <c r="A454" s="1814" t="s">
        <v>178</v>
      </c>
      <c r="B454" s="1833" t="s">
        <v>2653</v>
      </c>
      <c r="C454" s="1879"/>
      <c r="D454" s="1831"/>
      <c r="E454" s="1831"/>
      <c r="F454" s="1831">
        <f t="shared" si="13"/>
        <v>0</v>
      </c>
      <c r="G454" s="1902"/>
      <c r="J454" s="1777"/>
    </row>
    <row r="455" spans="1:26" s="1900" customFormat="1" ht="26.4">
      <c r="A455" s="1814" t="s">
        <v>178</v>
      </c>
      <c r="B455" s="1833" t="s">
        <v>2666</v>
      </c>
      <c r="C455" s="1879"/>
      <c r="D455" s="1831"/>
      <c r="E455" s="1831"/>
      <c r="F455" s="1831">
        <f t="shared" si="13"/>
        <v>0</v>
      </c>
      <c r="G455" s="1902"/>
      <c r="J455" s="1777"/>
    </row>
    <row r="456" spans="1:26" s="1900" customFormat="1">
      <c r="A456" s="1814" t="s">
        <v>178</v>
      </c>
      <c r="B456" s="1833" t="s">
        <v>1682</v>
      </c>
      <c r="C456" s="1879"/>
      <c r="D456" s="1831"/>
      <c r="E456" s="1831"/>
      <c r="F456" s="1831">
        <f t="shared" si="13"/>
        <v>0</v>
      </c>
      <c r="G456" s="1902"/>
      <c r="J456" s="1777"/>
    </row>
    <row r="457" spans="1:26" s="1900" customFormat="1">
      <c r="A457" s="1814" t="s">
        <v>178</v>
      </c>
      <c r="B457" s="1833" t="s">
        <v>2655</v>
      </c>
      <c r="C457" s="1879"/>
      <c r="D457" s="1831"/>
      <c r="E457" s="1831"/>
      <c r="F457" s="1831">
        <f t="shared" si="13"/>
        <v>0</v>
      </c>
      <c r="G457" s="1902"/>
      <c r="J457" s="1777"/>
    </row>
    <row r="458" spans="1:26" s="1900" customFormat="1">
      <c r="A458" s="1814" t="s">
        <v>178</v>
      </c>
      <c r="B458" s="1833" t="s">
        <v>2656</v>
      </c>
      <c r="C458" s="1879"/>
      <c r="D458" s="1831"/>
      <c r="E458" s="1831"/>
      <c r="F458" s="1831">
        <f t="shared" si="13"/>
        <v>0</v>
      </c>
      <c r="G458" s="1902"/>
      <c r="J458" s="1777"/>
    </row>
    <row r="459" spans="1:26" s="1900" customFormat="1" ht="39.6">
      <c r="A459" s="1814" t="s">
        <v>178</v>
      </c>
      <c r="B459" s="1833" t="s">
        <v>2657</v>
      </c>
      <c r="C459" s="1879"/>
      <c r="D459" s="1831"/>
      <c r="E459" s="1831"/>
      <c r="F459" s="1831">
        <f t="shared" si="13"/>
        <v>0</v>
      </c>
      <c r="G459" s="1902"/>
      <c r="J459" s="1777"/>
    </row>
    <row r="460" spans="1:26" s="1900" customFormat="1">
      <c r="A460" s="1814" t="s">
        <v>178</v>
      </c>
      <c r="B460" s="1833" t="s">
        <v>2658</v>
      </c>
      <c r="C460" s="1879"/>
      <c r="D460" s="1831"/>
      <c r="E460" s="1831"/>
      <c r="F460" s="1831">
        <f t="shared" si="13"/>
        <v>0</v>
      </c>
      <c r="G460" s="1902"/>
      <c r="J460" s="1777"/>
    </row>
    <row r="461" spans="1:26" s="1900" customFormat="1" ht="39.6">
      <c r="A461" s="1814" t="s">
        <v>178</v>
      </c>
      <c r="B461" s="1833" t="s">
        <v>1741</v>
      </c>
      <c r="C461" s="1879"/>
      <c r="D461" s="1831"/>
      <c r="E461" s="1831"/>
      <c r="F461" s="1831">
        <f t="shared" si="13"/>
        <v>0</v>
      </c>
      <c r="G461" s="1902"/>
      <c r="J461" s="1777"/>
    </row>
    <row r="462" spans="1:26" s="1900" customFormat="1" ht="26.4">
      <c r="A462" s="1814" t="s">
        <v>178</v>
      </c>
      <c r="B462" s="1833" t="s">
        <v>1703</v>
      </c>
      <c r="C462" s="1879"/>
      <c r="D462" s="1831"/>
      <c r="E462" s="1831"/>
      <c r="F462" s="1831">
        <f t="shared" si="13"/>
        <v>0</v>
      </c>
      <c r="G462" s="1902"/>
      <c r="J462" s="1777"/>
    </row>
    <row r="463" spans="1:26" s="1900" customFormat="1" ht="26.4">
      <c r="A463" s="1814" t="s">
        <v>178</v>
      </c>
      <c r="B463" s="1833" t="s">
        <v>2146</v>
      </c>
      <c r="C463" s="1879"/>
      <c r="D463" s="1831"/>
      <c r="E463" s="1831"/>
      <c r="F463" s="1831">
        <f t="shared" si="13"/>
        <v>0</v>
      </c>
      <c r="G463" s="1902"/>
      <c r="J463" s="1777"/>
    </row>
    <row r="464" spans="1:26" s="1900" customFormat="1">
      <c r="A464" s="1814" t="s">
        <v>178</v>
      </c>
      <c r="B464" s="1878" t="s">
        <v>323</v>
      </c>
      <c r="C464" s="1403"/>
      <c r="D464" s="1404"/>
      <c r="E464" s="1404"/>
      <c r="F464" s="1831">
        <f t="shared" si="13"/>
        <v>0</v>
      </c>
      <c r="G464" s="1902"/>
      <c r="J464" s="1777"/>
    </row>
    <row r="465" spans="1:26" s="1900" customFormat="1" ht="39.6">
      <c r="A465" s="1814" t="s">
        <v>178</v>
      </c>
      <c r="B465" s="86" t="s">
        <v>313</v>
      </c>
      <c r="C465" s="1879"/>
      <c r="D465" s="1831"/>
      <c r="E465" s="1831"/>
      <c r="F465" s="1831">
        <f t="shared" si="13"/>
        <v>0</v>
      </c>
      <c r="G465" s="1902"/>
      <c r="J465" s="1777"/>
    </row>
    <row r="466" spans="1:26" s="1900" customFormat="1" ht="52.8">
      <c r="A466" s="1814" t="s">
        <v>178</v>
      </c>
      <c r="B466" s="1833" t="s">
        <v>2659</v>
      </c>
      <c r="C466" s="1879"/>
      <c r="D466" s="1831"/>
      <c r="E466" s="1831"/>
      <c r="F466" s="1831">
        <f t="shared" si="13"/>
        <v>0</v>
      </c>
      <c r="J466" s="1777"/>
    </row>
    <row r="467" spans="1:26" s="1900" customFormat="1" ht="26.4">
      <c r="A467" s="1884"/>
      <c r="B467" s="1833" t="s">
        <v>2660</v>
      </c>
      <c r="C467" s="1879"/>
      <c r="D467" s="1831"/>
      <c r="E467" s="1831"/>
      <c r="F467" s="1831">
        <f t="shared" si="13"/>
        <v>0</v>
      </c>
      <c r="G467" s="1902"/>
      <c r="J467" s="1777"/>
    </row>
    <row r="468" spans="1:26" s="1900" customFormat="1" ht="26.4">
      <c r="A468" s="1884"/>
      <c r="B468" s="1833" t="s">
        <v>2661</v>
      </c>
      <c r="C468" s="1879"/>
      <c r="D468" s="1831"/>
      <c r="E468" s="1831"/>
      <c r="F468" s="1831">
        <f t="shared" si="13"/>
        <v>0</v>
      </c>
      <c r="G468" s="1902"/>
      <c r="J468" s="1777"/>
    </row>
    <row r="469" spans="1:26" s="1900" customFormat="1">
      <c r="A469" s="1884"/>
      <c r="B469" s="1833" t="s">
        <v>1693</v>
      </c>
      <c r="C469" s="1879"/>
      <c r="D469" s="1831"/>
      <c r="E469" s="1831"/>
      <c r="F469" s="1831">
        <f t="shared" si="13"/>
        <v>0</v>
      </c>
      <c r="G469" s="1902"/>
      <c r="J469" s="1777"/>
    </row>
    <row r="470" spans="1:26" s="1900" customFormat="1">
      <c r="A470" s="1884"/>
      <c r="B470" s="1833" t="s">
        <v>2628</v>
      </c>
      <c r="C470" s="1879"/>
      <c r="D470" s="1831"/>
      <c r="E470" s="1831"/>
      <c r="F470" s="1831"/>
      <c r="G470" s="1902"/>
      <c r="J470" s="1777"/>
    </row>
    <row r="471" spans="1:26" s="1900" customFormat="1">
      <c r="A471" s="1884"/>
      <c r="B471" s="1833" t="s">
        <v>2662</v>
      </c>
      <c r="C471" s="1879"/>
      <c r="D471" s="1831"/>
      <c r="E471" s="1831"/>
      <c r="F471" s="1831">
        <f t="shared" ref="F471:F489" si="14">SUM(D471*E471)</f>
        <v>0</v>
      </c>
      <c r="G471" s="1902"/>
      <c r="J471" s="1777"/>
    </row>
    <row r="472" spans="1:26" s="1900" customFormat="1">
      <c r="A472" s="1884"/>
      <c r="B472" s="1833" t="s">
        <v>1695</v>
      </c>
      <c r="C472" s="1879" t="s">
        <v>1645</v>
      </c>
      <c r="D472" s="1831">
        <v>22</v>
      </c>
      <c r="E472" s="1831"/>
      <c r="F472" s="1831">
        <f t="shared" si="14"/>
        <v>0</v>
      </c>
      <c r="G472" s="1902"/>
      <c r="J472" s="1777"/>
    </row>
    <row r="473" spans="1:26" s="1900" customFormat="1">
      <c r="A473" s="1884"/>
      <c r="B473" s="1833" t="s">
        <v>1696</v>
      </c>
      <c r="C473" s="1904" t="s">
        <v>179</v>
      </c>
      <c r="D473" s="1831">
        <v>85</v>
      </c>
      <c r="E473" s="1831"/>
      <c r="F473" s="1831">
        <f t="shared" si="14"/>
        <v>0</v>
      </c>
      <c r="G473" s="1902"/>
      <c r="J473" s="1777"/>
    </row>
    <row r="474" spans="1:26">
      <c r="A474" s="1814"/>
      <c r="B474" s="1833" t="s">
        <v>2663</v>
      </c>
      <c r="C474" s="1904" t="s">
        <v>179</v>
      </c>
      <c r="D474" s="1831">
        <v>15</v>
      </c>
      <c r="E474" s="1831"/>
      <c r="F474" s="1831">
        <f t="shared" si="14"/>
        <v>0</v>
      </c>
      <c r="H474" s="1777"/>
      <c r="I474" s="1777"/>
      <c r="J474" s="1777"/>
      <c r="K474" s="1777"/>
      <c r="L474" s="1777"/>
      <c r="M474" s="1777"/>
      <c r="N474" s="1777"/>
      <c r="O474" s="1777"/>
      <c r="P474" s="1777"/>
      <c r="Q474" s="1777"/>
      <c r="R474" s="1777"/>
      <c r="S474" s="1777"/>
      <c r="T474" s="1777"/>
      <c r="U474" s="1777"/>
      <c r="V474" s="1777"/>
      <c r="W474" s="1777"/>
      <c r="X474" s="1777"/>
      <c r="Y474" s="1777"/>
      <c r="Z474" s="1777"/>
    </row>
    <row r="475" spans="1:26">
      <c r="A475" s="1784"/>
      <c r="B475" s="1797" t="s">
        <v>2629</v>
      </c>
      <c r="C475" s="1785"/>
      <c r="D475" s="1794"/>
      <c r="E475" s="1795"/>
      <c r="F475" s="1831">
        <f t="shared" si="14"/>
        <v>0</v>
      </c>
      <c r="H475" s="1777"/>
      <c r="I475" s="1777"/>
      <c r="J475" s="1777"/>
      <c r="K475" s="1777"/>
      <c r="L475" s="1777"/>
      <c r="M475" s="1777"/>
      <c r="N475" s="1777"/>
      <c r="O475" s="1777"/>
      <c r="P475" s="1777"/>
      <c r="Q475" s="1777"/>
      <c r="R475" s="1777"/>
      <c r="S475" s="1777"/>
      <c r="T475" s="1777"/>
      <c r="U475" s="1777"/>
      <c r="V475" s="1777"/>
      <c r="W475" s="1777"/>
      <c r="X475" s="1777"/>
      <c r="Y475" s="1777"/>
      <c r="Z475" s="1777"/>
    </row>
    <row r="476" spans="1:26">
      <c r="A476" s="1784"/>
      <c r="B476" s="1833" t="s">
        <v>2662</v>
      </c>
      <c r="C476" s="1879"/>
      <c r="D476" s="1831"/>
      <c r="E476" s="1831"/>
      <c r="F476" s="1831">
        <f t="shared" si="14"/>
        <v>0</v>
      </c>
      <c r="H476" s="1777"/>
      <c r="I476" s="1777"/>
      <c r="J476" s="1777"/>
      <c r="K476" s="1777"/>
      <c r="L476" s="1777"/>
      <c r="M476" s="1777"/>
      <c r="N476" s="1777"/>
      <c r="O476" s="1777"/>
      <c r="P476" s="1777"/>
      <c r="Q476" s="1777"/>
      <c r="R476" s="1777"/>
      <c r="S476" s="1777"/>
      <c r="T476" s="1777"/>
      <c r="U476" s="1777"/>
      <c r="V476" s="1777"/>
      <c r="W476" s="1777"/>
      <c r="X476" s="1777"/>
      <c r="Y476" s="1777"/>
      <c r="Z476" s="1777"/>
    </row>
    <row r="477" spans="1:26">
      <c r="A477" s="1784"/>
      <c r="B477" s="1833" t="s">
        <v>1695</v>
      </c>
      <c r="C477" s="1879" t="s">
        <v>1645</v>
      </c>
      <c r="D477" s="1831">
        <v>108</v>
      </c>
      <c r="E477" s="1831"/>
      <c r="F477" s="1831">
        <f t="shared" si="14"/>
        <v>0</v>
      </c>
      <c r="H477" s="1777"/>
      <c r="I477" s="1777"/>
      <c r="J477" s="1777"/>
      <c r="K477" s="1777"/>
      <c r="L477" s="1777"/>
      <c r="M477" s="1777"/>
      <c r="N477" s="1777"/>
      <c r="O477" s="1777"/>
      <c r="P477" s="1777"/>
      <c r="Q477" s="1777"/>
      <c r="R477" s="1777"/>
      <c r="S477" s="1777"/>
      <c r="T477" s="1777"/>
      <c r="U477" s="1777"/>
      <c r="V477" s="1777"/>
      <c r="W477" s="1777"/>
      <c r="X477" s="1777"/>
      <c r="Y477" s="1777"/>
      <c r="Z477" s="1777"/>
    </row>
    <row r="478" spans="1:26">
      <c r="A478" s="1784"/>
      <c r="B478" s="1833" t="s">
        <v>1696</v>
      </c>
      <c r="C478" s="1904" t="s">
        <v>179</v>
      </c>
      <c r="D478" s="1831">
        <v>430</v>
      </c>
      <c r="E478" s="1831"/>
      <c r="F478" s="1831">
        <f t="shared" si="14"/>
        <v>0</v>
      </c>
      <c r="H478" s="1777"/>
      <c r="I478" s="1777"/>
      <c r="J478" s="1777"/>
      <c r="K478" s="1777"/>
      <c r="L478" s="1777"/>
      <c r="M478" s="1777"/>
      <c r="N478" s="1777"/>
      <c r="O478" s="1777"/>
      <c r="P478" s="1777"/>
      <c r="Q478" s="1777"/>
      <c r="R478" s="1777"/>
      <c r="S478" s="1777"/>
      <c r="T478" s="1777"/>
      <c r="U478" s="1777"/>
      <c r="V478" s="1777"/>
      <c r="W478" s="1777"/>
      <c r="X478" s="1777"/>
      <c r="Y478" s="1777"/>
      <c r="Z478" s="1777"/>
    </row>
    <row r="479" spans="1:26">
      <c r="A479" s="1784"/>
      <c r="B479" s="1833" t="s">
        <v>2663</v>
      </c>
      <c r="C479" s="1904" t="s">
        <v>179</v>
      </c>
      <c r="D479" s="1831">
        <v>39</v>
      </c>
      <c r="E479" s="1831"/>
      <c r="F479" s="1831">
        <f t="shared" si="14"/>
        <v>0</v>
      </c>
      <c r="H479" s="1777"/>
      <c r="I479" s="1777"/>
      <c r="J479" s="1777"/>
      <c r="K479" s="1777"/>
      <c r="L479" s="1777"/>
      <c r="M479" s="1777"/>
      <c r="N479" s="1777"/>
      <c r="O479" s="1777"/>
      <c r="P479" s="1777"/>
      <c r="Q479" s="1777"/>
      <c r="R479" s="1777"/>
      <c r="S479" s="1777"/>
      <c r="T479" s="1777"/>
      <c r="U479" s="1777"/>
      <c r="V479" s="1777"/>
      <c r="W479" s="1777"/>
      <c r="X479" s="1777"/>
      <c r="Y479" s="1777"/>
      <c r="Z479" s="1777"/>
    </row>
    <row r="480" spans="1:26">
      <c r="A480" s="1784"/>
      <c r="B480" s="1797" t="s">
        <v>2630</v>
      </c>
      <c r="C480" s="1785"/>
      <c r="D480" s="1794"/>
      <c r="E480" s="1795"/>
      <c r="F480" s="1831">
        <f t="shared" si="14"/>
        <v>0</v>
      </c>
      <c r="H480" s="1777"/>
      <c r="I480" s="1777"/>
      <c r="J480" s="1777"/>
      <c r="K480" s="1777"/>
      <c r="L480" s="1777"/>
      <c r="M480" s="1777"/>
      <c r="N480" s="1777"/>
      <c r="O480" s="1777"/>
      <c r="P480" s="1777"/>
      <c r="Q480" s="1777"/>
      <c r="R480" s="1777"/>
      <c r="S480" s="1777"/>
      <c r="T480" s="1777"/>
      <c r="U480" s="1777"/>
      <c r="V480" s="1777"/>
      <c r="W480" s="1777"/>
      <c r="X480" s="1777"/>
      <c r="Y480" s="1777"/>
      <c r="Z480" s="1777"/>
    </row>
    <row r="481" spans="1:26">
      <c r="A481" s="1784"/>
      <c r="B481" s="1833" t="s">
        <v>2662</v>
      </c>
      <c r="C481" s="1879"/>
      <c r="D481" s="1831"/>
      <c r="E481" s="1831"/>
      <c r="F481" s="1831">
        <f t="shared" si="14"/>
        <v>0</v>
      </c>
      <c r="H481" s="1777"/>
      <c r="I481" s="1777"/>
      <c r="J481" s="1777"/>
      <c r="K481" s="1777"/>
      <c r="L481" s="1777"/>
      <c r="M481" s="1777"/>
      <c r="N481" s="1777"/>
      <c r="O481" s="1777"/>
      <c r="P481" s="1777"/>
      <c r="Q481" s="1777"/>
      <c r="R481" s="1777"/>
      <c r="S481" s="1777"/>
      <c r="T481" s="1777"/>
      <c r="U481" s="1777"/>
      <c r="V481" s="1777"/>
      <c r="W481" s="1777"/>
      <c r="X481" s="1777"/>
      <c r="Y481" s="1777"/>
      <c r="Z481" s="1777"/>
    </row>
    <row r="482" spans="1:26">
      <c r="A482" s="1784"/>
      <c r="B482" s="1833" t="s">
        <v>1695</v>
      </c>
      <c r="C482" s="1879" t="s">
        <v>1645</v>
      </c>
      <c r="D482" s="1831">
        <v>325</v>
      </c>
      <c r="E482" s="1831"/>
      <c r="F482" s="1831">
        <f t="shared" si="14"/>
        <v>0</v>
      </c>
      <c r="H482" s="1777"/>
      <c r="I482" s="1777"/>
      <c r="J482" s="1777"/>
      <c r="K482" s="1777"/>
      <c r="L482" s="1777"/>
      <c r="M482" s="1777"/>
      <c r="N482" s="1777"/>
      <c r="O482" s="1777"/>
      <c r="P482" s="1777"/>
      <c r="Q482" s="1777"/>
      <c r="R482" s="1777"/>
      <c r="S482" s="1777"/>
      <c r="T482" s="1777"/>
      <c r="U482" s="1777"/>
      <c r="V482" s="1777"/>
      <c r="W482" s="1777"/>
      <c r="X482" s="1777"/>
      <c r="Y482" s="1777"/>
      <c r="Z482" s="1777"/>
    </row>
    <row r="483" spans="1:26">
      <c r="A483" s="1796"/>
      <c r="B483" s="1833" t="s">
        <v>1696</v>
      </c>
      <c r="C483" s="1904" t="s">
        <v>179</v>
      </c>
      <c r="D483" s="1831">
        <v>1305</v>
      </c>
      <c r="E483" s="1831"/>
      <c r="F483" s="1831">
        <f t="shared" si="14"/>
        <v>0</v>
      </c>
      <c r="H483" s="1777"/>
      <c r="I483" s="1777"/>
      <c r="J483" s="1777"/>
      <c r="K483" s="1777"/>
      <c r="L483" s="1777"/>
      <c r="M483" s="1777"/>
      <c r="N483" s="1777"/>
      <c r="O483" s="1777"/>
      <c r="P483" s="1777"/>
      <c r="Q483" s="1777"/>
      <c r="R483" s="1777"/>
      <c r="S483" s="1777"/>
      <c r="T483" s="1777"/>
      <c r="U483" s="1777"/>
      <c r="V483" s="1777"/>
      <c r="W483" s="1777"/>
      <c r="X483" s="1777"/>
      <c r="Y483" s="1777"/>
      <c r="Z483" s="1777"/>
    </row>
    <row r="484" spans="1:26">
      <c r="A484" s="1814"/>
      <c r="B484" s="1833" t="s">
        <v>2663</v>
      </c>
      <c r="C484" s="1904" t="s">
        <v>179</v>
      </c>
      <c r="D484" s="1831">
        <v>250</v>
      </c>
      <c r="E484" s="1831"/>
      <c r="F484" s="1831">
        <f t="shared" si="14"/>
        <v>0</v>
      </c>
      <c r="H484" s="1777"/>
      <c r="I484" s="1777"/>
      <c r="J484" s="1777"/>
      <c r="K484" s="1777"/>
      <c r="L484" s="1777"/>
      <c r="M484" s="1777"/>
      <c r="N484" s="1777"/>
      <c r="O484" s="1777"/>
      <c r="P484" s="1777"/>
      <c r="Q484" s="1777"/>
      <c r="R484" s="1777"/>
      <c r="S484" s="1777"/>
      <c r="T484" s="1777"/>
      <c r="U484" s="1777"/>
      <c r="V484" s="1777"/>
      <c r="W484" s="1777"/>
      <c r="X484" s="1777"/>
      <c r="Y484" s="1777"/>
      <c r="Z484" s="1777"/>
    </row>
    <row r="485" spans="1:26">
      <c r="A485" s="1784"/>
      <c r="B485" s="1797" t="s">
        <v>2631</v>
      </c>
      <c r="C485" s="1785"/>
      <c r="D485" s="1794"/>
      <c r="E485" s="1795"/>
      <c r="F485" s="1831">
        <f t="shared" si="14"/>
        <v>0</v>
      </c>
      <c r="H485" s="1777"/>
      <c r="I485" s="1777"/>
      <c r="J485" s="1777"/>
      <c r="K485" s="1777"/>
      <c r="L485" s="1777"/>
      <c r="M485" s="1777"/>
      <c r="N485" s="1777"/>
      <c r="O485" s="1777"/>
      <c r="P485" s="1777"/>
      <c r="Q485" s="1777"/>
      <c r="R485" s="1777"/>
      <c r="S485" s="1777"/>
      <c r="T485" s="1777"/>
      <c r="U485" s="1777"/>
      <c r="V485" s="1777"/>
      <c r="W485" s="1777"/>
      <c r="X485" s="1777"/>
      <c r="Y485" s="1777"/>
      <c r="Z485" s="1777"/>
    </row>
    <row r="486" spans="1:26">
      <c r="A486" s="1784"/>
      <c r="B486" s="1833" t="s">
        <v>2662</v>
      </c>
      <c r="C486" s="1879"/>
      <c r="D486" s="1831"/>
      <c r="E486" s="1831"/>
      <c r="F486" s="1831">
        <f t="shared" si="14"/>
        <v>0</v>
      </c>
      <c r="H486" s="1777"/>
      <c r="I486" s="1777"/>
      <c r="J486" s="1777"/>
      <c r="K486" s="1777"/>
      <c r="L486" s="1777"/>
      <c r="M486" s="1777"/>
      <c r="N486" s="1777"/>
      <c r="O486" s="1777"/>
      <c r="P486" s="1777"/>
      <c r="Q486" s="1777"/>
      <c r="R486" s="1777"/>
      <c r="S486" s="1777"/>
      <c r="T486" s="1777"/>
      <c r="U486" s="1777"/>
      <c r="V486" s="1777"/>
      <c r="W486" s="1777"/>
      <c r="X486" s="1777"/>
      <c r="Y486" s="1777"/>
      <c r="Z486" s="1777"/>
    </row>
    <row r="487" spans="1:26">
      <c r="A487" s="1784"/>
      <c r="B487" s="1833" t="s">
        <v>1695</v>
      </c>
      <c r="C487" s="1879" t="s">
        <v>1645</v>
      </c>
      <c r="D487" s="1831">
        <v>35</v>
      </c>
      <c r="E487" s="1831"/>
      <c r="F487" s="1831">
        <f t="shared" si="14"/>
        <v>0</v>
      </c>
      <c r="H487" s="1777"/>
      <c r="I487" s="1777"/>
      <c r="J487" s="1777"/>
      <c r="K487" s="1777"/>
      <c r="L487" s="1777"/>
      <c r="M487" s="1777"/>
      <c r="N487" s="1777"/>
      <c r="O487" s="1777"/>
      <c r="P487" s="1777"/>
      <c r="Q487" s="1777"/>
      <c r="R487" s="1777"/>
      <c r="S487" s="1777"/>
      <c r="T487" s="1777"/>
      <c r="U487" s="1777"/>
      <c r="V487" s="1777"/>
      <c r="W487" s="1777"/>
      <c r="X487" s="1777"/>
      <c r="Y487" s="1777"/>
      <c r="Z487" s="1777"/>
    </row>
    <row r="488" spans="1:26">
      <c r="A488" s="1784"/>
      <c r="B488" s="1833" t="s">
        <v>1696</v>
      </c>
      <c r="C488" s="1904" t="s">
        <v>179</v>
      </c>
      <c r="D488" s="1831">
        <v>140</v>
      </c>
      <c r="E488" s="1831"/>
      <c r="F488" s="1831">
        <f t="shared" si="14"/>
        <v>0</v>
      </c>
      <c r="H488" s="1777"/>
      <c r="I488" s="1777"/>
      <c r="J488" s="1777"/>
      <c r="K488" s="1777"/>
      <c r="L488" s="1777"/>
      <c r="M488" s="1777"/>
      <c r="N488" s="1777"/>
      <c r="O488" s="1777"/>
      <c r="P488" s="1777"/>
      <c r="Q488" s="1777"/>
      <c r="R488" s="1777"/>
      <c r="S488" s="1777"/>
      <c r="T488" s="1777"/>
      <c r="U488" s="1777"/>
      <c r="V488" s="1777"/>
      <c r="W488" s="1777"/>
      <c r="X488" s="1777"/>
      <c r="Y488" s="1777"/>
      <c r="Z488" s="1777"/>
    </row>
    <row r="489" spans="1:26">
      <c r="A489" s="1784"/>
      <c r="B489" s="1833" t="s">
        <v>2663</v>
      </c>
      <c r="C489" s="1904" t="s">
        <v>179</v>
      </c>
      <c r="D489" s="1831">
        <v>23</v>
      </c>
      <c r="E489" s="1831"/>
      <c r="F489" s="1831">
        <f t="shared" si="14"/>
        <v>0</v>
      </c>
      <c r="H489" s="1777"/>
      <c r="I489" s="1777"/>
      <c r="J489" s="1777"/>
      <c r="K489" s="1777"/>
      <c r="L489" s="1777"/>
      <c r="M489" s="1777"/>
      <c r="N489" s="1777"/>
      <c r="O489" s="1777"/>
      <c r="P489" s="1777"/>
      <c r="Q489" s="1777"/>
      <c r="R489" s="1777"/>
      <c r="S489" s="1777"/>
      <c r="T489" s="1777"/>
      <c r="U489" s="1777"/>
      <c r="V489" s="1777"/>
      <c r="W489" s="1777"/>
      <c r="X489" s="1777"/>
      <c r="Y489" s="1777"/>
      <c r="Z489" s="1777"/>
    </row>
    <row r="490" spans="1:26">
      <c r="A490" s="1784"/>
      <c r="B490" s="1797"/>
      <c r="C490" s="1785"/>
      <c r="D490" s="1794"/>
      <c r="E490" s="1795"/>
      <c r="F490" s="1813"/>
      <c r="H490" s="1777"/>
      <c r="I490" s="1777"/>
      <c r="J490" s="1777"/>
      <c r="K490" s="1777"/>
      <c r="L490" s="1777"/>
      <c r="M490" s="1777"/>
      <c r="N490" s="1777"/>
      <c r="O490" s="1777"/>
      <c r="P490" s="1777"/>
      <c r="Q490" s="1777"/>
      <c r="R490" s="1777"/>
      <c r="S490" s="1777"/>
      <c r="T490" s="1777"/>
      <c r="U490" s="1777"/>
      <c r="V490" s="1777"/>
      <c r="W490" s="1777"/>
      <c r="X490" s="1777"/>
      <c r="Y490" s="1777"/>
      <c r="Z490" s="1777"/>
    </row>
    <row r="491" spans="1:26" s="1900" customFormat="1" ht="26.4">
      <c r="A491" s="1884" t="s">
        <v>209</v>
      </c>
      <c r="B491" s="1912" t="s">
        <v>2667</v>
      </c>
      <c r="C491" s="1904"/>
      <c r="D491" s="1831"/>
      <c r="E491" s="1831"/>
      <c r="F491" s="1831">
        <f t="shared" ref="F491:F507" si="15">SUM(D491*E491)</f>
        <v>0</v>
      </c>
      <c r="G491" s="1902"/>
      <c r="J491" s="1777"/>
    </row>
    <row r="492" spans="1:26" s="1900" customFormat="1" ht="66">
      <c r="A492" s="1884"/>
      <c r="B492" s="1833" t="s">
        <v>2668</v>
      </c>
      <c r="C492" s="1904"/>
      <c r="D492" s="1831"/>
      <c r="E492" s="1831"/>
      <c r="F492" s="1831">
        <f t="shared" si="15"/>
        <v>0</v>
      </c>
      <c r="G492" s="1902"/>
      <c r="J492" s="1777"/>
    </row>
    <row r="493" spans="1:26" s="1900" customFormat="1">
      <c r="A493" s="1884"/>
      <c r="B493" s="1833" t="s">
        <v>322</v>
      </c>
      <c r="C493" s="1904"/>
      <c r="D493" s="1831"/>
      <c r="E493" s="1831"/>
      <c r="F493" s="1831">
        <f t="shared" si="15"/>
        <v>0</v>
      </c>
      <c r="J493" s="1777"/>
    </row>
    <row r="494" spans="1:26" s="1900" customFormat="1" ht="26.4">
      <c r="A494" s="1814" t="s">
        <v>178</v>
      </c>
      <c r="B494" s="1833" t="s">
        <v>2669</v>
      </c>
      <c r="C494" s="1904"/>
      <c r="D494" s="1831"/>
      <c r="E494" s="1831"/>
      <c r="F494" s="1831">
        <f t="shared" si="15"/>
        <v>0</v>
      </c>
      <c r="G494" s="1902"/>
      <c r="J494" s="1777"/>
    </row>
    <row r="495" spans="1:26" s="1900" customFormat="1" ht="26.4">
      <c r="A495" s="1814" t="s">
        <v>178</v>
      </c>
      <c r="B495" s="1833" t="s">
        <v>2670</v>
      </c>
      <c r="C495" s="1904"/>
      <c r="D495" s="1831"/>
      <c r="E495" s="1831"/>
      <c r="F495" s="1831">
        <f t="shared" si="15"/>
        <v>0</v>
      </c>
      <c r="G495" s="1902"/>
      <c r="J495" s="1777"/>
    </row>
    <row r="496" spans="1:26" s="1900" customFormat="1" ht="26.4">
      <c r="A496" s="1814" t="s">
        <v>178</v>
      </c>
      <c r="B496" s="1833" t="s">
        <v>2146</v>
      </c>
      <c r="C496" s="1904"/>
      <c r="D496" s="1831"/>
      <c r="E496" s="1831"/>
      <c r="F496" s="1831">
        <f t="shared" si="15"/>
        <v>0</v>
      </c>
      <c r="G496" s="1902"/>
      <c r="J496" s="1777"/>
    </row>
    <row r="497" spans="1:10" s="1900" customFormat="1">
      <c r="A497" s="1814" t="s">
        <v>178</v>
      </c>
      <c r="B497" s="1833" t="s">
        <v>2671</v>
      </c>
      <c r="C497" s="1904"/>
      <c r="D497" s="1831"/>
      <c r="E497" s="1831"/>
      <c r="F497" s="1831">
        <f t="shared" si="15"/>
        <v>0</v>
      </c>
      <c r="G497" s="1902"/>
      <c r="J497" s="1777"/>
    </row>
    <row r="498" spans="1:10" s="1900" customFormat="1" ht="39.6">
      <c r="A498" s="1814" t="s">
        <v>178</v>
      </c>
      <c r="B498" s="1833" t="s">
        <v>2144</v>
      </c>
      <c r="C498" s="1879"/>
      <c r="D498" s="1831"/>
      <c r="E498" s="1831"/>
      <c r="F498" s="1831">
        <f t="shared" si="15"/>
        <v>0</v>
      </c>
      <c r="G498" s="1902"/>
      <c r="J498" s="1777"/>
    </row>
    <row r="499" spans="1:10" s="1900" customFormat="1" ht="26.4">
      <c r="A499" s="1814" t="s">
        <v>178</v>
      </c>
      <c r="B499" s="1833" t="s">
        <v>2145</v>
      </c>
      <c r="C499" s="1879"/>
      <c r="D499" s="1831"/>
      <c r="E499" s="1831"/>
      <c r="F499" s="1831">
        <f t="shared" si="15"/>
        <v>0</v>
      </c>
      <c r="G499" s="1902"/>
      <c r="J499" s="1777"/>
    </row>
    <row r="500" spans="1:10" s="1900" customFormat="1" ht="26.4">
      <c r="A500" s="1814" t="s">
        <v>178</v>
      </c>
      <c r="B500" s="1833" t="s">
        <v>2672</v>
      </c>
      <c r="C500" s="1879"/>
      <c r="D500" s="1831"/>
      <c r="E500" s="1831"/>
      <c r="F500" s="1831">
        <f t="shared" si="15"/>
        <v>0</v>
      </c>
      <c r="G500" s="1902"/>
      <c r="J500" s="1777"/>
    </row>
    <row r="501" spans="1:10" s="1900" customFormat="1" ht="26.4">
      <c r="A501" s="1814" t="s">
        <v>178</v>
      </c>
      <c r="B501" s="1833" t="s">
        <v>2146</v>
      </c>
      <c r="C501" s="1879"/>
      <c r="D501" s="1831"/>
      <c r="E501" s="1831"/>
      <c r="F501" s="1831">
        <f t="shared" si="15"/>
        <v>0</v>
      </c>
      <c r="G501" s="1902"/>
      <c r="J501" s="1777"/>
    </row>
    <row r="502" spans="1:10" s="1900" customFormat="1">
      <c r="A502" s="1814" t="s">
        <v>178</v>
      </c>
      <c r="B502" s="1878" t="s">
        <v>323</v>
      </c>
      <c r="C502" s="1403"/>
      <c r="D502" s="1404"/>
      <c r="E502" s="1404"/>
      <c r="F502" s="1831">
        <f t="shared" si="15"/>
        <v>0</v>
      </c>
      <c r="G502" s="1902"/>
      <c r="J502" s="1777"/>
    </row>
    <row r="503" spans="1:10" s="1900" customFormat="1" ht="39.6">
      <c r="A503" s="1814" t="s">
        <v>178</v>
      </c>
      <c r="B503" s="86" t="s">
        <v>313</v>
      </c>
      <c r="C503" s="1904"/>
      <c r="D503" s="1831"/>
      <c r="E503" s="1831"/>
      <c r="F503" s="1831">
        <f t="shared" si="15"/>
        <v>0</v>
      </c>
      <c r="G503" s="1902"/>
      <c r="J503" s="1777"/>
    </row>
    <row r="504" spans="1:10" s="1900" customFormat="1">
      <c r="A504" s="1884"/>
      <c r="B504" s="1833" t="s">
        <v>1693</v>
      </c>
      <c r="C504" s="1904"/>
      <c r="D504" s="1831"/>
      <c r="E504" s="1831"/>
      <c r="F504" s="1831">
        <f t="shared" si="15"/>
        <v>0</v>
      </c>
      <c r="G504" s="1902"/>
      <c r="J504" s="1777"/>
    </row>
    <row r="505" spans="1:10" s="1900" customFormat="1" ht="12" customHeight="1">
      <c r="A505" s="1884"/>
      <c r="B505" s="1833" t="s">
        <v>1705</v>
      </c>
      <c r="C505" s="1904"/>
      <c r="D505" s="1831"/>
      <c r="E505" s="1831"/>
      <c r="F505" s="1831">
        <f t="shared" si="15"/>
        <v>0</v>
      </c>
      <c r="G505" s="1902"/>
      <c r="J505" s="1777"/>
    </row>
    <row r="506" spans="1:10" s="1900" customFormat="1">
      <c r="A506" s="1884"/>
      <c r="B506" s="1833" t="s">
        <v>2649</v>
      </c>
      <c r="C506" s="1904" t="s">
        <v>1645</v>
      </c>
      <c r="D506" s="1831">
        <v>125</v>
      </c>
      <c r="E506" s="1831"/>
      <c r="F506" s="1831">
        <f t="shared" si="15"/>
        <v>0</v>
      </c>
      <c r="G506" s="1902"/>
      <c r="J506" s="1777"/>
    </row>
    <row r="507" spans="1:10" s="1900" customFormat="1">
      <c r="A507" s="1914"/>
      <c r="B507" s="1913" t="s">
        <v>1696</v>
      </c>
      <c r="C507" s="1879" t="s">
        <v>179</v>
      </c>
      <c r="D507" s="1831">
        <v>1020</v>
      </c>
      <c r="E507" s="1831"/>
      <c r="F507" s="1831">
        <f t="shared" si="15"/>
        <v>0</v>
      </c>
      <c r="G507" s="1902"/>
      <c r="J507" s="1777"/>
    </row>
    <row r="508" spans="1:10" s="1900" customFormat="1">
      <c r="A508" s="1884"/>
      <c r="B508" s="1833"/>
      <c r="C508" s="1904"/>
      <c r="D508" s="1831"/>
      <c r="E508" s="1831"/>
      <c r="F508" s="1831"/>
      <c r="G508" s="1902"/>
      <c r="J508" s="1777"/>
    </row>
    <row r="509" spans="1:10" s="1900" customFormat="1">
      <c r="A509" s="1884" t="s">
        <v>210</v>
      </c>
      <c r="B509" s="1912" t="s">
        <v>2673</v>
      </c>
      <c r="C509" s="1879"/>
      <c r="D509" s="1831"/>
      <c r="E509" s="1831"/>
      <c r="F509" s="1831">
        <f t="shared" ref="F509:F528" si="16">SUM(D509*E509)</f>
        <v>0</v>
      </c>
      <c r="G509" s="1902"/>
      <c r="J509" s="1777"/>
    </row>
    <row r="510" spans="1:10" s="1900" customFormat="1" ht="39.6">
      <c r="A510" s="1892"/>
      <c r="B510" s="1833" t="s">
        <v>2674</v>
      </c>
      <c r="C510" s="1879"/>
      <c r="D510" s="1831"/>
      <c r="E510" s="1831"/>
      <c r="F510" s="1831">
        <f t="shared" si="16"/>
        <v>0</v>
      </c>
      <c r="G510" s="1902"/>
      <c r="J510" s="1777"/>
    </row>
    <row r="511" spans="1:10" s="1900" customFormat="1">
      <c r="A511" s="1892"/>
      <c r="B511" s="1833" t="s">
        <v>322</v>
      </c>
      <c r="C511" s="1879"/>
      <c r="D511" s="1831"/>
      <c r="E511" s="1831"/>
      <c r="F511" s="1831">
        <f t="shared" si="16"/>
        <v>0</v>
      </c>
      <c r="J511" s="1777"/>
    </row>
    <row r="512" spans="1:10" s="1900" customFormat="1" ht="26.4">
      <c r="A512" s="1784" t="s">
        <v>178</v>
      </c>
      <c r="B512" s="1833" t="s">
        <v>2675</v>
      </c>
      <c r="C512" s="1879"/>
      <c r="D512" s="1831"/>
      <c r="E512" s="1831"/>
      <c r="F512" s="1831">
        <f t="shared" si="16"/>
        <v>0</v>
      </c>
      <c r="G512" s="1902"/>
      <c r="J512" s="1777"/>
    </row>
    <row r="513" spans="1:10" s="1900" customFormat="1" ht="26.4">
      <c r="A513" s="1784" t="s">
        <v>178</v>
      </c>
      <c r="B513" s="1833" t="s">
        <v>2676</v>
      </c>
      <c r="C513" s="1879"/>
      <c r="D513" s="1831"/>
      <c r="E513" s="1831"/>
      <c r="F513" s="1831">
        <f t="shared" si="16"/>
        <v>0</v>
      </c>
      <c r="G513" s="1902"/>
      <c r="J513" s="1777"/>
    </row>
    <row r="514" spans="1:10" s="1900" customFormat="1" ht="26.4">
      <c r="A514" s="1784" t="s">
        <v>178</v>
      </c>
      <c r="B514" s="1833" t="s">
        <v>2677</v>
      </c>
      <c r="C514" s="1879"/>
      <c r="D514" s="1831"/>
      <c r="E514" s="1831"/>
      <c r="F514" s="1831">
        <f t="shared" si="16"/>
        <v>0</v>
      </c>
      <c r="G514" s="1902"/>
      <c r="J514" s="1777"/>
    </row>
    <row r="515" spans="1:10" s="1900" customFormat="1">
      <c r="A515" s="1784" t="s">
        <v>178</v>
      </c>
      <c r="B515" s="1833" t="s">
        <v>2678</v>
      </c>
      <c r="C515" s="1879"/>
      <c r="D515" s="1831"/>
      <c r="E515" s="1831"/>
      <c r="F515" s="1831">
        <f t="shared" si="16"/>
        <v>0</v>
      </c>
      <c r="G515" s="1902"/>
      <c r="J515" s="1777"/>
    </row>
    <row r="516" spans="1:10" s="1900" customFormat="1">
      <c r="A516" s="1784" t="s">
        <v>178</v>
      </c>
      <c r="B516" s="1833" t="s">
        <v>2679</v>
      </c>
      <c r="C516" s="1879"/>
      <c r="D516" s="1831"/>
      <c r="E516" s="1831"/>
      <c r="F516" s="1831">
        <f t="shared" si="16"/>
        <v>0</v>
      </c>
      <c r="G516" s="1902"/>
      <c r="J516" s="1777"/>
    </row>
    <row r="517" spans="1:10" s="1900" customFormat="1">
      <c r="A517" s="1784" t="s">
        <v>178</v>
      </c>
      <c r="B517" s="1833" t="s">
        <v>2680</v>
      </c>
      <c r="C517" s="1879"/>
      <c r="D517" s="1831"/>
      <c r="E517" s="1831"/>
      <c r="F517" s="1831">
        <f t="shared" si="16"/>
        <v>0</v>
      </c>
      <c r="G517" s="1902"/>
      <c r="J517" s="1777"/>
    </row>
    <row r="518" spans="1:10" s="1900" customFormat="1" ht="39.6">
      <c r="A518" s="1784" t="s">
        <v>178</v>
      </c>
      <c r="B518" s="1833" t="s">
        <v>2681</v>
      </c>
      <c r="C518" s="1879"/>
      <c r="D518" s="1831"/>
      <c r="E518" s="1831"/>
      <c r="F518" s="1831">
        <f t="shared" si="16"/>
        <v>0</v>
      </c>
      <c r="G518" s="1902"/>
      <c r="J518" s="1777"/>
    </row>
    <row r="519" spans="1:10" s="1900" customFormat="1" ht="26.4">
      <c r="A519" s="1784" t="s">
        <v>178</v>
      </c>
      <c r="B519" s="1833" t="s">
        <v>2682</v>
      </c>
      <c r="C519" s="1879"/>
      <c r="D519" s="1831"/>
      <c r="E519" s="1831"/>
      <c r="F519" s="1831">
        <f t="shared" si="16"/>
        <v>0</v>
      </c>
      <c r="G519" s="1902"/>
      <c r="J519" s="1777"/>
    </row>
    <row r="520" spans="1:10" s="1900" customFormat="1" ht="26.4">
      <c r="A520" s="1784" t="s">
        <v>178</v>
      </c>
      <c r="B520" s="1833" t="s">
        <v>2174</v>
      </c>
      <c r="C520" s="1879"/>
      <c r="D520" s="1831"/>
      <c r="E520" s="1831"/>
      <c r="F520" s="1831">
        <f t="shared" si="16"/>
        <v>0</v>
      </c>
      <c r="G520" s="1902"/>
      <c r="J520" s="1777"/>
    </row>
    <row r="521" spans="1:10" s="1900" customFormat="1" ht="26.4">
      <c r="A521" s="1784" t="s">
        <v>178</v>
      </c>
      <c r="B521" s="1833" t="s">
        <v>2683</v>
      </c>
      <c r="C521" s="1879"/>
      <c r="D521" s="1831"/>
      <c r="E521" s="1831"/>
      <c r="F521" s="1831">
        <f t="shared" si="16"/>
        <v>0</v>
      </c>
      <c r="G521" s="1902"/>
      <c r="J521" s="1777"/>
    </row>
    <row r="522" spans="1:10" s="1900" customFormat="1">
      <c r="A522" s="1784" t="s">
        <v>178</v>
      </c>
      <c r="B522" s="1878" t="s">
        <v>323</v>
      </c>
      <c r="C522" s="1403"/>
      <c r="D522" s="1404"/>
      <c r="E522" s="1404"/>
      <c r="F522" s="1831">
        <f t="shared" si="16"/>
        <v>0</v>
      </c>
      <c r="G522" s="1902"/>
      <c r="J522" s="1777"/>
    </row>
    <row r="523" spans="1:10" s="1900" customFormat="1" ht="39.6">
      <c r="A523" s="1784" t="s">
        <v>178</v>
      </c>
      <c r="B523" s="86" t="s">
        <v>313</v>
      </c>
      <c r="C523" s="1879"/>
      <c r="D523" s="1831"/>
      <c r="E523" s="1831"/>
      <c r="F523" s="1831">
        <f t="shared" si="16"/>
        <v>0</v>
      </c>
      <c r="G523" s="1902"/>
      <c r="J523" s="1777"/>
    </row>
    <row r="524" spans="1:10" s="1900" customFormat="1" ht="52.8">
      <c r="A524" s="1784" t="s">
        <v>178</v>
      </c>
      <c r="B524" s="1833" t="s">
        <v>2684</v>
      </c>
      <c r="C524" s="1879"/>
      <c r="D524" s="1831"/>
      <c r="E524" s="1831"/>
      <c r="F524" s="1831">
        <f t="shared" si="16"/>
        <v>0</v>
      </c>
      <c r="G524" s="1902"/>
      <c r="J524" s="1777"/>
    </row>
    <row r="525" spans="1:10" s="1900" customFormat="1">
      <c r="A525" s="1892"/>
      <c r="B525" s="1833" t="s">
        <v>2685</v>
      </c>
      <c r="C525" s="1879"/>
      <c r="D525" s="1831"/>
      <c r="E525" s="1831"/>
      <c r="F525" s="1831">
        <f t="shared" si="16"/>
        <v>0</v>
      </c>
      <c r="G525" s="1902"/>
      <c r="J525" s="1777"/>
    </row>
    <row r="526" spans="1:10" s="1900" customFormat="1">
      <c r="A526" s="1892"/>
      <c r="B526" s="1833" t="s">
        <v>1693</v>
      </c>
      <c r="C526" s="1879"/>
      <c r="D526" s="1831"/>
      <c r="E526" s="1831"/>
      <c r="F526" s="1831">
        <f t="shared" si="16"/>
        <v>0</v>
      </c>
      <c r="G526" s="1902"/>
      <c r="J526" s="1777"/>
    </row>
    <row r="527" spans="1:10" s="1900" customFormat="1">
      <c r="A527" s="1892"/>
      <c r="B527" s="1833" t="s">
        <v>1695</v>
      </c>
      <c r="C527" s="1879" t="s">
        <v>1645</v>
      </c>
      <c r="D527" s="1831">
        <v>12</v>
      </c>
      <c r="E527" s="1831"/>
      <c r="F527" s="1831">
        <f t="shared" si="16"/>
        <v>0</v>
      </c>
      <c r="G527" s="1902"/>
      <c r="J527" s="1777"/>
    </row>
    <row r="528" spans="1:10" s="1900" customFormat="1">
      <c r="A528" s="1892"/>
      <c r="B528" s="1833" t="s">
        <v>1696</v>
      </c>
      <c r="C528" s="1904" t="s">
        <v>179</v>
      </c>
      <c r="D528" s="1831">
        <v>130</v>
      </c>
      <c r="E528" s="1831"/>
      <c r="F528" s="1831">
        <f t="shared" si="16"/>
        <v>0</v>
      </c>
      <c r="G528" s="1902"/>
      <c r="J528" s="1777"/>
    </row>
    <row r="529" spans="1:26">
      <c r="A529" s="1784"/>
      <c r="B529" s="1797"/>
      <c r="C529" s="1785"/>
      <c r="D529" s="1794"/>
      <c r="E529" s="1795"/>
      <c r="F529" s="1813"/>
      <c r="H529" s="1777"/>
      <c r="I529" s="1777"/>
      <c r="J529" s="1777"/>
      <c r="K529" s="1777"/>
      <c r="L529" s="1777"/>
      <c r="M529" s="1777"/>
      <c r="N529" s="1777"/>
      <c r="O529" s="1777"/>
      <c r="P529" s="1777"/>
      <c r="Q529" s="1777"/>
      <c r="R529" s="1777"/>
      <c r="S529" s="1777"/>
      <c r="T529" s="1777"/>
      <c r="U529" s="1777"/>
      <c r="V529" s="1777"/>
      <c r="W529" s="1777"/>
      <c r="X529" s="1777"/>
      <c r="Y529" s="1777"/>
      <c r="Z529" s="1777"/>
    </row>
    <row r="530" spans="1:26" s="1883" customFormat="1" ht="39.6">
      <c r="A530" s="1884" t="s">
        <v>211</v>
      </c>
      <c r="B530" s="1885" t="s">
        <v>2686</v>
      </c>
      <c r="C530" s="1879"/>
      <c r="D530" s="1831"/>
      <c r="E530" s="1831"/>
      <c r="F530" s="1831">
        <f t="shared" ref="F530:F545" si="17">SUM(D530*E530)</f>
        <v>0</v>
      </c>
      <c r="G530" s="1911"/>
      <c r="J530" s="1777"/>
    </row>
    <row r="531" spans="1:26" s="1883" customFormat="1" ht="39.6">
      <c r="A531" s="1892"/>
      <c r="B531" s="1878" t="s">
        <v>2687</v>
      </c>
      <c r="C531" s="1879"/>
      <c r="D531" s="1831"/>
      <c r="E531" s="1831"/>
      <c r="F531" s="1831">
        <f t="shared" si="17"/>
        <v>0</v>
      </c>
      <c r="G531" s="1915"/>
      <c r="J531" s="1777"/>
    </row>
    <row r="532" spans="1:26" s="1883" customFormat="1">
      <c r="A532" s="1892"/>
      <c r="B532" s="1878" t="s">
        <v>322</v>
      </c>
      <c r="C532" s="1879"/>
      <c r="D532" s="1831"/>
      <c r="E532" s="1831"/>
      <c r="F532" s="1831">
        <f t="shared" si="17"/>
        <v>0</v>
      </c>
      <c r="G532" s="1911"/>
      <c r="J532" s="1777"/>
    </row>
    <row r="533" spans="1:26" s="1883" customFormat="1" ht="26.4">
      <c r="A533" s="1892"/>
      <c r="B533" s="1878" t="s">
        <v>2688</v>
      </c>
      <c r="C533" s="1879"/>
      <c r="D533" s="1831"/>
      <c r="E533" s="1831"/>
      <c r="F533" s="1831">
        <f t="shared" si="17"/>
        <v>0</v>
      </c>
      <c r="G533" s="1911"/>
      <c r="J533" s="1777"/>
    </row>
    <row r="534" spans="1:26" s="1883" customFormat="1">
      <c r="A534" s="1892"/>
      <c r="B534" s="1878" t="s">
        <v>2689</v>
      </c>
      <c r="C534" s="1879"/>
      <c r="D534" s="1831"/>
      <c r="E534" s="1831"/>
      <c r="F534" s="1831">
        <f t="shared" si="17"/>
        <v>0</v>
      </c>
      <c r="G534" s="1911"/>
      <c r="J534" s="1777"/>
    </row>
    <row r="535" spans="1:26" s="1883" customFormat="1" ht="26.4">
      <c r="A535" s="1892"/>
      <c r="B535" s="1878" t="s">
        <v>2690</v>
      </c>
      <c r="C535" s="1879"/>
      <c r="D535" s="1831"/>
      <c r="E535" s="1831"/>
      <c r="F535" s="1831">
        <f t="shared" si="17"/>
        <v>0</v>
      </c>
      <c r="G535" s="1911"/>
      <c r="J535" s="1777"/>
    </row>
    <row r="536" spans="1:26" s="1883" customFormat="1">
      <c r="A536" s="1892"/>
      <c r="B536" s="1878" t="s">
        <v>2678</v>
      </c>
      <c r="C536" s="1879"/>
      <c r="D536" s="1831"/>
      <c r="E536" s="1831"/>
      <c r="F536" s="1831">
        <f t="shared" si="17"/>
        <v>0</v>
      </c>
      <c r="G536" s="1911"/>
      <c r="J536" s="1777"/>
    </row>
    <row r="537" spans="1:26" s="1883" customFormat="1" ht="39.6">
      <c r="A537" s="1892"/>
      <c r="B537" s="1878" t="s">
        <v>2691</v>
      </c>
      <c r="C537" s="1879"/>
      <c r="D537" s="1831"/>
      <c r="E537" s="1831"/>
      <c r="F537" s="1831">
        <f t="shared" si="17"/>
        <v>0</v>
      </c>
      <c r="J537" s="1777"/>
    </row>
    <row r="538" spans="1:26" s="1883" customFormat="1">
      <c r="A538" s="1892"/>
      <c r="B538" s="1878" t="s">
        <v>2679</v>
      </c>
      <c r="C538" s="1879"/>
      <c r="D538" s="1831"/>
      <c r="E538" s="1831"/>
      <c r="F538" s="1831">
        <f t="shared" si="17"/>
        <v>0</v>
      </c>
      <c r="G538" s="1911"/>
      <c r="J538" s="1777"/>
    </row>
    <row r="539" spans="1:26" s="1883" customFormat="1">
      <c r="A539" s="1892"/>
      <c r="B539" s="1878" t="s">
        <v>2680</v>
      </c>
      <c r="C539" s="1879"/>
      <c r="D539" s="1831"/>
      <c r="E539" s="1831"/>
      <c r="F539" s="1831">
        <f t="shared" si="17"/>
        <v>0</v>
      </c>
      <c r="G539" s="1911"/>
      <c r="J539" s="1777"/>
    </row>
    <row r="540" spans="1:26" s="1883" customFormat="1" ht="39.6">
      <c r="A540" s="1892"/>
      <c r="B540" s="1878" t="s">
        <v>2681</v>
      </c>
      <c r="C540" s="1879"/>
      <c r="D540" s="1831"/>
      <c r="E540" s="1831"/>
      <c r="F540" s="1831">
        <f t="shared" si="17"/>
        <v>0</v>
      </c>
      <c r="G540" s="1911"/>
      <c r="J540" s="1777"/>
    </row>
    <row r="541" spans="1:26" s="1883" customFormat="1" ht="26.4">
      <c r="A541" s="1892"/>
      <c r="B541" s="1878" t="s">
        <v>2174</v>
      </c>
      <c r="C541" s="1879"/>
      <c r="D541" s="1831"/>
      <c r="E541" s="1831"/>
      <c r="F541" s="1831">
        <f t="shared" si="17"/>
        <v>0</v>
      </c>
      <c r="G541" s="1911"/>
      <c r="J541" s="1777"/>
    </row>
    <row r="542" spans="1:26" s="1883" customFormat="1" ht="26.4">
      <c r="A542" s="1892"/>
      <c r="B542" s="1878" t="s">
        <v>2683</v>
      </c>
      <c r="C542" s="1879"/>
      <c r="D542" s="1831"/>
      <c r="E542" s="1831"/>
      <c r="F542" s="1831">
        <f t="shared" si="17"/>
        <v>0</v>
      </c>
      <c r="G542" s="1911"/>
      <c r="J542" s="1777"/>
    </row>
    <row r="543" spans="1:26" s="1883" customFormat="1" ht="39.6">
      <c r="A543" s="1892"/>
      <c r="B543" s="86" t="s">
        <v>313</v>
      </c>
      <c r="C543" s="1879"/>
      <c r="D543" s="1831"/>
      <c r="E543" s="1831"/>
      <c r="F543" s="1831">
        <f t="shared" si="17"/>
        <v>0</v>
      </c>
      <c r="G543" s="1911"/>
      <c r="J543" s="1777"/>
    </row>
    <row r="544" spans="1:26" s="1883" customFormat="1" ht="26.4">
      <c r="A544" s="1892"/>
      <c r="B544" s="1878" t="s">
        <v>2661</v>
      </c>
      <c r="C544" s="1879"/>
      <c r="D544" s="1831"/>
      <c r="E544" s="1831"/>
      <c r="F544" s="1831">
        <f t="shared" si="17"/>
        <v>0</v>
      </c>
      <c r="G544" s="1911"/>
      <c r="J544" s="1777"/>
    </row>
    <row r="545" spans="1:26" s="1883" customFormat="1">
      <c r="A545" s="1892"/>
      <c r="B545" s="1878" t="s">
        <v>1693</v>
      </c>
      <c r="C545" s="1879"/>
      <c r="D545" s="1831"/>
      <c r="E545" s="1831"/>
      <c r="F545" s="1831">
        <f t="shared" si="17"/>
        <v>0</v>
      </c>
      <c r="G545" s="1911"/>
      <c r="J545" s="1777"/>
    </row>
    <row r="546" spans="1:26" s="1883" customFormat="1">
      <c r="A546" s="1892"/>
      <c r="B546" s="1878" t="s">
        <v>2692</v>
      </c>
      <c r="C546" s="1879"/>
      <c r="D546" s="1831"/>
      <c r="E546" s="1831"/>
      <c r="F546" s="1831"/>
      <c r="G546" s="1911"/>
      <c r="J546" s="1777"/>
    </row>
    <row r="547" spans="1:26" s="1883" customFormat="1">
      <c r="A547" s="1892"/>
      <c r="B547" s="1878" t="s">
        <v>1695</v>
      </c>
      <c r="C547" s="1879" t="s">
        <v>1645</v>
      </c>
      <c r="D547" s="1831">
        <v>115</v>
      </c>
      <c r="E547" s="1831"/>
      <c r="F547" s="1831">
        <f t="shared" ref="F547:F578" si="18">SUM(D547*E547)</f>
        <v>0</v>
      </c>
      <c r="G547" s="1911"/>
      <c r="J547" s="1777"/>
    </row>
    <row r="548" spans="1:26" s="1883" customFormat="1">
      <c r="A548" s="1892"/>
      <c r="B548" s="1878" t="s">
        <v>1696</v>
      </c>
      <c r="C548" s="1904" t="s">
        <v>179</v>
      </c>
      <c r="D548" s="1831">
        <v>1210</v>
      </c>
      <c r="E548" s="1831"/>
      <c r="F548" s="1831">
        <f t="shared" si="18"/>
        <v>0</v>
      </c>
      <c r="G548" s="1911"/>
      <c r="J548" s="1777"/>
    </row>
    <row r="549" spans="1:26">
      <c r="A549" s="1784"/>
      <c r="B549" s="1797"/>
      <c r="C549" s="1785"/>
      <c r="D549" s="1794"/>
      <c r="E549" s="1795"/>
      <c r="F549" s="1831">
        <f t="shared" si="18"/>
        <v>0</v>
      </c>
      <c r="H549" s="1777"/>
      <c r="I549" s="1777"/>
      <c r="J549" s="1777"/>
      <c r="K549" s="1777"/>
      <c r="L549" s="1777"/>
      <c r="M549" s="1777"/>
      <c r="N549" s="1777"/>
      <c r="O549" s="1777"/>
      <c r="P549" s="1777"/>
      <c r="Q549" s="1777"/>
      <c r="R549" s="1777"/>
      <c r="S549" s="1777"/>
      <c r="T549" s="1777"/>
      <c r="U549" s="1777"/>
      <c r="V549" s="1777"/>
      <c r="W549" s="1777"/>
      <c r="X549" s="1777"/>
      <c r="Y549" s="1777"/>
      <c r="Z549" s="1777"/>
    </row>
    <row r="550" spans="1:26" ht="26.4">
      <c r="A550" s="1916" t="s">
        <v>212</v>
      </c>
      <c r="B550" s="1912" t="s">
        <v>2693</v>
      </c>
      <c r="C550" s="1785"/>
      <c r="D550" s="1794"/>
      <c r="E550" s="1795"/>
      <c r="F550" s="1831"/>
      <c r="G550" s="1815"/>
      <c r="H550" s="1777"/>
      <c r="I550" s="1777"/>
      <c r="J550" s="1777"/>
      <c r="K550" s="1777"/>
      <c r="L550" s="1777"/>
      <c r="M550" s="1777"/>
      <c r="N550" s="1777"/>
      <c r="O550" s="1777"/>
      <c r="P550" s="1777"/>
      <c r="Q550" s="1777"/>
      <c r="R550" s="1777"/>
      <c r="S550" s="1777"/>
      <c r="T550" s="1777"/>
      <c r="U550" s="1777"/>
      <c r="V550" s="1777"/>
      <c r="W550" s="1777"/>
      <c r="X550" s="1777"/>
      <c r="Y550" s="1777"/>
      <c r="Z550" s="1777"/>
    </row>
    <row r="551" spans="1:26" ht="66">
      <c r="A551" s="1784" t="s">
        <v>175</v>
      </c>
      <c r="B551" s="1797" t="s">
        <v>2694</v>
      </c>
      <c r="C551" s="1785"/>
      <c r="D551" s="1917"/>
      <c r="E551" s="1918"/>
      <c r="F551" s="1831"/>
      <c r="H551" s="1777"/>
      <c r="I551" s="1777"/>
      <c r="J551" s="1777"/>
      <c r="K551" s="1777"/>
      <c r="L551" s="1777"/>
      <c r="M551" s="1777"/>
      <c r="N551" s="1777"/>
      <c r="O551" s="1777"/>
      <c r="P551" s="1777"/>
      <c r="Q551" s="1777"/>
      <c r="R551" s="1777"/>
      <c r="S551" s="1777"/>
      <c r="T551" s="1777"/>
      <c r="U551" s="1777"/>
      <c r="V551" s="1777"/>
      <c r="W551" s="1777"/>
      <c r="X551" s="1777"/>
      <c r="Y551" s="1777"/>
      <c r="Z551" s="1777"/>
    </row>
    <row r="552" spans="1:26" s="1837" customFormat="1" ht="79.2">
      <c r="A552" s="1832"/>
      <c r="B552" s="1833" t="s">
        <v>2695</v>
      </c>
      <c r="C552" s="1834"/>
      <c r="D552" s="1919"/>
      <c r="E552" s="1920"/>
      <c r="F552" s="1831"/>
      <c r="G552" s="1776"/>
      <c r="J552" s="1777"/>
    </row>
    <row r="553" spans="1:26">
      <c r="A553" s="1784"/>
      <c r="B553" s="1797"/>
      <c r="C553" s="1785"/>
      <c r="D553" s="1917"/>
      <c r="E553" s="1918"/>
      <c r="F553" s="1831"/>
      <c r="H553" s="1777"/>
      <c r="I553" s="1777"/>
      <c r="J553" s="1777"/>
      <c r="K553" s="1777"/>
      <c r="L553" s="1777"/>
      <c r="M553" s="1777"/>
      <c r="N553" s="1777"/>
      <c r="O553" s="1777"/>
      <c r="P553" s="1777"/>
      <c r="Q553" s="1777"/>
      <c r="R553" s="1777"/>
      <c r="S553" s="1777"/>
      <c r="T553" s="1777"/>
      <c r="U553" s="1777"/>
      <c r="V553" s="1777"/>
      <c r="W553" s="1777"/>
      <c r="X553" s="1777"/>
      <c r="Y553" s="1777"/>
      <c r="Z553" s="1777"/>
    </row>
    <row r="554" spans="1:26">
      <c r="A554" s="1784" t="s">
        <v>175</v>
      </c>
      <c r="B554" s="1797" t="s">
        <v>2696</v>
      </c>
      <c r="C554" s="1785"/>
      <c r="D554" s="1917"/>
      <c r="E554" s="1918"/>
      <c r="F554" s="1831"/>
      <c r="H554" s="1777"/>
      <c r="I554" s="1777"/>
      <c r="J554" s="1777"/>
      <c r="K554" s="1777"/>
      <c r="L554" s="1777"/>
      <c r="M554" s="1777"/>
      <c r="N554" s="1777"/>
      <c r="O554" s="1777"/>
      <c r="P554" s="1777"/>
      <c r="Q554" s="1777"/>
      <c r="R554" s="1777"/>
      <c r="S554" s="1777"/>
      <c r="T554" s="1777"/>
      <c r="U554" s="1777"/>
      <c r="V554" s="1777"/>
      <c r="W554" s="1777"/>
      <c r="X554" s="1777"/>
      <c r="Y554" s="1777"/>
      <c r="Z554" s="1777"/>
    </row>
    <row r="555" spans="1:26" ht="92.4">
      <c r="A555" s="1784" t="s">
        <v>175</v>
      </c>
      <c r="B555" s="1808" t="s">
        <v>2697</v>
      </c>
      <c r="C555" s="1785"/>
      <c r="D555" s="1917"/>
      <c r="E555" s="1918"/>
      <c r="F555" s="1831"/>
      <c r="H555" s="1777"/>
      <c r="I555" s="1777"/>
      <c r="J555" s="1777"/>
      <c r="K555" s="1777"/>
      <c r="L555" s="1777"/>
      <c r="M555" s="1777"/>
      <c r="N555" s="1777"/>
      <c r="O555" s="1777"/>
      <c r="P555" s="1777"/>
      <c r="Q555" s="1777"/>
      <c r="R555" s="1777"/>
      <c r="S555" s="1777"/>
      <c r="T555" s="1777"/>
      <c r="U555" s="1777"/>
      <c r="V555" s="1777"/>
      <c r="W555" s="1777"/>
      <c r="X555" s="1777"/>
      <c r="Y555" s="1777"/>
      <c r="Z555" s="1777"/>
    </row>
    <row r="556" spans="1:26" ht="39.6">
      <c r="A556" s="1784" t="s">
        <v>175</v>
      </c>
      <c r="B556" s="1797" t="s">
        <v>2698</v>
      </c>
      <c r="C556" s="1785"/>
      <c r="D556" s="1917"/>
      <c r="E556" s="1918"/>
      <c r="F556" s="1831"/>
      <c r="H556" s="1777"/>
      <c r="I556" s="1777"/>
      <c r="J556" s="1777"/>
      <c r="K556" s="1777"/>
      <c r="L556" s="1777"/>
      <c r="M556" s="1777"/>
      <c r="N556" s="1777"/>
      <c r="O556" s="1777"/>
      <c r="P556" s="1777"/>
      <c r="Q556" s="1777"/>
      <c r="R556" s="1777"/>
      <c r="S556" s="1777"/>
      <c r="T556" s="1777"/>
      <c r="U556" s="1777"/>
      <c r="V556" s="1777"/>
      <c r="W556" s="1777"/>
      <c r="X556" s="1777"/>
      <c r="Y556" s="1777"/>
      <c r="Z556" s="1777"/>
    </row>
    <row r="557" spans="1:26" ht="79.2">
      <c r="A557" s="1784" t="s">
        <v>175</v>
      </c>
      <c r="B557" s="1833" t="s">
        <v>2699</v>
      </c>
      <c r="C557" s="1785"/>
      <c r="D557" s="1917"/>
      <c r="E557" s="1918"/>
      <c r="F557" s="1831"/>
      <c r="H557" s="1777"/>
      <c r="I557" s="1777"/>
      <c r="J557" s="1777"/>
      <c r="K557" s="1777"/>
      <c r="L557" s="1777"/>
      <c r="M557" s="1777"/>
      <c r="N557" s="1777"/>
      <c r="O557" s="1777"/>
      <c r="P557" s="1777"/>
      <c r="Q557" s="1777"/>
      <c r="R557" s="1777"/>
      <c r="S557" s="1777"/>
      <c r="T557" s="1777"/>
      <c r="U557" s="1777"/>
      <c r="V557" s="1777"/>
      <c r="W557" s="1777"/>
      <c r="X557" s="1777"/>
      <c r="Y557" s="1777"/>
      <c r="Z557" s="1777"/>
    </row>
    <row r="558" spans="1:26">
      <c r="A558" s="1784" t="s">
        <v>178</v>
      </c>
      <c r="B558" s="1797" t="s">
        <v>2700</v>
      </c>
      <c r="C558" s="1785"/>
      <c r="D558" s="1917"/>
      <c r="E558" s="1918"/>
      <c r="F558" s="1831"/>
      <c r="H558" s="1777"/>
      <c r="I558" s="1777"/>
      <c r="J558" s="1777"/>
      <c r="K558" s="1777"/>
      <c r="L558" s="1777"/>
      <c r="M558" s="1777"/>
      <c r="N558" s="1777"/>
      <c r="O558" s="1777"/>
      <c r="P558" s="1777"/>
      <c r="Q558" s="1777"/>
      <c r="R558" s="1777"/>
      <c r="S558" s="1777"/>
      <c r="T558" s="1777"/>
      <c r="U558" s="1777"/>
      <c r="V558" s="1777"/>
      <c r="W558" s="1777"/>
      <c r="X558" s="1777"/>
      <c r="Y558" s="1777"/>
      <c r="Z558" s="1777"/>
    </row>
    <row r="559" spans="1:26">
      <c r="A559" s="1784" t="s">
        <v>178</v>
      </c>
      <c r="B559" s="1797" t="s">
        <v>2701</v>
      </c>
      <c r="C559" s="1785"/>
      <c r="D559" s="1917"/>
      <c r="E559" s="1918"/>
      <c r="F559" s="1831"/>
      <c r="H559" s="1777"/>
      <c r="I559" s="1777"/>
      <c r="J559" s="1777"/>
      <c r="K559" s="1777"/>
      <c r="L559" s="1777"/>
      <c r="M559" s="1777"/>
      <c r="N559" s="1777"/>
      <c r="O559" s="1777"/>
      <c r="P559" s="1777"/>
      <c r="Q559" s="1777"/>
      <c r="R559" s="1777"/>
      <c r="S559" s="1777"/>
      <c r="T559" s="1777"/>
      <c r="U559" s="1777"/>
      <c r="V559" s="1777"/>
      <c r="W559" s="1777"/>
      <c r="X559" s="1777"/>
      <c r="Y559" s="1777"/>
      <c r="Z559" s="1777"/>
    </row>
    <row r="560" spans="1:26">
      <c r="A560" s="1784" t="s">
        <v>178</v>
      </c>
      <c r="B560" s="1797" t="s">
        <v>2702</v>
      </c>
      <c r="C560" s="1785"/>
      <c r="D560" s="1917"/>
      <c r="E560" s="1918"/>
      <c r="F560" s="1831"/>
      <c r="H560" s="1777"/>
      <c r="I560" s="1777"/>
      <c r="J560" s="1777"/>
      <c r="K560" s="1777"/>
      <c r="L560" s="1777"/>
      <c r="M560" s="1777"/>
      <c r="N560" s="1777"/>
      <c r="O560" s="1777"/>
      <c r="P560" s="1777"/>
      <c r="Q560" s="1777"/>
      <c r="R560" s="1777"/>
      <c r="S560" s="1777"/>
      <c r="T560" s="1777"/>
      <c r="U560" s="1777"/>
      <c r="V560" s="1777"/>
      <c r="W560" s="1777"/>
      <c r="X560" s="1777"/>
      <c r="Y560" s="1777"/>
      <c r="Z560" s="1777"/>
    </row>
    <row r="561" spans="1:26">
      <c r="A561" s="1784" t="s">
        <v>178</v>
      </c>
      <c r="B561" s="1797" t="s">
        <v>2703</v>
      </c>
      <c r="C561" s="1785"/>
      <c r="D561" s="1917"/>
      <c r="E561" s="1918"/>
      <c r="F561" s="1831"/>
      <c r="H561" s="1777"/>
      <c r="I561" s="1777"/>
      <c r="J561" s="1777"/>
      <c r="K561" s="1777"/>
      <c r="L561" s="1777"/>
      <c r="M561" s="1777"/>
      <c r="N561" s="1777"/>
      <c r="O561" s="1777"/>
      <c r="P561" s="1777"/>
      <c r="Q561" s="1777"/>
      <c r="R561" s="1777"/>
      <c r="S561" s="1777"/>
      <c r="T561" s="1777"/>
      <c r="U561" s="1777"/>
      <c r="V561" s="1777"/>
      <c r="W561" s="1777"/>
      <c r="X561" s="1777"/>
      <c r="Y561" s="1777"/>
      <c r="Z561" s="1777"/>
    </row>
    <row r="562" spans="1:26" ht="39.6">
      <c r="A562" s="1784" t="s">
        <v>175</v>
      </c>
      <c r="B562" s="1797" t="s">
        <v>2704</v>
      </c>
      <c r="C562" s="1785"/>
      <c r="D562" s="1917"/>
      <c r="E562" s="1918"/>
      <c r="F562" s="1831"/>
      <c r="H562" s="1777"/>
      <c r="I562" s="1777"/>
      <c r="J562" s="1777"/>
      <c r="K562" s="1777"/>
      <c r="L562" s="1777"/>
      <c r="M562" s="1777"/>
      <c r="N562" s="1777"/>
      <c r="O562" s="1777"/>
      <c r="P562" s="1777"/>
      <c r="Q562" s="1777"/>
      <c r="R562" s="1777"/>
      <c r="S562" s="1777"/>
      <c r="T562" s="1777"/>
      <c r="U562" s="1777"/>
      <c r="V562" s="1777"/>
      <c r="W562" s="1777"/>
      <c r="X562" s="1777"/>
      <c r="Y562" s="1777"/>
      <c r="Z562" s="1777"/>
    </row>
    <row r="563" spans="1:26" s="1837" customFormat="1" ht="79.2">
      <c r="A563" s="1832" t="s">
        <v>175</v>
      </c>
      <c r="B563" s="1833" t="s">
        <v>2705</v>
      </c>
      <c r="C563" s="1834"/>
      <c r="D563" s="1919"/>
      <c r="E563" s="1920"/>
      <c r="F563" s="1831"/>
      <c r="G563" s="1776"/>
      <c r="J563" s="1777"/>
    </row>
    <row r="564" spans="1:26">
      <c r="A564" s="1796"/>
      <c r="B564" s="1797"/>
      <c r="C564" s="1785"/>
      <c r="D564" s="1917"/>
      <c r="E564" s="1918"/>
      <c r="F564" s="1831"/>
      <c r="H564" s="1777"/>
      <c r="I564" s="1777"/>
      <c r="J564" s="1777"/>
      <c r="K564" s="1777"/>
      <c r="L564" s="1777"/>
      <c r="M564" s="1777"/>
      <c r="N564" s="1777"/>
      <c r="O564" s="1777"/>
      <c r="P564" s="1777"/>
      <c r="Q564" s="1777"/>
      <c r="R564" s="1777"/>
      <c r="S564" s="1777"/>
      <c r="T564" s="1777"/>
      <c r="U564" s="1777"/>
      <c r="V564" s="1777"/>
      <c r="W564" s="1777"/>
      <c r="X564" s="1777"/>
      <c r="Y564" s="1777"/>
      <c r="Z564" s="1777"/>
    </row>
    <row r="565" spans="1:26">
      <c r="A565" s="1784" t="s">
        <v>175</v>
      </c>
      <c r="B565" s="1797" t="s">
        <v>2706</v>
      </c>
      <c r="C565" s="1785"/>
      <c r="D565" s="1917"/>
      <c r="E565" s="1918"/>
      <c r="F565" s="1831"/>
      <c r="H565" s="1777"/>
      <c r="I565" s="1777"/>
      <c r="J565" s="1777"/>
      <c r="K565" s="1777"/>
      <c r="L565" s="1777"/>
      <c r="M565" s="1777"/>
      <c r="N565" s="1777"/>
      <c r="O565" s="1777"/>
      <c r="P565" s="1777"/>
      <c r="Q565" s="1777"/>
      <c r="R565" s="1777"/>
      <c r="S565" s="1777"/>
      <c r="T565" s="1777"/>
      <c r="U565" s="1777"/>
      <c r="V565" s="1777"/>
      <c r="W565" s="1777"/>
      <c r="X565" s="1777"/>
      <c r="Y565" s="1777"/>
      <c r="Z565" s="1777"/>
    </row>
    <row r="566" spans="1:26" ht="66">
      <c r="A566" s="1784" t="s">
        <v>175</v>
      </c>
      <c r="B566" s="1797" t="s">
        <v>2707</v>
      </c>
      <c r="C566" s="1785"/>
      <c r="D566" s="1917"/>
      <c r="E566" s="1918"/>
      <c r="F566" s="1831"/>
      <c r="H566" s="1777"/>
      <c r="I566" s="1777"/>
      <c r="J566" s="1777"/>
      <c r="K566" s="1777"/>
      <c r="L566" s="1777"/>
      <c r="M566" s="1777"/>
      <c r="N566" s="1777"/>
      <c r="O566" s="1777"/>
      <c r="P566" s="1777"/>
      <c r="Q566" s="1777"/>
      <c r="R566" s="1777"/>
      <c r="S566" s="1777"/>
      <c r="T566" s="1777"/>
      <c r="U566" s="1777"/>
      <c r="V566" s="1777"/>
      <c r="W566" s="1777"/>
      <c r="X566" s="1777"/>
      <c r="Y566" s="1777"/>
      <c r="Z566" s="1777"/>
    </row>
    <row r="567" spans="1:26" ht="39.6">
      <c r="A567" s="1784" t="s">
        <v>175</v>
      </c>
      <c r="B567" s="1797" t="s">
        <v>2708</v>
      </c>
      <c r="C567" s="1785"/>
      <c r="D567" s="1917"/>
      <c r="E567" s="1918"/>
      <c r="F567" s="1831"/>
      <c r="H567" s="1777"/>
      <c r="I567" s="1777"/>
      <c r="J567" s="1777"/>
      <c r="K567" s="1777"/>
      <c r="L567" s="1777"/>
      <c r="M567" s="1777"/>
      <c r="N567" s="1777"/>
      <c r="O567" s="1777"/>
      <c r="P567" s="1777"/>
      <c r="Q567" s="1777"/>
      <c r="R567" s="1777"/>
      <c r="S567" s="1777"/>
      <c r="T567" s="1777"/>
      <c r="U567" s="1777"/>
      <c r="V567" s="1777"/>
      <c r="W567" s="1777"/>
      <c r="X567" s="1777"/>
      <c r="Y567" s="1777"/>
      <c r="Z567" s="1777"/>
    </row>
    <row r="568" spans="1:26" ht="39.6">
      <c r="A568" s="1784" t="s">
        <v>175</v>
      </c>
      <c r="B568" s="1797" t="s">
        <v>2709</v>
      </c>
      <c r="C568" s="1785"/>
      <c r="D568" s="1917"/>
      <c r="E568" s="1918"/>
      <c r="F568" s="1831"/>
      <c r="H568" s="1777"/>
      <c r="I568" s="1777"/>
      <c r="J568" s="1777"/>
      <c r="K568" s="1777"/>
      <c r="L568" s="1777"/>
      <c r="M568" s="1777"/>
      <c r="N568" s="1777"/>
      <c r="O568" s="1777"/>
      <c r="P568" s="1777"/>
      <c r="Q568" s="1777"/>
      <c r="R568" s="1777"/>
      <c r="S568" s="1777"/>
      <c r="T568" s="1777"/>
      <c r="U568" s="1777"/>
      <c r="V568" s="1777"/>
      <c r="W568" s="1777"/>
      <c r="X568" s="1777"/>
      <c r="Y568" s="1777"/>
      <c r="Z568" s="1777"/>
    </row>
    <row r="569" spans="1:26" ht="39.6">
      <c r="A569" s="1784" t="s">
        <v>175</v>
      </c>
      <c r="B569" s="1797" t="s">
        <v>2710</v>
      </c>
      <c r="C569" s="1785"/>
      <c r="D569" s="1917"/>
      <c r="E569" s="1918"/>
      <c r="F569" s="1831"/>
      <c r="H569" s="1777"/>
      <c r="I569" s="1777"/>
      <c r="J569" s="1777"/>
      <c r="K569" s="1777"/>
      <c r="L569" s="1777"/>
      <c r="M569" s="1777"/>
      <c r="N569" s="1777"/>
      <c r="O569" s="1777"/>
      <c r="P569" s="1777"/>
      <c r="Q569" s="1777"/>
      <c r="R569" s="1777"/>
      <c r="S569" s="1777"/>
      <c r="T569" s="1777"/>
      <c r="U569" s="1777"/>
      <c r="V569" s="1777"/>
      <c r="W569" s="1777"/>
      <c r="X569" s="1777"/>
      <c r="Y569" s="1777"/>
      <c r="Z569" s="1777"/>
    </row>
    <row r="570" spans="1:26" ht="26.4">
      <c r="A570" s="1784" t="s">
        <v>175</v>
      </c>
      <c r="B570" s="1797" t="s">
        <v>2711</v>
      </c>
      <c r="C570" s="1785"/>
      <c r="D570" s="1917"/>
      <c r="E570" s="1918"/>
      <c r="F570" s="1831"/>
      <c r="H570" s="1777"/>
      <c r="I570" s="1777"/>
      <c r="J570" s="1777"/>
      <c r="K570" s="1777"/>
      <c r="L570" s="1777"/>
      <c r="M570" s="1777"/>
      <c r="N570" s="1777"/>
      <c r="O570" s="1777"/>
      <c r="P570" s="1777"/>
      <c r="Q570" s="1777"/>
      <c r="R570" s="1777"/>
      <c r="S570" s="1777"/>
      <c r="T570" s="1777"/>
      <c r="U570" s="1777"/>
      <c r="V570" s="1777"/>
      <c r="W570" s="1777"/>
      <c r="X570" s="1777"/>
      <c r="Y570" s="1777"/>
      <c r="Z570" s="1777"/>
    </row>
    <row r="571" spans="1:26" ht="26.4">
      <c r="A571" s="1784" t="s">
        <v>175</v>
      </c>
      <c r="B571" s="1797" t="s">
        <v>2712</v>
      </c>
      <c r="C571" s="1785"/>
      <c r="D571" s="1917"/>
      <c r="E571" s="1918"/>
      <c r="F571" s="1831"/>
      <c r="H571" s="1777"/>
      <c r="I571" s="1777"/>
      <c r="J571" s="1777"/>
      <c r="K571" s="1777"/>
      <c r="L571" s="1777"/>
      <c r="M571" s="1777"/>
      <c r="N571" s="1777"/>
      <c r="O571" s="1777"/>
      <c r="P571" s="1777"/>
      <c r="Q571" s="1777"/>
      <c r="R571" s="1777"/>
      <c r="S571" s="1777"/>
      <c r="T571" s="1777"/>
      <c r="U571" s="1777"/>
      <c r="V571" s="1777"/>
      <c r="W571" s="1777"/>
      <c r="X571" s="1777"/>
      <c r="Y571" s="1777"/>
      <c r="Z571" s="1777"/>
    </row>
    <row r="572" spans="1:26" ht="26.4">
      <c r="A572" s="1784" t="s">
        <v>175</v>
      </c>
      <c r="B572" s="1797" t="s">
        <v>2713</v>
      </c>
      <c r="C572" s="1785"/>
      <c r="D572" s="1917"/>
      <c r="E572" s="1918"/>
      <c r="F572" s="1831"/>
      <c r="H572" s="1777"/>
      <c r="I572" s="1777"/>
      <c r="J572" s="1777"/>
      <c r="K572" s="1777"/>
      <c r="L572" s="1777"/>
      <c r="M572" s="1777"/>
      <c r="N572" s="1777"/>
      <c r="O572" s="1777"/>
      <c r="P572" s="1777"/>
      <c r="Q572" s="1777"/>
      <c r="R572" s="1777"/>
      <c r="S572" s="1777"/>
      <c r="T572" s="1777"/>
      <c r="U572" s="1777"/>
      <c r="V572" s="1777"/>
      <c r="W572" s="1777"/>
      <c r="X572" s="1777"/>
      <c r="Y572" s="1777"/>
      <c r="Z572" s="1777"/>
    </row>
    <row r="573" spans="1:26" ht="39.6">
      <c r="A573" s="1784" t="s">
        <v>175</v>
      </c>
      <c r="B573" s="1797" t="s">
        <v>2714</v>
      </c>
      <c r="C573" s="1785"/>
      <c r="D573" s="1917"/>
      <c r="E573" s="1918"/>
      <c r="F573" s="1831"/>
      <c r="H573" s="1777"/>
      <c r="I573" s="1777"/>
      <c r="J573" s="1777"/>
      <c r="K573" s="1777"/>
      <c r="L573" s="1777"/>
      <c r="M573" s="1777"/>
      <c r="N573" s="1777"/>
      <c r="O573" s="1777"/>
      <c r="P573" s="1777"/>
      <c r="Q573" s="1777"/>
      <c r="R573" s="1777"/>
      <c r="S573" s="1777"/>
      <c r="T573" s="1777"/>
      <c r="U573" s="1777"/>
      <c r="V573" s="1777"/>
      <c r="W573" s="1777"/>
      <c r="X573" s="1777"/>
      <c r="Y573" s="1777"/>
      <c r="Z573" s="1777"/>
    </row>
    <row r="574" spans="1:26">
      <c r="A574" s="1784" t="s">
        <v>175</v>
      </c>
      <c r="B574" s="1797" t="s">
        <v>2715</v>
      </c>
      <c r="C574" s="1785"/>
      <c r="D574" s="1917"/>
      <c r="E574" s="1918"/>
      <c r="F574" s="1831"/>
      <c r="H574" s="1777"/>
      <c r="I574" s="1777"/>
      <c r="J574" s="1777"/>
      <c r="K574" s="1777"/>
      <c r="L574" s="1777"/>
      <c r="M574" s="1777"/>
      <c r="N574" s="1777"/>
      <c r="O574" s="1777"/>
      <c r="P574" s="1777"/>
      <c r="Q574" s="1777"/>
      <c r="R574" s="1777"/>
      <c r="S574" s="1777"/>
      <c r="T574" s="1777"/>
      <c r="U574" s="1777"/>
      <c r="V574" s="1777"/>
      <c r="W574" s="1777"/>
      <c r="X574" s="1777"/>
      <c r="Y574" s="1777"/>
      <c r="Z574" s="1777"/>
    </row>
    <row r="575" spans="1:26">
      <c r="A575" s="1784"/>
      <c r="B575" s="1921" t="s">
        <v>1695</v>
      </c>
      <c r="C575" s="1785" t="s">
        <v>179</v>
      </c>
      <c r="D575" s="1917">
        <v>3070</v>
      </c>
      <c r="E575" s="1918"/>
      <c r="F575" s="1831">
        <f t="shared" si="18"/>
        <v>0</v>
      </c>
      <c r="H575" s="1777"/>
      <c r="I575" s="1777"/>
      <c r="J575" s="1777"/>
      <c r="K575" s="1777"/>
      <c r="L575" s="1777"/>
      <c r="M575" s="1777"/>
      <c r="N575" s="1777"/>
      <c r="O575" s="1777"/>
      <c r="P575" s="1777"/>
      <c r="Q575" s="1777"/>
      <c r="R575" s="1777"/>
      <c r="S575" s="1777"/>
      <c r="T575" s="1777"/>
      <c r="U575" s="1777"/>
      <c r="V575" s="1777"/>
      <c r="W575" s="1777"/>
      <c r="X575" s="1777"/>
      <c r="Y575" s="1777"/>
      <c r="Z575" s="1777"/>
    </row>
    <row r="576" spans="1:26">
      <c r="A576" s="1784"/>
      <c r="B576" s="1921" t="s">
        <v>1696</v>
      </c>
      <c r="C576" s="1785" t="s">
        <v>179</v>
      </c>
      <c r="D576" s="1917">
        <v>120</v>
      </c>
      <c r="E576" s="1918"/>
      <c r="F576" s="1831">
        <f t="shared" si="18"/>
        <v>0</v>
      </c>
      <c r="H576" s="1777"/>
      <c r="I576" s="1777"/>
      <c r="J576" s="1777"/>
      <c r="K576" s="1777"/>
      <c r="L576" s="1777"/>
      <c r="M576" s="1777"/>
      <c r="N576" s="1777"/>
      <c r="O576" s="1777"/>
      <c r="P576" s="1777"/>
      <c r="Q576" s="1777"/>
      <c r="R576" s="1777"/>
      <c r="S576" s="1777"/>
      <c r="T576" s="1777"/>
      <c r="U576" s="1777"/>
      <c r="V576" s="1777"/>
      <c r="W576" s="1777"/>
      <c r="X576" s="1777"/>
      <c r="Y576" s="1777"/>
      <c r="Z576" s="1777"/>
    </row>
    <row r="577" spans="1:26">
      <c r="A577" s="1784"/>
      <c r="B577" s="1921" t="s">
        <v>2716</v>
      </c>
      <c r="C577" s="1785" t="s">
        <v>179</v>
      </c>
      <c r="D577" s="1917">
        <v>60</v>
      </c>
      <c r="E577" s="1918"/>
      <c r="F577" s="1831">
        <f t="shared" si="18"/>
        <v>0</v>
      </c>
      <c r="H577" s="1777"/>
      <c r="I577" s="1777"/>
      <c r="J577" s="1777"/>
      <c r="K577" s="1777"/>
      <c r="L577" s="1777"/>
      <c r="M577" s="1777"/>
      <c r="N577" s="1777"/>
      <c r="O577" s="1777"/>
      <c r="P577" s="1777"/>
      <c r="Q577" s="1777"/>
      <c r="R577" s="1777"/>
      <c r="S577" s="1777"/>
      <c r="T577" s="1777"/>
      <c r="U577" s="1777"/>
      <c r="V577" s="1777"/>
      <c r="W577" s="1777"/>
      <c r="X577" s="1777"/>
      <c r="Y577" s="1777"/>
      <c r="Z577" s="1777"/>
    </row>
    <row r="578" spans="1:26">
      <c r="A578" s="1784"/>
      <c r="B578" s="1921" t="s">
        <v>2178</v>
      </c>
      <c r="C578" s="1785" t="s">
        <v>216</v>
      </c>
      <c r="D578" s="1917">
        <v>43250</v>
      </c>
      <c r="E578" s="1918"/>
      <c r="F578" s="1831">
        <f t="shared" si="18"/>
        <v>0</v>
      </c>
      <c r="G578" s="1815"/>
      <c r="H578" s="1777"/>
      <c r="I578" s="1777"/>
      <c r="J578" s="1777"/>
      <c r="K578" s="1777"/>
      <c r="L578" s="1777"/>
      <c r="M578" s="1777"/>
      <c r="N578" s="1777"/>
      <c r="O578" s="1777"/>
      <c r="P578" s="1777"/>
      <c r="Q578" s="1777"/>
      <c r="R578" s="1777"/>
      <c r="S578" s="1777"/>
      <c r="T578" s="1777"/>
      <c r="U578" s="1777"/>
      <c r="V578" s="1777"/>
      <c r="W578" s="1777"/>
      <c r="X578" s="1777"/>
      <c r="Y578" s="1777"/>
      <c r="Z578" s="1777"/>
    </row>
    <row r="579" spans="1:26">
      <c r="A579" s="1784"/>
      <c r="B579" s="1797"/>
      <c r="C579" s="1785"/>
      <c r="D579" s="1917"/>
      <c r="E579" s="1918"/>
      <c r="F579" s="1831"/>
      <c r="G579" s="1815"/>
      <c r="H579" s="1777"/>
      <c r="I579" s="1777"/>
      <c r="J579" s="1777"/>
      <c r="K579" s="1777"/>
      <c r="L579" s="1777"/>
      <c r="M579" s="1777"/>
      <c r="N579" s="1777"/>
      <c r="O579" s="1777"/>
      <c r="P579" s="1777"/>
      <c r="Q579" s="1777"/>
      <c r="R579" s="1777"/>
      <c r="S579" s="1777"/>
      <c r="T579" s="1777"/>
      <c r="U579" s="1777"/>
      <c r="V579" s="1777"/>
      <c r="W579" s="1777"/>
      <c r="X579" s="1777"/>
      <c r="Y579" s="1777"/>
      <c r="Z579" s="1777"/>
    </row>
    <row r="580" spans="1:26" ht="26.4">
      <c r="A580" s="1884" t="s">
        <v>213</v>
      </c>
      <c r="B580" s="1912" t="s">
        <v>2717</v>
      </c>
      <c r="C580" s="1785"/>
      <c r="D580" s="1917"/>
      <c r="E580" s="1918"/>
      <c r="F580" s="1831"/>
      <c r="G580" s="1815"/>
      <c r="H580" s="1777"/>
      <c r="I580" s="1777"/>
      <c r="J580" s="1777"/>
      <c r="K580" s="1777"/>
      <c r="L580" s="1777"/>
      <c r="M580" s="1777"/>
      <c r="N580" s="1777"/>
      <c r="O580" s="1777"/>
      <c r="P580" s="1777"/>
      <c r="Q580" s="1777"/>
      <c r="R580" s="1777"/>
      <c r="S580" s="1777"/>
      <c r="T580" s="1777"/>
      <c r="U580" s="1777"/>
      <c r="V580" s="1777"/>
      <c r="W580" s="1777"/>
      <c r="X580" s="1777"/>
      <c r="Y580" s="1777"/>
      <c r="Z580" s="1777"/>
    </row>
    <row r="581" spans="1:26" ht="66">
      <c r="A581" s="1784"/>
      <c r="B581" s="1797" t="s">
        <v>2718</v>
      </c>
      <c r="C581" s="1785"/>
      <c r="D581" s="1917"/>
      <c r="E581" s="1918"/>
      <c r="F581" s="1831"/>
      <c r="G581" s="1815"/>
      <c r="H581" s="1777"/>
      <c r="I581" s="1777"/>
      <c r="J581" s="1777"/>
      <c r="K581" s="1777"/>
      <c r="L581" s="1777"/>
      <c r="M581" s="1777"/>
      <c r="N581" s="1777"/>
      <c r="O581" s="1777"/>
      <c r="P581" s="1777"/>
      <c r="Q581" s="1777"/>
      <c r="R581" s="1777"/>
      <c r="S581" s="1777"/>
      <c r="T581" s="1777"/>
      <c r="U581" s="1777"/>
      <c r="V581" s="1777"/>
      <c r="W581" s="1777"/>
      <c r="X581" s="1777"/>
      <c r="Y581" s="1777"/>
      <c r="Z581" s="1777"/>
    </row>
    <row r="582" spans="1:26">
      <c r="A582" s="1892"/>
      <c r="B582" s="1833" t="s">
        <v>322</v>
      </c>
      <c r="C582" s="1879"/>
      <c r="D582" s="1831"/>
      <c r="E582" s="1831"/>
      <c r="F582" s="1831">
        <f t="shared" ref="F582:F598" si="19">SUM(D582*E582)</f>
        <v>0</v>
      </c>
      <c r="G582" s="1815"/>
      <c r="H582" s="1777"/>
      <c r="I582" s="1777"/>
      <c r="J582" s="1777"/>
      <c r="K582" s="1777"/>
      <c r="L582" s="1777"/>
      <c r="M582" s="1777"/>
      <c r="N582" s="1777"/>
      <c r="O582" s="1777"/>
      <c r="P582" s="1777"/>
      <c r="Q582" s="1777"/>
      <c r="R582" s="1777"/>
      <c r="S582" s="1777"/>
      <c r="T582" s="1777"/>
      <c r="U582" s="1777"/>
      <c r="V582" s="1777"/>
      <c r="W582" s="1777"/>
      <c r="X582" s="1777"/>
      <c r="Y582" s="1777"/>
      <c r="Z582" s="1777"/>
    </row>
    <row r="583" spans="1:26" ht="26.4">
      <c r="A583" s="1784" t="s">
        <v>178</v>
      </c>
      <c r="B583" s="1833" t="s">
        <v>2719</v>
      </c>
      <c r="C583" s="1879"/>
      <c r="D583" s="1831"/>
      <c r="E583" s="1831"/>
      <c r="F583" s="1831">
        <f t="shared" si="19"/>
        <v>0</v>
      </c>
      <c r="G583" s="1815"/>
      <c r="H583" s="1777"/>
      <c r="I583" s="1777"/>
      <c r="J583" s="1777"/>
      <c r="K583" s="1777"/>
      <c r="L583" s="1777"/>
      <c r="M583" s="1777"/>
      <c r="N583" s="1777"/>
      <c r="O583" s="1777"/>
      <c r="P583" s="1777"/>
      <c r="Q583" s="1777"/>
      <c r="R583" s="1777"/>
      <c r="S583" s="1777"/>
      <c r="T583" s="1777"/>
      <c r="U583" s="1777"/>
      <c r="V583" s="1777"/>
      <c r="W583" s="1777"/>
      <c r="X583" s="1777"/>
      <c r="Y583" s="1777"/>
      <c r="Z583" s="1777"/>
    </row>
    <row r="584" spans="1:26" ht="26.4">
      <c r="A584" s="1784" t="s">
        <v>178</v>
      </c>
      <c r="B584" s="1833" t="s">
        <v>2720</v>
      </c>
      <c r="C584" s="1879"/>
      <c r="D584" s="1831"/>
      <c r="E584" s="1831"/>
      <c r="F584" s="1831">
        <f t="shared" si="19"/>
        <v>0</v>
      </c>
      <c r="G584" s="1815"/>
      <c r="H584" s="1777"/>
      <c r="I584" s="1777"/>
      <c r="J584" s="1777"/>
      <c r="K584" s="1777"/>
      <c r="L584" s="1777"/>
      <c r="M584" s="1777"/>
      <c r="N584" s="1777"/>
      <c r="O584" s="1777"/>
      <c r="P584" s="1777"/>
      <c r="Q584" s="1777"/>
      <c r="R584" s="1777"/>
      <c r="S584" s="1777"/>
      <c r="T584" s="1777"/>
      <c r="U584" s="1777"/>
      <c r="V584" s="1777"/>
      <c r="W584" s="1777"/>
      <c r="X584" s="1777"/>
      <c r="Y584" s="1777"/>
      <c r="Z584" s="1777"/>
    </row>
    <row r="585" spans="1:26" ht="26.4">
      <c r="A585" s="1784" t="s">
        <v>178</v>
      </c>
      <c r="B585" s="1833" t="s">
        <v>2677</v>
      </c>
      <c r="C585" s="1879"/>
      <c r="D585" s="1831"/>
      <c r="E585" s="1831"/>
      <c r="F585" s="1831">
        <f t="shared" si="19"/>
        <v>0</v>
      </c>
      <c r="G585" s="1815"/>
      <c r="H585" s="1777"/>
      <c r="I585" s="1777"/>
      <c r="J585" s="1777"/>
      <c r="K585" s="1777"/>
      <c r="L585" s="1777"/>
      <c r="M585" s="1777"/>
      <c r="N585" s="1777"/>
      <c r="O585" s="1777"/>
      <c r="P585" s="1777"/>
      <c r="Q585" s="1777"/>
      <c r="R585" s="1777"/>
      <c r="S585" s="1777"/>
      <c r="T585" s="1777"/>
      <c r="U585" s="1777"/>
      <c r="V585" s="1777"/>
      <c r="W585" s="1777"/>
      <c r="X585" s="1777"/>
      <c r="Y585" s="1777"/>
      <c r="Z585" s="1777"/>
    </row>
    <row r="586" spans="1:26">
      <c r="A586" s="1784" t="s">
        <v>178</v>
      </c>
      <c r="B586" s="1833" t="s">
        <v>2678</v>
      </c>
      <c r="C586" s="1879"/>
      <c r="D586" s="1831"/>
      <c r="E586" s="1831"/>
      <c r="F586" s="1831">
        <f t="shared" si="19"/>
        <v>0</v>
      </c>
      <c r="G586" s="1815"/>
      <c r="H586" s="1777"/>
      <c r="I586" s="1777"/>
      <c r="J586" s="1777"/>
      <c r="K586" s="1777"/>
      <c r="L586" s="1777"/>
      <c r="M586" s="1777"/>
      <c r="N586" s="1777"/>
      <c r="O586" s="1777"/>
      <c r="P586" s="1777"/>
      <c r="Q586" s="1777"/>
      <c r="R586" s="1777"/>
      <c r="S586" s="1777"/>
      <c r="T586" s="1777"/>
      <c r="U586" s="1777"/>
      <c r="V586" s="1777"/>
      <c r="W586" s="1777"/>
      <c r="X586" s="1777"/>
      <c r="Y586" s="1777"/>
      <c r="Z586" s="1777"/>
    </row>
    <row r="587" spans="1:26">
      <c r="A587" s="1784" t="s">
        <v>178</v>
      </c>
      <c r="B587" s="1833" t="s">
        <v>2679</v>
      </c>
      <c r="C587" s="1879"/>
      <c r="D587" s="1831"/>
      <c r="E587" s="1831"/>
      <c r="F587" s="1831">
        <f t="shared" si="19"/>
        <v>0</v>
      </c>
      <c r="G587" s="1815"/>
      <c r="H587" s="1777"/>
      <c r="I587" s="1777"/>
      <c r="J587" s="1777"/>
      <c r="K587" s="1777"/>
      <c r="L587" s="1777"/>
      <c r="M587" s="1777"/>
      <c r="N587" s="1777"/>
      <c r="O587" s="1777"/>
      <c r="P587" s="1777"/>
      <c r="Q587" s="1777"/>
      <c r="R587" s="1777"/>
      <c r="S587" s="1777"/>
      <c r="T587" s="1777"/>
      <c r="U587" s="1777"/>
      <c r="V587" s="1777"/>
      <c r="W587" s="1777"/>
      <c r="X587" s="1777"/>
      <c r="Y587" s="1777"/>
      <c r="Z587" s="1777"/>
    </row>
    <row r="588" spans="1:26">
      <c r="A588" s="1784" t="s">
        <v>178</v>
      </c>
      <c r="B588" s="1833" t="s">
        <v>2680</v>
      </c>
      <c r="C588" s="1879"/>
      <c r="D588" s="1831"/>
      <c r="E588" s="1831"/>
      <c r="F588" s="1831">
        <f t="shared" si="19"/>
        <v>0</v>
      </c>
      <c r="G588" s="1815"/>
      <c r="H588" s="1777"/>
      <c r="I588" s="1777"/>
      <c r="J588" s="1777"/>
      <c r="K588" s="1777"/>
      <c r="L588" s="1777"/>
      <c r="M588" s="1777"/>
      <c r="N588" s="1777"/>
      <c r="O588" s="1777"/>
      <c r="P588" s="1777"/>
      <c r="Q588" s="1777"/>
      <c r="R588" s="1777"/>
      <c r="S588" s="1777"/>
      <c r="T588" s="1777"/>
      <c r="U588" s="1777"/>
      <c r="V588" s="1777"/>
      <c r="W588" s="1777"/>
      <c r="X588" s="1777"/>
      <c r="Y588" s="1777"/>
      <c r="Z588" s="1777"/>
    </row>
    <row r="589" spans="1:26" ht="39.6">
      <c r="A589" s="1784" t="s">
        <v>178</v>
      </c>
      <c r="B589" s="1833" t="s">
        <v>2681</v>
      </c>
      <c r="C589" s="1879"/>
      <c r="D589" s="1831"/>
      <c r="E589" s="1831"/>
      <c r="F589" s="1831">
        <f t="shared" si="19"/>
        <v>0</v>
      </c>
      <c r="G589" s="1815"/>
      <c r="H589" s="1777"/>
      <c r="I589" s="1777"/>
      <c r="J589" s="1777"/>
      <c r="K589" s="1777"/>
      <c r="L589" s="1777"/>
      <c r="M589" s="1777"/>
      <c r="N589" s="1777"/>
      <c r="O589" s="1777"/>
      <c r="P589" s="1777"/>
      <c r="Q589" s="1777"/>
      <c r="R589" s="1777"/>
      <c r="S589" s="1777"/>
      <c r="T589" s="1777"/>
      <c r="U589" s="1777"/>
      <c r="V589" s="1777"/>
      <c r="W589" s="1777"/>
      <c r="X589" s="1777"/>
      <c r="Y589" s="1777"/>
      <c r="Z589" s="1777"/>
    </row>
    <row r="590" spans="1:26" ht="26.4">
      <c r="A590" s="1784" t="s">
        <v>178</v>
      </c>
      <c r="B590" s="1833" t="s">
        <v>2174</v>
      </c>
      <c r="C590" s="1879"/>
      <c r="D590" s="1831"/>
      <c r="E590" s="1831"/>
      <c r="F590" s="1831">
        <f t="shared" si="19"/>
        <v>0</v>
      </c>
      <c r="G590" s="1815"/>
      <c r="H590" s="1777"/>
      <c r="I590" s="1777"/>
      <c r="J590" s="1777"/>
      <c r="K590" s="1777"/>
      <c r="L590" s="1777"/>
      <c r="M590" s="1777"/>
      <c r="N590" s="1777"/>
      <c r="O590" s="1777"/>
      <c r="P590" s="1777"/>
      <c r="Q590" s="1777"/>
      <c r="R590" s="1777"/>
      <c r="S590" s="1777"/>
      <c r="T590" s="1777"/>
      <c r="U590" s="1777"/>
      <c r="V590" s="1777"/>
      <c r="W590" s="1777"/>
      <c r="X590" s="1777"/>
      <c r="Y590" s="1777"/>
      <c r="Z590" s="1777"/>
    </row>
    <row r="591" spans="1:26" ht="26.4">
      <c r="A591" s="1784" t="s">
        <v>178</v>
      </c>
      <c r="B591" s="1833" t="s">
        <v>2683</v>
      </c>
      <c r="C591" s="1879"/>
      <c r="D591" s="1831"/>
      <c r="E591" s="1831"/>
      <c r="F591" s="1831">
        <f t="shared" si="19"/>
        <v>0</v>
      </c>
      <c r="G591" s="1815"/>
      <c r="H591" s="1777"/>
      <c r="I591" s="1777"/>
      <c r="J591" s="1777"/>
      <c r="K591" s="1777"/>
      <c r="L591" s="1777"/>
      <c r="M591" s="1777"/>
      <c r="N591" s="1777"/>
      <c r="O591" s="1777"/>
      <c r="P591" s="1777"/>
      <c r="Q591" s="1777"/>
      <c r="R591" s="1777"/>
      <c r="S591" s="1777"/>
      <c r="T591" s="1777"/>
      <c r="U591" s="1777"/>
      <c r="V591" s="1777"/>
      <c r="W591" s="1777"/>
      <c r="X591" s="1777"/>
      <c r="Y591" s="1777"/>
      <c r="Z591" s="1777"/>
    </row>
    <row r="592" spans="1:26">
      <c r="A592" s="1784" t="s">
        <v>178</v>
      </c>
      <c r="B592" s="1878" t="s">
        <v>323</v>
      </c>
      <c r="C592" s="1403"/>
      <c r="D592" s="1404"/>
      <c r="E592" s="1404"/>
      <c r="F592" s="1831">
        <f t="shared" si="19"/>
        <v>0</v>
      </c>
      <c r="G592" s="1815"/>
      <c r="H592" s="1777"/>
      <c r="I592" s="1777"/>
      <c r="J592" s="1777"/>
      <c r="K592" s="1777"/>
      <c r="L592" s="1777"/>
      <c r="M592" s="1777"/>
      <c r="N592" s="1777"/>
      <c r="O592" s="1777"/>
      <c r="P592" s="1777"/>
      <c r="Q592" s="1777"/>
      <c r="R592" s="1777"/>
      <c r="S592" s="1777"/>
      <c r="T592" s="1777"/>
      <c r="U592" s="1777"/>
      <c r="V592" s="1777"/>
      <c r="W592" s="1777"/>
      <c r="X592" s="1777"/>
      <c r="Y592" s="1777"/>
      <c r="Z592" s="1777"/>
    </row>
    <row r="593" spans="1:26" ht="39.6">
      <c r="A593" s="1784" t="s">
        <v>178</v>
      </c>
      <c r="B593" s="86" t="s">
        <v>313</v>
      </c>
      <c r="C593" s="1879"/>
      <c r="D593" s="1831"/>
      <c r="E593" s="1831"/>
      <c r="F593" s="1831">
        <f t="shared" si="19"/>
        <v>0</v>
      </c>
      <c r="G593" s="1815"/>
      <c r="H593" s="1777"/>
      <c r="I593" s="1777"/>
      <c r="J593" s="1777"/>
      <c r="K593" s="1777"/>
      <c r="L593" s="1777"/>
      <c r="M593" s="1777"/>
      <c r="N593" s="1777"/>
      <c r="O593" s="1777"/>
      <c r="P593" s="1777"/>
      <c r="Q593" s="1777"/>
      <c r="R593" s="1777"/>
      <c r="S593" s="1777"/>
      <c r="T593" s="1777"/>
      <c r="U593" s="1777"/>
      <c r="V593" s="1777"/>
      <c r="W593" s="1777"/>
      <c r="X593" s="1777"/>
      <c r="Y593" s="1777"/>
      <c r="Z593" s="1777"/>
    </row>
    <row r="594" spans="1:26" ht="52.8">
      <c r="A594" s="1784" t="s">
        <v>178</v>
      </c>
      <c r="B594" s="1833" t="s">
        <v>2684</v>
      </c>
      <c r="C594" s="1879"/>
      <c r="D594" s="1831"/>
      <c r="E594" s="1831"/>
      <c r="F594" s="1831">
        <f t="shared" si="19"/>
        <v>0</v>
      </c>
      <c r="G594" s="1815"/>
      <c r="H594" s="1777"/>
      <c r="I594" s="1777"/>
      <c r="J594" s="1777"/>
      <c r="K594" s="1777"/>
      <c r="L594" s="1777"/>
      <c r="M594" s="1777"/>
      <c r="N594" s="1777"/>
      <c r="O594" s="1777"/>
      <c r="P594" s="1777"/>
      <c r="Q594" s="1777"/>
      <c r="R594" s="1777"/>
      <c r="S594" s="1777"/>
      <c r="T594" s="1777"/>
      <c r="U594" s="1777"/>
      <c r="V594" s="1777"/>
      <c r="W594" s="1777"/>
      <c r="X594" s="1777"/>
      <c r="Y594" s="1777"/>
      <c r="Z594" s="1777"/>
    </row>
    <row r="595" spans="1:26">
      <c r="A595" s="1892"/>
      <c r="B595" s="1833" t="s">
        <v>2685</v>
      </c>
      <c r="C595" s="1879"/>
      <c r="D595" s="1831"/>
      <c r="E595" s="1831"/>
      <c r="F595" s="1831">
        <f t="shared" si="19"/>
        <v>0</v>
      </c>
      <c r="G595" s="1815"/>
      <c r="H595" s="1777"/>
      <c r="I595" s="1777"/>
      <c r="J595" s="1777"/>
      <c r="K595" s="1777"/>
      <c r="L595" s="1777"/>
      <c r="M595" s="1777"/>
      <c r="N595" s="1777"/>
      <c r="O595" s="1777"/>
      <c r="P595" s="1777"/>
      <c r="Q595" s="1777"/>
      <c r="R595" s="1777"/>
      <c r="S595" s="1777"/>
      <c r="T595" s="1777"/>
      <c r="U595" s="1777"/>
      <c r="V595" s="1777"/>
      <c r="W595" s="1777"/>
      <c r="X595" s="1777"/>
      <c r="Y595" s="1777"/>
      <c r="Z595" s="1777"/>
    </row>
    <row r="596" spans="1:26">
      <c r="A596" s="1892"/>
      <c r="B596" s="1833" t="s">
        <v>1693</v>
      </c>
      <c r="C596" s="1879"/>
      <c r="D596" s="1831"/>
      <c r="E596" s="1831"/>
      <c r="F596" s="1831">
        <f t="shared" si="19"/>
        <v>0</v>
      </c>
      <c r="G596" s="1815"/>
      <c r="H596" s="1777"/>
      <c r="I596" s="1777"/>
      <c r="J596" s="1777"/>
      <c r="K596" s="1777"/>
      <c r="L596" s="1777"/>
      <c r="M596" s="1777"/>
      <c r="N596" s="1777"/>
      <c r="O596" s="1777"/>
      <c r="P596" s="1777"/>
      <c r="Q596" s="1777"/>
      <c r="R596" s="1777"/>
      <c r="S596" s="1777"/>
      <c r="T596" s="1777"/>
      <c r="U596" s="1777"/>
      <c r="V596" s="1777"/>
      <c r="W596" s="1777"/>
      <c r="X596" s="1777"/>
      <c r="Y596" s="1777"/>
      <c r="Z596" s="1777"/>
    </row>
    <row r="597" spans="1:26">
      <c r="A597" s="1892"/>
      <c r="B597" s="1833" t="s">
        <v>1695</v>
      </c>
      <c r="C597" s="1879" t="s">
        <v>1645</v>
      </c>
      <c r="D597" s="1831">
        <v>34</v>
      </c>
      <c r="E597" s="1831"/>
      <c r="F597" s="1831">
        <f t="shared" si="19"/>
        <v>0</v>
      </c>
      <c r="G597" s="1815"/>
      <c r="H597" s="1777"/>
      <c r="I597" s="1777"/>
      <c r="J597" s="1777"/>
      <c r="K597" s="1777"/>
      <c r="L597" s="1777"/>
      <c r="M597" s="1777"/>
      <c r="N597" s="1777"/>
      <c r="O597" s="1777"/>
      <c r="P597" s="1777"/>
      <c r="Q597" s="1777"/>
      <c r="R597" s="1777"/>
      <c r="S597" s="1777"/>
      <c r="T597" s="1777"/>
      <c r="U597" s="1777"/>
      <c r="V597" s="1777"/>
      <c r="W597" s="1777"/>
      <c r="X597" s="1777"/>
      <c r="Y597" s="1777"/>
      <c r="Z597" s="1777"/>
    </row>
    <row r="598" spans="1:26">
      <c r="A598" s="1892"/>
      <c r="B598" s="1833" t="s">
        <v>1696</v>
      </c>
      <c r="C598" s="1904" t="s">
        <v>179</v>
      </c>
      <c r="D598" s="1831">
        <v>200</v>
      </c>
      <c r="E598" s="1831"/>
      <c r="F598" s="1831">
        <f t="shared" si="19"/>
        <v>0</v>
      </c>
      <c r="G598" s="1815"/>
      <c r="H598" s="1777"/>
      <c r="I598" s="1777"/>
      <c r="J598" s="1777"/>
      <c r="K598" s="1777"/>
      <c r="L598" s="1777"/>
      <c r="M598" s="1777"/>
      <c r="N598" s="1777"/>
      <c r="O598" s="1777"/>
      <c r="P598" s="1777"/>
      <c r="Q598" s="1777"/>
      <c r="R598" s="1777"/>
      <c r="S598" s="1777"/>
      <c r="T598" s="1777"/>
      <c r="U598" s="1777"/>
      <c r="V598" s="1777"/>
      <c r="W598" s="1777"/>
      <c r="X598" s="1777"/>
      <c r="Y598" s="1777"/>
      <c r="Z598" s="1777"/>
    </row>
    <row r="599" spans="1:26">
      <c r="A599" s="1784"/>
      <c r="B599" s="1797"/>
      <c r="C599" s="1785"/>
      <c r="D599" s="1917"/>
      <c r="E599" s="1918"/>
      <c r="F599" s="1831"/>
      <c r="G599" s="1815"/>
      <c r="H599" s="1777"/>
      <c r="I599" s="1777"/>
      <c r="J599" s="1777"/>
      <c r="K599" s="1777"/>
      <c r="L599" s="1777"/>
      <c r="M599" s="1777"/>
      <c r="N599" s="1777"/>
      <c r="O599" s="1777"/>
      <c r="P599" s="1777"/>
      <c r="Q599" s="1777"/>
      <c r="R599" s="1777"/>
      <c r="S599" s="1777"/>
      <c r="T599" s="1777"/>
      <c r="U599" s="1777"/>
      <c r="V599" s="1777"/>
      <c r="W599" s="1777"/>
      <c r="X599" s="1777"/>
      <c r="Y599" s="1777"/>
      <c r="Z599" s="1777"/>
    </row>
    <row r="600" spans="1:26">
      <c r="A600" s="1814" t="s">
        <v>425</v>
      </c>
      <c r="B600" s="1922" t="s">
        <v>2721</v>
      </c>
      <c r="C600" s="1785"/>
      <c r="D600" s="1917"/>
      <c r="E600" s="1918"/>
      <c r="F600" s="1831"/>
      <c r="H600" s="1777"/>
      <c r="I600" s="1777"/>
      <c r="J600" s="1777"/>
      <c r="K600" s="1777"/>
      <c r="L600" s="1777"/>
      <c r="M600" s="1777"/>
      <c r="N600" s="1777"/>
      <c r="O600" s="1777"/>
      <c r="P600" s="1777"/>
      <c r="Q600" s="1777"/>
      <c r="R600" s="1777"/>
      <c r="S600" s="1777"/>
      <c r="T600" s="1777"/>
      <c r="U600" s="1777"/>
      <c r="V600" s="1777"/>
      <c r="W600" s="1777"/>
      <c r="X600" s="1777"/>
      <c r="Y600" s="1777"/>
      <c r="Z600" s="1777"/>
    </row>
    <row r="601" spans="1:26" ht="39.6">
      <c r="A601" s="1784"/>
      <c r="B601" s="1797" t="s">
        <v>2722</v>
      </c>
      <c r="C601" s="1785"/>
      <c r="D601" s="1917"/>
      <c r="E601" s="1918"/>
      <c r="F601" s="1831"/>
      <c r="H601" s="1777"/>
      <c r="I601" s="1777"/>
      <c r="J601" s="1777"/>
      <c r="K601" s="1777"/>
      <c r="L601" s="1777"/>
      <c r="M601" s="1777"/>
      <c r="N601" s="1777"/>
      <c r="O601" s="1777"/>
      <c r="P601" s="1777"/>
      <c r="Q601" s="1777"/>
      <c r="R601" s="1777"/>
      <c r="S601" s="1777"/>
      <c r="T601" s="1777"/>
      <c r="U601" s="1777"/>
      <c r="V601" s="1777"/>
      <c r="W601" s="1777"/>
      <c r="X601" s="1777"/>
      <c r="Y601" s="1777"/>
      <c r="Z601" s="1777"/>
    </row>
    <row r="602" spans="1:26" s="1883" customFormat="1">
      <c r="A602" s="1892"/>
      <c r="B602" s="1878" t="s">
        <v>306</v>
      </c>
      <c r="C602" s="1879"/>
      <c r="D602" s="1831"/>
      <c r="E602" s="1831"/>
      <c r="F602" s="1831">
        <f t="shared" ref="F602:F612" si="20">SUM(D602*E602)</f>
        <v>0</v>
      </c>
      <c r="G602" s="1911"/>
      <c r="J602" s="1777"/>
    </row>
    <row r="603" spans="1:26" s="1883" customFormat="1" ht="26.4">
      <c r="A603" s="1892"/>
      <c r="B603" s="1878" t="s">
        <v>2723</v>
      </c>
      <c r="C603" s="1879"/>
      <c r="D603" s="1831"/>
      <c r="E603" s="1831"/>
      <c r="F603" s="1831">
        <f t="shared" si="20"/>
        <v>0</v>
      </c>
      <c r="G603" s="1911"/>
      <c r="J603" s="1777"/>
    </row>
    <row r="604" spans="1:26" s="1883" customFormat="1">
      <c r="A604" s="1892"/>
      <c r="B604" s="1878" t="s">
        <v>2724</v>
      </c>
      <c r="C604" s="1879"/>
      <c r="D604" s="1831"/>
      <c r="E604" s="1831"/>
      <c r="F604" s="1831">
        <f t="shared" si="20"/>
        <v>0</v>
      </c>
      <c r="G604" s="1911"/>
      <c r="J604" s="1777"/>
    </row>
    <row r="605" spans="1:26" s="1883" customFormat="1">
      <c r="A605" s="1892"/>
      <c r="B605" s="1878" t="s">
        <v>2725</v>
      </c>
      <c r="C605" s="1879"/>
      <c r="D605" s="1831"/>
      <c r="E605" s="1831"/>
      <c r="F605" s="1831">
        <f t="shared" si="20"/>
        <v>0</v>
      </c>
      <c r="G605" s="1911"/>
      <c r="J605" s="1777"/>
    </row>
    <row r="606" spans="1:26" s="1883" customFormat="1" ht="26.4">
      <c r="A606" s="1892"/>
      <c r="B606" s="1878" t="s">
        <v>2174</v>
      </c>
      <c r="C606" s="1879"/>
      <c r="D606" s="1831"/>
      <c r="E606" s="1831"/>
      <c r="F606" s="1831">
        <f t="shared" si="20"/>
        <v>0</v>
      </c>
      <c r="G606" s="1911"/>
      <c r="J606" s="1777"/>
    </row>
    <row r="607" spans="1:26" s="1883" customFormat="1" ht="26.4">
      <c r="A607" s="1892"/>
      <c r="B607" s="1878" t="s">
        <v>2683</v>
      </c>
      <c r="C607" s="1879"/>
      <c r="D607" s="1831"/>
      <c r="E607" s="1831"/>
      <c r="F607" s="1831">
        <f t="shared" si="20"/>
        <v>0</v>
      </c>
      <c r="G607" s="1911"/>
      <c r="J607" s="1777"/>
    </row>
    <row r="608" spans="1:26" s="1883" customFormat="1" ht="26.4">
      <c r="A608" s="1892"/>
      <c r="B608" s="1878" t="s">
        <v>2175</v>
      </c>
      <c r="C608" s="1879"/>
      <c r="D608" s="1831"/>
      <c r="E608" s="1831"/>
      <c r="F608" s="1831"/>
      <c r="G608" s="1911"/>
      <c r="J608" s="1777"/>
    </row>
    <row r="609" spans="1:26" s="1883" customFormat="1" ht="39.6">
      <c r="A609" s="1892"/>
      <c r="B609" s="86" t="s">
        <v>313</v>
      </c>
      <c r="C609" s="1879"/>
      <c r="D609" s="1831"/>
      <c r="E609" s="1831"/>
      <c r="F609" s="1831">
        <f t="shared" si="20"/>
        <v>0</v>
      </c>
      <c r="G609" s="1911"/>
      <c r="J609" s="1777"/>
    </row>
    <row r="610" spans="1:26" s="1883" customFormat="1" ht="39.6">
      <c r="A610" s="1892"/>
      <c r="B610" s="86" t="s">
        <v>2726</v>
      </c>
      <c r="C610" s="1879"/>
      <c r="D610" s="1831"/>
      <c r="E610" s="1831"/>
      <c r="F610" s="1831"/>
      <c r="G610" s="1911"/>
      <c r="J610" s="1777"/>
    </row>
    <row r="611" spans="1:26" s="1883" customFormat="1">
      <c r="A611" s="1892"/>
      <c r="B611" s="1878" t="s">
        <v>2727</v>
      </c>
      <c r="C611" s="1879"/>
      <c r="D611" s="1831"/>
      <c r="E611" s="1831"/>
      <c r="F611" s="1831">
        <f t="shared" si="20"/>
        <v>0</v>
      </c>
      <c r="G611" s="1911"/>
      <c r="J611" s="1777"/>
    </row>
    <row r="612" spans="1:26" s="1883" customFormat="1">
      <c r="A612" s="1892"/>
      <c r="B612" s="1878" t="s">
        <v>1693</v>
      </c>
      <c r="C612" s="1879"/>
      <c r="D612" s="1831"/>
      <c r="E612" s="1831"/>
      <c r="F612" s="1831">
        <f t="shared" si="20"/>
        <v>0</v>
      </c>
      <c r="G612" s="1911"/>
      <c r="J612" s="1777"/>
    </row>
    <row r="613" spans="1:26" s="1883" customFormat="1">
      <c r="A613" s="1892"/>
      <c r="B613" s="1878" t="s">
        <v>2728</v>
      </c>
      <c r="C613" s="1879"/>
      <c r="D613" s="1831"/>
      <c r="E613" s="1831"/>
      <c r="F613" s="1831"/>
      <c r="G613" s="1911"/>
      <c r="J613" s="1777"/>
    </row>
    <row r="614" spans="1:26" s="1883" customFormat="1">
      <c r="A614" s="1892"/>
      <c r="B614" s="1878" t="s">
        <v>1695</v>
      </c>
      <c r="C614" s="1785" t="s">
        <v>1645</v>
      </c>
      <c r="D614" s="1917">
        <v>1</v>
      </c>
      <c r="E614" s="1831"/>
      <c r="F614" s="1831">
        <f>SUM(D614*E614)</f>
        <v>0</v>
      </c>
      <c r="G614" s="1911"/>
      <c r="J614" s="1777"/>
    </row>
    <row r="615" spans="1:26">
      <c r="A615" s="1784"/>
      <c r="B615" s="1797" t="s">
        <v>1696</v>
      </c>
      <c r="C615" s="1785" t="s">
        <v>179</v>
      </c>
      <c r="D615" s="1917">
        <v>6</v>
      </c>
      <c r="E615" s="1918"/>
      <c r="F615" s="1831">
        <f>SUM(D615*E615)</f>
        <v>0</v>
      </c>
      <c r="H615" s="1777"/>
      <c r="I615" s="1777"/>
      <c r="J615" s="1777"/>
      <c r="K615" s="1777"/>
      <c r="L615" s="1777"/>
      <c r="M615" s="1777"/>
      <c r="N615" s="1777"/>
      <c r="O615" s="1777"/>
      <c r="P615" s="1777"/>
      <c r="Q615" s="1777"/>
      <c r="R615" s="1777"/>
      <c r="S615" s="1777"/>
      <c r="T615" s="1777"/>
      <c r="U615" s="1777"/>
      <c r="V615" s="1777"/>
      <c r="W615" s="1777"/>
      <c r="X615" s="1777"/>
      <c r="Y615" s="1777"/>
      <c r="Z615" s="1777"/>
    </row>
    <row r="616" spans="1:26">
      <c r="A616" s="1784"/>
      <c r="B616" s="1797" t="s">
        <v>2178</v>
      </c>
      <c r="C616" s="1785" t="s">
        <v>216</v>
      </c>
      <c r="D616" s="1917">
        <v>100</v>
      </c>
      <c r="E616" s="1918"/>
      <c r="F616" s="1831">
        <f>SUM(D616*E616)</f>
        <v>0</v>
      </c>
      <c r="H616" s="1777"/>
      <c r="I616" s="1777"/>
      <c r="J616" s="1777"/>
      <c r="K616" s="1777"/>
      <c r="L616" s="1777"/>
      <c r="M616" s="1777"/>
      <c r="N616" s="1777"/>
      <c r="O616" s="1777"/>
      <c r="P616" s="1777"/>
      <c r="Q616" s="1777"/>
      <c r="R616" s="1777"/>
      <c r="S616" s="1777"/>
      <c r="T616" s="1777"/>
      <c r="U616" s="1777"/>
      <c r="V616" s="1777"/>
      <c r="W616" s="1777"/>
      <c r="X616" s="1777"/>
      <c r="Y616" s="1777"/>
      <c r="Z616" s="1777"/>
    </row>
    <row r="617" spans="1:26">
      <c r="A617" s="1784"/>
      <c r="B617" s="1797"/>
      <c r="C617" s="1785"/>
      <c r="D617" s="1917"/>
      <c r="E617" s="1918"/>
      <c r="F617" s="1831"/>
      <c r="H617" s="1777"/>
      <c r="I617" s="1777"/>
      <c r="J617" s="1777"/>
      <c r="K617" s="1777"/>
      <c r="L617" s="1777"/>
      <c r="M617" s="1777"/>
      <c r="N617" s="1777"/>
      <c r="O617" s="1777"/>
      <c r="P617" s="1777"/>
      <c r="Q617" s="1777"/>
      <c r="R617" s="1777"/>
      <c r="S617" s="1777"/>
      <c r="T617" s="1777"/>
      <c r="U617" s="1777"/>
      <c r="V617" s="1777"/>
      <c r="W617" s="1777"/>
      <c r="X617" s="1777"/>
      <c r="Y617" s="1777"/>
      <c r="Z617" s="1777"/>
    </row>
    <row r="618" spans="1:26">
      <c r="A618" s="1814" t="s">
        <v>426</v>
      </c>
      <c r="B618" s="1922" t="s">
        <v>2729</v>
      </c>
      <c r="C618" s="1785"/>
      <c r="D618" s="1917"/>
      <c r="E618" s="1918"/>
      <c r="F618" s="1831"/>
      <c r="H618" s="1777"/>
      <c r="I618" s="1777"/>
      <c r="J618" s="1777"/>
      <c r="K618" s="1777"/>
      <c r="L618" s="1777"/>
      <c r="M618" s="1777"/>
      <c r="N618" s="1777"/>
      <c r="O618" s="1777"/>
      <c r="P618" s="1777"/>
      <c r="Q618" s="1777"/>
      <c r="R618" s="1777"/>
      <c r="S618" s="1777"/>
      <c r="T618" s="1777"/>
      <c r="U618" s="1777"/>
      <c r="V618" s="1777"/>
      <c r="W618" s="1777"/>
      <c r="X618" s="1777"/>
      <c r="Y618" s="1777"/>
      <c r="Z618" s="1777"/>
    </row>
    <row r="619" spans="1:26" ht="39.6">
      <c r="A619" s="1784"/>
      <c r="B619" s="1797" t="s">
        <v>2730</v>
      </c>
      <c r="C619" s="1785"/>
      <c r="D619" s="1917"/>
      <c r="E619" s="1918"/>
      <c r="F619" s="1831"/>
      <c r="H619" s="1777"/>
      <c r="I619" s="1777"/>
      <c r="J619" s="1777"/>
      <c r="K619" s="1777"/>
      <c r="L619" s="1777"/>
      <c r="M619" s="1777"/>
      <c r="N619" s="1777"/>
      <c r="O619" s="1777"/>
      <c r="P619" s="1777"/>
      <c r="Q619" s="1777"/>
      <c r="R619" s="1777"/>
      <c r="S619" s="1777"/>
      <c r="T619" s="1777"/>
      <c r="U619" s="1777"/>
      <c r="V619" s="1777"/>
      <c r="W619" s="1777"/>
      <c r="X619" s="1777"/>
      <c r="Y619" s="1777"/>
      <c r="Z619" s="1777"/>
    </row>
    <row r="620" spans="1:26" s="1883" customFormat="1">
      <c r="A620" s="1892"/>
      <c r="B620" s="1878" t="s">
        <v>322</v>
      </c>
      <c r="C620" s="1879"/>
      <c r="D620" s="1831"/>
      <c r="E620" s="1831"/>
      <c r="F620" s="1831"/>
      <c r="G620" s="1911"/>
      <c r="J620" s="1777"/>
    </row>
    <row r="621" spans="1:26" s="1883" customFormat="1" ht="26.4">
      <c r="A621" s="1892"/>
      <c r="B621" s="1878" t="s">
        <v>2731</v>
      </c>
      <c r="C621" s="1879"/>
      <c r="D621" s="1831"/>
      <c r="E621" s="1831"/>
      <c r="F621" s="1831"/>
      <c r="G621" s="1911"/>
      <c r="J621" s="1777"/>
    </row>
    <row r="622" spans="1:26" s="1883" customFormat="1">
      <c r="A622" s="1892"/>
      <c r="B622" s="1878" t="s">
        <v>2724</v>
      </c>
      <c r="C622" s="1879"/>
      <c r="D622" s="1831"/>
      <c r="E622" s="1831"/>
      <c r="F622" s="1831"/>
      <c r="G622" s="1911"/>
      <c r="J622" s="1777"/>
    </row>
    <row r="623" spans="1:26" s="1883" customFormat="1" ht="26.4">
      <c r="A623" s="1892"/>
      <c r="B623" s="1878" t="s">
        <v>2732</v>
      </c>
      <c r="C623" s="1879"/>
      <c r="D623" s="1831"/>
      <c r="E623" s="1831"/>
      <c r="F623" s="1831"/>
      <c r="G623" s="1911"/>
      <c r="J623" s="1777"/>
    </row>
    <row r="624" spans="1:26" s="1883" customFormat="1" ht="26.4">
      <c r="A624" s="1892"/>
      <c r="B624" s="1878" t="s">
        <v>2174</v>
      </c>
      <c r="C624" s="1879"/>
      <c r="D624" s="1831"/>
      <c r="E624" s="1831"/>
      <c r="F624" s="1831"/>
      <c r="G624" s="1911"/>
      <c r="J624" s="1777"/>
    </row>
    <row r="625" spans="1:26" s="1883" customFormat="1" ht="26.4">
      <c r="A625" s="1892"/>
      <c r="B625" s="1878" t="s">
        <v>2683</v>
      </c>
      <c r="C625" s="1879"/>
      <c r="D625" s="1831"/>
      <c r="E625" s="1831"/>
      <c r="F625" s="1831"/>
      <c r="G625" s="1911"/>
      <c r="J625" s="1777"/>
    </row>
    <row r="626" spans="1:26" s="1883" customFormat="1" ht="26.4">
      <c r="A626" s="1892"/>
      <c r="B626" s="1878" t="s">
        <v>2175</v>
      </c>
      <c r="C626" s="1879"/>
      <c r="D626" s="1831"/>
      <c r="E626" s="1831"/>
      <c r="F626" s="1831"/>
      <c r="G626" s="1911"/>
      <c r="J626" s="1777"/>
    </row>
    <row r="627" spans="1:26" s="1883" customFormat="1" ht="39.6">
      <c r="A627" s="1892"/>
      <c r="B627" s="86" t="s">
        <v>313</v>
      </c>
      <c r="C627" s="1879"/>
      <c r="D627" s="1831"/>
      <c r="E627" s="1831"/>
      <c r="F627" s="1831"/>
      <c r="G627" s="1911"/>
      <c r="J627" s="1777"/>
    </row>
    <row r="628" spans="1:26" s="1883" customFormat="1" ht="39.6">
      <c r="A628" s="1892"/>
      <c r="B628" s="86" t="s">
        <v>2176</v>
      </c>
      <c r="C628" s="1879"/>
      <c r="D628" s="1831"/>
      <c r="E628" s="1831"/>
      <c r="F628" s="1831"/>
      <c r="G628" s="1911"/>
      <c r="J628" s="1777"/>
    </row>
    <row r="629" spans="1:26" s="1883" customFormat="1">
      <c r="A629" s="1892"/>
      <c r="B629" s="1878" t="s">
        <v>2727</v>
      </c>
      <c r="C629" s="1879"/>
      <c r="D629" s="1831"/>
      <c r="E629" s="1831"/>
      <c r="F629" s="1831"/>
      <c r="G629" s="1911"/>
      <c r="J629" s="1777"/>
    </row>
    <row r="630" spans="1:26" s="1883" customFormat="1">
      <c r="A630" s="1892"/>
      <c r="B630" s="1878" t="s">
        <v>1693</v>
      </c>
      <c r="C630" s="1879"/>
      <c r="D630" s="1831"/>
      <c r="E630" s="1831"/>
      <c r="F630" s="1831"/>
      <c r="J630" s="1777"/>
    </row>
    <row r="631" spans="1:26" s="1883" customFormat="1">
      <c r="A631" s="1892"/>
      <c r="B631" s="1878" t="s">
        <v>1695</v>
      </c>
      <c r="C631" s="1785" t="s">
        <v>1645</v>
      </c>
      <c r="D631" s="1917">
        <v>2.5</v>
      </c>
      <c r="E631" s="1831"/>
      <c r="F631" s="1831">
        <f>SUM(D631*E631)</f>
        <v>0</v>
      </c>
      <c r="G631" s="1911"/>
      <c r="J631" s="1777"/>
    </row>
    <row r="632" spans="1:26">
      <c r="A632" s="1784"/>
      <c r="B632" s="1797" t="s">
        <v>1696</v>
      </c>
      <c r="C632" s="1785" t="s">
        <v>179</v>
      </c>
      <c r="D632" s="1917">
        <v>8</v>
      </c>
      <c r="E632" s="1918"/>
      <c r="F632" s="1831">
        <f>SUM(D632*E632)</f>
        <v>0</v>
      </c>
      <c r="H632" s="1777"/>
      <c r="I632" s="1777"/>
      <c r="J632" s="1777"/>
      <c r="K632" s="1777"/>
      <c r="L632" s="1777"/>
      <c r="M632" s="1777"/>
      <c r="N632" s="1777"/>
      <c r="O632" s="1777"/>
      <c r="P632" s="1777"/>
      <c r="Q632" s="1777"/>
      <c r="R632" s="1777"/>
      <c r="S632" s="1777"/>
      <c r="T632" s="1777"/>
      <c r="U632" s="1777"/>
      <c r="V632" s="1777"/>
      <c r="W632" s="1777"/>
      <c r="X632" s="1777"/>
      <c r="Y632" s="1777"/>
      <c r="Z632" s="1777"/>
    </row>
    <row r="633" spans="1:26">
      <c r="A633" s="1784"/>
      <c r="B633" s="1797" t="s">
        <v>2178</v>
      </c>
      <c r="C633" s="1785" t="s">
        <v>216</v>
      </c>
      <c r="D633" s="1917">
        <v>230</v>
      </c>
      <c r="E633" s="1918"/>
      <c r="F633" s="1831">
        <f>SUM(D633*E633)</f>
        <v>0</v>
      </c>
      <c r="H633" s="1777"/>
      <c r="I633" s="1777"/>
      <c r="J633" s="1777"/>
      <c r="K633" s="1777"/>
      <c r="L633" s="1777"/>
      <c r="M633" s="1777"/>
      <c r="N633" s="1777"/>
      <c r="O633" s="1777"/>
      <c r="P633" s="1777"/>
      <c r="Q633" s="1777"/>
      <c r="R633" s="1777"/>
      <c r="S633" s="1777"/>
      <c r="T633" s="1777"/>
      <c r="U633" s="1777"/>
      <c r="V633" s="1777"/>
      <c r="W633" s="1777"/>
      <c r="X633" s="1777"/>
      <c r="Y633" s="1777"/>
      <c r="Z633" s="1777"/>
    </row>
    <row r="634" spans="1:26">
      <c r="A634" s="1784"/>
      <c r="B634" s="1797"/>
      <c r="C634" s="1785"/>
      <c r="D634" s="1917"/>
      <c r="E634" s="1918"/>
      <c r="F634" s="1831"/>
      <c r="H634" s="1777"/>
      <c r="I634" s="1777"/>
      <c r="J634" s="1777"/>
      <c r="K634" s="1777"/>
      <c r="L634" s="1777"/>
      <c r="M634" s="1777"/>
      <c r="N634" s="1777"/>
      <c r="O634" s="1777"/>
      <c r="P634" s="1777"/>
      <c r="Q634" s="1777"/>
      <c r="R634" s="1777"/>
      <c r="S634" s="1777"/>
      <c r="T634" s="1777"/>
      <c r="U634" s="1777"/>
      <c r="V634" s="1777"/>
      <c r="W634" s="1777"/>
      <c r="X634" s="1777"/>
      <c r="Y634" s="1777"/>
      <c r="Z634" s="1777"/>
    </row>
    <row r="635" spans="1:26">
      <c r="A635" s="1814" t="s">
        <v>427</v>
      </c>
      <c r="B635" s="1805" t="s">
        <v>2733</v>
      </c>
      <c r="C635" s="1785"/>
      <c r="D635" s="1917"/>
      <c r="E635" s="1918"/>
      <c r="F635" s="1831"/>
      <c r="G635" s="1815"/>
      <c r="H635" s="1777"/>
      <c r="I635" s="1777"/>
      <c r="J635" s="1777"/>
      <c r="K635" s="1777"/>
      <c r="L635" s="1777"/>
      <c r="M635" s="1777"/>
      <c r="N635" s="1777"/>
      <c r="O635" s="1777"/>
      <c r="P635" s="1777"/>
      <c r="Q635" s="1777"/>
      <c r="R635" s="1777"/>
      <c r="S635" s="1777"/>
      <c r="T635" s="1777"/>
      <c r="U635" s="1777"/>
      <c r="V635" s="1777"/>
      <c r="W635" s="1777"/>
      <c r="X635" s="1777"/>
      <c r="Y635" s="1777"/>
      <c r="Z635" s="1777"/>
    </row>
    <row r="636" spans="1:26" ht="264">
      <c r="A636" s="1784"/>
      <c r="B636" s="1797" t="s">
        <v>2734</v>
      </c>
      <c r="C636" s="1785"/>
      <c r="D636" s="1917"/>
      <c r="E636" s="1918"/>
      <c r="F636" s="1831"/>
      <c r="G636" s="1763"/>
      <c r="H636" s="1777"/>
      <c r="I636" s="1777"/>
      <c r="J636" s="1777"/>
      <c r="K636" s="1777"/>
      <c r="L636" s="1777"/>
      <c r="M636" s="1777"/>
      <c r="N636" s="1777"/>
      <c r="O636" s="1777"/>
      <c r="P636" s="1777"/>
      <c r="Q636" s="1777"/>
      <c r="R636" s="1777"/>
      <c r="S636" s="1777"/>
      <c r="T636" s="1777"/>
      <c r="U636" s="1777"/>
      <c r="V636" s="1777"/>
      <c r="W636" s="1777"/>
      <c r="X636" s="1777"/>
      <c r="Y636" s="1777"/>
      <c r="Z636" s="1777"/>
    </row>
    <row r="637" spans="1:26" ht="105.6">
      <c r="A637" s="1784"/>
      <c r="B637" s="1797" t="s">
        <v>2735</v>
      </c>
      <c r="C637" s="1785"/>
      <c r="D637" s="1917"/>
      <c r="E637" s="1918"/>
      <c r="F637" s="1831"/>
      <c r="G637" s="1763"/>
      <c r="H637" s="1777"/>
      <c r="I637" s="1777"/>
      <c r="J637" s="1777"/>
      <c r="K637" s="1777"/>
      <c r="L637" s="1777"/>
      <c r="M637" s="1777"/>
      <c r="N637" s="1777"/>
      <c r="O637" s="1777"/>
      <c r="P637" s="1777"/>
      <c r="Q637" s="1777"/>
      <c r="R637" s="1777"/>
      <c r="S637" s="1777"/>
      <c r="T637" s="1777"/>
      <c r="U637" s="1777"/>
      <c r="V637" s="1777"/>
      <c r="W637" s="1777"/>
      <c r="X637" s="1777"/>
      <c r="Y637" s="1777"/>
      <c r="Z637" s="1777"/>
    </row>
    <row r="638" spans="1:26" ht="66">
      <c r="A638" s="1784"/>
      <c r="B638" s="1797" t="s">
        <v>2736</v>
      </c>
      <c r="C638" s="1785"/>
      <c r="D638" s="1917"/>
      <c r="E638" s="1918"/>
      <c r="F638" s="1831"/>
      <c r="G638" s="1763"/>
      <c r="H638" s="1777"/>
      <c r="I638" s="1777"/>
      <c r="J638" s="1777"/>
      <c r="K638" s="1777"/>
      <c r="L638" s="1777"/>
      <c r="M638" s="1777"/>
      <c r="N638" s="1777"/>
      <c r="O638" s="1777"/>
      <c r="P638" s="1777"/>
      <c r="Q638" s="1777"/>
      <c r="R638" s="1777"/>
      <c r="S638" s="1777"/>
      <c r="T638" s="1777"/>
      <c r="U638" s="1777"/>
      <c r="V638" s="1777"/>
      <c r="W638" s="1777"/>
      <c r="X638" s="1777"/>
      <c r="Y638" s="1777"/>
      <c r="Z638" s="1777"/>
    </row>
    <row r="639" spans="1:26" ht="66">
      <c r="A639" s="1784"/>
      <c r="B639" s="1797" t="s">
        <v>2737</v>
      </c>
      <c r="C639" s="1785"/>
      <c r="D639" s="1917"/>
      <c r="E639" s="1918"/>
      <c r="F639" s="1831"/>
      <c r="G639" s="1763"/>
      <c r="H639" s="1777"/>
      <c r="I639" s="1777"/>
      <c r="J639" s="1777"/>
      <c r="K639" s="1777"/>
      <c r="L639" s="1777"/>
      <c r="M639" s="1777"/>
      <c r="N639" s="1777"/>
      <c r="O639" s="1777"/>
      <c r="P639" s="1777"/>
      <c r="Q639" s="1777"/>
      <c r="R639" s="1777"/>
      <c r="S639" s="1777"/>
      <c r="T639" s="1777"/>
      <c r="U639" s="1777"/>
      <c r="V639" s="1777"/>
      <c r="W639" s="1777"/>
      <c r="X639" s="1777"/>
      <c r="Y639" s="1777"/>
      <c r="Z639" s="1777"/>
    </row>
    <row r="640" spans="1:26">
      <c r="A640" s="1784"/>
      <c r="B640" s="1797" t="s">
        <v>306</v>
      </c>
      <c r="C640" s="1785"/>
      <c r="D640" s="1917"/>
      <c r="E640" s="1918"/>
      <c r="F640" s="1831"/>
      <c r="H640" s="1777"/>
      <c r="I640" s="1777"/>
      <c r="J640" s="1777"/>
      <c r="K640" s="1777"/>
      <c r="L640" s="1777"/>
      <c r="M640" s="1777"/>
      <c r="N640" s="1777"/>
      <c r="O640" s="1777"/>
      <c r="P640" s="1777"/>
      <c r="Q640" s="1777"/>
      <c r="R640" s="1777"/>
      <c r="S640" s="1777"/>
      <c r="T640" s="1777"/>
      <c r="U640" s="1777"/>
      <c r="V640" s="1777"/>
      <c r="W640" s="1777"/>
      <c r="X640" s="1777"/>
      <c r="Y640" s="1777"/>
      <c r="Z640" s="1777"/>
    </row>
    <row r="641" spans="1:26" ht="39.6">
      <c r="A641" s="1784"/>
      <c r="B641" s="1797" t="s">
        <v>2738</v>
      </c>
      <c r="C641" s="1785"/>
      <c r="D641" s="1917"/>
      <c r="E641" s="1918"/>
      <c r="F641" s="1831"/>
      <c r="H641" s="1777"/>
      <c r="I641" s="1777"/>
      <c r="J641" s="1777"/>
      <c r="K641" s="1777"/>
      <c r="L641" s="1777"/>
      <c r="M641" s="1777"/>
      <c r="N641" s="1777"/>
      <c r="O641" s="1777"/>
      <c r="P641" s="1777"/>
      <c r="Q641" s="1777"/>
      <c r="R641" s="1777"/>
      <c r="S641" s="1777"/>
      <c r="T641" s="1777"/>
      <c r="U641" s="1777"/>
      <c r="V641" s="1777"/>
      <c r="W641" s="1777"/>
      <c r="X641" s="1777"/>
      <c r="Y641" s="1777"/>
      <c r="Z641" s="1777"/>
    </row>
    <row r="642" spans="1:26" ht="26.4">
      <c r="A642" s="1784"/>
      <c r="B642" s="1878" t="s">
        <v>2175</v>
      </c>
      <c r="C642" s="1785"/>
      <c r="D642" s="1917"/>
      <c r="E642" s="1918"/>
      <c r="F642" s="1831"/>
      <c r="H642" s="1777"/>
      <c r="I642" s="1777"/>
      <c r="J642" s="1777"/>
      <c r="K642" s="1777"/>
      <c r="L642" s="1777"/>
      <c r="M642" s="1777"/>
      <c r="N642" s="1777"/>
      <c r="O642" s="1777"/>
      <c r="P642" s="1777"/>
      <c r="Q642" s="1777"/>
      <c r="R642" s="1777"/>
      <c r="S642" s="1777"/>
      <c r="T642" s="1777"/>
      <c r="U642" s="1777"/>
      <c r="V642" s="1777"/>
      <c r="W642" s="1777"/>
      <c r="X642" s="1777"/>
      <c r="Y642" s="1777"/>
      <c r="Z642" s="1777"/>
    </row>
    <row r="643" spans="1:26" ht="39.6">
      <c r="A643" s="1784"/>
      <c r="B643" s="86" t="s">
        <v>313</v>
      </c>
      <c r="C643" s="1785"/>
      <c r="D643" s="1917"/>
      <c r="E643" s="1918"/>
      <c r="F643" s="1831"/>
      <c r="H643" s="1777"/>
      <c r="I643" s="1777"/>
      <c r="J643" s="1777"/>
      <c r="K643" s="1777"/>
      <c r="L643" s="1777"/>
      <c r="M643" s="1777"/>
      <c r="N643" s="1777"/>
      <c r="O643" s="1777"/>
      <c r="P643" s="1777"/>
      <c r="Q643" s="1777"/>
      <c r="R643" s="1777"/>
      <c r="S643" s="1777"/>
      <c r="T643" s="1777"/>
      <c r="U643" s="1777"/>
      <c r="V643" s="1777"/>
      <c r="W643" s="1777"/>
      <c r="X643" s="1777"/>
      <c r="Y643" s="1777"/>
      <c r="Z643" s="1777"/>
    </row>
    <row r="644" spans="1:26">
      <c r="A644" s="1784"/>
      <c r="B644" s="1797" t="s">
        <v>1425</v>
      </c>
      <c r="C644" s="1785"/>
      <c r="D644" s="1917"/>
      <c r="E644" s="1918"/>
      <c r="F644" s="1831"/>
      <c r="H644" s="1777"/>
      <c r="I644" s="1777"/>
      <c r="J644" s="1777"/>
      <c r="K644" s="1777"/>
      <c r="L644" s="1777"/>
      <c r="M644" s="1777"/>
      <c r="N644" s="1777"/>
      <c r="O644" s="1777"/>
      <c r="P644" s="1777"/>
      <c r="Q644" s="1777"/>
      <c r="R644" s="1777"/>
      <c r="S644" s="1777"/>
      <c r="T644" s="1777"/>
      <c r="U644" s="1777"/>
      <c r="V644" s="1777"/>
      <c r="W644" s="1777"/>
      <c r="X644" s="1777"/>
      <c r="Y644" s="1777"/>
      <c r="Z644" s="1777"/>
    </row>
    <row r="645" spans="1:26">
      <c r="A645" s="1784" t="s">
        <v>340</v>
      </c>
      <c r="B645" s="1797" t="s">
        <v>2739</v>
      </c>
      <c r="C645" s="1785" t="s">
        <v>179</v>
      </c>
      <c r="D645" s="1917">
        <v>100</v>
      </c>
      <c r="E645" s="1918"/>
      <c r="F645" s="1831">
        <f>SUM(D645*E645)</f>
        <v>0</v>
      </c>
      <c r="H645" s="1777"/>
      <c r="I645" s="1777"/>
      <c r="J645" s="1777"/>
      <c r="K645" s="1777"/>
      <c r="L645" s="1777"/>
      <c r="M645" s="1777"/>
      <c r="N645" s="1777"/>
      <c r="O645" s="1777"/>
      <c r="P645" s="1777"/>
      <c r="Q645" s="1777"/>
      <c r="R645" s="1777"/>
      <c r="S645" s="1777"/>
      <c r="T645" s="1777"/>
      <c r="U645" s="1777"/>
      <c r="V645" s="1777"/>
      <c r="W645" s="1777"/>
      <c r="X645" s="1777"/>
      <c r="Y645" s="1777"/>
      <c r="Z645" s="1777"/>
    </row>
    <row r="646" spans="1:26">
      <c r="A646" s="1784" t="s">
        <v>2290</v>
      </c>
      <c r="B646" s="1797" t="s">
        <v>2740</v>
      </c>
      <c r="C646" s="1785" t="s">
        <v>179</v>
      </c>
      <c r="D646" s="1917">
        <v>20</v>
      </c>
      <c r="E646" s="1918"/>
      <c r="F646" s="1831">
        <f>SUM(D646*E646)</f>
        <v>0</v>
      </c>
      <c r="H646" s="1777"/>
      <c r="I646" s="1777"/>
      <c r="J646" s="1777"/>
      <c r="K646" s="1777"/>
      <c r="L646" s="1777"/>
      <c r="M646" s="1777"/>
      <c r="N646" s="1777"/>
      <c r="O646" s="1777"/>
      <c r="P646" s="1777"/>
      <c r="Q646" s="1777"/>
      <c r="R646" s="1777"/>
      <c r="S646" s="1777"/>
      <c r="T646" s="1777"/>
      <c r="U646" s="1777"/>
      <c r="V646" s="1777"/>
      <c r="W646" s="1777"/>
      <c r="X646" s="1777"/>
      <c r="Y646" s="1777"/>
      <c r="Z646" s="1777"/>
    </row>
    <row r="647" spans="1:26">
      <c r="A647" s="1784" t="s">
        <v>2289</v>
      </c>
      <c r="B647" s="1797" t="s">
        <v>2741</v>
      </c>
      <c r="C647" s="1785" t="s">
        <v>179</v>
      </c>
      <c r="D647" s="1917">
        <v>10</v>
      </c>
      <c r="E647" s="1918"/>
      <c r="F647" s="1831">
        <f>SUM(D647*E647)</f>
        <v>0</v>
      </c>
      <c r="H647" s="1777"/>
      <c r="I647" s="1777"/>
      <c r="J647" s="1777"/>
      <c r="K647" s="1777"/>
      <c r="L647" s="1777"/>
      <c r="M647" s="1777"/>
      <c r="N647" s="1777"/>
      <c r="O647" s="1777"/>
      <c r="P647" s="1777"/>
      <c r="Q647" s="1777"/>
      <c r="R647" s="1777"/>
      <c r="S647" s="1777"/>
      <c r="T647" s="1777"/>
      <c r="U647" s="1777"/>
      <c r="V647" s="1777"/>
      <c r="W647" s="1777"/>
      <c r="X647" s="1777"/>
      <c r="Y647" s="1777"/>
      <c r="Z647" s="1777"/>
    </row>
    <row r="648" spans="1:26">
      <c r="A648" s="1784"/>
      <c r="B648" s="1797"/>
      <c r="C648" s="1785"/>
      <c r="D648" s="1917"/>
      <c r="E648" s="1918"/>
      <c r="F648" s="1831"/>
      <c r="H648" s="1777"/>
      <c r="I648" s="1777"/>
      <c r="J648" s="1777"/>
      <c r="K648" s="1777"/>
      <c r="L648" s="1777"/>
      <c r="M648" s="1777"/>
      <c r="N648" s="1777"/>
      <c r="O648" s="1777"/>
      <c r="P648" s="1777"/>
      <c r="Q648" s="1777"/>
      <c r="R648" s="1777"/>
      <c r="S648" s="1777"/>
      <c r="T648" s="1777"/>
      <c r="U648" s="1777"/>
      <c r="V648" s="1777"/>
      <c r="W648" s="1777"/>
      <c r="X648" s="1777"/>
      <c r="Y648" s="1777"/>
      <c r="Z648" s="1777"/>
    </row>
    <row r="649" spans="1:26" ht="26.4">
      <c r="A649" s="1814" t="s">
        <v>428</v>
      </c>
      <c r="B649" s="1805" t="s">
        <v>2742</v>
      </c>
      <c r="C649" s="1785"/>
      <c r="D649" s="1917"/>
      <c r="E649" s="1918"/>
      <c r="F649" s="1831"/>
      <c r="H649" s="1777"/>
      <c r="I649" s="1777"/>
      <c r="J649" s="1777"/>
      <c r="K649" s="1777"/>
      <c r="L649" s="1777"/>
      <c r="M649" s="1777"/>
      <c r="N649" s="1777"/>
      <c r="O649" s="1777"/>
      <c r="P649" s="1777"/>
      <c r="Q649" s="1777"/>
      <c r="R649" s="1777"/>
      <c r="S649" s="1777"/>
      <c r="T649" s="1777"/>
      <c r="U649" s="1777"/>
      <c r="V649" s="1777"/>
      <c r="W649" s="1777"/>
      <c r="X649" s="1777"/>
      <c r="Y649" s="1777"/>
      <c r="Z649" s="1777"/>
    </row>
    <row r="650" spans="1:26" ht="79.2">
      <c r="A650" s="1784"/>
      <c r="B650" s="1797" t="s">
        <v>2743</v>
      </c>
      <c r="C650" s="1785"/>
      <c r="D650" s="1917"/>
      <c r="E650" s="1918"/>
      <c r="F650" s="1831"/>
      <c r="G650" s="1815"/>
      <c r="H650" s="1777"/>
      <c r="I650" s="1777"/>
      <c r="J650" s="1777"/>
      <c r="K650" s="1777"/>
      <c r="L650" s="1777"/>
      <c r="M650" s="1777"/>
      <c r="N650" s="1777"/>
      <c r="O650" s="1777"/>
      <c r="P650" s="1777"/>
      <c r="Q650" s="1777"/>
      <c r="R650" s="1777"/>
      <c r="S650" s="1777"/>
      <c r="T650" s="1777"/>
      <c r="U650" s="1777"/>
      <c r="V650" s="1777"/>
      <c r="W650" s="1777"/>
      <c r="X650" s="1777"/>
      <c r="Y650" s="1777"/>
      <c r="Z650" s="1777"/>
    </row>
    <row r="651" spans="1:26">
      <c r="A651" s="1784"/>
      <c r="B651" s="1797" t="s">
        <v>306</v>
      </c>
      <c r="C651" s="1785"/>
      <c r="D651" s="1794"/>
      <c r="E651" s="1795"/>
      <c r="F651" s="1831">
        <f>SUM(D651*E651)</f>
        <v>0</v>
      </c>
      <c r="H651" s="1777"/>
      <c r="I651" s="1777"/>
      <c r="J651" s="1777"/>
      <c r="K651" s="1777"/>
      <c r="L651" s="1777"/>
      <c r="M651" s="1777"/>
      <c r="N651" s="1777"/>
      <c r="O651" s="1777"/>
      <c r="P651" s="1777"/>
      <c r="Q651" s="1777"/>
      <c r="R651" s="1777"/>
      <c r="S651" s="1777"/>
      <c r="T651" s="1777"/>
      <c r="U651" s="1777"/>
      <c r="V651" s="1777"/>
      <c r="W651" s="1777"/>
      <c r="X651" s="1777"/>
      <c r="Y651" s="1777"/>
      <c r="Z651" s="1777"/>
    </row>
    <row r="652" spans="1:26" ht="26.4">
      <c r="A652" s="1784"/>
      <c r="B652" s="1797" t="s">
        <v>2744</v>
      </c>
      <c r="C652" s="1785"/>
      <c r="D652" s="1794"/>
      <c r="E652" s="1795"/>
      <c r="F652" s="1831"/>
      <c r="G652" s="1923"/>
      <c r="H652" s="1777"/>
      <c r="I652" s="1777"/>
      <c r="J652" s="1777"/>
      <c r="K652" s="1777"/>
      <c r="L652" s="1777"/>
      <c r="M652" s="1777"/>
      <c r="N652" s="1777"/>
      <c r="O652" s="1777"/>
      <c r="P652" s="1777"/>
      <c r="Q652" s="1777"/>
      <c r="R652" s="1777"/>
      <c r="S652" s="1777"/>
      <c r="T652" s="1777"/>
      <c r="U652" s="1777"/>
      <c r="V652" s="1777"/>
      <c r="W652" s="1777"/>
      <c r="X652" s="1777"/>
      <c r="Y652" s="1777"/>
      <c r="Z652" s="1777"/>
    </row>
    <row r="653" spans="1:26" s="1883" customFormat="1">
      <c r="A653" s="1892"/>
      <c r="B653" s="1878" t="s">
        <v>2745</v>
      </c>
      <c r="C653" s="1879"/>
      <c r="D653" s="1831"/>
      <c r="E653" s="1831"/>
      <c r="F653" s="1831">
        <f t="shared" ref="F653:F655" si="21">SUM(D653*E653)</f>
        <v>0</v>
      </c>
      <c r="G653" s="1911"/>
      <c r="J653" s="1777"/>
    </row>
    <row r="654" spans="1:26" s="1883" customFormat="1">
      <c r="A654" s="1892"/>
      <c r="B654" s="1878" t="s">
        <v>2173</v>
      </c>
      <c r="C654" s="1879"/>
      <c r="D654" s="1831"/>
      <c r="E654" s="1831"/>
      <c r="F654" s="1831">
        <f t="shared" si="21"/>
        <v>0</v>
      </c>
      <c r="G654" s="1911"/>
      <c r="J654" s="1777"/>
    </row>
    <row r="655" spans="1:26" s="1883" customFormat="1" ht="26.4">
      <c r="A655" s="1892"/>
      <c r="B655" s="1878" t="s">
        <v>2174</v>
      </c>
      <c r="C655" s="1879"/>
      <c r="D655" s="1831"/>
      <c r="E655" s="1831"/>
      <c r="F655" s="1831">
        <f t="shared" si="21"/>
        <v>0</v>
      </c>
      <c r="G655" s="1911"/>
      <c r="J655" s="1777"/>
    </row>
    <row r="656" spans="1:26" s="1883" customFormat="1" ht="26.4">
      <c r="A656" s="1892"/>
      <c r="B656" s="1878" t="s">
        <v>2175</v>
      </c>
      <c r="C656" s="1879"/>
      <c r="D656" s="1831"/>
      <c r="E656" s="1831"/>
      <c r="F656" s="1831"/>
      <c r="G656" s="1911"/>
      <c r="J656" s="1777"/>
    </row>
    <row r="657" spans="1:26" s="1883" customFormat="1" ht="39.6">
      <c r="A657" s="1892"/>
      <c r="B657" s="86" t="s">
        <v>313</v>
      </c>
      <c r="C657" s="1879"/>
      <c r="D657" s="1831"/>
      <c r="E657" s="1831"/>
      <c r="F657" s="1831">
        <f>SUM(D657*E657)</f>
        <v>0</v>
      </c>
      <c r="G657" s="1911"/>
      <c r="J657" s="1777"/>
    </row>
    <row r="658" spans="1:26" s="1883" customFormat="1" ht="39.6">
      <c r="A658" s="1892"/>
      <c r="B658" s="86" t="s">
        <v>2176</v>
      </c>
      <c r="C658" s="1879"/>
      <c r="D658" s="1831"/>
      <c r="E658" s="1831"/>
      <c r="F658" s="1831"/>
      <c r="G658" s="1911"/>
      <c r="J658" s="1777"/>
    </row>
    <row r="659" spans="1:26" s="1883" customFormat="1" ht="26.4">
      <c r="A659" s="1892"/>
      <c r="B659" s="1878" t="s">
        <v>2177</v>
      </c>
      <c r="C659" s="1879"/>
      <c r="D659" s="1831"/>
      <c r="E659" s="1831"/>
      <c r="F659" s="1831">
        <f>SUM(D659*E659)</f>
        <v>0</v>
      </c>
      <c r="G659" s="1911"/>
      <c r="J659" s="1777"/>
    </row>
    <row r="660" spans="1:26" s="1883" customFormat="1" ht="12" customHeight="1">
      <c r="A660" s="1832" t="s">
        <v>340</v>
      </c>
      <c r="B660" s="1883" t="s">
        <v>2746</v>
      </c>
      <c r="C660" s="1879"/>
      <c r="D660" s="1831"/>
      <c r="E660" s="1831"/>
      <c r="F660" s="1831">
        <f>SUM(D660*E660)</f>
        <v>0</v>
      </c>
      <c r="J660" s="1777"/>
    </row>
    <row r="661" spans="1:26" s="1883" customFormat="1">
      <c r="A661" s="1892"/>
      <c r="B661" s="1878" t="s">
        <v>1695</v>
      </c>
      <c r="C661" s="1785" t="s">
        <v>1645</v>
      </c>
      <c r="D661" s="1917">
        <v>2</v>
      </c>
      <c r="E661" s="1831"/>
      <c r="F661" s="1831">
        <f>SUM(D661*E661)</f>
        <v>0</v>
      </c>
      <c r="G661" s="1911"/>
      <c r="J661" s="1777"/>
    </row>
    <row r="662" spans="1:26">
      <c r="A662" s="1784" t="s">
        <v>2290</v>
      </c>
      <c r="B662" s="1797" t="s">
        <v>2747</v>
      </c>
      <c r="C662" s="1785"/>
      <c r="D662" s="1917"/>
      <c r="E662" s="1918"/>
      <c r="F662" s="1831"/>
      <c r="H662" s="1777"/>
      <c r="I662" s="1777"/>
      <c r="J662" s="1777"/>
      <c r="K662" s="1777"/>
      <c r="L662" s="1777"/>
      <c r="M662" s="1777"/>
      <c r="N662" s="1777"/>
      <c r="O662" s="1777"/>
      <c r="P662" s="1777"/>
      <c r="Q662" s="1777"/>
      <c r="R662" s="1777"/>
      <c r="S662" s="1777"/>
      <c r="T662" s="1777"/>
      <c r="U662" s="1777"/>
      <c r="V662" s="1777"/>
      <c r="W662" s="1777"/>
      <c r="X662" s="1777"/>
      <c r="Y662" s="1777"/>
      <c r="Z662" s="1777"/>
    </row>
    <row r="663" spans="1:26">
      <c r="A663" s="1784"/>
      <c r="B663" s="1878" t="s">
        <v>1695</v>
      </c>
      <c r="C663" s="1785" t="s">
        <v>1645</v>
      </c>
      <c r="D663" s="1917">
        <v>3.5</v>
      </c>
      <c r="E663" s="1918"/>
      <c r="F663" s="1831">
        <f>SUM(D663*E663)</f>
        <v>0</v>
      </c>
      <c r="H663" s="1777"/>
      <c r="I663" s="1777"/>
      <c r="J663" s="1777"/>
      <c r="K663" s="1777"/>
      <c r="L663" s="1777"/>
      <c r="M663" s="1777"/>
      <c r="N663" s="1777"/>
      <c r="O663" s="1777"/>
      <c r="P663" s="1777"/>
      <c r="Q663" s="1777"/>
      <c r="R663" s="1777"/>
      <c r="S663" s="1777"/>
      <c r="T663" s="1777"/>
      <c r="U663" s="1777"/>
      <c r="V663" s="1777"/>
      <c r="W663" s="1777"/>
      <c r="X663" s="1777"/>
      <c r="Y663" s="1777"/>
      <c r="Z663" s="1777"/>
    </row>
    <row r="664" spans="1:26">
      <c r="A664" s="1784" t="s">
        <v>2289</v>
      </c>
      <c r="B664" s="1797" t="s">
        <v>2748</v>
      </c>
      <c r="C664" s="1785"/>
      <c r="D664" s="1794"/>
      <c r="E664" s="1795"/>
      <c r="F664" s="1831"/>
      <c r="H664" s="1777"/>
      <c r="I664" s="1777"/>
      <c r="J664" s="1777"/>
      <c r="K664" s="1777"/>
      <c r="L664" s="1777"/>
      <c r="M664" s="1777"/>
      <c r="N664" s="1777"/>
      <c r="O664" s="1777"/>
      <c r="P664" s="1777"/>
      <c r="Q664" s="1777"/>
      <c r="R664" s="1777"/>
      <c r="S664" s="1777"/>
      <c r="T664" s="1777"/>
      <c r="U664" s="1777"/>
      <c r="V664" s="1777"/>
      <c r="W664" s="1777"/>
      <c r="X664" s="1777"/>
      <c r="Y664" s="1777"/>
      <c r="Z664" s="1777"/>
    </row>
    <row r="665" spans="1:26">
      <c r="A665" s="1784"/>
      <c r="B665" s="1797" t="s">
        <v>1695</v>
      </c>
      <c r="C665" s="1785" t="s">
        <v>1645</v>
      </c>
      <c r="D665" s="1794">
        <v>0.77</v>
      </c>
      <c r="E665" s="1795"/>
      <c r="F665" s="1831">
        <f>SUM(D665*E665)</f>
        <v>0</v>
      </c>
      <c r="H665" s="1777"/>
      <c r="I665" s="1777"/>
      <c r="J665" s="1777"/>
      <c r="K665" s="1777"/>
      <c r="L665" s="1777"/>
      <c r="M665" s="1777"/>
      <c r="N665" s="1777"/>
      <c r="O665" s="1777"/>
      <c r="P665" s="1777"/>
      <c r="Q665" s="1777"/>
      <c r="R665" s="1777"/>
      <c r="S665" s="1777"/>
      <c r="T665" s="1777"/>
      <c r="U665" s="1777"/>
      <c r="V665" s="1777"/>
      <c r="W665" s="1777"/>
      <c r="X665" s="1777"/>
      <c r="Y665" s="1777"/>
      <c r="Z665" s="1777"/>
    </row>
    <row r="666" spans="1:26">
      <c r="A666" s="1784" t="s">
        <v>2749</v>
      </c>
      <c r="B666" s="1797" t="s">
        <v>2750</v>
      </c>
      <c r="C666" s="1785"/>
      <c r="D666" s="1794"/>
      <c r="E666" s="1795"/>
      <c r="F666" s="1831"/>
      <c r="H666" s="1777"/>
      <c r="I666" s="1777"/>
      <c r="J666" s="1777"/>
      <c r="K666" s="1777"/>
      <c r="L666" s="1777"/>
      <c r="M666" s="1777"/>
      <c r="N666" s="1777"/>
      <c r="O666" s="1777"/>
      <c r="P666" s="1777"/>
      <c r="Q666" s="1777"/>
      <c r="R666" s="1777"/>
      <c r="S666" s="1777"/>
      <c r="T666" s="1777"/>
      <c r="U666" s="1777"/>
      <c r="V666" s="1777"/>
      <c r="W666" s="1777"/>
      <c r="X666" s="1777"/>
      <c r="Y666" s="1777"/>
      <c r="Z666" s="1777"/>
    </row>
    <row r="667" spans="1:26">
      <c r="A667" s="1784"/>
      <c r="B667" s="1797" t="s">
        <v>1695</v>
      </c>
      <c r="C667" s="1785" t="s">
        <v>1645</v>
      </c>
      <c r="D667" s="1794">
        <v>0.26</v>
      </c>
      <c r="E667" s="1795"/>
      <c r="F667" s="1831">
        <f>SUM(D667*E667)</f>
        <v>0</v>
      </c>
      <c r="H667" s="1777"/>
      <c r="I667" s="1777"/>
      <c r="J667" s="1777"/>
      <c r="K667" s="1777"/>
      <c r="L667" s="1777"/>
      <c r="M667" s="1777"/>
      <c r="N667" s="1777"/>
      <c r="O667" s="1777"/>
      <c r="P667" s="1777"/>
      <c r="Q667" s="1777"/>
      <c r="R667" s="1777"/>
      <c r="S667" s="1777"/>
      <c r="T667" s="1777"/>
      <c r="U667" s="1777"/>
      <c r="V667" s="1777"/>
      <c r="W667" s="1777"/>
      <c r="X667" s="1777"/>
      <c r="Y667" s="1777"/>
      <c r="Z667" s="1777"/>
    </row>
    <row r="668" spans="1:26">
      <c r="A668" s="1784" t="s">
        <v>2751</v>
      </c>
      <c r="B668" s="1797" t="s">
        <v>2752</v>
      </c>
      <c r="C668" s="1785"/>
      <c r="D668" s="1794"/>
      <c r="E668" s="1795"/>
      <c r="F668" s="1831"/>
      <c r="H668" s="1777"/>
      <c r="I668" s="1777"/>
      <c r="J668" s="1777"/>
      <c r="K668" s="1777"/>
      <c r="L668" s="1777"/>
      <c r="M668" s="1777"/>
      <c r="N668" s="1777"/>
      <c r="O668" s="1777"/>
      <c r="P668" s="1777"/>
      <c r="Q668" s="1777"/>
      <c r="R668" s="1777"/>
      <c r="S668" s="1777"/>
      <c r="T668" s="1777"/>
      <c r="U668" s="1777"/>
      <c r="V668" s="1777"/>
      <c r="W668" s="1777"/>
      <c r="X668" s="1777"/>
      <c r="Y668" s="1777"/>
      <c r="Z668" s="1777"/>
    </row>
    <row r="669" spans="1:26">
      <c r="A669" s="1784"/>
      <c r="B669" s="1797" t="s">
        <v>1695</v>
      </c>
      <c r="C669" s="1785" t="s">
        <v>1645</v>
      </c>
      <c r="D669" s="1794">
        <v>1.92</v>
      </c>
      <c r="E669" s="1795"/>
      <c r="F669" s="1831">
        <f>SUM(D669*E669)</f>
        <v>0</v>
      </c>
      <c r="H669" s="1777"/>
      <c r="I669" s="1777"/>
      <c r="J669" s="1777"/>
      <c r="K669" s="1777"/>
      <c r="L669" s="1777"/>
      <c r="M669" s="1777"/>
      <c r="N669" s="1777"/>
      <c r="O669" s="1777"/>
      <c r="P669" s="1777"/>
      <c r="Q669" s="1777"/>
      <c r="R669" s="1777"/>
      <c r="S669" s="1777"/>
      <c r="T669" s="1777"/>
      <c r="U669" s="1777"/>
      <c r="V669" s="1777"/>
      <c r="W669" s="1777"/>
      <c r="X669" s="1777"/>
      <c r="Y669" s="1777"/>
      <c r="Z669" s="1777"/>
    </row>
    <row r="670" spans="1:26">
      <c r="A670" s="1784" t="s">
        <v>2753</v>
      </c>
      <c r="B670" s="1797" t="s">
        <v>2754</v>
      </c>
      <c r="C670" s="1785"/>
      <c r="D670" s="1794"/>
      <c r="E670" s="1795"/>
      <c r="F670" s="1831"/>
      <c r="H670" s="1777"/>
      <c r="I670" s="1777"/>
      <c r="J670" s="1777"/>
      <c r="K670" s="1777"/>
      <c r="L670" s="1777"/>
      <c r="M670" s="1777"/>
      <c r="N670" s="1777"/>
      <c r="O670" s="1777"/>
      <c r="P670" s="1777"/>
      <c r="Q670" s="1777"/>
      <c r="R670" s="1777"/>
      <c r="S670" s="1777"/>
      <c r="T670" s="1777"/>
      <c r="U670" s="1777"/>
      <c r="V670" s="1777"/>
      <c r="W670" s="1777"/>
      <c r="X670" s="1777"/>
      <c r="Y670" s="1777"/>
      <c r="Z670" s="1777"/>
    </row>
    <row r="671" spans="1:26">
      <c r="A671" s="1784"/>
      <c r="B671" s="1797" t="s">
        <v>1695</v>
      </c>
      <c r="C671" s="1785" t="s">
        <v>1645</v>
      </c>
      <c r="D671" s="1794">
        <v>0.6</v>
      </c>
      <c r="E671" s="1795"/>
      <c r="F671" s="1831">
        <f>SUM(D671*E671)</f>
        <v>0</v>
      </c>
      <c r="G671" s="1815"/>
      <c r="H671" s="1777"/>
      <c r="I671" s="1777"/>
      <c r="J671" s="1777"/>
      <c r="K671" s="1777"/>
      <c r="L671" s="1777"/>
      <c r="M671" s="1777"/>
      <c r="N671" s="1777"/>
      <c r="O671" s="1777"/>
      <c r="P671" s="1777"/>
      <c r="Q671" s="1777"/>
      <c r="R671" s="1777"/>
      <c r="S671" s="1777"/>
      <c r="T671" s="1777"/>
      <c r="U671" s="1777"/>
      <c r="V671" s="1777"/>
      <c r="W671" s="1777"/>
      <c r="X671" s="1777"/>
      <c r="Y671" s="1777"/>
      <c r="Z671" s="1777"/>
    </row>
    <row r="672" spans="1:26">
      <c r="A672" s="1784" t="s">
        <v>2755</v>
      </c>
      <c r="B672" s="1797" t="s">
        <v>2756</v>
      </c>
      <c r="C672" s="1785"/>
      <c r="D672" s="1794"/>
      <c r="E672" s="1795"/>
      <c r="F672" s="1831"/>
      <c r="H672" s="1777"/>
      <c r="I672" s="1777"/>
      <c r="J672" s="1777"/>
      <c r="K672" s="1777"/>
      <c r="L672" s="1777"/>
      <c r="M672" s="1777"/>
      <c r="N672" s="1777"/>
      <c r="O672" s="1777"/>
      <c r="P672" s="1777"/>
      <c r="Q672" s="1777"/>
      <c r="R672" s="1777"/>
      <c r="S672" s="1777"/>
      <c r="T672" s="1777"/>
      <c r="U672" s="1777"/>
      <c r="V672" s="1777"/>
      <c r="W672" s="1777"/>
      <c r="X672" s="1777"/>
      <c r="Y672" s="1777"/>
      <c r="Z672" s="1777"/>
    </row>
    <row r="673" spans="1:26">
      <c r="A673" s="1784"/>
      <c r="B673" s="1797" t="s">
        <v>1695</v>
      </c>
      <c r="C673" s="1785" t="s">
        <v>1645</v>
      </c>
      <c r="D673" s="1794">
        <v>0.4</v>
      </c>
      <c r="E673" s="1795"/>
      <c r="F673" s="1831">
        <f>SUM(D673*E673)</f>
        <v>0</v>
      </c>
      <c r="H673" s="1777"/>
      <c r="I673" s="1777"/>
      <c r="J673" s="1777"/>
      <c r="K673" s="1777"/>
      <c r="L673" s="1777"/>
      <c r="M673" s="1777"/>
      <c r="N673" s="1777"/>
      <c r="O673" s="1777"/>
      <c r="P673" s="1777"/>
      <c r="Q673" s="1777"/>
      <c r="R673" s="1777"/>
      <c r="S673" s="1777"/>
      <c r="T673" s="1777"/>
      <c r="U673" s="1777"/>
      <c r="V673" s="1777"/>
      <c r="W673" s="1777"/>
      <c r="X673" s="1777"/>
      <c r="Y673" s="1777"/>
      <c r="Z673" s="1777"/>
    </row>
    <row r="674" spans="1:26" ht="26.4">
      <c r="A674" s="1784" t="s">
        <v>2757</v>
      </c>
      <c r="B674" s="1797" t="s">
        <v>2758</v>
      </c>
      <c r="C674" s="1785"/>
      <c r="D674" s="1794"/>
      <c r="E674" s="1795"/>
      <c r="F674" s="1831"/>
      <c r="H674" s="1777"/>
      <c r="I674" s="1777"/>
      <c r="J674" s="1777"/>
      <c r="K674" s="1777"/>
      <c r="L674" s="1777"/>
      <c r="M674" s="1777"/>
      <c r="N674" s="1777"/>
      <c r="O674" s="1777"/>
      <c r="P674" s="1777"/>
      <c r="Q674" s="1777"/>
      <c r="R674" s="1777"/>
      <c r="S674" s="1777"/>
      <c r="T674" s="1777"/>
      <c r="U674" s="1777"/>
      <c r="V674" s="1777"/>
      <c r="W674" s="1777"/>
      <c r="X674" s="1777"/>
      <c r="Y674" s="1777"/>
      <c r="Z674" s="1777"/>
    </row>
    <row r="675" spans="1:26">
      <c r="A675" s="1784"/>
      <c r="B675" s="1797" t="s">
        <v>1695</v>
      </c>
      <c r="C675" s="1785" t="s">
        <v>1645</v>
      </c>
      <c r="D675" s="1794">
        <v>3</v>
      </c>
      <c r="E675" s="1795"/>
      <c r="F675" s="1831">
        <f>SUM(D675*E675)</f>
        <v>0</v>
      </c>
      <c r="H675" s="1777"/>
      <c r="I675" s="1777"/>
      <c r="J675" s="1777"/>
      <c r="K675" s="1777"/>
      <c r="L675" s="1777"/>
      <c r="M675" s="1777"/>
      <c r="N675" s="1777"/>
      <c r="O675" s="1777"/>
      <c r="P675" s="1777"/>
      <c r="Q675" s="1777"/>
      <c r="R675" s="1777"/>
      <c r="S675" s="1777"/>
      <c r="T675" s="1777"/>
      <c r="U675" s="1777"/>
      <c r="V675" s="1777"/>
      <c r="W675" s="1777"/>
      <c r="X675" s="1777"/>
      <c r="Y675" s="1777"/>
      <c r="Z675" s="1777"/>
    </row>
    <row r="676" spans="1:26">
      <c r="A676" s="1784" t="s">
        <v>2759</v>
      </c>
      <c r="B676" s="1797" t="s">
        <v>2178</v>
      </c>
      <c r="C676" s="1785" t="s">
        <v>216</v>
      </c>
      <c r="D676" s="1794">
        <v>1250</v>
      </c>
      <c r="E676" s="1795"/>
      <c r="F676" s="1831">
        <f>SUM(D676*E676)</f>
        <v>0</v>
      </c>
      <c r="H676" s="1777"/>
      <c r="I676" s="1777"/>
      <c r="J676" s="1777"/>
      <c r="K676" s="1777"/>
      <c r="L676" s="1777"/>
      <c r="M676" s="1777"/>
      <c r="N676" s="1777"/>
      <c r="O676" s="1777"/>
      <c r="P676" s="1777"/>
      <c r="Q676" s="1777"/>
      <c r="R676" s="1777"/>
      <c r="S676" s="1777"/>
      <c r="T676" s="1777"/>
      <c r="U676" s="1777"/>
      <c r="V676" s="1777"/>
      <c r="W676" s="1777"/>
      <c r="X676" s="1777"/>
      <c r="Y676" s="1777"/>
      <c r="Z676" s="1777"/>
    </row>
    <row r="677" spans="1:26">
      <c r="A677" s="1784"/>
      <c r="B677" s="1797"/>
      <c r="C677" s="1785"/>
      <c r="D677" s="1794"/>
      <c r="E677" s="1795"/>
      <c r="F677" s="1831"/>
      <c r="H677" s="1777"/>
      <c r="I677" s="1777"/>
      <c r="J677" s="1777"/>
      <c r="K677" s="1777"/>
      <c r="L677" s="1777"/>
      <c r="M677" s="1777"/>
      <c r="N677" s="1777"/>
      <c r="O677" s="1777"/>
      <c r="P677" s="1777"/>
      <c r="Q677" s="1777"/>
      <c r="R677" s="1777"/>
      <c r="S677" s="1777"/>
      <c r="T677" s="1777"/>
      <c r="U677" s="1777"/>
      <c r="V677" s="1777"/>
      <c r="W677" s="1777"/>
      <c r="X677" s="1777"/>
      <c r="Y677" s="1777"/>
      <c r="Z677" s="1777"/>
    </row>
    <row r="678" spans="1:26">
      <c r="A678" s="1784"/>
      <c r="B678" s="1797"/>
      <c r="C678" s="1785"/>
      <c r="D678" s="1794"/>
      <c r="E678" s="1795"/>
      <c r="F678" s="1831"/>
      <c r="H678" s="1777"/>
      <c r="I678" s="1777"/>
      <c r="J678" s="1777"/>
      <c r="K678" s="1777"/>
      <c r="L678" s="1777"/>
      <c r="M678" s="1777"/>
      <c r="N678" s="1777"/>
      <c r="O678" s="1777"/>
      <c r="P678" s="1777"/>
      <c r="Q678" s="1777"/>
      <c r="R678" s="1777"/>
      <c r="S678" s="1777"/>
      <c r="T678" s="1777"/>
      <c r="U678" s="1777"/>
      <c r="V678" s="1777"/>
      <c r="W678" s="1777"/>
      <c r="X678" s="1777"/>
      <c r="Y678" s="1777"/>
      <c r="Z678" s="1777"/>
    </row>
    <row r="679" spans="1:26">
      <c r="A679" s="1814" t="s">
        <v>569</v>
      </c>
      <c r="B679" s="1805" t="s">
        <v>2760</v>
      </c>
      <c r="C679" s="1785"/>
      <c r="D679" s="1794"/>
      <c r="E679" s="1795"/>
      <c r="F679" s="1831"/>
      <c r="G679" s="1815"/>
      <c r="H679" s="1777"/>
      <c r="I679" s="1777"/>
      <c r="J679" s="1777"/>
      <c r="K679" s="1777"/>
      <c r="L679" s="1777"/>
      <c r="M679" s="1777"/>
      <c r="N679" s="1777"/>
      <c r="O679" s="1777"/>
      <c r="P679" s="1777"/>
      <c r="Q679" s="1777"/>
      <c r="R679" s="1777"/>
      <c r="S679" s="1777"/>
      <c r="T679" s="1777"/>
      <c r="U679" s="1777"/>
      <c r="V679" s="1777"/>
      <c r="W679" s="1777"/>
      <c r="X679" s="1777"/>
      <c r="Y679" s="1777"/>
      <c r="Z679" s="1777"/>
    </row>
    <row r="680" spans="1:26" ht="118.8">
      <c r="A680" s="1784"/>
      <c r="B680" s="1797" t="s">
        <v>2761</v>
      </c>
      <c r="C680" s="1785"/>
      <c r="D680" s="1917"/>
      <c r="E680" s="1918"/>
      <c r="F680" s="1831"/>
      <c r="G680" s="1763"/>
      <c r="H680" s="1777"/>
      <c r="I680" s="1777"/>
      <c r="J680" s="1777"/>
      <c r="K680" s="1777"/>
      <c r="L680" s="1777"/>
      <c r="M680" s="1777"/>
      <c r="N680" s="1777"/>
      <c r="O680" s="1777"/>
      <c r="P680" s="1777"/>
      <c r="Q680" s="1777"/>
      <c r="R680" s="1777"/>
      <c r="S680" s="1777"/>
      <c r="T680" s="1777"/>
      <c r="U680" s="1777"/>
      <c r="V680" s="1777"/>
      <c r="W680" s="1777"/>
      <c r="X680" s="1777"/>
      <c r="Y680" s="1777"/>
      <c r="Z680" s="1777"/>
    </row>
    <row r="681" spans="1:26">
      <c r="A681" s="1784"/>
      <c r="B681" s="1797" t="s">
        <v>306</v>
      </c>
      <c r="C681" s="1785"/>
      <c r="D681" s="1794"/>
      <c r="E681" s="1795"/>
      <c r="F681" s="1831">
        <f>SUM(D681*E681)</f>
        <v>0</v>
      </c>
      <c r="H681" s="1777"/>
      <c r="I681" s="1777"/>
      <c r="J681" s="1777"/>
      <c r="K681" s="1777"/>
      <c r="L681" s="1777"/>
      <c r="M681" s="1777"/>
      <c r="N681" s="1777"/>
      <c r="O681" s="1777"/>
      <c r="P681" s="1777"/>
      <c r="Q681" s="1777"/>
      <c r="R681" s="1777"/>
      <c r="S681" s="1777"/>
      <c r="T681" s="1777"/>
      <c r="U681" s="1777"/>
      <c r="V681" s="1777"/>
      <c r="W681" s="1777"/>
      <c r="X681" s="1777"/>
      <c r="Y681" s="1777"/>
      <c r="Z681" s="1777"/>
    </row>
    <row r="682" spans="1:26" ht="26.4">
      <c r="A682" s="1784"/>
      <c r="B682" s="1797" t="s">
        <v>2744</v>
      </c>
      <c r="C682" s="1785"/>
      <c r="D682" s="1794"/>
      <c r="E682" s="1795"/>
      <c r="F682" s="1831"/>
      <c r="G682" s="1923"/>
      <c r="H682" s="1777"/>
      <c r="I682" s="1777"/>
      <c r="J682" s="1777"/>
      <c r="K682" s="1777"/>
      <c r="L682" s="1777"/>
      <c r="M682" s="1777"/>
      <c r="N682" s="1777"/>
      <c r="O682" s="1777"/>
      <c r="P682" s="1777"/>
      <c r="Q682" s="1777"/>
      <c r="R682" s="1777"/>
      <c r="S682" s="1777"/>
      <c r="T682" s="1777"/>
      <c r="U682" s="1777"/>
      <c r="V682" s="1777"/>
      <c r="W682" s="1777"/>
      <c r="X682" s="1777"/>
      <c r="Y682" s="1777"/>
      <c r="Z682" s="1777"/>
    </row>
    <row r="683" spans="1:26" s="1883" customFormat="1">
      <c r="A683" s="1892"/>
      <c r="B683" s="1878" t="s">
        <v>2762</v>
      </c>
      <c r="C683" s="1879"/>
      <c r="D683" s="1831"/>
      <c r="E683" s="1831"/>
      <c r="F683" s="1831">
        <f t="shared" ref="F683:F686" si="22">SUM(D683*E683)</f>
        <v>0</v>
      </c>
      <c r="G683" s="1911"/>
      <c r="J683" s="1777"/>
    </row>
    <row r="684" spans="1:26" s="1883" customFormat="1">
      <c r="A684" s="1892"/>
      <c r="B684" s="1878" t="s">
        <v>2172</v>
      </c>
      <c r="C684" s="1879"/>
      <c r="D684" s="1831"/>
      <c r="E684" s="1831"/>
      <c r="F684" s="1831"/>
      <c r="G684" s="1911"/>
      <c r="J684" s="1777"/>
    </row>
    <row r="685" spans="1:26" s="1883" customFormat="1">
      <c r="A685" s="1892"/>
      <c r="B685" s="1878" t="s">
        <v>2173</v>
      </c>
      <c r="C685" s="1879"/>
      <c r="D685" s="1831"/>
      <c r="E685" s="1831"/>
      <c r="F685" s="1831">
        <f t="shared" si="22"/>
        <v>0</v>
      </c>
      <c r="G685" s="1911"/>
      <c r="J685" s="1777"/>
    </row>
    <row r="686" spans="1:26" s="1883" customFormat="1" ht="26.4">
      <c r="A686" s="1892"/>
      <c r="B686" s="1878" t="s">
        <v>2174</v>
      </c>
      <c r="C686" s="1879"/>
      <c r="D686" s="1831"/>
      <c r="E686" s="1831"/>
      <c r="F686" s="1831">
        <f t="shared" si="22"/>
        <v>0</v>
      </c>
      <c r="G686" s="1911"/>
      <c r="J686" s="1777"/>
    </row>
    <row r="687" spans="1:26" s="1883" customFormat="1" ht="26.4">
      <c r="A687" s="1892"/>
      <c r="B687" s="1878" t="s">
        <v>2175</v>
      </c>
      <c r="C687" s="1879"/>
      <c r="D687" s="1831"/>
      <c r="E687" s="1831"/>
      <c r="F687" s="1831"/>
      <c r="G687" s="1911"/>
      <c r="J687" s="1777"/>
    </row>
    <row r="688" spans="1:26" s="1883" customFormat="1" ht="39.6">
      <c r="A688" s="1892"/>
      <c r="B688" s="86" t="s">
        <v>313</v>
      </c>
      <c r="C688" s="1879"/>
      <c r="D688" s="1831"/>
      <c r="E688" s="1831"/>
      <c r="F688" s="1831">
        <f>SUM(D688*E688)</f>
        <v>0</v>
      </c>
      <c r="G688" s="1911"/>
      <c r="J688" s="1777"/>
    </row>
    <row r="689" spans="1:26" s="1883" customFormat="1" ht="39.6">
      <c r="A689" s="1892"/>
      <c r="B689" s="86" t="s">
        <v>2176</v>
      </c>
      <c r="C689" s="1879"/>
      <c r="D689" s="1831"/>
      <c r="E689" s="1831"/>
      <c r="F689" s="1831"/>
      <c r="G689" s="1911"/>
      <c r="J689" s="1777"/>
    </row>
    <row r="690" spans="1:26" s="1883" customFormat="1" ht="26.4">
      <c r="A690" s="1892"/>
      <c r="B690" s="1878" t="s">
        <v>2177</v>
      </c>
      <c r="C690" s="1879"/>
      <c r="D690" s="1831"/>
      <c r="E690" s="1831"/>
      <c r="F690" s="1831">
        <f>SUM(D690*E690)</f>
        <v>0</v>
      </c>
      <c r="G690" s="1911"/>
      <c r="J690" s="1777"/>
    </row>
    <row r="691" spans="1:26" s="1883" customFormat="1" ht="12" customHeight="1">
      <c r="A691" s="1832" t="s">
        <v>340</v>
      </c>
      <c r="B691" s="1883" t="s">
        <v>2763</v>
      </c>
      <c r="C691" s="1879"/>
      <c r="D691" s="1831"/>
      <c r="E691" s="1831"/>
      <c r="F691" s="1831">
        <f>SUM(D691*E691)</f>
        <v>0</v>
      </c>
      <c r="J691" s="1777"/>
    </row>
    <row r="692" spans="1:26" s="1883" customFormat="1">
      <c r="A692" s="1892"/>
      <c r="B692" s="1878" t="s">
        <v>1695</v>
      </c>
      <c r="C692" s="1785" t="s">
        <v>1645</v>
      </c>
      <c r="D692" s="1794">
        <v>3.2</v>
      </c>
      <c r="E692" s="1831"/>
      <c r="F692" s="1831">
        <f>SUM(D692*E692)</f>
        <v>0</v>
      </c>
      <c r="G692" s="1911"/>
      <c r="J692" s="1777"/>
    </row>
    <row r="693" spans="1:26">
      <c r="A693" s="1784" t="s">
        <v>2290</v>
      </c>
      <c r="B693" s="1797" t="s">
        <v>2764</v>
      </c>
      <c r="C693" s="1785"/>
      <c r="D693" s="1794"/>
      <c r="E693" s="1795"/>
      <c r="F693" s="1831"/>
      <c r="G693" s="1763"/>
      <c r="H693" s="1777"/>
      <c r="I693" s="1777"/>
      <c r="J693" s="1777"/>
      <c r="K693" s="1777"/>
      <c r="L693" s="1777"/>
      <c r="M693" s="1777"/>
      <c r="N693" s="1777"/>
      <c r="O693" s="1777"/>
      <c r="P693" s="1777"/>
      <c r="Q693" s="1777"/>
      <c r="R693" s="1777"/>
      <c r="S693" s="1777"/>
      <c r="T693" s="1777"/>
      <c r="U693" s="1777"/>
      <c r="V693" s="1777"/>
      <c r="W693" s="1777"/>
      <c r="X693" s="1777"/>
      <c r="Y693" s="1777"/>
      <c r="Z693" s="1777"/>
    </row>
    <row r="694" spans="1:26">
      <c r="A694" s="1784"/>
      <c r="B694" s="1878" t="s">
        <v>1695</v>
      </c>
      <c r="C694" s="1785" t="s">
        <v>1645</v>
      </c>
      <c r="D694" s="1794">
        <v>3</v>
      </c>
      <c r="E694" s="1795"/>
      <c r="F694" s="1831">
        <f>SUM(D694*E694)</f>
        <v>0</v>
      </c>
      <c r="H694" s="1777"/>
      <c r="I694" s="1777"/>
      <c r="J694" s="1777"/>
      <c r="K694" s="1777"/>
      <c r="L694" s="1777"/>
      <c r="M694" s="1777"/>
      <c r="N694" s="1777"/>
      <c r="O694" s="1777"/>
      <c r="P694" s="1777"/>
      <c r="Q694" s="1777"/>
      <c r="R694" s="1777"/>
      <c r="S694" s="1777"/>
      <c r="T694" s="1777"/>
      <c r="U694" s="1777"/>
      <c r="V694" s="1777"/>
      <c r="W694" s="1777"/>
      <c r="X694" s="1777"/>
      <c r="Y694" s="1777"/>
      <c r="Z694" s="1777"/>
    </row>
    <row r="695" spans="1:26">
      <c r="A695" s="1784" t="s">
        <v>2289</v>
      </c>
      <c r="B695" s="1797" t="s">
        <v>2178</v>
      </c>
      <c r="C695" s="1785" t="s">
        <v>216</v>
      </c>
      <c r="D695" s="1794">
        <v>620</v>
      </c>
      <c r="E695" s="1795"/>
      <c r="F695" s="1831">
        <f>SUM(D695*E695)</f>
        <v>0</v>
      </c>
      <c r="G695" s="1815"/>
      <c r="H695" s="1777"/>
      <c r="I695" s="1777"/>
      <c r="J695" s="1777"/>
      <c r="K695" s="1777"/>
      <c r="L695" s="1777"/>
      <c r="M695" s="1777"/>
      <c r="N695" s="1777"/>
      <c r="O695" s="1777"/>
      <c r="P695" s="1777"/>
      <c r="Q695" s="1777"/>
      <c r="R695" s="1777"/>
      <c r="S695" s="1777"/>
      <c r="T695" s="1777"/>
      <c r="U695" s="1777"/>
      <c r="V695" s="1777"/>
      <c r="W695" s="1777"/>
      <c r="X695" s="1777"/>
      <c r="Y695" s="1777"/>
      <c r="Z695" s="1777"/>
    </row>
    <row r="696" spans="1:26">
      <c r="A696" s="1784"/>
      <c r="B696" s="1797"/>
      <c r="C696" s="1785"/>
      <c r="D696" s="1794"/>
      <c r="E696" s="1795"/>
      <c r="F696" s="1831"/>
      <c r="G696" s="1815"/>
      <c r="H696" s="1777"/>
      <c r="I696" s="1777"/>
      <c r="J696" s="1777"/>
      <c r="K696" s="1777"/>
      <c r="L696" s="1777"/>
      <c r="M696" s="1777"/>
      <c r="N696" s="1777"/>
      <c r="O696" s="1777"/>
      <c r="P696" s="1777"/>
      <c r="Q696" s="1777"/>
      <c r="R696" s="1777"/>
      <c r="S696" s="1777"/>
      <c r="T696" s="1777"/>
      <c r="U696" s="1777"/>
      <c r="V696" s="1777"/>
      <c r="W696" s="1777"/>
      <c r="X696" s="1777"/>
      <c r="Y696" s="1777"/>
      <c r="Z696" s="1777"/>
    </row>
    <row r="697" spans="1:26">
      <c r="A697" s="1814" t="s">
        <v>570</v>
      </c>
      <c r="B697" s="1805" t="s">
        <v>2169</v>
      </c>
      <c r="C697" s="1785"/>
      <c r="D697" s="1794"/>
      <c r="E697" s="1795"/>
      <c r="F697" s="1831"/>
      <c r="H697" s="1777"/>
      <c r="I697" s="1777"/>
      <c r="J697" s="1777"/>
      <c r="K697" s="1777"/>
      <c r="L697" s="1777"/>
      <c r="M697" s="1777"/>
      <c r="N697" s="1777"/>
      <c r="O697" s="1777"/>
      <c r="P697" s="1777"/>
      <c r="Q697" s="1777"/>
      <c r="R697" s="1777"/>
      <c r="S697" s="1777"/>
      <c r="T697" s="1777"/>
      <c r="U697" s="1777"/>
      <c r="V697" s="1777"/>
      <c r="W697" s="1777"/>
      <c r="X697" s="1777"/>
      <c r="Y697" s="1777"/>
      <c r="Z697" s="1777"/>
    </row>
    <row r="698" spans="1:26" ht="79.2">
      <c r="A698" s="1784"/>
      <c r="B698" s="1797" t="s">
        <v>2765</v>
      </c>
      <c r="C698" s="1785"/>
      <c r="D698" s="1794"/>
      <c r="E698" s="1795"/>
      <c r="F698" s="1831"/>
      <c r="H698" s="1777"/>
      <c r="I698" s="1777"/>
      <c r="J698" s="1777"/>
      <c r="K698" s="1777"/>
      <c r="L698" s="1777"/>
      <c r="M698" s="1777"/>
      <c r="N698" s="1777"/>
      <c r="O698" s="1777"/>
      <c r="P698" s="1777"/>
      <c r="Q698" s="1777"/>
      <c r="R698" s="1777"/>
      <c r="S698" s="1777"/>
      <c r="T698" s="1777"/>
      <c r="U698" s="1777"/>
      <c r="V698" s="1777"/>
      <c r="W698" s="1777"/>
      <c r="X698" s="1777"/>
      <c r="Y698" s="1777"/>
      <c r="Z698" s="1777"/>
    </row>
    <row r="699" spans="1:26">
      <c r="A699" s="1784"/>
      <c r="B699" s="1797" t="s">
        <v>306</v>
      </c>
      <c r="C699" s="1785"/>
      <c r="D699" s="1794"/>
      <c r="E699" s="1795"/>
      <c r="F699" s="1831"/>
      <c r="H699" s="1777"/>
      <c r="I699" s="1777"/>
      <c r="J699" s="1777"/>
      <c r="K699" s="1777"/>
      <c r="L699" s="1777"/>
      <c r="M699" s="1777"/>
      <c r="N699" s="1777"/>
      <c r="O699" s="1777"/>
      <c r="P699" s="1777"/>
      <c r="Q699" s="1777"/>
      <c r="R699" s="1777"/>
      <c r="S699" s="1777"/>
      <c r="T699" s="1777"/>
      <c r="U699" s="1777"/>
      <c r="V699" s="1777"/>
      <c r="W699" s="1777"/>
      <c r="X699" s="1777"/>
      <c r="Y699" s="1777"/>
      <c r="Z699" s="1777"/>
    </row>
    <row r="700" spans="1:26" ht="26.4">
      <c r="A700" s="1784"/>
      <c r="B700" s="1797" t="s">
        <v>2170</v>
      </c>
      <c r="C700" s="1785"/>
      <c r="D700" s="1794"/>
      <c r="E700" s="1795"/>
      <c r="F700" s="1831"/>
      <c r="G700" s="1923"/>
      <c r="H700" s="1777"/>
      <c r="I700" s="1777"/>
      <c r="J700" s="1777"/>
      <c r="K700" s="1777"/>
      <c r="L700" s="1777"/>
      <c r="M700" s="1777"/>
      <c r="N700" s="1777"/>
      <c r="O700" s="1777"/>
      <c r="P700" s="1777"/>
      <c r="Q700" s="1777"/>
      <c r="R700" s="1777"/>
      <c r="S700" s="1777"/>
      <c r="T700" s="1777"/>
      <c r="U700" s="1777"/>
      <c r="V700" s="1777"/>
      <c r="W700" s="1777"/>
      <c r="X700" s="1777"/>
      <c r="Y700" s="1777"/>
      <c r="Z700" s="1777"/>
    </row>
    <row r="701" spans="1:26" s="1883" customFormat="1">
      <c r="A701" s="1892"/>
      <c r="B701" s="1878" t="s">
        <v>2171</v>
      </c>
      <c r="C701" s="1879"/>
      <c r="D701" s="1831"/>
      <c r="E701" s="1831"/>
      <c r="F701" s="1831">
        <f t="shared" ref="F701" si="23">SUM(D701*E701)</f>
        <v>0</v>
      </c>
      <c r="G701" s="1911"/>
      <c r="J701" s="1777"/>
    </row>
    <row r="702" spans="1:26" s="1883" customFormat="1">
      <c r="A702" s="1892"/>
      <c r="B702" s="1878" t="s">
        <v>2172</v>
      </c>
      <c r="C702" s="1879"/>
      <c r="D702" s="1831"/>
      <c r="E702" s="1831"/>
      <c r="F702" s="1831"/>
      <c r="G702" s="1911"/>
      <c r="J702" s="1777"/>
    </row>
    <row r="703" spans="1:26" s="1883" customFormat="1">
      <c r="A703" s="1892"/>
      <c r="B703" s="1878" t="s">
        <v>2173</v>
      </c>
      <c r="C703" s="1879"/>
      <c r="D703" s="1831"/>
      <c r="E703" s="1831"/>
      <c r="F703" s="1831">
        <f t="shared" ref="F703:F704" si="24">SUM(D703*E703)</f>
        <v>0</v>
      </c>
      <c r="G703" s="1911"/>
      <c r="J703" s="1777"/>
    </row>
    <row r="704" spans="1:26" s="1883" customFormat="1" ht="26.4">
      <c r="A704" s="1892"/>
      <c r="B704" s="1878" t="s">
        <v>2174</v>
      </c>
      <c r="C704" s="1879"/>
      <c r="D704" s="1831"/>
      <c r="E704" s="1831"/>
      <c r="F704" s="1831">
        <f t="shared" si="24"/>
        <v>0</v>
      </c>
      <c r="G704" s="1911"/>
      <c r="J704" s="1777"/>
    </row>
    <row r="705" spans="1:26" s="1883" customFormat="1" ht="26.4">
      <c r="A705" s="1892"/>
      <c r="B705" s="1878" t="s">
        <v>2175</v>
      </c>
      <c r="C705" s="1879"/>
      <c r="D705" s="1831"/>
      <c r="E705" s="1831"/>
      <c r="F705" s="1831"/>
      <c r="G705" s="1911"/>
      <c r="J705" s="1777"/>
    </row>
    <row r="706" spans="1:26" s="1883" customFormat="1" ht="39.6">
      <c r="A706" s="1892"/>
      <c r="B706" s="86" t="s">
        <v>313</v>
      </c>
      <c r="C706" s="1879"/>
      <c r="D706" s="1831"/>
      <c r="E706" s="1831"/>
      <c r="F706" s="1831">
        <f>SUM(D706*E706)</f>
        <v>0</v>
      </c>
      <c r="G706" s="1911"/>
      <c r="J706" s="1777"/>
    </row>
    <row r="707" spans="1:26" s="1883" customFormat="1" ht="39.6">
      <c r="A707" s="1892"/>
      <c r="B707" s="86" t="s">
        <v>2176</v>
      </c>
      <c r="C707" s="1879"/>
      <c r="D707" s="1831"/>
      <c r="E707" s="1831"/>
      <c r="F707" s="1831"/>
      <c r="G707" s="1911"/>
      <c r="J707" s="1777"/>
    </row>
    <row r="708" spans="1:26" s="1883" customFormat="1" ht="26.4">
      <c r="A708" s="1892"/>
      <c r="B708" s="1878" t="s">
        <v>2177</v>
      </c>
      <c r="C708" s="1879"/>
      <c r="D708" s="1831"/>
      <c r="E708" s="1831"/>
      <c r="F708" s="1831">
        <f>SUM(D708*E708)</f>
        <v>0</v>
      </c>
      <c r="G708" s="1776"/>
      <c r="J708" s="1777"/>
    </row>
    <row r="709" spans="1:26" s="1883" customFormat="1">
      <c r="A709" s="1892"/>
      <c r="B709" s="1878" t="s">
        <v>1695</v>
      </c>
      <c r="C709" s="1785" t="s">
        <v>179</v>
      </c>
      <c r="D709" s="1794">
        <v>14.2</v>
      </c>
      <c r="E709" s="1831"/>
      <c r="F709" s="1831">
        <f>SUM(D709*E709)</f>
        <v>0</v>
      </c>
      <c r="G709" s="1776"/>
      <c r="J709" s="1777"/>
    </row>
    <row r="710" spans="1:26" s="1883" customFormat="1">
      <c r="A710" s="1892"/>
      <c r="B710" s="1797" t="s">
        <v>2178</v>
      </c>
      <c r="C710" s="1785" t="s">
        <v>216</v>
      </c>
      <c r="D710" s="1794">
        <v>350</v>
      </c>
      <c r="E710" s="1795"/>
      <c r="F710" s="1831">
        <f>SUM(D710*E710)</f>
        <v>0</v>
      </c>
      <c r="G710" s="1776"/>
      <c r="J710" s="1777"/>
    </row>
    <row r="711" spans="1:26">
      <c r="A711" s="1784"/>
      <c r="B711" s="1797"/>
      <c r="C711" s="1785"/>
      <c r="D711" s="1794"/>
      <c r="E711" s="1795"/>
      <c r="F711" s="1831"/>
      <c r="H711" s="1777"/>
      <c r="I711" s="1777"/>
      <c r="J711" s="1777"/>
      <c r="K711" s="1777"/>
      <c r="L711" s="1777"/>
      <c r="M711" s="1777"/>
      <c r="N711" s="1777"/>
      <c r="O711" s="1777"/>
      <c r="P711" s="1777"/>
      <c r="Q711" s="1777"/>
      <c r="R711" s="1777"/>
      <c r="S711" s="1777"/>
      <c r="T711" s="1777"/>
      <c r="U711" s="1777"/>
      <c r="V711" s="1777"/>
      <c r="W711" s="1777"/>
      <c r="X711" s="1777"/>
      <c r="Y711" s="1777"/>
      <c r="Z711" s="1777"/>
    </row>
    <row r="712" spans="1:26" ht="26.4">
      <c r="A712" s="1814" t="s">
        <v>571</v>
      </c>
      <c r="B712" s="1805" t="s">
        <v>2766</v>
      </c>
      <c r="C712" s="1785"/>
      <c r="D712" s="1794"/>
      <c r="E712" s="1795"/>
      <c r="F712" s="1831"/>
      <c r="H712" s="1777"/>
      <c r="I712" s="1777"/>
      <c r="J712" s="1777"/>
      <c r="K712" s="1777"/>
      <c r="L712" s="1777"/>
      <c r="M712" s="1777"/>
      <c r="N712" s="1777"/>
      <c r="O712" s="1777"/>
      <c r="P712" s="1777"/>
      <c r="Q712" s="1777"/>
      <c r="R712" s="1777"/>
      <c r="S712" s="1777"/>
      <c r="T712" s="1777"/>
      <c r="U712" s="1777"/>
      <c r="V712" s="1777"/>
      <c r="W712" s="1777"/>
      <c r="X712" s="1777"/>
      <c r="Y712" s="1777"/>
      <c r="Z712" s="1777"/>
    </row>
    <row r="713" spans="1:26" ht="132">
      <c r="A713" s="1784"/>
      <c r="B713" s="1797" t="s">
        <v>2767</v>
      </c>
      <c r="C713" s="1785"/>
      <c r="D713" s="1794"/>
      <c r="E713" s="1795"/>
      <c r="F713" s="1831"/>
      <c r="H713" s="1777"/>
      <c r="I713" s="1777"/>
      <c r="J713" s="1777"/>
      <c r="K713" s="1777"/>
      <c r="L713" s="1777"/>
      <c r="M713" s="1777"/>
      <c r="N713" s="1777"/>
      <c r="O713" s="1777"/>
      <c r="P713" s="1777"/>
      <c r="Q713" s="1777"/>
      <c r="R713" s="1777"/>
      <c r="S713" s="1777"/>
      <c r="T713" s="1777"/>
      <c r="U713" s="1777"/>
      <c r="V713" s="1777"/>
      <c r="W713" s="1777"/>
      <c r="X713" s="1777"/>
      <c r="Y713" s="1777"/>
      <c r="Z713" s="1777"/>
    </row>
    <row r="714" spans="1:26">
      <c r="A714" s="1784"/>
      <c r="B714" s="1797" t="s">
        <v>306</v>
      </c>
      <c r="C714" s="1785"/>
      <c r="D714" s="1794"/>
      <c r="E714" s="1795"/>
      <c r="F714" s="1831"/>
      <c r="H714" s="1777"/>
      <c r="I714" s="1777"/>
      <c r="J714" s="1777"/>
      <c r="K714" s="1777"/>
      <c r="L714" s="1777"/>
      <c r="M714" s="1777"/>
      <c r="N714" s="1777"/>
      <c r="O714" s="1777"/>
      <c r="P714" s="1777"/>
      <c r="Q714" s="1777"/>
      <c r="R714" s="1777"/>
      <c r="S714" s="1777"/>
      <c r="T714" s="1777"/>
      <c r="U714" s="1777"/>
      <c r="V714" s="1777"/>
      <c r="W714" s="1777"/>
      <c r="X714" s="1777"/>
      <c r="Y714" s="1777"/>
      <c r="Z714" s="1777"/>
    </row>
    <row r="715" spans="1:26" ht="26.4">
      <c r="A715" s="1784"/>
      <c r="B715" s="1797" t="s">
        <v>2768</v>
      </c>
      <c r="C715" s="1785"/>
      <c r="D715" s="1794"/>
      <c r="E715" s="1795"/>
      <c r="F715" s="1831"/>
      <c r="G715" s="1923"/>
      <c r="H715" s="1777"/>
      <c r="I715" s="1777"/>
      <c r="J715" s="1777"/>
      <c r="K715" s="1777"/>
      <c r="L715" s="1777"/>
      <c r="M715" s="1777"/>
      <c r="N715" s="1777"/>
      <c r="O715" s="1777"/>
      <c r="P715" s="1777"/>
      <c r="Q715" s="1777"/>
      <c r="R715" s="1777"/>
      <c r="S715" s="1777"/>
      <c r="T715" s="1777"/>
      <c r="U715" s="1777"/>
      <c r="V715" s="1777"/>
      <c r="W715" s="1777"/>
      <c r="X715" s="1777"/>
      <c r="Y715" s="1777"/>
      <c r="Z715" s="1777"/>
    </row>
    <row r="716" spans="1:26" s="1883" customFormat="1">
      <c r="A716" s="1892"/>
      <c r="B716" s="1878" t="s">
        <v>2171</v>
      </c>
      <c r="C716" s="1879"/>
      <c r="D716" s="1831"/>
      <c r="E716" s="1831"/>
      <c r="F716" s="1831"/>
      <c r="G716" s="1911"/>
      <c r="J716" s="1777"/>
    </row>
    <row r="717" spans="1:26" s="1883" customFormat="1">
      <c r="A717" s="1892"/>
      <c r="B717" s="1878" t="s">
        <v>2172</v>
      </c>
      <c r="C717" s="1879"/>
      <c r="D717" s="1831"/>
      <c r="E717" s="1831"/>
      <c r="F717" s="1831"/>
      <c r="G717" s="1911"/>
      <c r="J717" s="1777"/>
    </row>
    <row r="718" spans="1:26" s="1883" customFormat="1" ht="26.4">
      <c r="A718" s="1892"/>
      <c r="B718" s="1878" t="s">
        <v>2769</v>
      </c>
      <c r="C718" s="1879"/>
      <c r="D718" s="1831"/>
      <c r="E718" s="1831"/>
      <c r="F718" s="1831"/>
      <c r="G718" s="1911"/>
      <c r="J718" s="1777"/>
    </row>
    <row r="719" spans="1:26" s="1883" customFormat="1">
      <c r="A719" s="1892"/>
      <c r="B719" s="1878" t="s">
        <v>2173</v>
      </c>
      <c r="C719" s="1879"/>
      <c r="D719" s="1831"/>
      <c r="E719" s="1831"/>
      <c r="F719" s="1831"/>
      <c r="G719" s="1911"/>
      <c r="J719" s="1777"/>
    </row>
    <row r="720" spans="1:26" s="1883" customFormat="1" ht="26.4">
      <c r="A720" s="1892"/>
      <c r="B720" s="1878" t="s">
        <v>2174</v>
      </c>
      <c r="C720" s="1879"/>
      <c r="D720" s="1831"/>
      <c r="E720" s="1831"/>
      <c r="F720" s="1831"/>
      <c r="G720" s="1911"/>
      <c r="J720" s="1777"/>
    </row>
    <row r="721" spans="1:26" s="1883" customFormat="1" ht="26.4">
      <c r="A721" s="1892"/>
      <c r="B721" s="1878" t="s">
        <v>2175</v>
      </c>
      <c r="C721" s="1879"/>
      <c r="D721" s="1831"/>
      <c r="E721" s="1831"/>
      <c r="F721" s="1831"/>
      <c r="G721" s="1911"/>
      <c r="J721" s="1777"/>
    </row>
    <row r="722" spans="1:26" s="1883" customFormat="1" ht="39.6">
      <c r="A722" s="1892"/>
      <c r="B722" s="86" t="s">
        <v>313</v>
      </c>
      <c r="C722" s="1879"/>
      <c r="D722" s="1831"/>
      <c r="E722" s="1831"/>
      <c r="F722" s="1831"/>
      <c r="G722" s="1911"/>
      <c r="J722" s="1777"/>
    </row>
    <row r="723" spans="1:26" s="1883" customFormat="1" ht="79.2">
      <c r="A723" s="1892"/>
      <c r="B723" s="86" t="s">
        <v>2770</v>
      </c>
      <c r="C723" s="1879"/>
      <c r="D723" s="1831"/>
      <c r="E723" s="1831"/>
      <c r="F723" s="1831"/>
      <c r="G723" s="1911"/>
      <c r="J723" s="1777"/>
    </row>
    <row r="724" spans="1:26" s="1883" customFormat="1" ht="26.4">
      <c r="A724" s="1892"/>
      <c r="B724" s="1878" t="s">
        <v>2771</v>
      </c>
      <c r="C724" s="1879"/>
      <c r="D724" s="1831"/>
      <c r="E724" s="1831"/>
      <c r="F724" s="1831"/>
      <c r="G724" s="1776"/>
      <c r="J724" s="1777"/>
    </row>
    <row r="725" spans="1:26" s="1883" customFormat="1">
      <c r="A725" s="1892"/>
      <c r="B725" s="1878"/>
      <c r="C725" s="1785" t="s">
        <v>179</v>
      </c>
      <c r="D725" s="1794">
        <v>10</v>
      </c>
      <c r="E725" s="1831"/>
      <c r="F725" s="1831">
        <f>SUM(D725*E725)</f>
        <v>0</v>
      </c>
      <c r="G725" s="1776"/>
      <c r="J725" s="1777"/>
    </row>
    <row r="726" spans="1:26">
      <c r="A726" s="1784"/>
      <c r="B726" s="1797"/>
      <c r="C726" s="1785"/>
      <c r="D726" s="1794"/>
      <c r="E726" s="1795"/>
      <c r="F726" s="1831"/>
      <c r="H726" s="1777"/>
      <c r="I726" s="1777"/>
      <c r="J726" s="1777"/>
      <c r="K726" s="1777"/>
      <c r="L726" s="1777"/>
      <c r="M726" s="1777"/>
      <c r="N726" s="1777"/>
      <c r="O726" s="1777"/>
      <c r="P726" s="1777"/>
      <c r="Q726" s="1777"/>
      <c r="R726" s="1777"/>
      <c r="S726" s="1777"/>
      <c r="T726" s="1777"/>
      <c r="U726" s="1777"/>
      <c r="V726" s="1777"/>
      <c r="W726" s="1777"/>
      <c r="X726" s="1777"/>
      <c r="Y726" s="1777"/>
      <c r="Z726" s="1777"/>
    </row>
    <row r="727" spans="1:26">
      <c r="A727" s="1924" t="str">
        <f>A281</f>
        <v>III</v>
      </c>
      <c r="B727" s="1925" t="str">
        <f>CONCATENATE(B281," ", "UKUPNO:")</f>
        <v>BETONSKI I ARMIRANO BETONSKI RADOVI UKUPNO:</v>
      </c>
      <c r="C727" s="1926"/>
      <c r="D727" s="1927"/>
      <c r="E727" s="1928"/>
      <c r="F727" s="1929">
        <f>SUM(F282:F726)</f>
        <v>0</v>
      </c>
      <c r="G727" s="1823"/>
      <c r="H727" s="1824"/>
      <c r="I727" s="1824"/>
      <c r="J727" s="1777"/>
      <c r="K727" s="1824"/>
      <c r="L727" s="1824"/>
      <c r="M727" s="1824"/>
      <c r="N727" s="1824"/>
      <c r="O727" s="1824"/>
      <c r="P727" s="1824"/>
      <c r="Q727" s="1824"/>
      <c r="R727" s="1824"/>
      <c r="S727" s="1824"/>
      <c r="T727" s="1824"/>
      <c r="U727" s="1824"/>
      <c r="V727" s="1824"/>
      <c r="W727" s="1824"/>
      <c r="X727" s="1824"/>
      <c r="Y727" s="1824"/>
      <c r="Z727" s="1824"/>
    </row>
    <row r="728" spans="1:26">
      <c r="A728" s="1821"/>
      <c r="B728" s="1822"/>
      <c r="C728" s="1762"/>
      <c r="D728" s="1780"/>
      <c r="E728" s="1781"/>
      <c r="F728" s="1930"/>
      <c r="G728" s="1823"/>
      <c r="H728" s="1824"/>
      <c r="I728" s="1824"/>
      <c r="J728" s="1777"/>
      <c r="K728" s="1824"/>
      <c r="L728" s="1824"/>
      <c r="M728" s="1824"/>
      <c r="N728" s="1824"/>
      <c r="O728" s="1824"/>
      <c r="P728" s="1824"/>
      <c r="Q728" s="1824"/>
      <c r="R728" s="1824"/>
      <c r="S728" s="1824"/>
      <c r="T728" s="1824"/>
      <c r="U728" s="1824"/>
      <c r="V728" s="1824"/>
      <c r="W728" s="1824"/>
      <c r="X728" s="1824"/>
      <c r="Y728" s="1824"/>
      <c r="Z728" s="1824"/>
    </row>
    <row r="729" spans="1:26">
      <c r="A729" s="1821"/>
      <c r="B729" s="1822"/>
      <c r="C729" s="1762"/>
      <c r="D729" s="1780"/>
      <c r="E729" s="1781"/>
      <c r="F729" s="1930"/>
      <c r="G729" s="1823"/>
      <c r="H729" s="1824"/>
      <c r="I729" s="1824"/>
      <c r="J729" s="1777"/>
      <c r="K729" s="1824"/>
      <c r="L729" s="1824"/>
      <c r="M729" s="1824"/>
      <c r="N729" s="1824"/>
      <c r="O729" s="1824"/>
      <c r="P729" s="1824"/>
      <c r="Q729" s="1824"/>
      <c r="R729" s="1824"/>
      <c r="S729" s="1824"/>
      <c r="T729" s="1824"/>
      <c r="U729" s="1824"/>
      <c r="V729" s="1824"/>
      <c r="W729" s="1824"/>
      <c r="X729" s="1824"/>
      <c r="Y729" s="1824"/>
      <c r="Z729" s="1824"/>
    </row>
    <row r="730" spans="1:26">
      <c r="A730" s="1798" t="s">
        <v>2772</v>
      </c>
      <c r="B730" s="1799" t="s">
        <v>2773</v>
      </c>
      <c r="C730" s="1800"/>
      <c r="D730" s="1801"/>
      <c r="E730" s="1801"/>
      <c r="F730" s="1801"/>
      <c r="H730" s="1777"/>
      <c r="I730" s="1777"/>
      <c r="J730" s="1777"/>
      <c r="K730" s="1777"/>
      <c r="L730" s="1777"/>
      <c r="M730" s="1777"/>
      <c r="N730" s="1777"/>
      <c r="O730" s="1777"/>
      <c r="P730" s="1777"/>
      <c r="Q730" s="1777"/>
      <c r="R730" s="1777"/>
      <c r="S730" s="1777"/>
      <c r="T730" s="1777"/>
      <c r="U730" s="1777"/>
      <c r="V730" s="1777"/>
      <c r="W730" s="1777"/>
      <c r="X730" s="1777"/>
      <c r="Y730" s="1777"/>
      <c r="Z730" s="1777"/>
    </row>
    <row r="731" spans="1:26">
      <c r="A731" s="1796"/>
      <c r="B731" s="1797"/>
      <c r="C731" s="1785"/>
      <c r="D731" s="1794"/>
      <c r="E731" s="1795"/>
      <c r="F731" s="1831">
        <f t="shared" ref="F731" si="25">SUM(D731*E731)</f>
        <v>0</v>
      </c>
      <c r="H731" s="1777"/>
      <c r="I731" s="1777"/>
      <c r="J731" s="1777"/>
      <c r="K731" s="1777"/>
      <c r="L731" s="1777"/>
      <c r="M731" s="1777"/>
      <c r="N731" s="1777"/>
      <c r="O731" s="1777"/>
      <c r="P731" s="1777"/>
      <c r="Q731" s="1777"/>
      <c r="R731" s="1777"/>
      <c r="S731" s="1777"/>
      <c r="T731" s="1777"/>
      <c r="U731" s="1777"/>
      <c r="V731" s="1777"/>
      <c r="W731" s="1777"/>
      <c r="X731" s="1777"/>
      <c r="Y731" s="1777"/>
      <c r="Z731" s="1777"/>
    </row>
    <row r="732" spans="1:26" ht="26.4">
      <c r="A732" s="1784" t="s">
        <v>175</v>
      </c>
      <c r="B732" s="1797" t="s">
        <v>2774</v>
      </c>
      <c r="C732" s="1785"/>
      <c r="D732" s="1794"/>
      <c r="E732" s="1795"/>
      <c r="F732" s="1831"/>
      <c r="H732" s="1777"/>
      <c r="I732" s="1777"/>
      <c r="J732" s="1777"/>
      <c r="K732" s="1777"/>
      <c r="L732" s="1777"/>
      <c r="M732" s="1777"/>
      <c r="N732" s="1777"/>
      <c r="O732" s="1777"/>
      <c r="P732" s="1777"/>
      <c r="Q732" s="1777"/>
      <c r="R732" s="1777"/>
      <c r="S732" s="1777"/>
      <c r="T732" s="1777"/>
      <c r="U732" s="1777"/>
      <c r="V732" s="1777"/>
      <c r="W732" s="1777"/>
      <c r="X732" s="1777"/>
      <c r="Y732" s="1777"/>
      <c r="Z732" s="1777"/>
    </row>
    <row r="733" spans="1:26" ht="26.4">
      <c r="A733" s="1784" t="s">
        <v>178</v>
      </c>
      <c r="B733" s="1797" t="s">
        <v>2775</v>
      </c>
      <c r="C733" s="1785"/>
      <c r="D733" s="1794"/>
      <c r="E733" s="1795"/>
      <c r="F733" s="1831"/>
      <c r="H733" s="1777"/>
      <c r="I733" s="1777"/>
      <c r="J733" s="1777"/>
      <c r="K733" s="1777"/>
      <c r="L733" s="1777"/>
      <c r="M733" s="1777"/>
      <c r="N733" s="1777"/>
      <c r="O733" s="1777"/>
      <c r="P733" s="1777"/>
      <c r="Q733" s="1777"/>
      <c r="R733" s="1777"/>
      <c r="S733" s="1777"/>
      <c r="T733" s="1777"/>
      <c r="U733" s="1777"/>
      <c r="V733" s="1777"/>
      <c r="W733" s="1777"/>
      <c r="X733" s="1777"/>
      <c r="Y733" s="1777"/>
      <c r="Z733" s="1777"/>
    </row>
    <row r="734" spans="1:26">
      <c r="A734" s="1796"/>
      <c r="B734" s="1797"/>
      <c r="C734" s="1785"/>
      <c r="D734" s="1794"/>
      <c r="E734" s="1795"/>
      <c r="F734" s="1831"/>
      <c r="H734" s="1777"/>
      <c r="I734" s="1777"/>
      <c r="J734" s="1777"/>
      <c r="K734" s="1777"/>
      <c r="L734" s="1777"/>
      <c r="M734" s="1777"/>
      <c r="N734" s="1777"/>
      <c r="O734" s="1777"/>
      <c r="P734" s="1777"/>
      <c r="Q734" s="1777"/>
      <c r="R734" s="1777"/>
      <c r="S734" s="1777"/>
      <c r="T734" s="1777"/>
      <c r="U734" s="1777"/>
      <c r="V734" s="1777"/>
      <c r="W734" s="1777"/>
      <c r="X734" s="1777"/>
      <c r="Y734" s="1777"/>
      <c r="Z734" s="1777"/>
    </row>
    <row r="735" spans="1:26">
      <c r="A735" s="1814" t="s">
        <v>172</v>
      </c>
      <c r="B735" s="1805" t="s">
        <v>1707</v>
      </c>
      <c r="C735" s="1785"/>
      <c r="D735" s="1794"/>
      <c r="E735" s="1795"/>
      <c r="F735" s="1831"/>
      <c r="H735" s="1931"/>
      <c r="I735" s="1777"/>
      <c r="J735" s="1777"/>
      <c r="K735" s="1777"/>
      <c r="L735" s="1777"/>
      <c r="M735" s="1777"/>
      <c r="N735" s="1777"/>
      <c r="O735" s="1777"/>
      <c r="P735" s="1777"/>
      <c r="Q735" s="1777"/>
      <c r="R735" s="1777"/>
      <c r="S735" s="1777"/>
      <c r="T735" s="1777"/>
      <c r="U735" s="1777"/>
      <c r="V735" s="1777"/>
      <c r="W735" s="1777"/>
      <c r="X735" s="1777"/>
      <c r="Y735" s="1777"/>
      <c r="Z735" s="1777"/>
    </row>
    <row r="736" spans="1:26" ht="39.6">
      <c r="A736" s="1784" t="s">
        <v>175</v>
      </c>
      <c r="B736" s="1797" t="s">
        <v>1708</v>
      </c>
      <c r="C736" s="1785"/>
      <c r="D736" s="1794"/>
      <c r="E736" s="1795"/>
      <c r="F736" s="1831"/>
      <c r="H736" s="1777"/>
      <c r="I736" s="1777"/>
      <c r="J736" s="1777"/>
      <c r="K736" s="1777"/>
      <c r="L736" s="1777"/>
      <c r="M736" s="1777"/>
      <c r="N736" s="1777"/>
      <c r="O736" s="1777"/>
      <c r="P736" s="1777"/>
      <c r="Q736" s="1777"/>
      <c r="R736" s="1777"/>
      <c r="S736" s="1777"/>
      <c r="T736" s="1777"/>
      <c r="U736" s="1777"/>
      <c r="V736" s="1777"/>
      <c r="W736" s="1777"/>
      <c r="X736" s="1777"/>
      <c r="Y736" s="1777"/>
      <c r="Z736" s="1777"/>
    </row>
    <row r="737" spans="1:26" s="1837" customFormat="1">
      <c r="A737" s="1832"/>
      <c r="B737" s="1833" t="s">
        <v>1709</v>
      </c>
      <c r="C737" s="1834"/>
      <c r="D737" s="1831"/>
      <c r="E737" s="1835"/>
      <c r="F737" s="1831"/>
      <c r="G737" s="1776"/>
      <c r="H737" s="1932"/>
      <c r="J737" s="1777"/>
    </row>
    <row r="738" spans="1:26" s="1837" customFormat="1" ht="26.4">
      <c r="A738" s="1832"/>
      <c r="B738" s="1833" t="s">
        <v>1710</v>
      </c>
      <c r="C738" s="1834"/>
      <c r="D738" s="1831"/>
      <c r="E738" s="1835"/>
      <c r="F738" s="1831"/>
      <c r="G738" s="1776"/>
      <c r="H738" s="1932"/>
      <c r="J738" s="1777"/>
    </row>
    <row r="739" spans="1:26" s="1837" customFormat="1">
      <c r="A739" s="1832"/>
      <c r="B739" s="1833"/>
      <c r="C739" s="1834" t="s">
        <v>216</v>
      </c>
      <c r="D739" s="1831">
        <v>318810</v>
      </c>
      <c r="E739" s="1835"/>
      <c r="F739" s="1831">
        <f>SUM(D739*E739)</f>
        <v>0</v>
      </c>
      <c r="G739" s="1815"/>
      <c r="H739" s="1932"/>
      <c r="J739" s="1777"/>
    </row>
    <row r="740" spans="1:26" s="1837" customFormat="1">
      <c r="A740" s="1832"/>
      <c r="B740" s="1833"/>
      <c r="C740" s="1834"/>
      <c r="D740" s="1831"/>
      <c r="E740" s="1835"/>
      <c r="F740" s="1831"/>
      <c r="G740" s="1933"/>
      <c r="H740" s="1932"/>
      <c r="J740" s="1777"/>
    </row>
    <row r="741" spans="1:26">
      <c r="A741" s="1816"/>
      <c r="B741" s="1817"/>
      <c r="C741" s="1818"/>
      <c r="D741" s="1819"/>
      <c r="E741" s="1934"/>
      <c r="F741" s="1831"/>
      <c r="H741" s="1777"/>
      <c r="I741" s="1777"/>
      <c r="J741" s="1777"/>
      <c r="K741" s="1777"/>
      <c r="L741" s="1777"/>
      <c r="M741" s="1777"/>
      <c r="N741" s="1777"/>
      <c r="O741" s="1777"/>
      <c r="P741" s="1777"/>
      <c r="Q741" s="1777"/>
      <c r="R741" s="1777"/>
      <c r="S741" s="1777"/>
      <c r="T741" s="1777"/>
      <c r="U741" s="1777"/>
      <c r="V741" s="1777"/>
      <c r="W741" s="1777"/>
      <c r="X741" s="1777"/>
      <c r="Y741" s="1777"/>
      <c r="Z741" s="1777"/>
    </row>
    <row r="742" spans="1:26">
      <c r="A742" s="1821" t="s">
        <v>2772</v>
      </c>
      <c r="B742" s="1822" t="str">
        <f>CONCATENATE(B730," ", "UKUPNO:")</f>
        <v>ARMIRAČKI RADOVI UKUPNO:</v>
      </c>
      <c r="C742" s="1762"/>
      <c r="D742" s="1780"/>
      <c r="E742" s="1781"/>
      <c r="F742" s="1929">
        <f>SUM(F731:F741)</f>
        <v>0</v>
      </c>
      <c r="G742" s="1823"/>
      <c r="H742" s="1824"/>
      <c r="I742" s="1824"/>
      <c r="J742" s="1777"/>
      <c r="K742" s="1824"/>
      <c r="L742" s="1824"/>
      <c r="M742" s="1824"/>
      <c r="N742" s="1824"/>
      <c r="O742" s="1824"/>
      <c r="P742" s="1824"/>
      <c r="Q742" s="1824"/>
      <c r="R742" s="1824"/>
      <c r="S742" s="1824"/>
      <c r="T742" s="1824"/>
      <c r="U742" s="1824"/>
      <c r="V742" s="1824"/>
      <c r="W742" s="1824"/>
      <c r="X742" s="1824"/>
      <c r="Y742" s="1824"/>
      <c r="Z742" s="1824"/>
    </row>
    <row r="743" spans="1:26">
      <c r="A743" s="1821"/>
      <c r="B743" s="1822"/>
      <c r="C743" s="1762"/>
      <c r="D743" s="1780"/>
      <c r="E743" s="1781"/>
      <c r="F743" s="1813"/>
      <c r="G743" s="1823"/>
      <c r="H743" s="1824"/>
      <c r="I743" s="1824"/>
      <c r="J743" s="1777"/>
      <c r="K743" s="1824"/>
      <c r="L743" s="1824"/>
      <c r="M743" s="1824"/>
      <c r="N743" s="1824"/>
      <c r="O743" s="1824"/>
      <c r="P743" s="1824"/>
      <c r="Q743" s="1824"/>
      <c r="R743" s="1824"/>
      <c r="S743" s="1824"/>
      <c r="T743" s="1824"/>
      <c r="U743" s="1824"/>
      <c r="V743" s="1824"/>
      <c r="W743" s="1824"/>
      <c r="X743" s="1824"/>
      <c r="Y743" s="1824"/>
      <c r="Z743" s="1824"/>
    </row>
    <row r="744" spans="1:26">
      <c r="A744" s="1821"/>
      <c r="B744" s="1822"/>
      <c r="C744" s="1762"/>
      <c r="D744" s="1780"/>
      <c r="E744" s="1781"/>
      <c r="F744" s="1813"/>
      <c r="G744" s="1815"/>
      <c r="H744" s="1824"/>
      <c r="I744" s="1824"/>
      <c r="J744" s="1777"/>
      <c r="K744" s="1824"/>
      <c r="L744" s="1824"/>
      <c r="M744" s="1824"/>
      <c r="N744" s="1824"/>
      <c r="O744" s="1824"/>
      <c r="P744" s="1824"/>
      <c r="Q744" s="1824"/>
      <c r="R744" s="1824"/>
      <c r="S744" s="1824"/>
      <c r="T744" s="1824"/>
      <c r="U744" s="1824"/>
      <c r="V744" s="1824"/>
      <c r="W744" s="1824"/>
      <c r="X744" s="1824"/>
      <c r="Y744" s="1824"/>
      <c r="Z744" s="1824"/>
    </row>
    <row r="745" spans="1:26">
      <c r="A745" s="1821"/>
      <c r="B745" s="1822"/>
      <c r="C745" s="1762"/>
      <c r="D745" s="1780"/>
      <c r="E745" s="1781"/>
      <c r="F745" s="1813"/>
      <c r="G745" s="1935"/>
      <c r="H745" s="1824"/>
      <c r="I745" s="1824"/>
      <c r="J745" s="1777"/>
      <c r="K745" s="1824"/>
      <c r="L745" s="1824"/>
      <c r="M745" s="1824"/>
      <c r="N745" s="1824"/>
      <c r="O745" s="1824"/>
      <c r="P745" s="1824"/>
      <c r="Q745" s="1824"/>
      <c r="R745" s="1824"/>
      <c r="S745" s="1824"/>
      <c r="T745" s="1824"/>
      <c r="U745" s="1824"/>
      <c r="V745" s="1824"/>
      <c r="W745" s="1824"/>
      <c r="X745" s="1824"/>
      <c r="Y745" s="1824"/>
      <c r="Z745" s="1824"/>
    </row>
    <row r="746" spans="1:26">
      <c r="A746" s="1798" t="s">
        <v>2776</v>
      </c>
      <c r="B746" s="1799" t="s">
        <v>159</v>
      </c>
      <c r="C746" s="1800"/>
      <c r="D746" s="1801"/>
      <c r="E746" s="1801"/>
      <c r="F746" s="1801"/>
      <c r="H746" s="1777"/>
      <c r="I746" s="1777"/>
      <c r="J746" s="1777"/>
      <c r="K746" s="1777"/>
      <c r="L746" s="1777"/>
      <c r="M746" s="1777"/>
      <c r="N746" s="1777"/>
      <c r="O746" s="1777"/>
      <c r="P746" s="1777"/>
      <c r="Q746" s="1777"/>
      <c r="R746" s="1777"/>
      <c r="S746" s="1777"/>
      <c r="T746" s="1777"/>
      <c r="U746" s="1777"/>
      <c r="V746" s="1777"/>
      <c r="W746" s="1777"/>
      <c r="X746" s="1777"/>
      <c r="Y746" s="1777"/>
      <c r="Z746" s="1777"/>
    </row>
    <row r="747" spans="1:26">
      <c r="A747" s="1796"/>
      <c r="B747" s="1797"/>
      <c r="C747" s="1785"/>
      <c r="D747" s="1794"/>
      <c r="E747" s="1795"/>
      <c r="F747" s="1813"/>
      <c r="H747" s="1777"/>
      <c r="I747" s="1777"/>
      <c r="J747" s="1777"/>
      <c r="K747" s="1777"/>
      <c r="L747" s="1777"/>
      <c r="M747" s="1777"/>
      <c r="N747" s="1777"/>
      <c r="O747" s="1777"/>
      <c r="P747" s="1777"/>
      <c r="Q747" s="1777"/>
      <c r="R747" s="1777"/>
      <c r="S747" s="1777"/>
      <c r="T747" s="1777"/>
      <c r="U747" s="1777"/>
      <c r="V747" s="1777"/>
      <c r="W747" s="1777"/>
      <c r="X747" s="1777"/>
      <c r="Y747" s="1777"/>
      <c r="Z747" s="1777"/>
    </row>
    <row r="748" spans="1:26">
      <c r="A748" s="1796"/>
      <c r="B748" s="1797"/>
      <c r="C748" s="1785"/>
      <c r="D748" s="1794"/>
      <c r="E748" s="1795"/>
      <c r="F748" s="1813"/>
      <c r="H748" s="1777"/>
      <c r="I748" s="1777"/>
      <c r="J748" s="1777"/>
      <c r="K748" s="1777"/>
      <c r="L748" s="1777"/>
      <c r="M748" s="1777"/>
      <c r="N748" s="1777"/>
      <c r="O748" s="1777"/>
      <c r="P748" s="1777"/>
      <c r="Q748" s="1777"/>
      <c r="R748" s="1777"/>
      <c r="S748" s="1777"/>
      <c r="T748" s="1777"/>
      <c r="U748" s="1777"/>
      <c r="V748" s="1777"/>
      <c r="W748" s="1777"/>
      <c r="X748" s="1777"/>
      <c r="Y748" s="1777"/>
      <c r="Z748" s="1777"/>
    </row>
    <row r="749" spans="1:26">
      <c r="A749" s="1796"/>
      <c r="B749" s="1797"/>
      <c r="C749" s="1785"/>
      <c r="D749" s="1794"/>
      <c r="E749" s="1795"/>
      <c r="F749" s="1813"/>
      <c r="H749" s="1777"/>
      <c r="I749" s="1777"/>
      <c r="J749" s="1777"/>
      <c r="K749" s="1777"/>
      <c r="L749" s="1777"/>
      <c r="M749" s="1777"/>
      <c r="N749" s="1777"/>
      <c r="O749" s="1777"/>
      <c r="P749" s="1777"/>
      <c r="Q749" s="1777"/>
      <c r="R749" s="1777"/>
      <c r="S749" s="1777"/>
      <c r="T749" s="1777"/>
      <c r="U749" s="1777"/>
      <c r="V749" s="1777"/>
      <c r="W749" s="1777"/>
      <c r="X749" s="1777"/>
      <c r="Y749" s="1777"/>
      <c r="Z749" s="1777"/>
    </row>
    <row r="750" spans="1:26">
      <c r="A750" s="1804" t="s">
        <v>2777</v>
      </c>
      <c r="B750" s="1805" t="s">
        <v>933</v>
      </c>
      <c r="C750" s="1785"/>
      <c r="D750" s="1794"/>
      <c r="E750" s="1795"/>
      <c r="F750" s="1813"/>
      <c r="H750" s="1777"/>
      <c r="I750" s="1777"/>
      <c r="J750" s="1777"/>
      <c r="K750" s="1777"/>
      <c r="L750" s="1777"/>
      <c r="M750" s="1777"/>
      <c r="N750" s="1777"/>
      <c r="O750" s="1777"/>
      <c r="P750" s="1777"/>
      <c r="Q750" s="1777"/>
      <c r="R750" s="1777"/>
      <c r="S750" s="1777"/>
      <c r="T750" s="1777"/>
      <c r="U750" s="1777"/>
      <c r="V750" s="1777"/>
      <c r="W750" s="1777"/>
      <c r="X750" s="1777"/>
      <c r="Y750" s="1777"/>
      <c r="Z750" s="1777"/>
    </row>
    <row r="751" spans="1:26">
      <c r="A751" s="1796"/>
      <c r="B751" s="1797"/>
      <c r="C751" s="1785"/>
      <c r="D751" s="1794"/>
      <c r="E751" s="1795"/>
      <c r="F751" s="1813"/>
      <c r="H751" s="1777"/>
      <c r="I751" s="1777"/>
      <c r="J751" s="1777"/>
      <c r="K751" s="1777"/>
      <c r="L751" s="1777"/>
      <c r="M751" s="1777"/>
      <c r="N751" s="1777"/>
      <c r="O751" s="1777"/>
      <c r="P751" s="1777"/>
      <c r="Q751" s="1777"/>
      <c r="R751" s="1777"/>
      <c r="S751" s="1777"/>
      <c r="T751" s="1777"/>
      <c r="U751" s="1777"/>
      <c r="V751" s="1777"/>
      <c r="W751" s="1777"/>
      <c r="X751" s="1777"/>
      <c r="Y751" s="1777"/>
      <c r="Z751" s="1777"/>
    </row>
    <row r="752" spans="1:26">
      <c r="A752" s="1796"/>
      <c r="B752" s="1797"/>
      <c r="C752" s="1785"/>
      <c r="D752" s="1794"/>
      <c r="E752" s="1795"/>
      <c r="F752" s="1813"/>
      <c r="H752" s="1777"/>
      <c r="I752" s="1777"/>
      <c r="J752" s="1777"/>
      <c r="K752" s="1777"/>
      <c r="L752" s="1777"/>
      <c r="M752" s="1777"/>
      <c r="N752" s="1777"/>
      <c r="O752" s="1777"/>
      <c r="P752" s="1777"/>
      <c r="Q752" s="1777"/>
      <c r="R752" s="1777"/>
      <c r="S752" s="1777"/>
      <c r="T752" s="1777"/>
      <c r="U752" s="1777"/>
      <c r="V752" s="1777"/>
      <c r="W752" s="1777"/>
      <c r="X752" s="1777"/>
      <c r="Y752" s="1777"/>
      <c r="Z752" s="1777"/>
    </row>
    <row r="753" spans="1:7" s="1883" customFormat="1" ht="26.4">
      <c r="A753" s="1884" t="s">
        <v>172</v>
      </c>
      <c r="B753" s="1912" t="s">
        <v>2778</v>
      </c>
      <c r="C753" s="1879"/>
      <c r="D753" s="1831"/>
      <c r="E753" s="1835"/>
      <c r="F753" s="1831"/>
      <c r="G753" s="1911"/>
    </row>
    <row r="754" spans="1:7" s="1883" customFormat="1" ht="211.2">
      <c r="A754" s="1884"/>
      <c r="B754" s="1833" t="s">
        <v>2779</v>
      </c>
      <c r="C754" s="1936"/>
      <c r="D754" s="1937"/>
      <c r="E754" s="1938"/>
      <c r="F754" s="1831"/>
      <c r="G754" s="1911"/>
    </row>
    <row r="755" spans="1:7" s="1883" customFormat="1" ht="52.8">
      <c r="A755" s="1884"/>
      <c r="B755" s="1833" t="s">
        <v>2780</v>
      </c>
      <c r="C755" s="1936"/>
      <c r="D755" s="1937"/>
      <c r="E755" s="1938"/>
      <c r="F755" s="1831"/>
      <c r="G755" s="1911"/>
    </row>
    <row r="756" spans="1:7" s="1883" customFormat="1" ht="26.4">
      <c r="A756" s="1884"/>
      <c r="B756" s="1833" t="s">
        <v>2781</v>
      </c>
      <c r="C756" s="1936"/>
      <c r="D756" s="1937"/>
      <c r="E756" s="1938"/>
      <c r="F756" s="1831"/>
      <c r="G756" s="1911"/>
    </row>
    <row r="757" spans="1:7" s="1883" customFormat="1" ht="92.4">
      <c r="A757" s="1884"/>
      <c r="B757" s="1833" t="s">
        <v>2782</v>
      </c>
      <c r="C757" s="1936"/>
      <c r="D757" s="1937"/>
      <c r="E757" s="1938"/>
      <c r="F757" s="1831"/>
      <c r="G757" s="1911"/>
    </row>
    <row r="758" spans="1:7" s="1883" customFormat="1">
      <c r="A758" s="1884"/>
      <c r="B758" s="1833" t="s">
        <v>322</v>
      </c>
      <c r="C758" s="1936"/>
      <c r="D758" s="1937"/>
      <c r="E758" s="1938"/>
      <c r="F758" s="1831"/>
      <c r="G758" s="1911"/>
    </row>
    <row r="759" spans="1:7" s="1883" customFormat="1">
      <c r="A759" s="1884"/>
      <c r="B759" s="1833" t="s">
        <v>2783</v>
      </c>
      <c r="C759" s="1936"/>
      <c r="D759" s="1937"/>
      <c r="E759" s="1938"/>
      <c r="F759" s="1831"/>
      <c r="G759" s="1911"/>
    </row>
    <row r="760" spans="1:7" s="1883" customFormat="1" ht="26.4">
      <c r="A760" s="1884"/>
      <c r="B760" s="1833" t="s">
        <v>2784</v>
      </c>
      <c r="C760" s="1936"/>
      <c r="D760" s="1937"/>
      <c r="E760" s="1938"/>
      <c r="F760" s="1831"/>
      <c r="G760" s="1911"/>
    </row>
    <row r="761" spans="1:7" s="1883" customFormat="1" ht="39.6">
      <c r="A761" s="1884"/>
      <c r="B761" s="1833" t="s">
        <v>2785</v>
      </c>
      <c r="C761" s="1936"/>
      <c r="D761" s="1937"/>
      <c r="E761" s="1938"/>
      <c r="F761" s="1831"/>
      <c r="G761" s="1911"/>
    </row>
    <row r="762" spans="1:7" s="1883" customFormat="1" ht="132">
      <c r="A762" s="1884"/>
      <c r="B762" s="1833" t="s">
        <v>2786</v>
      </c>
      <c r="C762" s="1936"/>
      <c r="D762" s="1937"/>
      <c r="E762" s="1938"/>
      <c r="F762" s="1831"/>
      <c r="G762" s="1911"/>
    </row>
    <row r="763" spans="1:7" s="1883" customFormat="1" ht="132">
      <c r="A763" s="1884"/>
      <c r="B763" s="1833" t="s">
        <v>2787</v>
      </c>
      <c r="C763" s="1936"/>
      <c r="D763" s="1937"/>
      <c r="E763" s="1938"/>
      <c r="F763" s="1831"/>
      <c r="G763" s="1911"/>
    </row>
    <row r="764" spans="1:7" s="1883" customFormat="1" ht="26.4">
      <c r="A764" s="1884"/>
      <c r="B764" s="1833" t="s">
        <v>2788</v>
      </c>
      <c r="C764" s="1936"/>
      <c r="D764" s="1937"/>
      <c r="E764" s="1938"/>
      <c r="F764" s="1831"/>
      <c r="G764" s="1911"/>
    </row>
    <row r="765" spans="1:7" s="1883" customFormat="1" ht="39.6">
      <c r="A765" s="1884"/>
      <c r="B765" s="1939" t="s">
        <v>2789</v>
      </c>
      <c r="C765" s="1936"/>
      <c r="D765" s="1937"/>
      <c r="E765" s="1938"/>
      <c r="F765" s="1831"/>
      <c r="G765" s="1911"/>
    </row>
    <row r="766" spans="1:7" s="1883" customFormat="1" ht="26.4">
      <c r="A766" s="1884"/>
      <c r="B766" s="1833" t="s">
        <v>2790</v>
      </c>
      <c r="C766" s="1936"/>
      <c r="D766" s="1937"/>
      <c r="E766" s="1938"/>
      <c r="F766" s="1831"/>
      <c r="G766" s="1911"/>
    </row>
    <row r="767" spans="1:7" s="1883" customFormat="1">
      <c r="A767" s="1884"/>
      <c r="B767" s="1833" t="s">
        <v>2791</v>
      </c>
      <c r="C767" s="1936"/>
      <c r="D767" s="1937"/>
      <c r="E767" s="1938"/>
      <c r="F767" s="1831"/>
      <c r="G767" s="1911"/>
    </row>
    <row r="768" spans="1:7" s="1883" customFormat="1" ht="26.4">
      <c r="A768" s="1884"/>
      <c r="B768" s="1833" t="s">
        <v>2792</v>
      </c>
      <c r="C768" s="1936"/>
      <c r="D768" s="1937"/>
      <c r="E768" s="1938"/>
      <c r="F768" s="1831"/>
      <c r="G768" s="1911"/>
    </row>
    <row r="769" spans="1:7" s="1883" customFormat="1">
      <c r="A769" s="1884"/>
      <c r="B769" s="1833" t="s">
        <v>2793</v>
      </c>
      <c r="C769" s="1887" t="s">
        <v>1645</v>
      </c>
      <c r="D769" s="1940">
        <v>9.5</v>
      </c>
      <c r="E769" s="1835"/>
      <c r="F769" s="1831">
        <f t="shared" ref="F769:F818" si="26">SUM(D769*E769)</f>
        <v>0</v>
      </c>
      <c r="G769" s="1776"/>
    </row>
    <row r="770" spans="1:7" s="1883" customFormat="1">
      <c r="A770" s="1884"/>
      <c r="B770" s="1833" t="s">
        <v>2794</v>
      </c>
      <c r="C770" s="1887" t="s">
        <v>1645</v>
      </c>
      <c r="D770" s="1940">
        <v>4.5</v>
      </c>
      <c r="E770" s="1835"/>
      <c r="F770" s="1831">
        <f t="shared" ref="F770" si="27">SUM(D770*E770)</f>
        <v>0</v>
      </c>
      <c r="G770" s="1911"/>
    </row>
    <row r="771" spans="1:7" s="1883" customFormat="1">
      <c r="A771" s="1884"/>
      <c r="B771" s="1913"/>
      <c r="C771" s="1879"/>
      <c r="D771" s="1831"/>
      <c r="E771" s="1835"/>
      <c r="F771" s="1831">
        <f t="shared" si="26"/>
        <v>0</v>
      </c>
      <c r="G771" s="1911"/>
    </row>
    <row r="772" spans="1:7" s="1883" customFormat="1">
      <c r="A772" s="1891" t="s">
        <v>2795</v>
      </c>
      <c r="B772" s="1912" t="s">
        <v>2796</v>
      </c>
      <c r="C772" s="1887"/>
      <c r="D772" s="1831"/>
      <c r="E772" s="1835"/>
      <c r="F772" s="1831">
        <f t="shared" si="26"/>
        <v>0</v>
      </c>
      <c r="G772" s="1911"/>
    </row>
    <row r="773" spans="1:7" s="1883" customFormat="1">
      <c r="A773" s="1884"/>
      <c r="B773" s="1913"/>
      <c r="C773" s="1887"/>
      <c r="D773" s="1940"/>
      <c r="E773" s="1835"/>
      <c r="F773" s="1831">
        <f t="shared" si="26"/>
        <v>0</v>
      </c>
      <c r="G773" s="1911"/>
    </row>
    <row r="774" spans="1:7" s="1883" customFormat="1">
      <c r="A774" s="1884"/>
      <c r="B774" s="1913"/>
      <c r="C774" s="1887"/>
      <c r="D774" s="1940"/>
      <c r="E774" s="1835"/>
      <c r="F774" s="1831">
        <f t="shared" si="26"/>
        <v>0</v>
      </c>
      <c r="G774" s="1911"/>
    </row>
    <row r="775" spans="1:7" s="1883" customFormat="1" ht="26.4">
      <c r="A775" s="1884" t="s">
        <v>202</v>
      </c>
      <c r="B775" s="1941" t="s">
        <v>2797</v>
      </c>
      <c r="C775" s="1887"/>
      <c r="D775" s="1940"/>
      <c r="E775" s="1835"/>
      <c r="F775" s="1831"/>
      <c r="G775" s="1911"/>
    </row>
    <row r="776" spans="1:7" s="1883" customFormat="1" ht="307.5" customHeight="1">
      <c r="A776" s="1884"/>
      <c r="B776" s="1942" t="s">
        <v>2798</v>
      </c>
      <c r="C776" s="1887"/>
      <c r="D776" s="1940"/>
      <c r="E776" s="1835"/>
      <c r="F776" s="1831"/>
      <c r="G776" s="1911"/>
    </row>
    <row r="777" spans="1:7" s="1883" customFormat="1">
      <c r="A777" s="1884"/>
      <c r="B777" s="1833" t="s">
        <v>322</v>
      </c>
      <c r="C777" s="1887"/>
      <c r="D777" s="1940"/>
      <c r="E777" s="1835"/>
      <c r="F777" s="1831"/>
      <c r="G777" s="1911"/>
    </row>
    <row r="778" spans="1:7" s="1883" customFormat="1" ht="52.8">
      <c r="A778" s="1884"/>
      <c r="B778" s="1833" t="s">
        <v>2799</v>
      </c>
      <c r="C778" s="1887"/>
      <c r="D778" s="1940"/>
      <c r="E778" s="1835"/>
      <c r="F778" s="1831"/>
      <c r="G778" s="1911"/>
    </row>
    <row r="779" spans="1:7" s="1883" customFormat="1" ht="79.2">
      <c r="A779" s="1884"/>
      <c r="B779" s="1942" t="s">
        <v>2800</v>
      </c>
      <c r="C779" s="1887"/>
      <c r="D779" s="1940"/>
      <c r="E779" s="1835"/>
      <c r="F779" s="1831"/>
      <c r="G779" s="1911"/>
    </row>
    <row r="780" spans="1:7" s="1883" customFormat="1" ht="26.4">
      <c r="A780" s="1884"/>
      <c r="B780" s="1942" t="s">
        <v>2801</v>
      </c>
      <c r="C780" s="1887"/>
      <c r="D780" s="1940"/>
      <c r="E780" s="1835"/>
      <c r="F780" s="1831"/>
      <c r="G780" s="1911"/>
    </row>
    <row r="781" spans="1:7" s="1883" customFormat="1" ht="66">
      <c r="A781" s="1884"/>
      <c r="B781" s="1833" t="s">
        <v>2802</v>
      </c>
      <c r="C781" s="1887"/>
      <c r="D781" s="1940"/>
      <c r="E781" s="1835"/>
      <c r="F781" s="1831"/>
      <c r="G781" s="1911"/>
    </row>
    <row r="782" spans="1:7" s="1883" customFormat="1" ht="26.4">
      <c r="A782" s="1884"/>
      <c r="B782" s="1833" t="s">
        <v>2803</v>
      </c>
      <c r="C782" s="1887"/>
      <c r="D782" s="1940"/>
      <c r="E782" s="1835"/>
      <c r="F782" s="1831"/>
      <c r="G782" s="1911"/>
    </row>
    <row r="783" spans="1:7" s="1883" customFormat="1" ht="39.6">
      <c r="A783" s="1884"/>
      <c r="B783" s="1939" t="s">
        <v>2789</v>
      </c>
      <c r="C783" s="1887"/>
      <c r="D783" s="1940"/>
      <c r="E783" s="1835"/>
      <c r="F783" s="1831"/>
      <c r="G783" s="1911"/>
    </row>
    <row r="784" spans="1:7" s="1883" customFormat="1" ht="26.4">
      <c r="A784" s="1884"/>
      <c r="B784" s="1833" t="s">
        <v>2790</v>
      </c>
      <c r="C784" s="1887"/>
      <c r="D784" s="1940"/>
      <c r="E784" s="1835"/>
      <c r="F784" s="1831"/>
      <c r="G784" s="1911"/>
    </row>
    <row r="785" spans="1:26" s="1883" customFormat="1">
      <c r="A785" s="1884"/>
      <c r="B785" s="1833" t="s">
        <v>2804</v>
      </c>
      <c r="C785" s="1887"/>
      <c r="D785" s="1940"/>
      <c r="E785" s="1835"/>
      <c r="F785" s="1831"/>
      <c r="G785" s="1911"/>
    </row>
    <row r="786" spans="1:26" s="1883" customFormat="1" ht="39.6">
      <c r="A786" s="1884"/>
      <c r="B786" s="1833" t="s">
        <v>2805</v>
      </c>
      <c r="C786" s="1887"/>
      <c r="D786" s="1940"/>
      <c r="E786" s="1835"/>
      <c r="F786" s="1831"/>
      <c r="G786" s="1911"/>
    </row>
    <row r="787" spans="1:26" s="1883" customFormat="1">
      <c r="A787" s="1884"/>
      <c r="B787" s="1833" t="s">
        <v>2806</v>
      </c>
      <c r="C787" s="1887" t="s">
        <v>179</v>
      </c>
      <c r="D787" s="1940">
        <v>72</v>
      </c>
      <c r="E787" s="1835"/>
      <c r="F787" s="1831">
        <f t="shared" si="26"/>
        <v>0</v>
      </c>
      <c r="G787" s="1911"/>
    </row>
    <row r="788" spans="1:26">
      <c r="A788" s="1814"/>
      <c r="B788" s="1805"/>
      <c r="C788" s="1785"/>
      <c r="D788" s="1794"/>
      <c r="E788" s="1795"/>
      <c r="F788" s="1831"/>
      <c r="H788" s="1777"/>
      <c r="I788" s="1777"/>
      <c r="J788" s="1777"/>
      <c r="K788" s="1777"/>
      <c r="L788" s="1777"/>
      <c r="M788" s="1777"/>
      <c r="N788" s="1777"/>
      <c r="O788" s="1777"/>
      <c r="P788" s="1777"/>
      <c r="Q788" s="1777"/>
      <c r="R788" s="1777"/>
      <c r="S788" s="1777"/>
      <c r="T788" s="1777"/>
      <c r="U788" s="1777"/>
      <c r="V788" s="1777"/>
      <c r="W788" s="1777"/>
      <c r="X788" s="1777"/>
      <c r="Y788" s="1777"/>
      <c r="Z788" s="1777"/>
    </row>
    <row r="789" spans="1:26">
      <c r="A789" s="1814" t="s">
        <v>2807</v>
      </c>
      <c r="B789" s="1805" t="s">
        <v>2808</v>
      </c>
      <c r="C789" s="1785"/>
      <c r="D789" s="1794"/>
      <c r="E789" s="1795"/>
      <c r="F789" s="1831"/>
      <c r="H789" s="1777"/>
      <c r="I789" s="1777"/>
      <c r="J789" s="1777"/>
      <c r="K789" s="1777"/>
      <c r="L789" s="1777"/>
      <c r="M789" s="1777"/>
      <c r="N789" s="1777"/>
      <c r="O789" s="1777"/>
      <c r="P789" s="1777"/>
      <c r="Q789" s="1777"/>
      <c r="R789" s="1777"/>
      <c r="S789" s="1777"/>
      <c r="T789" s="1777"/>
      <c r="U789" s="1777"/>
      <c r="V789" s="1777"/>
      <c r="W789" s="1777"/>
      <c r="X789" s="1777"/>
      <c r="Y789" s="1777"/>
      <c r="Z789" s="1777"/>
    </row>
    <row r="790" spans="1:26">
      <c r="A790" s="1814"/>
      <c r="B790" s="1805"/>
      <c r="C790" s="1785"/>
      <c r="D790" s="1794"/>
      <c r="E790" s="1795"/>
      <c r="F790" s="1831"/>
      <c r="H790" s="1777"/>
      <c r="I790" s="1777"/>
      <c r="J790" s="1777"/>
      <c r="K790" s="1777"/>
      <c r="L790" s="1777"/>
      <c r="M790" s="1777"/>
      <c r="N790" s="1777"/>
      <c r="O790" s="1777"/>
      <c r="P790" s="1777"/>
      <c r="Q790" s="1777"/>
      <c r="R790" s="1777"/>
      <c r="S790" s="1777"/>
      <c r="T790" s="1777"/>
      <c r="U790" s="1777"/>
      <c r="V790" s="1777"/>
      <c r="W790" s="1777"/>
      <c r="X790" s="1777"/>
      <c r="Y790" s="1777"/>
      <c r="Z790" s="1777"/>
    </row>
    <row r="791" spans="1:26" ht="26.4">
      <c r="A791" s="1943" t="s">
        <v>203</v>
      </c>
      <c r="B791" s="1805" t="s">
        <v>2809</v>
      </c>
      <c r="C791" s="1785"/>
      <c r="D791" s="1794"/>
      <c r="E791" s="1795"/>
      <c r="F791" s="1831"/>
      <c r="G791" s="1815"/>
      <c r="H791" s="1777"/>
      <c r="I791" s="1777"/>
      <c r="J791" s="1777"/>
      <c r="K791" s="1777"/>
      <c r="L791" s="1777"/>
      <c r="M791" s="1777"/>
      <c r="N791" s="1777"/>
      <c r="O791" s="1777"/>
      <c r="P791" s="1777"/>
      <c r="Q791" s="1777"/>
      <c r="R791" s="1777"/>
      <c r="S791" s="1777"/>
      <c r="T791" s="1777"/>
      <c r="U791" s="1777"/>
      <c r="V791" s="1777"/>
      <c r="W791" s="1777"/>
      <c r="X791" s="1777"/>
      <c r="Y791" s="1777"/>
      <c r="Z791" s="1777"/>
    </row>
    <row r="792" spans="1:26" s="1883" customFormat="1" ht="145.19999999999999">
      <c r="A792" s="1884"/>
      <c r="B792" s="1878" t="s">
        <v>2810</v>
      </c>
      <c r="C792" s="1879"/>
      <c r="D792" s="1831"/>
      <c r="E792" s="1835"/>
      <c r="F792" s="1831"/>
      <c r="G792" s="1911"/>
      <c r="J792" s="1777"/>
    </row>
    <row r="793" spans="1:26" s="1883" customFormat="1">
      <c r="A793" s="1884"/>
      <c r="B793" s="1878" t="s">
        <v>322</v>
      </c>
      <c r="C793" s="1879"/>
      <c r="D793" s="1831"/>
      <c r="E793" s="1835"/>
      <c r="F793" s="1831"/>
      <c r="G793" s="1911"/>
      <c r="J793" s="1777"/>
    </row>
    <row r="794" spans="1:26" s="1883" customFormat="1" ht="26.4">
      <c r="A794" s="1784" t="s">
        <v>178</v>
      </c>
      <c r="B794" s="1878" t="s">
        <v>2811</v>
      </c>
      <c r="C794" s="1879"/>
      <c r="D794" s="1831"/>
      <c r="E794" s="1835"/>
      <c r="F794" s="1831"/>
      <c r="G794" s="1911"/>
      <c r="J794" s="1777"/>
    </row>
    <row r="795" spans="1:26" s="1883" customFormat="1" ht="66">
      <c r="A795" s="1784" t="s">
        <v>178</v>
      </c>
      <c r="B795" s="1878" t="s">
        <v>2812</v>
      </c>
      <c r="C795" s="1879"/>
      <c r="D795" s="1831"/>
      <c r="E795" s="1835"/>
      <c r="F795" s="1831"/>
      <c r="G795" s="1911"/>
      <c r="J795" s="1777"/>
    </row>
    <row r="796" spans="1:26" s="1883" customFormat="1" ht="39.6">
      <c r="A796" s="1784" t="s">
        <v>178</v>
      </c>
      <c r="B796" s="1878" t="s">
        <v>2813</v>
      </c>
      <c r="C796" s="1879"/>
      <c r="D796" s="1831"/>
      <c r="E796" s="1835"/>
      <c r="F796" s="1831"/>
      <c r="G796" s="1911"/>
      <c r="J796" s="1777"/>
    </row>
    <row r="797" spans="1:26" s="1883" customFormat="1" ht="26.4">
      <c r="A797" s="1784" t="s">
        <v>178</v>
      </c>
      <c r="B797" s="1878" t="s">
        <v>1735</v>
      </c>
      <c r="C797" s="1879"/>
      <c r="D797" s="1831"/>
      <c r="E797" s="1835"/>
      <c r="F797" s="1831"/>
      <c r="G797" s="1911"/>
      <c r="J797" s="1777"/>
    </row>
    <row r="798" spans="1:26" s="1883" customFormat="1" ht="26.4">
      <c r="A798" s="1784" t="s">
        <v>178</v>
      </c>
      <c r="B798" s="1878" t="s">
        <v>2814</v>
      </c>
      <c r="C798" s="1879"/>
      <c r="D798" s="1831"/>
      <c r="E798" s="1835"/>
      <c r="F798" s="1831"/>
      <c r="G798" s="1911"/>
      <c r="J798" s="1777"/>
    </row>
    <row r="799" spans="1:26" s="1883" customFormat="1" ht="26.4">
      <c r="A799" s="1784" t="s">
        <v>178</v>
      </c>
      <c r="B799" s="1878" t="s">
        <v>1736</v>
      </c>
      <c r="C799" s="1879"/>
      <c r="D799" s="1831"/>
      <c r="E799" s="1835"/>
      <c r="F799" s="1831"/>
      <c r="G799" s="1911"/>
      <c r="J799" s="1777"/>
    </row>
    <row r="800" spans="1:26" ht="39.6">
      <c r="A800" s="1784" t="s">
        <v>178</v>
      </c>
      <c r="B800" s="1797" t="s">
        <v>2815</v>
      </c>
      <c r="C800" s="1785"/>
      <c r="D800" s="1794"/>
      <c r="E800" s="1795"/>
      <c r="F800" s="1831"/>
      <c r="H800" s="1777"/>
      <c r="I800" s="1777"/>
      <c r="J800" s="1777"/>
      <c r="K800" s="1777"/>
      <c r="L800" s="1777"/>
      <c r="M800" s="1777"/>
      <c r="N800" s="1777"/>
      <c r="O800" s="1777"/>
      <c r="P800" s="1777"/>
      <c r="Q800" s="1777"/>
      <c r="R800" s="1777"/>
      <c r="S800" s="1777"/>
      <c r="T800" s="1777"/>
      <c r="U800" s="1777"/>
      <c r="V800" s="1777"/>
      <c r="W800" s="1777"/>
      <c r="X800" s="1777"/>
      <c r="Y800" s="1777"/>
      <c r="Z800" s="1777"/>
    </row>
    <row r="801" spans="1:26" s="1883" customFormat="1">
      <c r="A801" s="1784" t="s">
        <v>178</v>
      </c>
      <c r="B801" s="1878" t="s">
        <v>1737</v>
      </c>
      <c r="C801" s="1879"/>
      <c r="D801" s="1831"/>
      <c r="E801" s="1835"/>
      <c r="F801" s="1831"/>
      <c r="G801" s="1911"/>
      <c r="J801" s="1777"/>
    </row>
    <row r="802" spans="1:26" s="1883" customFormat="1">
      <c r="A802" s="1784" t="s">
        <v>178</v>
      </c>
      <c r="B802" s="1878" t="s">
        <v>2656</v>
      </c>
      <c r="C802" s="1879"/>
      <c r="D802" s="1831"/>
      <c r="E802" s="1835"/>
      <c r="F802" s="1831"/>
      <c r="G802" s="1911"/>
      <c r="J802" s="1777"/>
    </row>
    <row r="803" spans="1:26" s="1883" customFormat="1" ht="52.8">
      <c r="A803" s="1784" t="s">
        <v>178</v>
      </c>
      <c r="B803" s="1878" t="s">
        <v>1739</v>
      </c>
      <c r="C803" s="1879"/>
      <c r="D803" s="1831"/>
      <c r="E803" s="1835"/>
      <c r="F803" s="1831"/>
      <c r="G803" s="1911"/>
      <c r="J803" s="1777"/>
    </row>
    <row r="804" spans="1:26" s="1883" customFormat="1" ht="26.4">
      <c r="A804" s="1784" t="s">
        <v>178</v>
      </c>
      <c r="B804" s="1878" t="s">
        <v>2816</v>
      </c>
      <c r="C804" s="1879"/>
      <c r="D804" s="1831"/>
      <c r="E804" s="1835"/>
      <c r="F804" s="1831"/>
      <c r="G804" s="1911"/>
      <c r="J804" s="1777"/>
    </row>
    <row r="805" spans="1:26" s="1883" customFormat="1" ht="39.6">
      <c r="A805" s="1784" t="s">
        <v>178</v>
      </c>
      <c r="B805" s="1878" t="s">
        <v>1741</v>
      </c>
      <c r="C805" s="1879"/>
      <c r="D805" s="1831"/>
      <c r="E805" s="1835"/>
      <c r="F805" s="1831"/>
      <c r="G805" s="1911"/>
      <c r="J805" s="1777"/>
    </row>
    <row r="806" spans="1:26" s="1883" customFormat="1" ht="26.4">
      <c r="A806" s="1784" t="s">
        <v>178</v>
      </c>
      <c r="B806" s="1878" t="s">
        <v>1742</v>
      </c>
      <c r="C806" s="1879"/>
      <c r="D806" s="1831"/>
      <c r="E806" s="1835"/>
      <c r="F806" s="1831"/>
      <c r="G806" s="1911"/>
      <c r="J806" s="1777"/>
    </row>
    <row r="807" spans="1:26" s="1883" customFormat="1" ht="52.8">
      <c r="A807" s="1784" t="s">
        <v>178</v>
      </c>
      <c r="B807" s="1878" t="s">
        <v>2283</v>
      </c>
      <c r="C807" s="1879"/>
      <c r="D807" s="1831"/>
      <c r="E807" s="1835"/>
      <c r="F807" s="1831"/>
      <c r="G807" s="1911"/>
      <c r="J807" s="1777"/>
    </row>
    <row r="808" spans="1:26" s="1883" customFormat="1">
      <c r="A808" s="1884"/>
      <c r="B808" s="1878" t="s">
        <v>221</v>
      </c>
      <c r="C808" s="1879"/>
      <c r="D808" s="1831"/>
      <c r="E808" s="1835"/>
      <c r="F808" s="1831"/>
      <c r="G808" s="1911"/>
      <c r="J808" s="1777"/>
    </row>
    <row r="809" spans="1:26" s="1883" customFormat="1">
      <c r="A809" s="1784" t="s">
        <v>340</v>
      </c>
      <c r="B809" s="1878" t="s">
        <v>2817</v>
      </c>
      <c r="C809" s="1904" t="s">
        <v>179</v>
      </c>
      <c r="D809" s="1831">
        <v>520</v>
      </c>
      <c r="E809" s="1835"/>
      <c r="F809" s="1831">
        <f t="shared" si="26"/>
        <v>0</v>
      </c>
      <c r="G809" s="1911"/>
      <c r="J809" s="1777"/>
    </row>
    <row r="810" spans="1:26">
      <c r="A810" s="1784" t="s">
        <v>2290</v>
      </c>
      <c r="B810" s="1797" t="s">
        <v>2818</v>
      </c>
      <c r="C810" s="1904" t="s">
        <v>179</v>
      </c>
      <c r="D810" s="1831">
        <v>520</v>
      </c>
      <c r="E810" s="1835"/>
      <c r="F810" s="1831">
        <f t="shared" si="26"/>
        <v>0</v>
      </c>
      <c r="H810" s="1777"/>
      <c r="I810" s="1777"/>
      <c r="J810" s="1777"/>
      <c r="K810" s="1777"/>
      <c r="L810" s="1777"/>
      <c r="M810" s="1777"/>
      <c r="N810" s="1777"/>
      <c r="O810" s="1777"/>
      <c r="P810" s="1777"/>
      <c r="Q810" s="1777"/>
      <c r="R810" s="1777"/>
      <c r="S810" s="1777"/>
      <c r="T810" s="1777"/>
      <c r="U810" s="1777"/>
      <c r="V810" s="1777"/>
      <c r="W810" s="1777"/>
      <c r="X810" s="1777"/>
      <c r="Y810" s="1777"/>
      <c r="Z810" s="1777"/>
    </row>
    <row r="811" spans="1:26">
      <c r="A811" s="1784" t="s">
        <v>2289</v>
      </c>
      <c r="B811" s="1797" t="s">
        <v>2819</v>
      </c>
      <c r="C811" s="1904" t="s">
        <v>179</v>
      </c>
      <c r="D811" s="1831">
        <v>520</v>
      </c>
      <c r="E811" s="1835"/>
      <c r="F811" s="1831">
        <f t="shared" si="26"/>
        <v>0</v>
      </c>
      <c r="H811" s="1777"/>
      <c r="I811" s="1777"/>
      <c r="J811" s="1777"/>
      <c r="K811" s="1777"/>
      <c r="L811" s="1777"/>
      <c r="M811" s="1777"/>
      <c r="N811" s="1777"/>
      <c r="O811" s="1777"/>
      <c r="P811" s="1777"/>
      <c r="Q811" s="1777"/>
      <c r="R811" s="1777"/>
      <c r="S811" s="1777"/>
      <c r="T811" s="1777"/>
      <c r="U811" s="1777"/>
      <c r="V811" s="1777"/>
      <c r="W811" s="1777"/>
      <c r="X811" s="1777"/>
      <c r="Y811" s="1777"/>
      <c r="Z811" s="1777"/>
    </row>
    <row r="812" spans="1:26">
      <c r="A812" s="1784"/>
      <c r="B812" s="1944"/>
      <c r="C812" s="1785"/>
      <c r="D812" s="1794"/>
      <c r="E812" s="1795"/>
      <c r="F812" s="1831"/>
      <c r="H812" s="1777"/>
      <c r="I812" s="1777"/>
      <c r="J812" s="1777"/>
      <c r="K812" s="1777"/>
      <c r="L812" s="1777"/>
      <c r="M812" s="1777"/>
      <c r="N812" s="1777"/>
      <c r="O812" s="1777"/>
      <c r="P812" s="1777"/>
      <c r="Q812" s="1777"/>
      <c r="R812" s="1777"/>
      <c r="S812" s="1777"/>
      <c r="T812" s="1777"/>
      <c r="U812" s="1777"/>
      <c r="V812" s="1777"/>
      <c r="W812" s="1777"/>
      <c r="X812" s="1777"/>
      <c r="Y812" s="1777"/>
      <c r="Z812" s="1777"/>
    </row>
    <row r="813" spans="1:26" s="1945" customFormat="1" ht="26.4">
      <c r="A813" s="1884" t="s">
        <v>205</v>
      </c>
      <c r="B813" s="1885" t="s">
        <v>2820</v>
      </c>
      <c r="C813" s="1889"/>
      <c r="D813" s="1831"/>
      <c r="E813" s="1835"/>
      <c r="F813" s="1831">
        <f t="shared" si="26"/>
        <v>0</v>
      </c>
      <c r="G813" s="1815"/>
      <c r="J813" s="1777"/>
    </row>
    <row r="814" spans="1:26" s="1945" customFormat="1" ht="198">
      <c r="A814" s="1892"/>
      <c r="B814" s="1878" t="s">
        <v>2821</v>
      </c>
      <c r="C814" s="1890"/>
      <c r="D814" s="1831"/>
      <c r="E814" s="1835"/>
      <c r="F814" s="1831">
        <f t="shared" si="26"/>
        <v>0</v>
      </c>
      <c r="G814" s="1946"/>
      <c r="J814" s="1777"/>
    </row>
    <row r="815" spans="1:26" s="1945" customFormat="1">
      <c r="A815" s="1892"/>
      <c r="B815" s="1878" t="s">
        <v>322</v>
      </c>
      <c r="C815" s="1890"/>
      <c r="D815" s="1831"/>
      <c r="E815" s="1835"/>
      <c r="F815" s="1831">
        <f t="shared" si="26"/>
        <v>0</v>
      </c>
      <c r="G815" s="1946"/>
      <c r="J815" s="1777"/>
    </row>
    <row r="816" spans="1:26" s="1945" customFormat="1" ht="26.4">
      <c r="A816" s="1892"/>
      <c r="B816" s="1878" t="s">
        <v>2822</v>
      </c>
      <c r="C816" s="1890"/>
      <c r="D816" s="1831"/>
      <c r="E816" s="1835"/>
      <c r="F816" s="1831">
        <f t="shared" si="26"/>
        <v>0</v>
      </c>
      <c r="G816" s="1946"/>
      <c r="J816" s="1777"/>
    </row>
    <row r="817" spans="1:26" s="1945" customFormat="1" ht="52.8">
      <c r="A817" s="1892"/>
      <c r="B817" s="1878" t="s">
        <v>2823</v>
      </c>
      <c r="C817" s="1890"/>
      <c r="D817" s="1831"/>
      <c r="E817" s="1835"/>
      <c r="F817" s="1831">
        <f t="shared" si="26"/>
        <v>0</v>
      </c>
      <c r="G817" s="1946"/>
      <c r="J817" s="1777"/>
    </row>
    <row r="818" spans="1:26" s="1945" customFormat="1" ht="39.6">
      <c r="A818" s="1892"/>
      <c r="B818" s="1878" t="s">
        <v>2824</v>
      </c>
      <c r="C818" s="1890"/>
      <c r="D818" s="1831"/>
      <c r="E818" s="1835"/>
      <c r="F818" s="1831">
        <f t="shared" si="26"/>
        <v>0</v>
      </c>
      <c r="G818" s="1946"/>
      <c r="J818" s="1777"/>
    </row>
    <row r="819" spans="1:26" s="1945" customFormat="1" ht="39.6">
      <c r="A819" s="1892"/>
      <c r="B819" s="1878" t="s">
        <v>2825</v>
      </c>
      <c r="C819" s="1890"/>
      <c r="D819" s="1831"/>
      <c r="E819" s="1835"/>
      <c r="F819" s="1831">
        <f t="shared" ref="F819:F1044" si="28">SUM(D819*E819)</f>
        <v>0</v>
      </c>
      <c r="G819" s="1946"/>
      <c r="J819" s="1777"/>
    </row>
    <row r="820" spans="1:26" s="1883" customFormat="1" ht="26.4">
      <c r="A820" s="1892"/>
      <c r="B820" s="1878" t="s">
        <v>2826</v>
      </c>
      <c r="C820" s="1879"/>
      <c r="D820" s="1831"/>
      <c r="E820" s="1831"/>
      <c r="F820" s="1831">
        <f t="shared" si="28"/>
        <v>0</v>
      </c>
      <c r="G820" s="1911"/>
      <c r="J820" s="1777"/>
    </row>
    <row r="821" spans="1:26" s="1883" customFormat="1" ht="26.4">
      <c r="A821" s="1892"/>
      <c r="B821" s="1878" t="s">
        <v>2827</v>
      </c>
      <c r="C821" s="1879"/>
      <c r="D821" s="1831"/>
      <c r="E821" s="1831"/>
      <c r="F821" s="1831">
        <f t="shared" si="28"/>
        <v>0</v>
      </c>
      <c r="G821" s="1911"/>
      <c r="J821" s="1777"/>
    </row>
    <row r="822" spans="1:26" s="1945" customFormat="1" ht="26.4">
      <c r="A822" s="1892"/>
      <c r="B822" s="1878" t="s">
        <v>2828</v>
      </c>
      <c r="C822" s="1890"/>
      <c r="D822" s="1831"/>
      <c r="E822" s="1835"/>
      <c r="F822" s="1831">
        <f t="shared" si="28"/>
        <v>0</v>
      </c>
      <c r="G822" s="1946"/>
      <c r="J822" s="1777"/>
    </row>
    <row r="823" spans="1:26" s="1945" customFormat="1" ht="52.8">
      <c r="A823" s="1892"/>
      <c r="B823" s="1878" t="s">
        <v>2829</v>
      </c>
      <c r="C823" s="1890"/>
      <c r="D823" s="1831"/>
      <c r="E823" s="1835"/>
      <c r="F823" s="1831">
        <f t="shared" si="28"/>
        <v>0</v>
      </c>
      <c r="G823" s="1946"/>
      <c r="J823" s="1777"/>
    </row>
    <row r="824" spans="1:26" s="1945" customFormat="1" ht="26.4">
      <c r="A824" s="1892"/>
      <c r="B824" s="1878" t="s">
        <v>2830</v>
      </c>
      <c r="C824" s="1889"/>
      <c r="D824" s="1831"/>
      <c r="E824" s="1835"/>
      <c r="F824" s="1831">
        <f t="shared" si="28"/>
        <v>0</v>
      </c>
      <c r="G824" s="1946"/>
      <c r="J824" s="1777"/>
    </row>
    <row r="825" spans="1:26" s="1945" customFormat="1" ht="39.6">
      <c r="A825" s="1892"/>
      <c r="B825" s="1878" t="s">
        <v>2681</v>
      </c>
      <c r="C825" s="1890"/>
      <c r="D825" s="1831"/>
      <c r="E825" s="1835"/>
      <c r="F825" s="1831">
        <f t="shared" si="28"/>
        <v>0</v>
      </c>
      <c r="G825" s="1946"/>
      <c r="J825" s="1777"/>
    </row>
    <row r="826" spans="1:26" s="1945" customFormat="1" ht="26.4">
      <c r="A826" s="1892"/>
      <c r="B826" s="1878" t="s">
        <v>2831</v>
      </c>
      <c r="C826" s="1890"/>
      <c r="D826" s="1831"/>
      <c r="E826" s="1835"/>
      <c r="F826" s="1831">
        <f t="shared" si="28"/>
        <v>0</v>
      </c>
      <c r="G826" s="1946"/>
      <c r="J826" s="1777"/>
    </row>
    <row r="827" spans="1:26" s="1883" customFormat="1" ht="26.4">
      <c r="A827" s="1892"/>
      <c r="B827" s="1878" t="s">
        <v>1807</v>
      </c>
      <c r="C827" s="1403"/>
      <c r="D827" s="1404"/>
      <c r="E827" s="1404"/>
      <c r="F827" s="1831">
        <f t="shared" si="28"/>
        <v>0</v>
      </c>
      <c r="G827" s="1911"/>
      <c r="J827" s="1777"/>
    </row>
    <row r="828" spans="1:26" s="1883" customFormat="1" ht="52.8">
      <c r="A828" s="1784" t="s">
        <v>178</v>
      </c>
      <c r="B828" s="1878" t="s">
        <v>2283</v>
      </c>
      <c r="C828" s="1879"/>
      <c r="D828" s="1831"/>
      <c r="E828" s="1835"/>
      <c r="F828" s="1831">
        <f t="shared" si="28"/>
        <v>0</v>
      </c>
      <c r="G828" s="1911"/>
      <c r="J828" s="1777"/>
    </row>
    <row r="829" spans="1:26" s="1945" customFormat="1">
      <c r="A829" s="1892"/>
      <c r="B829" s="1878" t="s">
        <v>221</v>
      </c>
      <c r="C829" s="1890"/>
      <c r="D829" s="1831"/>
      <c r="E829" s="1835"/>
      <c r="F829" s="1831">
        <f t="shared" si="28"/>
        <v>0</v>
      </c>
      <c r="G829" s="1946"/>
      <c r="J829" s="1777"/>
    </row>
    <row r="830" spans="1:26" s="1945" customFormat="1">
      <c r="A830" s="1784" t="s">
        <v>340</v>
      </c>
      <c r="B830" s="1878" t="s">
        <v>2832</v>
      </c>
      <c r="C830" s="1947" t="s">
        <v>179</v>
      </c>
      <c r="D830" s="1831">
        <v>898</v>
      </c>
      <c r="E830" s="1835"/>
      <c r="F830" s="1831">
        <f t="shared" si="28"/>
        <v>0</v>
      </c>
      <c r="G830" s="1946"/>
      <c r="J830" s="1777"/>
    </row>
    <row r="831" spans="1:26">
      <c r="A831" s="1784" t="s">
        <v>2290</v>
      </c>
      <c r="B831" s="1797" t="s">
        <v>2818</v>
      </c>
      <c r="C831" s="1947" t="s">
        <v>179</v>
      </c>
      <c r="D831" s="1831">
        <v>898</v>
      </c>
      <c r="E831" s="1835"/>
      <c r="F831" s="1831">
        <f t="shared" si="28"/>
        <v>0</v>
      </c>
      <c r="H831" s="1777"/>
      <c r="I831" s="1777"/>
      <c r="J831" s="1777"/>
      <c r="K831" s="1777"/>
      <c r="L831" s="1777"/>
      <c r="M831" s="1777"/>
      <c r="N831" s="1777"/>
      <c r="O831" s="1777"/>
      <c r="P831" s="1777"/>
      <c r="Q831" s="1777"/>
      <c r="R831" s="1777"/>
      <c r="S831" s="1777"/>
      <c r="T831" s="1777"/>
      <c r="U831" s="1777"/>
      <c r="V831" s="1777"/>
      <c r="W831" s="1777"/>
      <c r="X831" s="1777"/>
      <c r="Y831" s="1777"/>
      <c r="Z831" s="1777"/>
    </row>
    <row r="832" spans="1:26">
      <c r="A832" s="1784" t="s">
        <v>2289</v>
      </c>
      <c r="B832" s="1797" t="s">
        <v>2819</v>
      </c>
      <c r="C832" s="1947" t="s">
        <v>179</v>
      </c>
      <c r="D832" s="1831">
        <v>898</v>
      </c>
      <c r="E832" s="1835"/>
      <c r="F832" s="1831">
        <f t="shared" si="28"/>
        <v>0</v>
      </c>
      <c r="H832" s="1777"/>
      <c r="I832" s="1777"/>
      <c r="J832" s="1777"/>
      <c r="K832" s="1777"/>
      <c r="L832" s="1777"/>
      <c r="M832" s="1777"/>
      <c r="N832" s="1777"/>
      <c r="O832" s="1777"/>
      <c r="P832" s="1777"/>
      <c r="Q832" s="1777"/>
      <c r="R832" s="1777"/>
      <c r="S832" s="1777"/>
      <c r="T832" s="1777"/>
      <c r="U832" s="1777"/>
      <c r="V832" s="1777"/>
      <c r="W832" s="1777"/>
      <c r="X832" s="1777"/>
      <c r="Y832" s="1777"/>
      <c r="Z832" s="1777"/>
    </row>
    <row r="833" spans="1:26">
      <c r="A833" s="1784"/>
      <c r="B833" s="1944"/>
      <c r="C833" s="1785"/>
      <c r="D833" s="1794"/>
      <c r="E833" s="1795"/>
      <c r="F833" s="1831">
        <f t="shared" si="28"/>
        <v>0</v>
      </c>
      <c r="H833" s="1777"/>
      <c r="I833" s="1777"/>
      <c r="J833" s="1777"/>
      <c r="K833" s="1777"/>
      <c r="L833" s="1777"/>
      <c r="M833" s="1777"/>
      <c r="N833" s="1777"/>
      <c r="O833" s="1777"/>
      <c r="P833" s="1777"/>
      <c r="Q833" s="1777"/>
      <c r="R833" s="1777"/>
      <c r="S833" s="1777"/>
      <c r="T833" s="1777"/>
      <c r="U833" s="1777"/>
      <c r="V833" s="1777"/>
      <c r="W833" s="1777"/>
      <c r="X833" s="1777"/>
      <c r="Y833" s="1777"/>
      <c r="Z833" s="1777"/>
    </row>
    <row r="834" spans="1:26" ht="26.4">
      <c r="A834" s="1884" t="s">
        <v>206</v>
      </c>
      <c r="B834" s="1885" t="s">
        <v>2833</v>
      </c>
      <c r="C834" s="1785"/>
      <c r="D834" s="1794"/>
      <c r="E834" s="1795"/>
      <c r="F834" s="1831"/>
      <c r="H834" s="1777"/>
      <c r="I834" s="1777"/>
      <c r="J834" s="1777"/>
      <c r="K834" s="1777"/>
      <c r="L834" s="1777"/>
      <c r="M834" s="1777"/>
      <c r="N834" s="1777"/>
      <c r="O834" s="1777"/>
      <c r="P834" s="1777"/>
      <c r="Q834" s="1777"/>
      <c r="R834" s="1777"/>
      <c r="S834" s="1777"/>
      <c r="T834" s="1777"/>
      <c r="U834" s="1777"/>
      <c r="V834" s="1777"/>
      <c r="W834" s="1777"/>
      <c r="X834" s="1777"/>
      <c r="Y834" s="1777"/>
      <c r="Z834" s="1777"/>
    </row>
    <row r="835" spans="1:26" ht="198">
      <c r="A835" s="1892"/>
      <c r="B835" s="1878" t="s">
        <v>2834</v>
      </c>
      <c r="C835" s="1890"/>
      <c r="D835" s="1831"/>
      <c r="E835" s="1835"/>
      <c r="F835" s="1831">
        <f t="shared" ref="F835:F853" si="29">SUM(D835*E835)</f>
        <v>0</v>
      </c>
      <c r="H835" s="1777"/>
      <c r="I835" s="1777"/>
      <c r="J835" s="1777"/>
      <c r="K835" s="1777"/>
      <c r="L835" s="1777"/>
      <c r="M835" s="1777"/>
      <c r="N835" s="1777"/>
      <c r="O835" s="1777"/>
      <c r="P835" s="1777"/>
      <c r="Q835" s="1777"/>
      <c r="R835" s="1777"/>
      <c r="S835" s="1777"/>
      <c r="T835" s="1777"/>
      <c r="U835" s="1777"/>
      <c r="V835" s="1777"/>
      <c r="W835" s="1777"/>
      <c r="X835" s="1777"/>
      <c r="Y835" s="1777"/>
      <c r="Z835" s="1777"/>
    </row>
    <row r="836" spans="1:26">
      <c r="A836" s="1892"/>
      <c r="B836" s="1878" t="s">
        <v>322</v>
      </c>
      <c r="C836" s="1890"/>
      <c r="D836" s="1831"/>
      <c r="E836" s="1835"/>
      <c r="F836" s="1831">
        <f t="shared" si="29"/>
        <v>0</v>
      </c>
      <c r="H836" s="1777"/>
      <c r="I836" s="1777"/>
      <c r="J836" s="1777"/>
      <c r="K836" s="1777"/>
      <c r="L836" s="1777"/>
      <c r="M836" s="1777"/>
      <c r="N836" s="1777"/>
      <c r="O836" s="1777"/>
      <c r="P836" s="1777"/>
      <c r="Q836" s="1777"/>
      <c r="R836" s="1777"/>
      <c r="S836" s="1777"/>
      <c r="T836" s="1777"/>
      <c r="U836" s="1777"/>
      <c r="V836" s="1777"/>
      <c r="W836" s="1777"/>
      <c r="X836" s="1777"/>
      <c r="Y836" s="1777"/>
      <c r="Z836" s="1777"/>
    </row>
    <row r="837" spans="1:26" ht="26.4">
      <c r="A837" s="1892"/>
      <c r="B837" s="1878" t="s">
        <v>2822</v>
      </c>
      <c r="C837" s="1890"/>
      <c r="D837" s="1831"/>
      <c r="E837" s="1835"/>
      <c r="F837" s="1831">
        <f t="shared" si="29"/>
        <v>0</v>
      </c>
      <c r="H837" s="1777"/>
      <c r="I837" s="1777"/>
      <c r="J837" s="1777"/>
      <c r="K837" s="1777"/>
      <c r="L837" s="1777"/>
      <c r="M837" s="1777"/>
      <c r="N837" s="1777"/>
      <c r="O837" s="1777"/>
      <c r="P837" s="1777"/>
      <c r="Q837" s="1777"/>
      <c r="R837" s="1777"/>
      <c r="S837" s="1777"/>
      <c r="T837" s="1777"/>
      <c r="U837" s="1777"/>
      <c r="V837" s="1777"/>
      <c r="W837" s="1777"/>
      <c r="X837" s="1777"/>
      <c r="Y837" s="1777"/>
      <c r="Z837" s="1777"/>
    </row>
    <row r="838" spans="1:26" ht="52.8">
      <c r="A838" s="1892"/>
      <c r="B838" s="1878" t="s">
        <v>2835</v>
      </c>
      <c r="C838" s="1890"/>
      <c r="D838" s="1831"/>
      <c r="E838" s="1835"/>
      <c r="F838" s="1831">
        <f t="shared" si="29"/>
        <v>0</v>
      </c>
      <c r="H838" s="1777"/>
      <c r="I838" s="1777"/>
      <c r="J838" s="1777"/>
      <c r="K838" s="1777"/>
      <c r="L838" s="1777"/>
      <c r="M838" s="1777"/>
      <c r="N838" s="1777"/>
      <c r="O838" s="1777"/>
      <c r="P838" s="1777"/>
      <c r="Q838" s="1777"/>
      <c r="R838" s="1777"/>
      <c r="S838" s="1777"/>
      <c r="T838" s="1777"/>
      <c r="U838" s="1777"/>
      <c r="V838" s="1777"/>
      <c r="W838" s="1777"/>
      <c r="X838" s="1777"/>
      <c r="Y838" s="1777"/>
      <c r="Z838" s="1777"/>
    </row>
    <row r="839" spans="1:26" ht="39.6">
      <c r="A839" s="1892"/>
      <c r="B839" s="1878" t="s">
        <v>2824</v>
      </c>
      <c r="C839" s="1890"/>
      <c r="D839" s="1831"/>
      <c r="E839" s="1835"/>
      <c r="F839" s="1831">
        <f t="shared" si="29"/>
        <v>0</v>
      </c>
      <c r="H839" s="1777"/>
      <c r="I839" s="1777"/>
      <c r="J839" s="1777"/>
      <c r="K839" s="1777"/>
      <c r="L839" s="1777"/>
      <c r="M839" s="1777"/>
      <c r="N839" s="1777"/>
      <c r="O839" s="1777"/>
      <c r="P839" s="1777"/>
      <c r="Q839" s="1777"/>
      <c r="R839" s="1777"/>
      <c r="S839" s="1777"/>
      <c r="T839" s="1777"/>
      <c r="U839" s="1777"/>
      <c r="V839" s="1777"/>
      <c r="W839" s="1777"/>
      <c r="X839" s="1777"/>
      <c r="Y839" s="1777"/>
      <c r="Z839" s="1777"/>
    </row>
    <row r="840" spans="1:26" ht="39.6">
      <c r="A840" s="1892"/>
      <c r="B840" s="1878" t="s">
        <v>2825</v>
      </c>
      <c r="C840" s="1890"/>
      <c r="D840" s="1831"/>
      <c r="E840" s="1835"/>
      <c r="F840" s="1831">
        <f t="shared" si="29"/>
        <v>0</v>
      </c>
      <c r="H840" s="1777"/>
      <c r="I840" s="1777"/>
      <c r="J840" s="1777"/>
      <c r="K840" s="1777"/>
      <c r="L840" s="1777"/>
      <c r="M840" s="1777"/>
      <c r="N840" s="1777"/>
      <c r="O840" s="1777"/>
      <c r="P840" s="1777"/>
      <c r="Q840" s="1777"/>
      <c r="R840" s="1777"/>
      <c r="S840" s="1777"/>
      <c r="T840" s="1777"/>
      <c r="U840" s="1777"/>
      <c r="V840" s="1777"/>
      <c r="W840" s="1777"/>
      <c r="X840" s="1777"/>
      <c r="Y840" s="1777"/>
      <c r="Z840" s="1777"/>
    </row>
    <row r="841" spans="1:26" ht="26.4">
      <c r="A841" s="1892"/>
      <c r="B841" s="1878" t="s">
        <v>2826</v>
      </c>
      <c r="C841" s="1879"/>
      <c r="D841" s="1831"/>
      <c r="E841" s="1831"/>
      <c r="F841" s="1831">
        <f t="shared" si="29"/>
        <v>0</v>
      </c>
      <c r="H841" s="1777"/>
      <c r="I841" s="1777"/>
      <c r="J841" s="1777"/>
      <c r="K841" s="1777"/>
      <c r="L841" s="1777"/>
      <c r="M841" s="1777"/>
      <c r="N841" s="1777"/>
      <c r="O841" s="1777"/>
      <c r="P841" s="1777"/>
      <c r="Q841" s="1777"/>
      <c r="R841" s="1777"/>
      <c r="S841" s="1777"/>
      <c r="T841" s="1777"/>
      <c r="U841" s="1777"/>
      <c r="V841" s="1777"/>
      <c r="W841" s="1777"/>
      <c r="X841" s="1777"/>
      <c r="Y841" s="1777"/>
      <c r="Z841" s="1777"/>
    </row>
    <row r="842" spans="1:26" ht="26.4">
      <c r="A842" s="1892"/>
      <c r="B842" s="1878" t="s">
        <v>2827</v>
      </c>
      <c r="C842" s="1879"/>
      <c r="D842" s="1831"/>
      <c r="E842" s="1831"/>
      <c r="F842" s="1831">
        <f t="shared" si="29"/>
        <v>0</v>
      </c>
      <c r="H842" s="1777"/>
      <c r="I842" s="1777"/>
      <c r="J842" s="1777"/>
      <c r="K842" s="1777"/>
      <c r="L842" s="1777"/>
      <c r="M842" s="1777"/>
      <c r="N842" s="1777"/>
      <c r="O842" s="1777"/>
      <c r="P842" s="1777"/>
      <c r="Q842" s="1777"/>
      <c r="R842" s="1777"/>
      <c r="S842" s="1777"/>
      <c r="T842" s="1777"/>
      <c r="U842" s="1777"/>
      <c r="V842" s="1777"/>
      <c r="W842" s="1777"/>
      <c r="X842" s="1777"/>
      <c r="Y842" s="1777"/>
      <c r="Z842" s="1777"/>
    </row>
    <row r="843" spans="1:26" ht="26.4">
      <c r="A843" s="1892"/>
      <c r="B843" s="1878" t="s">
        <v>2828</v>
      </c>
      <c r="C843" s="1890"/>
      <c r="D843" s="1831"/>
      <c r="E843" s="1835"/>
      <c r="F843" s="1831">
        <f t="shared" si="29"/>
        <v>0</v>
      </c>
      <c r="H843" s="1777"/>
      <c r="I843" s="1777"/>
      <c r="J843" s="1777"/>
      <c r="K843" s="1777"/>
      <c r="L843" s="1777"/>
      <c r="M843" s="1777"/>
      <c r="N843" s="1777"/>
      <c r="O843" s="1777"/>
      <c r="P843" s="1777"/>
      <c r="Q843" s="1777"/>
      <c r="R843" s="1777"/>
      <c r="S843" s="1777"/>
      <c r="T843" s="1777"/>
      <c r="U843" s="1777"/>
      <c r="V843" s="1777"/>
      <c r="W843" s="1777"/>
      <c r="X843" s="1777"/>
      <c r="Y843" s="1777"/>
      <c r="Z843" s="1777"/>
    </row>
    <row r="844" spans="1:26" ht="52.8">
      <c r="A844" s="1892"/>
      <c r="B844" s="1878" t="s">
        <v>2829</v>
      </c>
      <c r="C844" s="1890"/>
      <c r="D844" s="1831"/>
      <c r="E844" s="1835"/>
      <c r="F844" s="1831">
        <f t="shared" si="29"/>
        <v>0</v>
      </c>
      <c r="H844" s="1777"/>
      <c r="I844" s="1777"/>
      <c r="J844" s="1777"/>
      <c r="K844" s="1777"/>
      <c r="L844" s="1777"/>
      <c r="M844" s="1777"/>
      <c r="N844" s="1777"/>
      <c r="O844" s="1777"/>
      <c r="P844" s="1777"/>
      <c r="Q844" s="1777"/>
      <c r="R844" s="1777"/>
      <c r="S844" s="1777"/>
      <c r="T844" s="1777"/>
      <c r="U844" s="1777"/>
      <c r="V844" s="1777"/>
      <c r="W844" s="1777"/>
      <c r="X844" s="1777"/>
      <c r="Y844" s="1777"/>
      <c r="Z844" s="1777"/>
    </row>
    <row r="845" spans="1:26" ht="26.4">
      <c r="A845" s="1892"/>
      <c r="B845" s="1878" t="s">
        <v>2830</v>
      </c>
      <c r="C845" s="1889"/>
      <c r="D845" s="1831"/>
      <c r="E845" s="1835"/>
      <c r="F845" s="1831">
        <f t="shared" si="29"/>
        <v>0</v>
      </c>
      <c r="H845" s="1777"/>
      <c r="I845" s="1777"/>
      <c r="J845" s="1777"/>
      <c r="K845" s="1777"/>
      <c r="L845" s="1777"/>
      <c r="M845" s="1777"/>
      <c r="N845" s="1777"/>
      <c r="O845" s="1777"/>
      <c r="P845" s="1777"/>
      <c r="Q845" s="1777"/>
      <c r="R845" s="1777"/>
      <c r="S845" s="1777"/>
      <c r="T845" s="1777"/>
      <c r="U845" s="1777"/>
      <c r="V845" s="1777"/>
      <c r="W845" s="1777"/>
      <c r="X845" s="1777"/>
      <c r="Y845" s="1777"/>
      <c r="Z845" s="1777"/>
    </row>
    <row r="846" spans="1:26" ht="39.6">
      <c r="A846" s="1892"/>
      <c r="B846" s="1878" t="s">
        <v>2681</v>
      </c>
      <c r="C846" s="1890"/>
      <c r="D846" s="1831"/>
      <c r="E846" s="1835"/>
      <c r="F846" s="1831">
        <f t="shared" si="29"/>
        <v>0</v>
      </c>
      <c r="H846" s="1777"/>
      <c r="I846" s="1777"/>
      <c r="J846" s="1777"/>
      <c r="K846" s="1777"/>
      <c r="L846" s="1777"/>
      <c r="M846" s="1777"/>
      <c r="N846" s="1777"/>
      <c r="O846" s="1777"/>
      <c r="P846" s="1777"/>
      <c r="Q846" s="1777"/>
      <c r="R846" s="1777"/>
      <c r="S846" s="1777"/>
      <c r="T846" s="1777"/>
      <c r="U846" s="1777"/>
      <c r="V846" s="1777"/>
      <c r="W846" s="1777"/>
      <c r="X846" s="1777"/>
      <c r="Y846" s="1777"/>
      <c r="Z846" s="1777"/>
    </row>
    <row r="847" spans="1:26" ht="26.4">
      <c r="A847" s="1892"/>
      <c r="B847" s="1878" t="s">
        <v>2831</v>
      </c>
      <c r="C847" s="1890"/>
      <c r="D847" s="1831"/>
      <c r="E847" s="1835"/>
      <c r="F847" s="1831">
        <f t="shared" si="29"/>
        <v>0</v>
      </c>
      <c r="H847" s="1777"/>
      <c r="I847" s="1777"/>
      <c r="J847" s="1777"/>
      <c r="K847" s="1777"/>
      <c r="L847" s="1777"/>
      <c r="M847" s="1777"/>
      <c r="N847" s="1777"/>
      <c r="O847" s="1777"/>
      <c r="P847" s="1777"/>
      <c r="Q847" s="1777"/>
      <c r="R847" s="1777"/>
      <c r="S847" s="1777"/>
      <c r="T847" s="1777"/>
      <c r="U847" s="1777"/>
      <c r="V847" s="1777"/>
      <c r="W847" s="1777"/>
      <c r="X847" s="1777"/>
      <c r="Y847" s="1777"/>
      <c r="Z847" s="1777"/>
    </row>
    <row r="848" spans="1:26" ht="26.4">
      <c r="A848" s="1892"/>
      <c r="B848" s="1878" t="s">
        <v>1807</v>
      </c>
      <c r="C848" s="1403"/>
      <c r="D848" s="1404"/>
      <c r="E848" s="1404"/>
      <c r="F848" s="1831">
        <f t="shared" si="29"/>
        <v>0</v>
      </c>
      <c r="H848" s="1777"/>
      <c r="I848" s="1777"/>
      <c r="J848" s="1777"/>
      <c r="K848" s="1777"/>
      <c r="L848" s="1777"/>
      <c r="M848" s="1777"/>
      <c r="N848" s="1777"/>
      <c r="O848" s="1777"/>
      <c r="P848" s="1777"/>
      <c r="Q848" s="1777"/>
      <c r="R848" s="1777"/>
      <c r="S848" s="1777"/>
      <c r="T848" s="1777"/>
      <c r="U848" s="1777"/>
      <c r="V848" s="1777"/>
      <c r="W848" s="1777"/>
      <c r="X848" s="1777"/>
      <c r="Y848" s="1777"/>
      <c r="Z848" s="1777"/>
    </row>
    <row r="849" spans="1:26" ht="52.8">
      <c r="A849" s="1784" t="s">
        <v>178</v>
      </c>
      <c r="B849" s="1878" t="s">
        <v>2283</v>
      </c>
      <c r="C849" s="1879"/>
      <c r="D849" s="1831"/>
      <c r="E849" s="1835"/>
      <c r="F849" s="1831">
        <f t="shared" si="29"/>
        <v>0</v>
      </c>
      <c r="H849" s="1777"/>
      <c r="I849" s="1777"/>
      <c r="J849" s="1777"/>
      <c r="K849" s="1777"/>
      <c r="L849" s="1777"/>
      <c r="M849" s="1777"/>
      <c r="N849" s="1777"/>
      <c r="O849" s="1777"/>
      <c r="P849" s="1777"/>
      <c r="Q849" s="1777"/>
      <c r="R849" s="1777"/>
      <c r="S849" s="1777"/>
      <c r="T849" s="1777"/>
      <c r="U849" s="1777"/>
      <c r="V849" s="1777"/>
      <c r="W849" s="1777"/>
      <c r="X849" s="1777"/>
      <c r="Y849" s="1777"/>
      <c r="Z849" s="1777"/>
    </row>
    <row r="850" spans="1:26">
      <c r="A850" s="1892"/>
      <c r="B850" s="1878" t="s">
        <v>221</v>
      </c>
      <c r="C850" s="1890"/>
      <c r="D850" s="1831"/>
      <c r="E850" s="1835"/>
      <c r="F850" s="1831">
        <f t="shared" si="29"/>
        <v>0</v>
      </c>
      <c r="H850" s="1777"/>
      <c r="I850" s="1777"/>
      <c r="J850" s="1777"/>
      <c r="K850" s="1777"/>
      <c r="L850" s="1777"/>
      <c r="M850" s="1777"/>
      <c r="N850" s="1777"/>
      <c r="O850" s="1777"/>
      <c r="P850" s="1777"/>
      <c r="Q850" s="1777"/>
      <c r="R850" s="1777"/>
      <c r="S850" s="1777"/>
      <c r="T850" s="1777"/>
      <c r="U850" s="1777"/>
      <c r="V850" s="1777"/>
      <c r="W850" s="1777"/>
      <c r="X850" s="1777"/>
      <c r="Y850" s="1777"/>
      <c r="Z850" s="1777"/>
    </row>
    <row r="851" spans="1:26">
      <c r="A851" s="1784" t="s">
        <v>340</v>
      </c>
      <c r="B851" s="1878" t="s">
        <v>2836</v>
      </c>
      <c r="C851" s="1947" t="s">
        <v>179</v>
      </c>
      <c r="D851" s="1831">
        <v>75</v>
      </c>
      <c r="E851" s="1835"/>
      <c r="F851" s="1831">
        <f t="shared" si="29"/>
        <v>0</v>
      </c>
      <c r="H851" s="1777"/>
      <c r="I851" s="1777"/>
      <c r="J851" s="1777"/>
      <c r="K851" s="1777"/>
      <c r="L851" s="1777"/>
      <c r="M851" s="1777"/>
      <c r="N851" s="1777"/>
      <c r="O851" s="1777"/>
      <c r="P851" s="1777"/>
      <c r="Q851" s="1777"/>
      <c r="R851" s="1777"/>
      <c r="S851" s="1777"/>
      <c r="T851" s="1777"/>
      <c r="U851" s="1777"/>
      <c r="V851" s="1777"/>
      <c r="W851" s="1777"/>
      <c r="X851" s="1777"/>
      <c r="Y851" s="1777"/>
      <c r="Z851" s="1777"/>
    </row>
    <row r="852" spans="1:26">
      <c r="A852" s="1784" t="s">
        <v>2290</v>
      </c>
      <c r="B852" s="1797" t="s">
        <v>2818</v>
      </c>
      <c r="C852" s="1947" t="s">
        <v>179</v>
      </c>
      <c r="D852" s="1831">
        <v>75</v>
      </c>
      <c r="E852" s="1835"/>
      <c r="F852" s="1831">
        <f t="shared" si="29"/>
        <v>0</v>
      </c>
      <c r="H852" s="1777"/>
      <c r="I852" s="1777"/>
      <c r="J852" s="1777"/>
      <c r="K852" s="1777"/>
      <c r="L852" s="1777"/>
      <c r="M852" s="1777"/>
      <c r="N852" s="1777"/>
      <c r="O852" s="1777"/>
      <c r="P852" s="1777"/>
      <c r="Q852" s="1777"/>
      <c r="R852" s="1777"/>
      <c r="S852" s="1777"/>
      <c r="T852" s="1777"/>
      <c r="U852" s="1777"/>
      <c r="V852" s="1777"/>
      <c r="W852" s="1777"/>
      <c r="X852" s="1777"/>
      <c r="Y852" s="1777"/>
      <c r="Z852" s="1777"/>
    </row>
    <row r="853" spans="1:26">
      <c r="A853" s="1784" t="s">
        <v>2289</v>
      </c>
      <c r="B853" s="1797" t="s">
        <v>2819</v>
      </c>
      <c r="C853" s="1947" t="s">
        <v>179</v>
      </c>
      <c r="D853" s="1831">
        <v>75</v>
      </c>
      <c r="E853" s="1835"/>
      <c r="F853" s="1831">
        <f t="shared" si="29"/>
        <v>0</v>
      </c>
      <c r="H853" s="1777"/>
      <c r="I853" s="1777"/>
      <c r="J853" s="1777"/>
      <c r="K853" s="1777"/>
      <c r="L853" s="1777"/>
      <c r="M853" s="1777"/>
      <c r="N853" s="1777"/>
      <c r="O853" s="1777"/>
      <c r="P853" s="1777"/>
      <c r="Q853" s="1777"/>
      <c r="R853" s="1777"/>
      <c r="S853" s="1777"/>
      <c r="T853" s="1777"/>
      <c r="U853" s="1777"/>
      <c r="V853" s="1777"/>
      <c r="W853" s="1777"/>
      <c r="X853" s="1777"/>
      <c r="Y853" s="1777"/>
      <c r="Z853" s="1777"/>
    </row>
    <row r="854" spans="1:26">
      <c r="A854" s="1784"/>
      <c r="B854" s="1944"/>
      <c r="C854" s="1785"/>
      <c r="D854" s="1794"/>
      <c r="E854" s="1795"/>
      <c r="F854" s="1831"/>
      <c r="H854" s="1777"/>
      <c r="I854" s="1777"/>
      <c r="J854" s="1777"/>
      <c r="K854" s="1777"/>
      <c r="L854" s="1777"/>
      <c r="M854" s="1777"/>
      <c r="N854" s="1777"/>
      <c r="O854" s="1777"/>
      <c r="P854" s="1777"/>
      <c r="Q854" s="1777"/>
      <c r="R854" s="1777"/>
      <c r="S854" s="1777"/>
      <c r="T854" s="1777"/>
      <c r="U854" s="1777"/>
      <c r="V854" s="1777"/>
      <c r="W854" s="1777"/>
      <c r="X854" s="1777"/>
      <c r="Y854" s="1777"/>
      <c r="Z854" s="1777"/>
    </row>
    <row r="855" spans="1:26" ht="26.4">
      <c r="A855" s="1943" t="s">
        <v>207</v>
      </c>
      <c r="B855" s="1805" t="s">
        <v>2837</v>
      </c>
      <c r="C855" s="1785"/>
      <c r="D855" s="1794"/>
      <c r="E855" s="1795"/>
      <c r="F855" s="1831"/>
      <c r="H855" s="1777"/>
      <c r="I855" s="1777"/>
      <c r="J855" s="1777"/>
      <c r="K855" s="1777"/>
      <c r="L855" s="1777"/>
      <c r="M855" s="1777"/>
      <c r="N855" s="1777"/>
      <c r="O855" s="1777"/>
      <c r="P855" s="1777"/>
      <c r="Q855" s="1777"/>
      <c r="R855" s="1777"/>
      <c r="S855" s="1777"/>
      <c r="T855" s="1777"/>
      <c r="U855" s="1777"/>
      <c r="V855" s="1777"/>
      <c r="W855" s="1777"/>
      <c r="X855" s="1777"/>
      <c r="Y855" s="1777"/>
      <c r="Z855" s="1777"/>
    </row>
    <row r="856" spans="1:26" ht="145.19999999999999">
      <c r="A856" s="1884"/>
      <c r="B856" s="1878" t="s">
        <v>2838</v>
      </c>
      <c r="C856" s="1879"/>
      <c r="D856" s="1831"/>
      <c r="E856" s="1835"/>
      <c r="F856" s="1831"/>
      <c r="H856" s="1777"/>
      <c r="I856" s="1777"/>
      <c r="J856" s="1777"/>
      <c r="K856" s="1777"/>
      <c r="L856" s="1777"/>
      <c r="M856" s="1777"/>
      <c r="N856" s="1777"/>
      <c r="O856" s="1777"/>
      <c r="P856" s="1777"/>
      <c r="Q856" s="1777"/>
      <c r="R856" s="1777"/>
      <c r="S856" s="1777"/>
      <c r="T856" s="1777"/>
      <c r="U856" s="1777"/>
      <c r="V856" s="1777"/>
      <c r="W856" s="1777"/>
      <c r="X856" s="1777"/>
      <c r="Y856" s="1777"/>
      <c r="Z856" s="1777"/>
    </row>
    <row r="857" spans="1:26">
      <c r="A857" s="1884"/>
      <c r="B857" s="1878" t="s">
        <v>322</v>
      </c>
      <c r="C857" s="1879"/>
      <c r="D857" s="1831"/>
      <c r="E857" s="1835"/>
      <c r="F857" s="1831"/>
      <c r="H857" s="1777"/>
      <c r="I857" s="1777"/>
      <c r="J857" s="1777"/>
      <c r="K857" s="1777"/>
      <c r="L857" s="1777"/>
      <c r="M857" s="1777"/>
      <c r="N857" s="1777"/>
      <c r="O857" s="1777"/>
      <c r="P857" s="1777"/>
      <c r="Q857" s="1777"/>
      <c r="R857" s="1777"/>
      <c r="S857" s="1777"/>
      <c r="T857" s="1777"/>
      <c r="U857" s="1777"/>
      <c r="V857" s="1777"/>
      <c r="W857" s="1777"/>
      <c r="X857" s="1777"/>
      <c r="Y857" s="1777"/>
      <c r="Z857" s="1777"/>
    </row>
    <row r="858" spans="1:26" ht="26.4">
      <c r="A858" s="1784" t="s">
        <v>178</v>
      </c>
      <c r="B858" s="1878" t="s">
        <v>2811</v>
      </c>
      <c r="C858" s="1879"/>
      <c r="D858" s="1831"/>
      <c r="E858" s="1835"/>
      <c r="F858" s="1831"/>
      <c r="H858" s="1777"/>
      <c r="I858" s="1777"/>
      <c r="J858" s="1777"/>
      <c r="K858" s="1777"/>
      <c r="L858" s="1777"/>
      <c r="M858" s="1777"/>
      <c r="N858" s="1777"/>
      <c r="O858" s="1777"/>
      <c r="P858" s="1777"/>
      <c r="Q858" s="1777"/>
      <c r="R858" s="1777"/>
      <c r="S858" s="1777"/>
      <c r="T858" s="1777"/>
      <c r="U858" s="1777"/>
      <c r="V858" s="1777"/>
      <c r="W858" s="1777"/>
      <c r="X858" s="1777"/>
      <c r="Y858" s="1777"/>
      <c r="Z858" s="1777"/>
    </row>
    <row r="859" spans="1:26" ht="66">
      <c r="A859" s="1784" t="s">
        <v>178</v>
      </c>
      <c r="B859" s="1878" t="s">
        <v>2839</v>
      </c>
      <c r="C859" s="1879"/>
      <c r="D859" s="1831"/>
      <c r="E859" s="1835"/>
      <c r="F859" s="1831"/>
      <c r="H859" s="1777"/>
      <c r="I859" s="1777"/>
      <c r="J859" s="1777"/>
      <c r="K859" s="1777"/>
      <c r="L859" s="1777"/>
      <c r="M859" s="1777"/>
      <c r="N859" s="1777"/>
      <c r="O859" s="1777"/>
      <c r="P859" s="1777"/>
      <c r="Q859" s="1777"/>
      <c r="R859" s="1777"/>
      <c r="S859" s="1777"/>
      <c r="T859" s="1777"/>
      <c r="U859" s="1777"/>
      <c r="V859" s="1777"/>
      <c r="W859" s="1777"/>
      <c r="X859" s="1777"/>
      <c r="Y859" s="1777"/>
      <c r="Z859" s="1777"/>
    </row>
    <row r="860" spans="1:26" ht="39.6">
      <c r="A860" s="1784" t="s">
        <v>178</v>
      </c>
      <c r="B860" s="1878" t="s">
        <v>2813</v>
      </c>
      <c r="C860" s="1879"/>
      <c r="D860" s="1831"/>
      <c r="E860" s="1835"/>
      <c r="F860" s="1831"/>
      <c r="H860" s="1777"/>
      <c r="I860" s="1777"/>
      <c r="J860" s="1777"/>
      <c r="K860" s="1777"/>
      <c r="L860" s="1777"/>
      <c r="M860" s="1777"/>
      <c r="N860" s="1777"/>
      <c r="O860" s="1777"/>
      <c r="P860" s="1777"/>
      <c r="Q860" s="1777"/>
      <c r="R860" s="1777"/>
      <c r="S860" s="1777"/>
      <c r="T860" s="1777"/>
      <c r="U860" s="1777"/>
      <c r="V860" s="1777"/>
      <c r="W860" s="1777"/>
      <c r="X860" s="1777"/>
      <c r="Y860" s="1777"/>
      <c r="Z860" s="1777"/>
    </row>
    <row r="861" spans="1:26" ht="26.4">
      <c r="A861" s="1784" t="s">
        <v>178</v>
      </c>
      <c r="B861" s="1878" t="s">
        <v>1735</v>
      </c>
      <c r="C861" s="1879"/>
      <c r="D861" s="1831"/>
      <c r="E861" s="1835"/>
      <c r="F861" s="1831"/>
      <c r="H861" s="1777"/>
      <c r="I861" s="1777"/>
      <c r="J861" s="1777"/>
      <c r="K861" s="1777"/>
      <c r="L861" s="1777"/>
      <c r="M861" s="1777"/>
      <c r="N861" s="1777"/>
      <c r="O861" s="1777"/>
      <c r="P861" s="1777"/>
      <c r="Q861" s="1777"/>
      <c r="R861" s="1777"/>
      <c r="S861" s="1777"/>
      <c r="T861" s="1777"/>
      <c r="U861" s="1777"/>
      <c r="V861" s="1777"/>
      <c r="W861" s="1777"/>
      <c r="X861" s="1777"/>
      <c r="Y861" s="1777"/>
      <c r="Z861" s="1777"/>
    </row>
    <row r="862" spans="1:26" ht="26.4">
      <c r="A862" s="1784" t="s">
        <v>178</v>
      </c>
      <c r="B862" s="1878" t="s">
        <v>2814</v>
      </c>
      <c r="C862" s="1879"/>
      <c r="D862" s="1831"/>
      <c r="E862" s="1835"/>
      <c r="F862" s="1831"/>
      <c r="H862" s="1777"/>
      <c r="I862" s="1777"/>
      <c r="J862" s="1777"/>
      <c r="K862" s="1777"/>
      <c r="L862" s="1777"/>
      <c r="M862" s="1777"/>
      <c r="N862" s="1777"/>
      <c r="O862" s="1777"/>
      <c r="P862" s="1777"/>
      <c r="Q862" s="1777"/>
      <c r="R862" s="1777"/>
      <c r="S862" s="1777"/>
      <c r="T862" s="1777"/>
      <c r="U862" s="1777"/>
      <c r="V862" s="1777"/>
      <c r="W862" s="1777"/>
      <c r="X862" s="1777"/>
      <c r="Y862" s="1777"/>
      <c r="Z862" s="1777"/>
    </row>
    <row r="863" spans="1:26" ht="26.4">
      <c r="A863" s="1784" t="s">
        <v>178</v>
      </c>
      <c r="B863" s="1878" t="s">
        <v>1736</v>
      </c>
      <c r="C863" s="1879"/>
      <c r="D863" s="1831"/>
      <c r="E863" s="1835"/>
      <c r="F863" s="1831"/>
      <c r="H863" s="1777"/>
      <c r="I863" s="1777"/>
      <c r="J863" s="1777"/>
      <c r="K863" s="1777"/>
      <c r="L863" s="1777"/>
      <c r="M863" s="1777"/>
      <c r="N863" s="1777"/>
      <c r="O863" s="1777"/>
      <c r="P863" s="1777"/>
      <c r="Q863" s="1777"/>
      <c r="R863" s="1777"/>
      <c r="S863" s="1777"/>
      <c r="T863" s="1777"/>
      <c r="U863" s="1777"/>
      <c r="V863" s="1777"/>
      <c r="W863" s="1777"/>
      <c r="X863" s="1777"/>
      <c r="Y863" s="1777"/>
      <c r="Z863" s="1777"/>
    </row>
    <row r="864" spans="1:26" ht="39.6">
      <c r="A864" s="1784" t="s">
        <v>178</v>
      </c>
      <c r="B864" s="1797" t="s">
        <v>2815</v>
      </c>
      <c r="C864" s="1785"/>
      <c r="D864" s="1794"/>
      <c r="E864" s="1795"/>
      <c r="F864" s="1831"/>
      <c r="H864" s="1777"/>
      <c r="I864" s="1777"/>
      <c r="J864" s="1777"/>
      <c r="K864" s="1777"/>
      <c r="L864" s="1777"/>
      <c r="M864" s="1777"/>
      <c r="N864" s="1777"/>
      <c r="O864" s="1777"/>
      <c r="P864" s="1777"/>
      <c r="Q864" s="1777"/>
      <c r="R864" s="1777"/>
      <c r="S864" s="1777"/>
      <c r="T864" s="1777"/>
      <c r="U864" s="1777"/>
      <c r="V864" s="1777"/>
      <c r="W864" s="1777"/>
      <c r="X864" s="1777"/>
      <c r="Y864" s="1777"/>
      <c r="Z864" s="1777"/>
    </row>
    <row r="865" spans="1:26">
      <c r="A865" s="1784" t="s">
        <v>178</v>
      </c>
      <c r="B865" s="1878" t="s">
        <v>1737</v>
      </c>
      <c r="C865" s="1879"/>
      <c r="D865" s="1831"/>
      <c r="E865" s="1835"/>
      <c r="F865" s="1831"/>
      <c r="H865" s="1777"/>
      <c r="I865" s="1777"/>
      <c r="J865" s="1777"/>
      <c r="K865" s="1777"/>
      <c r="L865" s="1777"/>
      <c r="M865" s="1777"/>
      <c r="N865" s="1777"/>
      <c r="O865" s="1777"/>
      <c r="P865" s="1777"/>
      <c r="Q865" s="1777"/>
      <c r="R865" s="1777"/>
      <c r="S865" s="1777"/>
      <c r="T865" s="1777"/>
      <c r="U865" s="1777"/>
      <c r="V865" s="1777"/>
      <c r="W865" s="1777"/>
      <c r="X865" s="1777"/>
      <c r="Y865" s="1777"/>
      <c r="Z865" s="1777"/>
    </row>
    <row r="866" spans="1:26">
      <c r="A866" s="1784" t="s">
        <v>178</v>
      </c>
      <c r="B866" s="1878" t="s">
        <v>2656</v>
      </c>
      <c r="C866" s="1879"/>
      <c r="D866" s="1831"/>
      <c r="E866" s="1835"/>
      <c r="F866" s="1831"/>
      <c r="H866" s="1777"/>
      <c r="I866" s="1777"/>
      <c r="J866" s="1777"/>
      <c r="K866" s="1777"/>
      <c r="L866" s="1777"/>
      <c r="M866" s="1777"/>
      <c r="N866" s="1777"/>
      <c r="O866" s="1777"/>
      <c r="P866" s="1777"/>
      <c r="Q866" s="1777"/>
      <c r="R866" s="1777"/>
      <c r="S866" s="1777"/>
      <c r="T866" s="1777"/>
      <c r="U866" s="1777"/>
      <c r="V866" s="1777"/>
      <c r="W866" s="1777"/>
      <c r="X866" s="1777"/>
      <c r="Y866" s="1777"/>
      <c r="Z866" s="1777"/>
    </row>
    <row r="867" spans="1:26" ht="52.8">
      <c r="A867" s="1784" t="s">
        <v>178</v>
      </c>
      <c r="B867" s="1878" t="s">
        <v>1739</v>
      </c>
      <c r="C867" s="1879"/>
      <c r="D867" s="1831"/>
      <c r="E867" s="1835"/>
      <c r="F867" s="1831"/>
      <c r="H867" s="1777"/>
      <c r="I867" s="1777"/>
      <c r="J867" s="1777"/>
      <c r="K867" s="1777"/>
      <c r="L867" s="1777"/>
      <c r="M867" s="1777"/>
      <c r="N867" s="1777"/>
      <c r="O867" s="1777"/>
      <c r="P867" s="1777"/>
      <c r="Q867" s="1777"/>
      <c r="R867" s="1777"/>
      <c r="S867" s="1777"/>
      <c r="T867" s="1777"/>
      <c r="U867" s="1777"/>
      <c r="V867" s="1777"/>
      <c r="W867" s="1777"/>
      <c r="X867" s="1777"/>
      <c r="Y867" s="1777"/>
      <c r="Z867" s="1777"/>
    </row>
    <row r="868" spans="1:26" ht="26.4">
      <c r="A868" s="1784" t="s">
        <v>178</v>
      </c>
      <c r="B868" s="1878" t="s">
        <v>2816</v>
      </c>
      <c r="C868" s="1879"/>
      <c r="D868" s="1831"/>
      <c r="E868" s="1835"/>
      <c r="F868" s="1831"/>
      <c r="H868" s="1777"/>
      <c r="I868" s="1777"/>
      <c r="J868" s="1777"/>
      <c r="K868" s="1777"/>
      <c r="L868" s="1777"/>
      <c r="M868" s="1777"/>
      <c r="N868" s="1777"/>
      <c r="O868" s="1777"/>
      <c r="P868" s="1777"/>
      <c r="Q868" s="1777"/>
      <c r="R868" s="1777"/>
      <c r="S868" s="1777"/>
      <c r="T868" s="1777"/>
      <c r="U868" s="1777"/>
      <c r="V868" s="1777"/>
      <c r="W868" s="1777"/>
      <c r="X868" s="1777"/>
      <c r="Y868" s="1777"/>
      <c r="Z868" s="1777"/>
    </row>
    <row r="869" spans="1:26" ht="39.6">
      <c r="A869" s="1784" t="s">
        <v>178</v>
      </c>
      <c r="B869" s="1878" t="s">
        <v>1741</v>
      </c>
      <c r="C869" s="1879"/>
      <c r="D869" s="1831"/>
      <c r="E869" s="1835"/>
      <c r="F869" s="1831"/>
      <c r="H869" s="1777"/>
      <c r="I869" s="1777"/>
      <c r="J869" s="1777"/>
      <c r="K869" s="1777"/>
      <c r="L869" s="1777"/>
      <c r="M869" s="1777"/>
      <c r="N869" s="1777"/>
      <c r="O869" s="1777"/>
      <c r="P869" s="1777"/>
      <c r="Q869" s="1777"/>
      <c r="R869" s="1777"/>
      <c r="S869" s="1777"/>
      <c r="T869" s="1777"/>
      <c r="U869" s="1777"/>
      <c r="V869" s="1777"/>
      <c r="W869" s="1777"/>
      <c r="X869" s="1777"/>
      <c r="Y869" s="1777"/>
      <c r="Z869" s="1777"/>
    </row>
    <row r="870" spans="1:26" ht="26.4">
      <c r="A870" s="1784" t="s">
        <v>178</v>
      </c>
      <c r="B870" s="1878" t="s">
        <v>1742</v>
      </c>
      <c r="C870" s="1879"/>
      <c r="D870" s="1831"/>
      <c r="E870" s="1835"/>
      <c r="F870" s="1831"/>
      <c r="H870" s="1777"/>
      <c r="I870" s="1777"/>
      <c r="J870" s="1777"/>
      <c r="K870" s="1777"/>
      <c r="L870" s="1777"/>
      <c r="M870" s="1777"/>
      <c r="N870" s="1777"/>
      <c r="O870" s="1777"/>
      <c r="P870" s="1777"/>
      <c r="Q870" s="1777"/>
      <c r="R870" s="1777"/>
      <c r="S870" s="1777"/>
      <c r="T870" s="1777"/>
      <c r="U870" s="1777"/>
      <c r="V870" s="1777"/>
      <c r="W870" s="1777"/>
      <c r="X870" s="1777"/>
      <c r="Y870" s="1777"/>
      <c r="Z870" s="1777"/>
    </row>
    <row r="871" spans="1:26" ht="52.8">
      <c r="A871" s="1784" t="s">
        <v>178</v>
      </c>
      <c r="B871" s="1878" t="s">
        <v>2283</v>
      </c>
      <c r="C871" s="1879"/>
      <c r="D871" s="1831"/>
      <c r="E871" s="1835"/>
      <c r="F871" s="1831"/>
      <c r="H871" s="1777"/>
      <c r="I871" s="1777"/>
      <c r="J871" s="1777"/>
      <c r="K871" s="1777"/>
      <c r="L871" s="1777"/>
      <c r="M871" s="1777"/>
      <c r="N871" s="1777"/>
      <c r="O871" s="1777"/>
      <c r="P871" s="1777"/>
      <c r="Q871" s="1777"/>
      <c r="R871" s="1777"/>
      <c r="S871" s="1777"/>
      <c r="T871" s="1777"/>
      <c r="U871" s="1777"/>
      <c r="V871" s="1777"/>
      <c r="W871" s="1777"/>
      <c r="X871" s="1777"/>
      <c r="Y871" s="1777"/>
      <c r="Z871" s="1777"/>
    </row>
    <row r="872" spans="1:26">
      <c r="A872" s="1884"/>
      <c r="B872" s="1878" t="s">
        <v>221</v>
      </c>
      <c r="C872" s="1879"/>
      <c r="D872" s="1831"/>
      <c r="E872" s="1835"/>
      <c r="F872" s="1831"/>
      <c r="H872" s="1777"/>
      <c r="I872" s="1777"/>
      <c r="J872" s="1777"/>
      <c r="K872" s="1777"/>
      <c r="L872" s="1777"/>
      <c r="M872" s="1777"/>
      <c r="N872" s="1777"/>
      <c r="O872" s="1777"/>
      <c r="P872" s="1777"/>
      <c r="Q872" s="1777"/>
      <c r="R872" s="1777"/>
      <c r="S872" s="1777"/>
      <c r="T872" s="1777"/>
      <c r="U872" s="1777"/>
      <c r="V872" s="1777"/>
      <c r="W872" s="1777"/>
      <c r="X872" s="1777"/>
      <c r="Y872" s="1777"/>
      <c r="Z872" s="1777"/>
    </row>
    <row r="873" spans="1:26">
      <c r="A873" s="1784" t="s">
        <v>340</v>
      </c>
      <c r="B873" s="1878" t="s">
        <v>2840</v>
      </c>
      <c r="C873" s="1904" t="s">
        <v>179</v>
      </c>
      <c r="D873" s="1831">
        <v>130</v>
      </c>
      <c r="E873" s="1835"/>
      <c r="F873" s="1831">
        <f t="shared" ref="F873:F875" si="30">SUM(D873*E873)</f>
        <v>0</v>
      </c>
      <c r="H873" s="1777"/>
      <c r="I873" s="1777"/>
      <c r="J873" s="1777"/>
      <c r="K873" s="1777"/>
      <c r="L873" s="1777"/>
      <c r="M873" s="1777"/>
      <c r="N873" s="1777"/>
      <c r="O873" s="1777"/>
      <c r="P873" s="1777"/>
      <c r="Q873" s="1777"/>
      <c r="R873" s="1777"/>
      <c r="S873" s="1777"/>
      <c r="T873" s="1777"/>
      <c r="U873" s="1777"/>
      <c r="V873" s="1777"/>
      <c r="W873" s="1777"/>
      <c r="X873" s="1777"/>
      <c r="Y873" s="1777"/>
      <c r="Z873" s="1777"/>
    </row>
    <row r="874" spans="1:26">
      <c r="A874" s="1784" t="s">
        <v>2290</v>
      </c>
      <c r="B874" s="1797" t="s">
        <v>2818</v>
      </c>
      <c r="C874" s="1904" t="s">
        <v>179</v>
      </c>
      <c r="D874" s="1831">
        <v>130</v>
      </c>
      <c r="E874" s="1835"/>
      <c r="F874" s="1831">
        <f t="shared" si="30"/>
        <v>0</v>
      </c>
      <c r="H874" s="1777"/>
      <c r="I874" s="1777"/>
      <c r="J874" s="1777"/>
      <c r="K874" s="1777"/>
      <c r="L874" s="1777"/>
      <c r="M874" s="1777"/>
      <c r="N874" s="1777"/>
      <c r="O874" s="1777"/>
      <c r="P874" s="1777"/>
      <c r="Q874" s="1777"/>
      <c r="R874" s="1777"/>
      <c r="S874" s="1777"/>
      <c r="T874" s="1777"/>
      <c r="U874" s="1777"/>
      <c r="V874" s="1777"/>
      <c r="W874" s="1777"/>
      <c r="X874" s="1777"/>
      <c r="Y874" s="1777"/>
      <c r="Z874" s="1777"/>
    </row>
    <row r="875" spans="1:26">
      <c r="A875" s="1784" t="s">
        <v>2289</v>
      </c>
      <c r="B875" s="1797" t="s">
        <v>2819</v>
      </c>
      <c r="C875" s="1904" t="s">
        <v>179</v>
      </c>
      <c r="D875" s="1831">
        <v>130</v>
      </c>
      <c r="E875" s="1835"/>
      <c r="F875" s="1831">
        <f t="shared" si="30"/>
        <v>0</v>
      </c>
      <c r="H875" s="1777"/>
      <c r="I875" s="1777"/>
      <c r="J875" s="1777"/>
      <c r="K875" s="1777"/>
      <c r="L875" s="1777"/>
      <c r="M875" s="1777"/>
      <c r="N875" s="1777"/>
      <c r="O875" s="1777"/>
      <c r="P875" s="1777"/>
      <c r="Q875" s="1777"/>
      <c r="R875" s="1777"/>
      <c r="S875" s="1777"/>
      <c r="T875" s="1777"/>
      <c r="U875" s="1777"/>
      <c r="V875" s="1777"/>
      <c r="W875" s="1777"/>
      <c r="X875" s="1777"/>
      <c r="Y875" s="1777"/>
      <c r="Z875" s="1777"/>
    </row>
    <row r="876" spans="1:26">
      <c r="A876" s="1784"/>
      <c r="B876" s="1944"/>
      <c r="C876" s="1785"/>
      <c r="D876" s="1794"/>
      <c r="E876" s="1795"/>
      <c r="F876" s="1831"/>
      <c r="H876" s="1777"/>
      <c r="I876" s="1777"/>
      <c r="J876" s="1777"/>
      <c r="K876" s="1777"/>
      <c r="L876" s="1777"/>
      <c r="M876" s="1777"/>
      <c r="N876" s="1777"/>
      <c r="O876" s="1777"/>
      <c r="P876" s="1777"/>
      <c r="Q876" s="1777"/>
      <c r="R876" s="1777"/>
      <c r="S876" s="1777"/>
      <c r="T876" s="1777"/>
      <c r="U876" s="1777"/>
      <c r="V876" s="1777"/>
      <c r="W876" s="1777"/>
      <c r="X876" s="1777"/>
      <c r="Y876" s="1777"/>
      <c r="Z876" s="1777"/>
    </row>
    <row r="877" spans="1:26" ht="26.4">
      <c r="A877" s="1943" t="s">
        <v>208</v>
      </c>
      <c r="B877" s="1805" t="s">
        <v>2841</v>
      </c>
      <c r="C877" s="1785"/>
      <c r="D877" s="1794"/>
      <c r="E877" s="1795"/>
      <c r="F877" s="1831"/>
      <c r="H877" s="1777"/>
      <c r="I877" s="1777"/>
      <c r="J877" s="1777"/>
      <c r="K877" s="1777"/>
      <c r="L877" s="1777"/>
      <c r="M877" s="1777"/>
      <c r="N877" s="1777"/>
      <c r="O877" s="1777"/>
      <c r="P877" s="1777"/>
      <c r="Q877" s="1777"/>
      <c r="R877" s="1777"/>
      <c r="S877" s="1777"/>
      <c r="T877" s="1777"/>
      <c r="U877" s="1777"/>
      <c r="V877" s="1777"/>
      <c r="W877" s="1777"/>
      <c r="X877" s="1777"/>
      <c r="Y877" s="1777"/>
      <c r="Z877" s="1777"/>
    </row>
    <row r="878" spans="1:26" ht="145.19999999999999">
      <c r="A878" s="1884"/>
      <c r="B878" s="1878" t="s">
        <v>2842</v>
      </c>
      <c r="C878" s="1879"/>
      <c r="D878" s="1831"/>
      <c r="E878" s="1835"/>
      <c r="F878" s="1831"/>
      <c r="H878" s="1777"/>
      <c r="I878" s="1777"/>
      <c r="J878" s="1777"/>
      <c r="K878" s="1777"/>
      <c r="L878" s="1777"/>
      <c r="M878" s="1777"/>
      <c r="N878" s="1777"/>
      <c r="O878" s="1777"/>
      <c r="P878" s="1777"/>
      <c r="Q878" s="1777"/>
      <c r="R878" s="1777"/>
      <c r="S878" s="1777"/>
      <c r="T878" s="1777"/>
      <c r="U878" s="1777"/>
      <c r="V878" s="1777"/>
      <c r="W878" s="1777"/>
      <c r="X878" s="1777"/>
      <c r="Y878" s="1777"/>
      <c r="Z878" s="1777"/>
    </row>
    <row r="879" spans="1:26">
      <c r="A879" s="1884"/>
      <c r="B879" s="1878" t="s">
        <v>322</v>
      </c>
      <c r="C879" s="1879"/>
      <c r="D879" s="1831"/>
      <c r="E879" s="1835"/>
      <c r="F879" s="1831"/>
      <c r="H879" s="1777"/>
      <c r="I879" s="1777"/>
      <c r="J879" s="1777"/>
      <c r="K879" s="1777"/>
      <c r="L879" s="1777"/>
      <c r="M879" s="1777"/>
      <c r="N879" s="1777"/>
      <c r="O879" s="1777"/>
      <c r="P879" s="1777"/>
      <c r="Q879" s="1777"/>
      <c r="R879" s="1777"/>
      <c r="S879" s="1777"/>
      <c r="T879" s="1777"/>
      <c r="U879" s="1777"/>
      <c r="V879" s="1777"/>
      <c r="W879" s="1777"/>
      <c r="X879" s="1777"/>
      <c r="Y879" s="1777"/>
      <c r="Z879" s="1777"/>
    </row>
    <row r="880" spans="1:26" ht="26.4">
      <c r="A880" s="1784" t="s">
        <v>178</v>
      </c>
      <c r="B880" s="1878" t="s">
        <v>2811</v>
      </c>
      <c r="C880" s="1879"/>
      <c r="D880" s="1831"/>
      <c r="E880" s="1835"/>
      <c r="F880" s="1831"/>
      <c r="H880" s="1777"/>
      <c r="I880" s="1777"/>
      <c r="J880" s="1777"/>
      <c r="K880" s="1777"/>
      <c r="L880" s="1777"/>
      <c r="M880" s="1777"/>
      <c r="N880" s="1777"/>
      <c r="O880" s="1777"/>
      <c r="P880" s="1777"/>
      <c r="Q880" s="1777"/>
      <c r="R880" s="1777"/>
      <c r="S880" s="1777"/>
      <c r="T880" s="1777"/>
      <c r="U880" s="1777"/>
      <c r="V880" s="1777"/>
      <c r="W880" s="1777"/>
      <c r="X880" s="1777"/>
      <c r="Y880" s="1777"/>
      <c r="Z880" s="1777"/>
    </row>
    <row r="881" spans="1:26" ht="66">
      <c r="A881" s="1784" t="s">
        <v>178</v>
      </c>
      <c r="B881" s="1878" t="s">
        <v>2843</v>
      </c>
      <c r="C881" s="1879"/>
      <c r="D881" s="1831"/>
      <c r="E881" s="1835"/>
      <c r="F881" s="1831"/>
      <c r="H881" s="1777"/>
      <c r="I881" s="1777"/>
      <c r="J881" s="1777"/>
      <c r="K881" s="1777"/>
      <c r="L881" s="1777"/>
      <c r="M881" s="1777"/>
      <c r="N881" s="1777"/>
      <c r="O881" s="1777"/>
      <c r="P881" s="1777"/>
      <c r="Q881" s="1777"/>
      <c r="R881" s="1777"/>
      <c r="S881" s="1777"/>
      <c r="T881" s="1777"/>
      <c r="U881" s="1777"/>
      <c r="V881" s="1777"/>
      <c r="W881" s="1777"/>
      <c r="X881" s="1777"/>
      <c r="Y881" s="1777"/>
      <c r="Z881" s="1777"/>
    </row>
    <row r="882" spans="1:26" ht="39.6">
      <c r="A882" s="1784" t="s">
        <v>178</v>
      </c>
      <c r="B882" s="1878" t="s">
        <v>2813</v>
      </c>
      <c r="C882" s="1879"/>
      <c r="D882" s="1831"/>
      <c r="E882" s="1835"/>
      <c r="F882" s="1831"/>
      <c r="H882" s="1777"/>
      <c r="I882" s="1777"/>
      <c r="J882" s="1777"/>
      <c r="K882" s="1777"/>
      <c r="L882" s="1777"/>
      <c r="M882" s="1777"/>
      <c r="N882" s="1777"/>
      <c r="O882" s="1777"/>
      <c r="P882" s="1777"/>
      <c r="Q882" s="1777"/>
      <c r="R882" s="1777"/>
      <c r="S882" s="1777"/>
      <c r="T882" s="1777"/>
      <c r="U882" s="1777"/>
      <c r="V882" s="1777"/>
      <c r="W882" s="1777"/>
      <c r="X882" s="1777"/>
      <c r="Y882" s="1777"/>
      <c r="Z882" s="1777"/>
    </row>
    <row r="883" spans="1:26" ht="26.4">
      <c r="A883" s="1784" t="s">
        <v>178</v>
      </c>
      <c r="B883" s="1878" t="s">
        <v>1735</v>
      </c>
      <c r="C883" s="1879"/>
      <c r="D883" s="1831"/>
      <c r="E883" s="1835"/>
      <c r="F883" s="1831"/>
      <c r="H883" s="1777"/>
      <c r="I883" s="1777"/>
      <c r="J883" s="1777"/>
      <c r="K883" s="1777"/>
      <c r="L883" s="1777"/>
      <c r="M883" s="1777"/>
      <c r="N883" s="1777"/>
      <c r="O883" s="1777"/>
      <c r="P883" s="1777"/>
      <c r="Q883" s="1777"/>
      <c r="R883" s="1777"/>
      <c r="S883" s="1777"/>
      <c r="T883" s="1777"/>
      <c r="U883" s="1777"/>
      <c r="V883" s="1777"/>
      <c r="W883" s="1777"/>
      <c r="X883" s="1777"/>
      <c r="Y883" s="1777"/>
      <c r="Z883" s="1777"/>
    </row>
    <row r="884" spans="1:26" ht="26.4">
      <c r="A884" s="1784" t="s">
        <v>178</v>
      </c>
      <c r="B884" s="1878" t="s">
        <v>2814</v>
      </c>
      <c r="C884" s="1879"/>
      <c r="D884" s="1831"/>
      <c r="E884" s="1835"/>
      <c r="F884" s="1831"/>
      <c r="H884" s="1777"/>
      <c r="I884" s="1777"/>
      <c r="J884" s="1777"/>
      <c r="K884" s="1777"/>
      <c r="L884" s="1777"/>
      <c r="M884" s="1777"/>
      <c r="N884" s="1777"/>
      <c r="O884" s="1777"/>
      <c r="P884" s="1777"/>
      <c r="Q884" s="1777"/>
      <c r="R884" s="1777"/>
      <c r="S884" s="1777"/>
      <c r="T884" s="1777"/>
      <c r="U884" s="1777"/>
      <c r="V884" s="1777"/>
      <c r="W884" s="1777"/>
      <c r="X884" s="1777"/>
      <c r="Y884" s="1777"/>
      <c r="Z884" s="1777"/>
    </row>
    <row r="885" spans="1:26" ht="26.4">
      <c r="A885" s="1784" t="s">
        <v>178</v>
      </c>
      <c r="B885" s="1878" t="s">
        <v>1736</v>
      </c>
      <c r="C885" s="1879"/>
      <c r="D885" s="1831"/>
      <c r="E885" s="1835"/>
      <c r="F885" s="1831"/>
      <c r="H885" s="1777"/>
      <c r="I885" s="1777"/>
      <c r="J885" s="1777"/>
      <c r="K885" s="1777"/>
      <c r="L885" s="1777"/>
      <c r="M885" s="1777"/>
      <c r="N885" s="1777"/>
      <c r="O885" s="1777"/>
      <c r="P885" s="1777"/>
      <c r="Q885" s="1777"/>
      <c r="R885" s="1777"/>
      <c r="S885" s="1777"/>
      <c r="T885" s="1777"/>
      <c r="U885" s="1777"/>
      <c r="V885" s="1777"/>
      <c r="W885" s="1777"/>
      <c r="X885" s="1777"/>
      <c r="Y885" s="1777"/>
      <c r="Z885" s="1777"/>
    </row>
    <row r="886" spans="1:26" ht="39.6">
      <c r="A886" s="1784" t="s">
        <v>178</v>
      </c>
      <c r="B886" s="1797" t="s">
        <v>2815</v>
      </c>
      <c r="C886" s="1785"/>
      <c r="D886" s="1794"/>
      <c r="E886" s="1795"/>
      <c r="F886" s="1831"/>
      <c r="H886" s="1777"/>
      <c r="I886" s="1777"/>
      <c r="J886" s="1777"/>
      <c r="K886" s="1777"/>
      <c r="L886" s="1777"/>
      <c r="M886" s="1777"/>
      <c r="N886" s="1777"/>
      <c r="O886" s="1777"/>
      <c r="P886" s="1777"/>
      <c r="Q886" s="1777"/>
      <c r="R886" s="1777"/>
      <c r="S886" s="1777"/>
      <c r="T886" s="1777"/>
      <c r="U886" s="1777"/>
      <c r="V886" s="1777"/>
      <c r="W886" s="1777"/>
      <c r="X886" s="1777"/>
      <c r="Y886" s="1777"/>
      <c r="Z886" s="1777"/>
    </row>
    <row r="887" spans="1:26">
      <c r="A887" s="1784" t="s">
        <v>178</v>
      </c>
      <c r="B887" s="1878" t="s">
        <v>1737</v>
      </c>
      <c r="C887" s="1879"/>
      <c r="D887" s="1831"/>
      <c r="E887" s="1835"/>
      <c r="F887" s="1831"/>
      <c r="H887" s="1777"/>
      <c r="I887" s="1777"/>
      <c r="J887" s="1777"/>
      <c r="K887" s="1777"/>
      <c r="L887" s="1777"/>
      <c r="M887" s="1777"/>
      <c r="N887" s="1777"/>
      <c r="O887" s="1777"/>
      <c r="P887" s="1777"/>
      <c r="Q887" s="1777"/>
      <c r="R887" s="1777"/>
      <c r="S887" s="1777"/>
      <c r="T887" s="1777"/>
      <c r="U887" s="1777"/>
      <c r="V887" s="1777"/>
      <c r="W887" s="1777"/>
      <c r="X887" s="1777"/>
      <c r="Y887" s="1777"/>
      <c r="Z887" s="1777"/>
    </row>
    <row r="888" spans="1:26">
      <c r="A888" s="1784" t="s">
        <v>178</v>
      </c>
      <c r="B888" s="1878" t="s">
        <v>2656</v>
      </c>
      <c r="C888" s="1879"/>
      <c r="D888" s="1831"/>
      <c r="E888" s="1835"/>
      <c r="F888" s="1831"/>
      <c r="H888" s="1777"/>
      <c r="I888" s="1777"/>
      <c r="J888" s="1777"/>
      <c r="K888" s="1777"/>
      <c r="L888" s="1777"/>
      <c r="M888" s="1777"/>
      <c r="N888" s="1777"/>
      <c r="O888" s="1777"/>
      <c r="P888" s="1777"/>
      <c r="Q888" s="1777"/>
      <c r="R888" s="1777"/>
      <c r="S888" s="1777"/>
      <c r="T888" s="1777"/>
      <c r="U888" s="1777"/>
      <c r="V888" s="1777"/>
      <c r="W888" s="1777"/>
      <c r="X888" s="1777"/>
      <c r="Y888" s="1777"/>
      <c r="Z888" s="1777"/>
    </row>
    <row r="889" spans="1:26" ht="52.8">
      <c r="A889" s="1784" t="s">
        <v>178</v>
      </c>
      <c r="B889" s="1878" t="s">
        <v>1739</v>
      </c>
      <c r="C889" s="1879"/>
      <c r="D889" s="1831"/>
      <c r="E889" s="1835"/>
      <c r="F889" s="1831"/>
      <c r="H889" s="1777"/>
      <c r="I889" s="1777"/>
      <c r="J889" s="1777"/>
      <c r="K889" s="1777"/>
      <c r="L889" s="1777"/>
      <c r="M889" s="1777"/>
      <c r="N889" s="1777"/>
      <c r="O889" s="1777"/>
      <c r="P889" s="1777"/>
      <c r="Q889" s="1777"/>
      <c r="R889" s="1777"/>
      <c r="S889" s="1777"/>
      <c r="T889" s="1777"/>
      <c r="U889" s="1777"/>
      <c r="V889" s="1777"/>
      <c r="W889" s="1777"/>
      <c r="X889" s="1777"/>
      <c r="Y889" s="1777"/>
      <c r="Z889" s="1777"/>
    </row>
    <row r="890" spans="1:26" ht="26.4">
      <c r="A890" s="1784" t="s">
        <v>178</v>
      </c>
      <c r="B890" s="1878" t="s">
        <v>2816</v>
      </c>
      <c r="C890" s="1879"/>
      <c r="D890" s="1831"/>
      <c r="E890" s="1835"/>
      <c r="F890" s="1831"/>
      <c r="H890" s="1777"/>
      <c r="I890" s="1777"/>
      <c r="J890" s="1777"/>
      <c r="K890" s="1777"/>
      <c r="L890" s="1777"/>
      <c r="M890" s="1777"/>
      <c r="N890" s="1777"/>
      <c r="O890" s="1777"/>
      <c r="P890" s="1777"/>
      <c r="Q890" s="1777"/>
      <c r="R890" s="1777"/>
      <c r="S890" s="1777"/>
      <c r="T890" s="1777"/>
      <c r="U890" s="1777"/>
      <c r="V890" s="1777"/>
      <c r="W890" s="1777"/>
      <c r="X890" s="1777"/>
      <c r="Y890" s="1777"/>
      <c r="Z890" s="1777"/>
    </row>
    <row r="891" spans="1:26" ht="39.6">
      <c r="A891" s="1784" t="s">
        <v>178</v>
      </c>
      <c r="B891" s="1878" t="s">
        <v>1741</v>
      </c>
      <c r="C891" s="1879"/>
      <c r="D891" s="1831"/>
      <c r="E891" s="1835"/>
      <c r="F891" s="1831"/>
      <c r="H891" s="1777"/>
      <c r="I891" s="1777"/>
      <c r="J891" s="1777"/>
      <c r="K891" s="1777"/>
      <c r="L891" s="1777"/>
      <c r="M891" s="1777"/>
      <c r="N891" s="1777"/>
      <c r="O891" s="1777"/>
      <c r="P891" s="1777"/>
      <c r="Q891" s="1777"/>
      <c r="R891" s="1777"/>
      <c r="S891" s="1777"/>
      <c r="T891" s="1777"/>
      <c r="U891" s="1777"/>
      <c r="V891" s="1777"/>
      <c r="W891" s="1777"/>
      <c r="X891" s="1777"/>
      <c r="Y891" s="1777"/>
      <c r="Z891" s="1777"/>
    </row>
    <row r="892" spans="1:26" ht="26.4">
      <c r="A892" s="1784" t="s">
        <v>178</v>
      </c>
      <c r="B892" s="1878" t="s">
        <v>1742</v>
      </c>
      <c r="C892" s="1879"/>
      <c r="D892" s="1831"/>
      <c r="E892" s="1835"/>
      <c r="F892" s="1831"/>
      <c r="H892" s="1777"/>
      <c r="I892" s="1777"/>
      <c r="J892" s="1777"/>
      <c r="K892" s="1777"/>
      <c r="L892" s="1777"/>
      <c r="M892" s="1777"/>
      <c r="N892" s="1777"/>
      <c r="O892" s="1777"/>
      <c r="P892" s="1777"/>
      <c r="Q892" s="1777"/>
      <c r="R892" s="1777"/>
      <c r="S892" s="1777"/>
      <c r="T892" s="1777"/>
      <c r="U892" s="1777"/>
      <c r="V892" s="1777"/>
      <c r="W892" s="1777"/>
      <c r="X892" s="1777"/>
      <c r="Y892" s="1777"/>
      <c r="Z892" s="1777"/>
    </row>
    <row r="893" spans="1:26" ht="52.8">
      <c r="A893" s="1784" t="s">
        <v>178</v>
      </c>
      <c r="B893" s="1878" t="s">
        <v>2283</v>
      </c>
      <c r="C893" s="1879"/>
      <c r="D893" s="1831"/>
      <c r="E893" s="1835"/>
      <c r="F893" s="1831"/>
      <c r="H893" s="1777"/>
      <c r="I893" s="1777"/>
      <c r="J893" s="1777"/>
      <c r="K893" s="1777"/>
      <c r="L893" s="1777"/>
      <c r="M893" s="1777"/>
      <c r="N893" s="1777"/>
      <c r="O893" s="1777"/>
      <c r="P893" s="1777"/>
      <c r="Q893" s="1777"/>
      <c r="R893" s="1777"/>
      <c r="S893" s="1777"/>
      <c r="T893" s="1777"/>
      <c r="U893" s="1777"/>
      <c r="V893" s="1777"/>
      <c r="W893" s="1777"/>
      <c r="X893" s="1777"/>
      <c r="Y893" s="1777"/>
      <c r="Z893" s="1777"/>
    </row>
    <row r="894" spans="1:26">
      <c r="A894" s="1884"/>
      <c r="B894" s="1878" t="s">
        <v>221</v>
      </c>
      <c r="C894" s="1879"/>
      <c r="D894" s="1831"/>
      <c r="E894" s="1835"/>
      <c r="F894" s="1831"/>
      <c r="H894" s="1777"/>
      <c r="I894" s="1777"/>
      <c r="J894" s="1777"/>
      <c r="K894" s="1777"/>
      <c r="L894" s="1777"/>
      <c r="M894" s="1777"/>
      <c r="N894" s="1777"/>
      <c r="O894" s="1777"/>
      <c r="P894" s="1777"/>
      <c r="Q894" s="1777"/>
      <c r="R894" s="1777"/>
      <c r="S894" s="1777"/>
      <c r="T894" s="1777"/>
      <c r="U894" s="1777"/>
      <c r="V894" s="1777"/>
      <c r="W894" s="1777"/>
      <c r="X894" s="1777"/>
      <c r="Y894" s="1777"/>
      <c r="Z894" s="1777"/>
    </row>
    <row r="895" spans="1:26">
      <c r="A895" s="1784" t="s">
        <v>340</v>
      </c>
      <c r="B895" s="1878" t="s">
        <v>2844</v>
      </c>
      <c r="C895" s="1904" t="s">
        <v>179</v>
      </c>
      <c r="D895" s="1831">
        <v>50</v>
      </c>
      <c r="E895" s="1835"/>
      <c r="F895" s="1831">
        <f t="shared" ref="F895:F897" si="31">SUM(D895*E895)</f>
        <v>0</v>
      </c>
      <c r="H895" s="1777"/>
      <c r="I895" s="1777"/>
      <c r="J895" s="1777"/>
      <c r="K895" s="1777"/>
      <c r="L895" s="1777"/>
      <c r="M895" s="1777"/>
      <c r="N895" s="1777"/>
      <c r="O895" s="1777"/>
      <c r="P895" s="1777"/>
      <c r="Q895" s="1777"/>
      <c r="R895" s="1777"/>
      <c r="S895" s="1777"/>
      <c r="T895" s="1777"/>
      <c r="U895" s="1777"/>
      <c r="V895" s="1777"/>
      <c r="W895" s="1777"/>
      <c r="X895" s="1777"/>
      <c r="Y895" s="1777"/>
      <c r="Z895" s="1777"/>
    </row>
    <row r="896" spans="1:26">
      <c r="A896" s="1784" t="s">
        <v>2290</v>
      </c>
      <c r="B896" s="1797" t="s">
        <v>2818</v>
      </c>
      <c r="C896" s="1904" t="s">
        <v>179</v>
      </c>
      <c r="D896" s="1831">
        <v>50</v>
      </c>
      <c r="E896" s="1835"/>
      <c r="F896" s="1831">
        <f t="shared" si="31"/>
        <v>0</v>
      </c>
      <c r="H896" s="1777"/>
      <c r="I896" s="1777"/>
      <c r="J896" s="1777"/>
      <c r="K896" s="1777"/>
      <c r="L896" s="1777"/>
      <c r="M896" s="1777"/>
      <c r="N896" s="1777"/>
      <c r="O896" s="1777"/>
      <c r="P896" s="1777"/>
      <c r="Q896" s="1777"/>
      <c r="R896" s="1777"/>
      <c r="S896" s="1777"/>
      <c r="T896" s="1777"/>
      <c r="U896" s="1777"/>
      <c r="V896" s="1777"/>
      <c r="W896" s="1777"/>
      <c r="X896" s="1777"/>
      <c r="Y896" s="1777"/>
      <c r="Z896" s="1777"/>
    </row>
    <row r="897" spans="1:26">
      <c r="A897" s="1784" t="s">
        <v>2289</v>
      </c>
      <c r="B897" s="1797" t="s">
        <v>2819</v>
      </c>
      <c r="C897" s="1904" t="s">
        <v>179</v>
      </c>
      <c r="D897" s="1831">
        <v>50</v>
      </c>
      <c r="E897" s="1835"/>
      <c r="F897" s="1831">
        <f t="shared" si="31"/>
        <v>0</v>
      </c>
      <c r="H897" s="1777"/>
      <c r="I897" s="1777"/>
      <c r="J897" s="1777"/>
      <c r="K897" s="1777"/>
      <c r="L897" s="1777"/>
      <c r="M897" s="1777"/>
      <c r="N897" s="1777"/>
      <c r="O897" s="1777"/>
      <c r="P897" s="1777"/>
      <c r="Q897" s="1777"/>
      <c r="R897" s="1777"/>
      <c r="S897" s="1777"/>
      <c r="T897" s="1777"/>
      <c r="U897" s="1777"/>
      <c r="V897" s="1777"/>
      <c r="W897" s="1777"/>
      <c r="X897" s="1777"/>
      <c r="Y897" s="1777"/>
      <c r="Z897" s="1777"/>
    </row>
    <row r="898" spans="1:26">
      <c r="A898" s="1784"/>
      <c r="B898" s="1944"/>
      <c r="C898" s="1785"/>
      <c r="D898" s="1794"/>
      <c r="E898" s="1795"/>
      <c r="F898" s="1831"/>
      <c r="H898" s="1777"/>
      <c r="I898" s="1777"/>
      <c r="J898" s="1777"/>
      <c r="K898" s="1777"/>
      <c r="L898" s="1777"/>
      <c r="M898" s="1777"/>
      <c r="N898" s="1777"/>
      <c r="O898" s="1777"/>
      <c r="P898" s="1777"/>
      <c r="Q898" s="1777"/>
      <c r="R898" s="1777"/>
      <c r="S898" s="1777"/>
      <c r="T898" s="1777"/>
      <c r="U898" s="1777"/>
      <c r="V898" s="1777"/>
      <c r="W898" s="1777"/>
      <c r="X898" s="1777"/>
      <c r="Y898" s="1777"/>
      <c r="Z898" s="1777"/>
    </row>
    <row r="899" spans="1:26" ht="26.4">
      <c r="A899" s="1943" t="s">
        <v>209</v>
      </c>
      <c r="B899" s="1805" t="s">
        <v>2845</v>
      </c>
      <c r="C899" s="1785"/>
      <c r="D899" s="1794"/>
      <c r="E899" s="1795"/>
      <c r="F899" s="1831"/>
      <c r="H899" s="1777"/>
      <c r="I899" s="1777"/>
      <c r="J899" s="1777"/>
      <c r="K899" s="1777"/>
      <c r="L899" s="1777"/>
      <c r="M899" s="1777"/>
      <c r="N899" s="1777"/>
      <c r="O899" s="1777"/>
      <c r="P899" s="1777"/>
      <c r="Q899" s="1777"/>
      <c r="R899" s="1777"/>
      <c r="S899" s="1777"/>
      <c r="T899" s="1777"/>
      <c r="U899" s="1777"/>
      <c r="V899" s="1777"/>
      <c r="W899" s="1777"/>
      <c r="X899" s="1777"/>
      <c r="Y899" s="1777"/>
      <c r="Z899" s="1777"/>
    </row>
    <row r="900" spans="1:26" ht="145.19999999999999">
      <c r="A900" s="1884"/>
      <c r="B900" s="1878" t="s">
        <v>2846</v>
      </c>
      <c r="C900" s="1879"/>
      <c r="D900" s="1831"/>
      <c r="E900" s="1835"/>
      <c r="F900" s="1831"/>
      <c r="H900" s="1777"/>
      <c r="I900" s="1777"/>
      <c r="J900" s="1777"/>
      <c r="K900" s="1777"/>
      <c r="L900" s="1777"/>
      <c r="M900" s="1777"/>
      <c r="N900" s="1777"/>
      <c r="O900" s="1777"/>
      <c r="P900" s="1777"/>
      <c r="Q900" s="1777"/>
      <c r="R900" s="1777"/>
      <c r="S900" s="1777"/>
      <c r="T900" s="1777"/>
      <c r="U900" s="1777"/>
      <c r="V900" s="1777"/>
      <c r="W900" s="1777"/>
      <c r="X900" s="1777"/>
      <c r="Y900" s="1777"/>
      <c r="Z900" s="1777"/>
    </row>
    <row r="901" spans="1:26">
      <c r="A901" s="1884"/>
      <c r="B901" s="1878" t="s">
        <v>322</v>
      </c>
      <c r="C901" s="1879"/>
      <c r="D901" s="1831"/>
      <c r="E901" s="1835"/>
      <c r="F901" s="1831"/>
      <c r="H901" s="1777"/>
      <c r="I901" s="1777"/>
      <c r="J901" s="1777"/>
      <c r="K901" s="1777"/>
      <c r="L901" s="1777"/>
      <c r="M901" s="1777"/>
      <c r="N901" s="1777"/>
      <c r="O901" s="1777"/>
      <c r="P901" s="1777"/>
      <c r="Q901" s="1777"/>
      <c r="R901" s="1777"/>
      <c r="S901" s="1777"/>
      <c r="T901" s="1777"/>
      <c r="U901" s="1777"/>
      <c r="V901" s="1777"/>
      <c r="W901" s="1777"/>
      <c r="X901" s="1777"/>
      <c r="Y901" s="1777"/>
      <c r="Z901" s="1777"/>
    </row>
    <row r="902" spans="1:26" ht="26.4">
      <c r="A902" s="1784" t="s">
        <v>178</v>
      </c>
      <c r="B902" s="1878" t="s">
        <v>2811</v>
      </c>
      <c r="C902" s="1879"/>
      <c r="D902" s="1831"/>
      <c r="E902" s="1835"/>
      <c r="F902" s="1831"/>
      <c r="H902" s="1777"/>
      <c r="I902" s="1777"/>
      <c r="J902" s="1777"/>
      <c r="K902" s="1777"/>
      <c r="L902" s="1777"/>
      <c r="M902" s="1777"/>
      <c r="N902" s="1777"/>
      <c r="O902" s="1777"/>
      <c r="P902" s="1777"/>
      <c r="Q902" s="1777"/>
      <c r="R902" s="1777"/>
      <c r="S902" s="1777"/>
      <c r="T902" s="1777"/>
      <c r="U902" s="1777"/>
      <c r="V902" s="1777"/>
      <c r="W902" s="1777"/>
      <c r="X902" s="1777"/>
      <c r="Y902" s="1777"/>
      <c r="Z902" s="1777"/>
    </row>
    <row r="903" spans="1:26" ht="66">
      <c r="A903" s="1784" t="s">
        <v>178</v>
      </c>
      <c r="B903" s="1878" t="s">
        <v>2847</v>
      </c>
      <c r="C903" s="1879"/>
      <c r="D903" s="1831"/>
      <c r="E903" s="1835"/>
      <c r="F903" s="1831"/>
      <c r="H903" s="1777"/>
      <c r="I903" s="1777"/>
      <c r="J903" s="1777"/>
      <c r="K903" s="1777"/>
      <c r="L903" s="1777"/>
      <c r="M903" s="1777"/>
      <c r="N903" s="1777"/>
      <c r="O903" s="1777"/>
      <c r="P903" s="1777"/>
      <c r="Q903" s="1777"/>
      <c r="R903" s="1777"/>
      <c r="S903" s="1777"/>
      <c r="T903" s="1777"/>
      <c r="U903" s="1777"/>
      <c r="V903" s="1777"/>
      <c r="W903" s="1777"/>
      <c r="X903" s="1777"/>
      <c r="Y903" s="1777"/>
      <c r="Z903" s="1777"/>
    </row>
    <row r="904" spans="1:26" ht="39.6">
      <c r="A904" s="1784" t="s">
        <v>178</v>
      </c>
      <c r="B904" s="1878" t="s">
        <v>2813</v>
      </c>
      <c r="C904" s="1879"/>
      <c r="D904" s="1831"/>
      <c r="E904" s="1835"/>
      <c r="F904" s="1831"/>
      <c r="H904" s="1777"/>
      <c r="I904" s="1777"/>
      <c r="J904" s="1777"/>
      <c r="K904" s="1777"/>
      <c r="L904" s="1777"/>
      <c r="M904" s="1777"/>
      <c r="N904" s="1777"/>
      <c r="O904" s="1777"/>
      <c r="P904" s="1777"/>
      <c r="Q904" s="1777"/>
      <c r="R904" s="1777"/>
      <c r="S904" s="1777"/>
      <c r="T904" s="1777"/>
      <c r="U904" s="1777"/>
      <c r="V904" s="1777"/>
      <c r="W904" s="1777"/>
      <c r="X904" s="1777"/>
      <c r="Y904" s="1777"/>
      <c r="Z904" s="1777"/>
    </row>
    <row r="905" spans="1:26" ht="26.4">
      <c r="A905" s="1784" t="s">
        <v>178</v>
      </c>
      <c r="B905" s="1878" t="s">
        <v>1735</v>
      </c>
      <c r="C905" s="1879"/>
      <c r="D905" s="1831"/>
      <c r="E905" s="1835"/>
      <c r="F905" s="1831"/>
      <c r="H905" s="1777"/>
      <c r="I905" s="1777"/>
      <c r="J905" s="1777"/>
      <c r="K905" s="1777"/>
      <c r="L905" s="1777"/>
      <c r="M905" s="1777"/>
      <c r="N905" s="1777"/>
      <c r="O905" s="1777"/>
      <c r="P905" s="1777"/>
      <c r="Q905" s="1777"/>
      <c r="R905" s="1777"/>
      <c r="S905" s="1777"/>
      <c r="T905" s="1777"/>
      <c r="U905" s="1777"/>
      <c r="V905" s="1777"/>
      <c r="W905" s="1777"/>
      <c r="X905" s="1777"/>
      <c r="Y905" s="1777"/>
      <c r="Z905" s="1777"/>
    </row>
    <row r="906" spans="1:26" ht="26.4">
      <c r="A906" s="1784" t="s">
        <v>178</v>
      </c>
      <c r="B906" s="1878" t="s">
        <v>2814</v>
      </c>
      <c r="C906" s="1879"/>
      <c r="D906" s="1831"/>
      <c r="E906" s="1835"/>
      <c r="F906" s="1831"/>
      <c r="H906" s="1777"/>
      <c r="I906" s="1777"/>
      <c r="J906" s="1777"/>
      <c r="K906" s="1777"/>
      <c r="L906" s="1777"/>
      <c r="M906" s="1777"/>
      <c r="N906" s="1777"/>
      <c r="O906" s="1777"/>
      <c r="P906" s="1777"/>
      <c r="Q906" s="1777"/>
      <c r="R906" s="1777"/>
      <c r="S906" s="1777"/>
      <c r="T906" s="1777"/>
      <c r="U906" s="1777"/>
      <c r="V906" s="1777"/>
      <c r="W906" s="1777"/>
      <c r="X906" s="1777"/>
      <c r="Y906" s="1777"/>
      <c r="Z906" s="1777"/>
    </row>
    <row r="907" spans="1:26" ht="26.4">
      <c r="A907" s="1784" t="s">
        <v>178</v>
      </c>
      <c r="B907" s="1878" t="s">
        <v>1736</v>
      </c>
      <c r="C907" s="1879"/>
      <c r="D907" s="1831"/>
      <c r="E907" s="1835"/>
      <c r="F907" s="1831"/>
      <c r="H907" s="1777"/>
      <c r="I907" s="1777"/>
      <c r="J907" s="1777"/>
      <c r="K907" s="1777"/>
      <c r="L907" s="1777"/>
      <c r="M907" s="1777"/>
      <c r="N907" s="1777"/>
      <c r="O907" s="1777"/>
      <c r="P907" s="1777"/>
      <c r="Q907" s="1777"/>
      <c r="R907" s="1777"/>
      <c r="S907" s="1777"/>
      <c r="T907" s="1777"/>
      <c r="U907" s="1777"/>
      <c r="V907" s="1777"/>
      <c r="W907" s="1777"/>
      <c r="X907" s="1777"/>
      <c r="Y907" s="1777"/>
      <c r="Z907" s="1777"/>
    </row>
    <row r="908" spans="1:26" ht="39.6">
      <c r="A908" s="1784" t="s">
        <v>178</v>
      </c>
      <c r="B908" s="1797" t="s">
        <v>2815</v>
      </c>
      <c r="C908" s="1785"/>
      <c r="D908" s="1794"/>
      <c r="E908" s="1795"/>
      <c r="F908" s="1831"/>
      <c r="H908" s="1777"/>
      <c r="I908" s="1777"/>
      <c r="J908" s="1777"/>
      <c r="K908" s="1777"/>
      <c r="L908" s="1777"/>
      <c r="M908" s="1777"/>
      <c r="N908" s="1777"/>
      <c r="O908" s="1777"/>
      <c r="P908" s="1777"/>
      <c r="Q908" s="1777"/>
      <c r="R908" s="1777"/>
      <c r="S908" s="1777"/>
      <c r="T908" s="1777"/>
      <c r="U908" s="1777"/>
      <c r="V908" s="1777"/>
      <c r="W908" s="1777"/>
      <c r="X908" s="1777"/>
      <c r="Y908" s="1777"/>
      <c r="Z908" s="1777"/>
    </row>
    <row r="909" spans="1:26">
      <c r="A909" s="1784" t="s">
        <v>178</v>
      </c>
      <c r="B909" s="1878" t="s">
        <v>1737</v>
      </c>
      <c r="C909" s="1879"/>
      <c r="D909" s="1831"/>
      <c r="E909" s="1835"/>
      <c r="F909" s="1831"/>
      <c r="H909" s="1777"/>
      <c r="I909" s="1777"/>
      <c r="J909" s="1777"/>
      <c r="K909" s="1777"/>
      <c r="L909" s="1777"/>
      <c r="M909" s="1777"/>
      <c r="N909" s="1777"/>
      <c r="O909" s="1777"/>
      <c r="P909" s="1777"/>
      <c r="Q909" s="1777"/>
      <c r="R909" s="1777"/>
      <c r="S909" s="1777"/>
      <c r="T909" s="1777"/>
      <c r="U909" s="1777"/>
      <c r="V909" s="1777"/>
      <c r="W909" s="1777"/>
      <c r="X909" s="1777"/>
      <c r="Y909" s="1777"/>
      <c r="Z909" s="1777"/>
    </row>
    <row r="910" spans="1:26">
      <c r="A910" s="1784" t="s">
        <v>178</v>
      </c>
      <c r="B910" s="1878" t="s">
        <v>2656</v>
      </c>
      <c r="C910" s="1879"/>
      <c r="D910" s="1831"/>
      <c r="E910" s="1835"/>
      <c r="F910" s="1831"/>
      <c r="H910" s="1777"/>
      <c r="I910" s="1777"/>
      <c r="J910" s="1777"/>
      <c r="K910" s="1777"/>
      <c r="L910" s="1777"/>
      <c r="M910" s="1777"/>
      <c r="N910" s="1777"/>
      <c r="O910" s="1777"/>
      <c r="P910" s="1777"/>
      <c r="Q910" s="1777"/>
      <c r="R910" s="1777"/>
      <c r="S910" s="1777"/>
      <c r="T910" s="1777"/>
      <c r="U910" s="1777"/>
      <c r="V910" s="1777"/>
      <c r="W910" s="1777"/>
      <c r="X910" s="1777"/>
      <c r="Y910" s="1777"/>
      <c r="Z910" s="1777"/>
    </row>
    <row r="911" spans="1:26" ht="52.8">
      <c r="A911" s="1784" t="s">
        <v>178</v>
      </c>
      <c r="B911" s="1878" t="s">
        <v>1739</v>
      </c>
      <c r="C911" s="1879"/>
      <c r="D911" s="1831"/>
      <c r="E911" s="1835"/>
      <c r="F911" s="1831"/>
      <c r="H911" s="1777"/>
      <c r="I911" s="1777"/>
      <c r="J911" s="1777"/>
      <c r="K911" s="1777"/>
      <c r="L911" s="1777"/>
      <c r="M911" s="1777"/>
      <c r="N911" s="1777"/>
      <c r="O911" s="1777"/>
      <c r="P911" s="1777"/>
      <c r="Q911" s="1777"/>
      <c r="R911" s="1777"/>
      <c r="S911" s="1777"/>
      <c r="T911" s="1777"/>
      <c r="U911" s="1777"/>
      <c r="V911" s="1777"/>
      <c r="W911" s="1777"/>
      <c r="X911" s="1777"/>
      <c r="Y911" s="1777"/>
      <c r="Z911" s="1777"/>
    </row>
    <row r="912" spans="1:26" ht="26.4">
      <c r="A912" s="1784" t="s">
        <v>178</v>
      </c>
      <c r="B912" s="1878" t="s">
        <v>2816</v>
      </c>
      <c r="C912" s="1879"/>
      <c r="D912" s="1831"/>
      <c r="E912" s="1835"/>
      <c r="F912" s="1831"/>
      <c r="H912" s="1777"/>
      <c r="I912" s="1777"/>
      <c r="J912" s="1777"/>
      <c r="K912" s="1777"/>
      <c r="L912" s="1777"/>
      <c r="M912" s="1777"/>
      <c r="N912" s="1777"/>
      <c r="O912" s="1777"/>
      <c r="P912" s="1777"/>
      <c r="Q912" s="1777"/>
      <c r="R912" s="1777"/>
      <c r="S912" s="1777"/>
      <c r="T912" s="1777"/>
      <c r="U912" s="1777"/>
      <c r="V912" s="1777"/>
      <c r="W912" s="1777"/>
      <c r="X912" s="1777"/>
      <c r="Y912" s="1777"/>
      <c r="Z912" s="1777"/>
    </row>
    <row r="913" spans="1:26" ht="39.6">
      <c r="A913" s="1784" t="s">
        <v>178</v>
      </c>
      <c r="B913" s="1878" t="s">
        <v>1741</v>
      </c>
      <c r="C913" s="1879"/>
      <c r="D913" s="1831"/>
      <c r="E913" s="1835"/>
      <c r="F913" s="1831"/>
      <c r="H913" s="1777"/>
      <c r="I913" s="1777"/>
      <c r="J913" s="1777"/>
      <c r="K913" s="1777"/>
      <c r="L913" s="1777"/>
      <c r="M913" s="1777"/>
      <c r="N913" s="1777"/>
      <c r="O913" s="1777"/>
      <c r="P913" s="1777"/>
      <c r="Q913" s="1777"/>
      <c r="R913" s="1777"/>
      <c r="S913" s="1777"/>
      <c r="T913" s="1777"/>
      <c r="U913" s="1777"/>
      <c r="V913" s="1777"/>
      <c r="W913" s="1777"/>
      <c r="X913" s="1777"/>
      <c r="Y913" s="1777"/>
      <c r="Z913" s="1777"/>
    </row>
    <row r="914" spans="1:26" ht="26.4">
      <c r="A914" s="1784" t="s">
        <v>178</v>
      </c>
      <c r="B914" s="1878" t="s">
        <v>1742</v>
      </c>
      <c r="C914" s="1879"/>
      <c r="D914" s="1831"/>
      <c r="E914" s="1835"/>
      <c r="F914" s="1831"/>
      <c r="H914" s="1777"/>
      <c r="I914" s="1777"/>
      <c r="J914" s="1777"/>
      <c r="K914" s="1777"/>
      <c r="L914" s="1777"/>
      <c r="M914" s="1777"/>
      <c r="N914" s="1777"/>
      <c r="O914" s="1777"/>
      <c r="P914" s="1777"/>
      <c r="Q914" s="1777"/>
      <c r="R914" s="1777"/>
      <c r="S914" s="1777"/>
      <c r="T914" s="1777"/>
      <c r="U914" s="1777"/>
      <c r="V914" s="1777"/>
      <c r="W914" s="1777"/>
      <c r="X914" s="1777"/>
      <c r="Y914" s="1777"/>
      <c r="Z914" s="1777"/>
    </row>
    <row r="915" spans="1:26" ht="52.8">
      <c r="A915" s="1784" t="s">
        <v>178</v>
      </c>
      <c r="B915" s="1878" t="s">
        <v>2283</v>
      </c>
      <c r="C915" s="1879"/>
      <c r="D915" s="1831"/>
      <c r="E915" s="1835"/>
      <c r="F915" s="1831"/>
      <c r="H915" s="1777"/>
      <c r="I915" s="1777"/>
      <c r="J915" s="1777"/>
      <c r="K915" s="1777"/>
      <c r="L915" s="1777"/>
      <c r="M915" s="1777"/>
      <c r="N915" s="1777"/>
      <c r="O915" s="1777"/>
      <c r="P915" s="1777"/>
      <c r="Q915" s="1777"/>
      <c r="R915" s="1777"/>
      <c r="S915" s="1777"/>
      <c r="T915" s="1777"/>
      <c r="U915" s="1777"/>
      <c r="V915" s="1777"/>
      <c r="W915" s="1777"/>
      <c r="X915" s="1777"/>
      <c r="Y915" s="1777"/>
      <c r="Z915" s="1777"/>
    </row>
    <row r="916" spans="1:26">
      <c r="A916" s="1884"/>
      <c r="B916" s="1878" t="s">
        <v>221</v>
      </c>
      <c r="C916" s="1879"/>
      <c r="D916" s="1831"/>
      <c r="E916" s="1835"/>
      <c r="F916" s="1831"/>
      <c r="H916" s="1777"/>
      <c r="I916" s="1777"/>
      <c r="J916" s="1777"/>
      <c r="K916" s="1777"/>
      <c r="L916" s="1777"/>
      <c r="M916" s="1777"/>
      <c r="N916" s="1777"/>
      <c r="O916" s="1777"/>
      <c r="P916" s="1777"/>
      <c r="Q916" s="1777"/>
      <c r="R916" s="1777"/>
      <c r="S916" s="1777"/>
      <c r="T916" s="1777"/>
      <c r="U916" s="1777"/>
      <c r="V916" s="1777"/>
      <c r="W916" s="1777"/>
      <c r="X916" s="1777"/>
      <c r="Y916" s="1777"/>
      <c r="Z916" s="1777"/>
    </row>
    <row r="917" spans="1:26">
      <c r="A917" s="1784" t="s">
        <v>340</v>
      </c>
      <c r="B917" s="1878" t="s">
        <v>2848</v>
      </c>
      <c r="C917" s="1904" t="s">
        <v>179</v>
      </c>
      <c r="D917" s="1831">
        <v>30</v>
      </c>
      <c r="E917" s="1835"/>
      <c r="F917" s="1831">
        <f t="shared" ref="F917:F919" si="32">SUM(D917*E917)</f>
        <v>0</v>
      </c>
      <c r="H917" s="1777"/>
      <c r="I917" s="1777"/>
      <c r="J917" s="1777"/>
      <c r="K917" s="1777"/>
      <c r="L917" s="1777"/>
      <c r="M917" s="1777"/>
      <c r="N917" s="1777"/>
      <c r="O917" s="1777"/>
      <c r="P917" s="1777"/>
      <c r="Q917" s="1777"/>
      <c r="R917" s="1777"/>
      <c r="S917" s="1777"/>
      <c r="T917" s="1777"/>
      <c r="U917" s="1777"/>
      <c r="V917" s="1777"/>
      <c r="W917" s="1777"/>
      <c r="X917" s="1777"/>
      <c r="Y917" s="1777"/>
      <c r="Z917" s="1777"/>
    </row>
    <row r="918" spans="1:26">
      <c r="A918" s="1784" t="s">
        <v>2290</v>
      </c>
      <c r="B918" s="1797" t="s">
        <v>2818</v>
      </c>
      <c r="C918" s="1904" t="s">
        <v>179</v>
      </c>
      <c r="D918" s="1831">
        <v>30</v>
      </c>
      <c r="E918" s="1835"/>
      <c r="F918" s="1831">
        <f t="shared" si="32"/>
        <v>0</v>
      </c>
      <c r="H918" s="1777"/>
      <c r="I918" s="1777"/>
      <c r="J918" s="1777"/>
      <c r="K918" s="1777"/>
      <c r="L918" s="1777"/>
      <c r="M918" s="1777"/>
      <c r="N918" s="1777"/>
      <c r="O918" s="1777"/>
      <c r="P918" s="1777"/>
      <c r="Q918" s="1777"/>
      <c r="R918" s="1777"/>
      <c r="S918" s="1777"/>
      <c r="T918" s="1777"/>
      <c r="U918" s="1777"/>
      <c r="V918" s="1777"/>
      <c r="W918" s="1777"/>
      <c r="X918" s="1777"/>
      <c r="Y918" s="1777"/>
      <c r="Z918" s="1777"/>
    </row>
    <row r="919" spans="1:26">
      <c r="A919" s="1784" t="s">
        <v>2289</v>
      </c>
      <c r="B919" s="1797" t="s">
        <v>2819</v>
      </c>
      <c r="C919" s="1904" t="s">
        <v>179</v>
      </c>
      <c r="D919" s="1831">
        <v>30</v>
      </c>
      <c r="E919" s="1835"/>
      <c r="F919" s="1831">
        <f t="shared" si="32"/>
        <v>0</v>
      </c>
      <c r="H919" s="1777"/>
      <c r="I919" s="1777"/>
      <c r="J919" s="1777"/>
      <c r="K919" s="1777"/>
      <c r="L919" s="1777"/>
      <c r="M919" s="1777"/>
      <c r="N919" s="1777"/>
      <c r="O919" s="1777"/>
      <c r="P919" s="1777"/>
      <c r="Q919" s="1777"/>
      <c r="R919" s="1777"/>
      <c r="S919" s="1777"/>
      <c r="T919" s="1777"/>
      <c r="U919" s="1777"/>
      <c r="V919" s="1777"/>
      <c r="W919" s="1777"/>
      <c r="X919" s="1777"/>
      <c r="Y919" s="1777"/>
      <c r="Z919" s="1777"/>
    </row>
    <row r="920" spans="1:26">
      <c r="A920" s="1784"/>
      <c r="B920" s="1944"/>
      <c r="C920" s="1785"/>
      <c r="D920" s="1794"/>
      <c r="E920" s="1795"/>
      <c r="F920" s="1831"/>
      <c r="H920" s="1777"/>
      <c r="I920" s="1777"/>
      <c r="J920" s="1777"/>
      <c r="K920" s="1777"/>
      <c r="L920" s="1777"/>
      <c r="M920" s="1777"/>
      <c r="N920" s="1777"/>
      <c r="O920" s="1777"/>
      <c r="P920" s="1777"/>
      <c r="Q920" s="1777"/>
      <c r="R920" s="1777"/>
      <c r="S920" s="1777"/>
      <c r="T920" s="1777"/>
      <c r="U920" s="1777"/>
      <c r="V920" s="1777"/>
      <c r="W920" s="1777"/>
      <c r="X920" s="1777"/>
      <c r="Y920" s="1777"/>
      <c r="Z920" s="1777"/>
    </row>
    <row r="921" spans="1:26" s="1945" customFormat="1" ht="26.4">
      <c r="A921" s="1884" t="s">
        <v>210</v>
      </c>
      <c r="B921" s="1885" t="s">
        <v>2849</v>
      </c>
      <c r="C921" s="1889"/>
      <c r="D921" s="1831"/>
      <c r="E921" s="1835"/>
      <c r="F921" s="1831">
        <f t="shared" ref="F921:F940" si="33">SUM(D921*E921)</f>
        <v>0</v>
      </c>
      <c r="G921" s="1815"/>
      <c r="J921" s="1777"/>
    </row>
    <row r="922" spans="1:26" s="1945" customFormat="1" ht="198">
      <c r="A922" s="1892"/>
      <c r="B922" s="1878" t="s">
        <v>2850</v>
      </c>
      <c r="C922" s="1890"/>
      <c r="D922" s="1831"/>
      <c r="E922" s="1835"/>
      <c r="F922" s="1831">
        <f t="shared" si="33"/>
        <v>0</v>
      </c>
      <c r="G922" s="1946"/>
      <c r="J922" s="1777"/>
    </row>
    <row r="923" spans="1:26" s="1945" customFormat="1">
      <c r="A923" s="1892"/>
      <c r="B923" s="1878" t="s">
        <v>322</v>
      </c>
      <c r="C923" s="1890"/>
      <c r="D923" s="1831"/>
      <c r="E923" s="1835"/>
      <c r="F923" s="1831">
        <f t="shared" si="33"/>
        <v>0</v>
      </c>
      <c r="G923" s="1946"/>
      <c r="J923" s="1777"/>
    </row>
    <row r="924" spans="1:26" s="1945" customFormat="1" ht="26.4">
      <c r="A924" s="1892"/>
      <c r="B924" s="1878" t="s">
        <v>2822</v>
      </c>
      <c r="C924" s="1890"/>
      <c r="D924" s="1831"/>
      <c r="E924" s="1835"/>
      <c r="F924" s="1831">
        <f t="shared" si="33"/>
        <v>0</v>
      </c>
      <c r="G924" s="1946"/>
      <c r="J924" s="1777"/>
    </row>
    <row r="925" spans="1:26" s="1945" customFormat="1" ht="52.8">
      <c r="A925" s="1892"/>
      <c r="B925" s="1878" t="s">
        <v>2851</v>
      </c>
      <c r="C925" s="1890"/>
      <c r="D925" s="1831"/>
      <c r="E925" s="1835"/>
      <c r="F925" s="1831">
        <f t="shared" si="33"/>
        <v>0</v>
      </c>
      <c r="G925" s="1946"/>
      <c r="J925" s="1777"/>
    </row>
    <row r="926" spans="1:26" s="1945" customFormat="1" ht="39.6">
      <c r="A926" s="1892"/>
      <c r="B926" s="1878" t="s">
        <v>2824</v>
      </c>
      <c r="C926" s="1890"/>
      <c r="D926" s="1831"/>
      <c r="E926" s="1835"/>
      <c r="F926" s="1831">
        <f t="shared" si="33"/>
        <v>0</v>
      </c>
      <c r="G926" s="1946"/>
      <c r="J926" s="1777"/>
    </row>
    <row r="927" spans="1:26" s="1945" customFormat="1" ht="39.6">
      <c r="A927" s="1892"/>
      <c r="B927" s="1878" t="s">
        <v>2825</v>
      </c>
      <c r="C927" s="1890"/>
      <c r="D927" s="1831"/>
      <c r="E927" s="1835"/>
      <c r="F927" s="1831">
        <f t="shared" si="33"/>
        <v>0</v>
      </c>
      <c r="G927" s="1946"/>
      <c r="J927" s="1777"/>
    </row>
    <row r="928" spans="1:26" s="1883" customFormat="1" ht="26.4">
      <c r="A928" s="1892"/>
      <c r="B928" s="1878" t="s">
        <v>2826</v>
      </c>
      <c r="C928" s="1879"/>
      <c r="D928" s="1831"/>
      <c r="E928" s="1831"/>
      <c r="F928" s="1831">
        <f t="shared" si="33"/>
        <v>0</v>
      </c>
      <c r="G928" s="1911"/>
      <c r="J928" s="1777"/>
    </row>
    <row r="929" spans="1:26" s="1883" customFormat="1" ht="26.4">
      <c r="A929" s="1892"/>
      <c r="B929" s="1878" t="s">
        <v>2827</v>
      </c>
      <c r="C929" s="1879"/>
      <c r="D929" s="1831"/>
      <c r="E929" s="1831"/>
      <c r="F929" s="1831">
        <f t="shared" si="33"/>
        <v>0</v>
      </c>
      <c r="G929" s="1911"/>
      <c r="J929" s="1777"/>
    </row>
    <row r="930" spans="1:26" s="1945" customFormat="1" ht="26.4">
      <c r="A930" s="1892"/>
      <c r="B930" s="1878" t="s">
        <v>2828</v>
      </c>
      <c r="C930" s="1890"/>
      <c r="D930" s="1831"/>
      <c r="E930" s="1835"/>
      <c r="F930" s="1831">
        <f t="shared" si="33"/>
        <v>0</v>
      </c>
      <c r="G930" s="1946"/>
      <c r="J930" s="1777"/>
    </row>
    <row r="931" spans="1:26" s="1945" customFormat="1" ht="52.8">
      <c r="A931" s="1892"/>
      <c r="B931" s="1878" t="s">
        <v>2829</v>
      </c>
      <c r="C931" s="1890"/>
      <c r="D931" s="1831"/>
      <c r="E931" s="1835"/>
      <c r="F931" s="1831">
        <f t="shared" si="33"/>
        <v>0</v>
      </c>
      <c r="G931" s="1946"/>
      <c r="J931" s="1777"/>
    </row>
    <row r="932" spans="1:26" s="1945" customFormat="1" ht="26.4">
      <c r="A932" s="1892"/>
      <c r="B932" s="1878" t="s">
        <v>2830</v>
      </c>
      <c r="C932" s="1889"/>
      <c r="D932" s="1831"/>
      <c r="E932" s="1835"/>
      <c r="F932" s="1831">
        <f t="shared" si="33"/>
        <v>0</v>
      </c>
      <c r="G932" s="1946"/>
      <c r="J932" s="1777"/>
    </row>
    <row r="933" spans="1:26" s="1945" customFormat="1" ht="39.6">
      <c r="A933" s="1892"/>
      <c r="B933" s="1878" t="s">
        <v>2681</v>
      </c>
      <c r="C933" s="1890"/>
      <c r="D933" s="1831"/>
      <c r="E933" s="1835"/>
      <c r="F933" s="1831">
        <f t="shared" si="33"/>
        <v>0</v>
      </c>
      <c r="G933" s="1946"/>
      <c r="J933" s="1777"/>
    </row>
    <row r="934" spans="1:26" s="1945" customFormat="1" ht="26.4">
      <c r="A934" s="1892"/>
      <c r="B934" s="1878" t="s">
        <v>2831</v>
      </c>
      <c r="C934" s="1890"/>
      <c r="D934" s="1831"/>
      <c r="E934" s="1835"/>
      <c r="F934" s="1831">
        <f t="shared" si="33"/>
        <v>0</v>
      </c>
      <c r="G934" s="1946"/>
      <c r="J934" s="1777"/>
    </row>
    <row r="935" spans="1:26" s="1883" customFormat="1" ht="26.4">
      <c r="A935" s="1892"/>
      <c r="B935" s="1878" t="s">
        <v>1807</v>
      </c>
      <c r="C935" s="1403"/>
      <c r="D935" s="1404"/>
      <c r="E935" s="1404"/>
      <c r="F935" s="1831">
        <f t="shared" si="33"/>
        <v>0</v>
      </c>
      <c r="G935" s="1911"/>
      <c r="J935" s="1777"/>
    </row>
    <row r="936" spans="1:26" s="1883" customFormat="1" ht="52.8">
      <c r="A936" s="1784" t="s">
        <v>178</v>
      </c>
      <c r="B936" s="1878" t="s">
        <v>2283</v>
      </c>
      <c r="C936" s="1879"/>
      <c r="D936" s="1831"/>
      <c r="E936" s="1835"/>
      <c r="F936" s="1831">
        <f t="shared" si="33"/>
        <v>0</v>
      </c>
      <c r="G936" s="1911"/>
      <c r="J936" s="1777"/>
    </row>
    <row r="937" spans="1:26" s="1945" customFormat="1">
      <c r="A937" s="1892"/>
      <c r="B937" s="1878" t="s">
        <v>221</v>
      </c>
      <c r="C937" s="1890"/>
      <c r="D937" s="1831"/>
      <c r="E937" s="1835"/>
      <c r="F937" s="1831">
        <f t="shared" si="33"/>
        <v>0</v>
      </c>
      <c r="G937" s="1946"/>
      <c r="J937" s="1777"/>
    </row>
    <row r="938" spans="1:26" s="1945" customFormat="1">
      <c r="A938" s="1784" t="s">
        <v>340</v>
      </c>
      <c r="B938" s="1878" t="s">
        <v>2832</v>
      </c>
      <c r="C938" s="1947" t="s">
        <v>179</v>
      </c>
      <c r="D938" s="1831">
        <v>455</v>
      </c>
      <c r="E938" s="1835"/>
      <c r="F938" s="1831">
        <f t="shared" si="33"/>
        <v>0</v>
      </c>
      <c r="G938" s="1946"/>
      <c r="J938" s="1777"/>
    </row>
    <row r="939" spans="1:26">
      <c r="A939" s="1784" t="s">
        <v>2290</v>
      </c>
      <c r="B939" s="1797" t="s">
        <v>2818</v>
      </c>
      <c r="C939" s="1947" t="s">
        <v>179</v>
      </c>
      <c r="D939" s="1831">
        <v>455</v>
      </c>
      <c r="E939" s="1835"/>
      <c r="F939" s="1831">
        <f t="shared" si="33"/>
        <v>0</v>
      </c>
      <c r="H939" s="1777"/>
      <c r="I939" s="1777"/>
      <c r="J939" s="1777"/>
      <c r="K939" s="1777"/>
      <c r="L939" s="1777"/>
      <c r="M939" s="1777"/>
      <c r="N939" s="1777"/>
      <c r="O939" s="1777"/>
      <c r="P939" s="1777"/>
      <c r="Q939" s="1777"/>
      <c r="R939" s="1777"/>
      <c r="S939" s="1777"/>
      <c r="T939" s="1777"/>
      <c r="U939" s="1777"/>
      <c r="V939" s="1777"/>
      <c r="W939" s="1777"/>
      <c r="X939" s="1777"/>
      <c r="Y939" s="1777"/>
      <c r="Z939" s="1777"/>
    </row>
    <row r="940" spans="1:26">
      <c r="A940" s="1784" t="s">
        <v>2289</v>
      </c>
      <c r="B940" s="1797" t="s">
        <v>2819</v>
      </c>
      <c r="C940" s="1947" t="s">
        <v>179</v>
      </c>
      <c r="D940" s="1831">
        <v>455</v>
      </c>
      <c r="E940" s="1835"/>
      <c r="F940" s="1831">
        <f t="shared" si="33"/>
        <v>0</v>
      </c>
      <c r="H940" s="1777"/>
      <c r="I940" s="1777"/>
      <c r="J940" s="1777"/>
      <c r="K940" s="1777"/>
      <c r="L940" s="1777"/>
      <c r="M940" s="1777"/>
      <c r="N940" s="1777"/>
      <c r="O940" s="1777"/>
      <c r="P940" s="1777"/>
      <c r="Q940" s="1777"/>
      <c r="R940" s="1777"/>
      <c r="S940" s="1777"/>
      <c r="T940" s="1777"/>
      <c r="U940" s="1777"/>
      <c r="V940" s="1777"/>
      <c r="W940" s="1777"/>
      <c r="X940" s="1777"/>
      <c r="Y940" s="1777"/>
      <c r="Z940" s="1777"/>
    </row>
    <row r="941" spans="1:26">
      <c r="A941" s="1784"/>
      <c r="B941" s="1944"/>
      <c r="C941" s="1785"/>
      <c r="D941" s="1794"/>
      <c r="E941" s="1795"/>
      <c r="F941" s="1831"/>
      <c r="H941" s="1777"/>
      <c r="I941" s="1777"/>
      <c r="J941" s="1777"/>
      <c r="K941" s="1777"/>
      <c r="L941" s="1777"/>
      <c r="M941" s="1777"/>
      <c r="N941" s="1777"/>
      <c r="O941" s="1777"/>
      <c r="P941" s="1777"/>
      <c r="Q941" s="1777"/>
      <c r="R941" s="1777"/>
      <c r="S941" s="1777"/>
      <c r="T941" s="1777"/>
      <c r="U941" s="1777"/>
      <c r="V941" s="1777"/>
      <c r="W941" s="1777"/>
      <c r="X941" s="1777"/>
      <c r="Y941" s="1777"/>
      <c r="Z941" s="1777"/>
    </row>
    <row r="942" spans="1:26" ht="26.4">
      <c r="A942" s="1884" t="s">
        <v>211</v>
      </c>
      <c r="B942" s="1885" t="s">
        <v>2852</v>
      </c>
      <c r="C942" s="1889"/>
      <c r="D942" s="1831"/>
      <c r="E942" s="1835"/>
      <c r="F942" s="1831">
        <f t="shared" ref="F942:F961" si="34">SUM(D942*E942)</f>
        <v>0</v>
      </c>
      <c r="H942" s="1777"/>
      <c r="I942" s="1777"/>
      <c r="J942" s="1777"/>
      <c r="K942" s="1777"/>
      <c r="L942" s="1777"/>
      <c r="M942" s="1777"/>
      <c r="N942" s="1777"/>
      <c r="O942" s="1777"/>
      <c r="P942" s="1777"/>
      <c r="Q942" s="1777"/>
      <c r="R942" s="1777"/>
      <c r="S942" s="1777"/>
      <c r="T942" s="1777"/>
      <c r="U942" s="1777"/>
      <c r="V942" s="1777"/>
      <c r="W942" s="1777"/>
      <c r="X942" s="1777"/>
      <c r="Y942" s="1777"/>
      <c r="Z942" s="1777"/>
    </row>
    <row r="943" spans="1:26" ht="198">
      <c r="A943" s="1892"/>
      <c r="B943" s="1878" t="s">
        <v>2853</v>
      </c>
      <c r="C943" s="1890"/>
      <c r="D943" s="1831"/>
      <c r="E943" s="1835"/>
      <c r="F943" s="1831">
        <f t="shared" si="34"/>
        <v>0</v>
      </c>
      <c r="H943" s="1777"/>
      <c r="I943" s="1777"/>
      <c r="J943" s="1777"/>
      <c r="K943" s="1777"/>
      <c r="L943" s="1777"/>
      <c r="M943" s="1777"/>
      <c r="N943" s="1777"/>
      <c r="O943" s="1777"/>
      <c r="P943" s="1777"/>
      <c r="Q943" s="1777"/>
      <c r="R943" s="1777"/>
      <c r="S943" s="1777"/>
      <c r="T943" s="1777"/>
      <c r="U943" s="1777"/>
      <c r="V943" s="1777"/>
      <c r="W943" s="1777"/>
      <c r="X943" s="1777"/>
      <c r="Y943" s="1777"/>
      <c r="Z943" s="1777"/>
    </row>
    <row r="944" spans="1:26">
      <c r="A944" s="1892"/>
      <c r="B944" s="1878" t="s">
        <v>322</v>
      </c>
      <c r="C944" s="1890"/>
      <c r="D944" s="1831"/>
      <c r="E944" s="1835"/>
      <c r="F944" s="1831">
        <f t="shared" si="34"/>
        <v>0</v>
      </c>
      <c r="H944" s="1777"/>
      <c r="I944" s="1777"/>
      <c r="J944" s="1777"/>
      <c r="K944" s="1777"/>
      <c r="L944" s="1777"/>
      <c r="M944" s="1777"/>
      <c r="N944" s="1777"/>
      <c r="O944" s="1777"/>
      <c r="P944" s="1777"/>
      <c r="Q944" s="1777"/>
      <c r="R944" s="1777"/>
      <c r="S944" s="1777"/>
      <c r="T944" s="1777"/>
      <c r="U944" s="1777"/>
      <c r="V944" s="1777"/>
      <c r="W944" s="1777"/>
      <c r="X944" s="1777"/>
      <c r="Y944" s="1777"/>
      <c r="Z944" s="1777"/>
    </row>
    <row r="945" spans="1:26" ht="26.4">
      <c r="A945" s="1892"/>
      <c r="B945" s="1878" t="s">
        <v>2822</v>
      </c>
      <c r="C945" s="1890"/>
      <c r="D945" s="1831"/>
      <c r="E945" s="1835"/>
      <c r="F945" s="1831">
        <f t="shared" si="34"/>
        <v>0</v>
      </c>
      <c r="H945" s="1777"/>
      <c r="I945" s="1777"/>
      <c r="J945" s="1777"/>
      <c r="K945" s="1777"/>
      <c r="L945" s="1777"/>
      <c r="M945" s="1777"/>
      <c r="N945" s="1777"/>
      <c r="O945" s="1777"/>
      <c r="P945" s="1777"/>
      <c r="Q945" s="1777"/>
      <c r="R945" s="1777"/>
      <c r="S945" s="1777"/>
      <c r="T945" s="1777"/>
      <c r="U945" s="1777"/>
      <c r="V945" s="1777"/>
      <c r="W945" s="1777"/>
      <c r="X945" s="1777"/>
      <c r="Y945" s="1777"/>
      <c r="Z945" s="1777"/>
    </row>
    <row r="946" spans="1:26" ht="52.8">
      <c r="A946" s="1892"/>
      <c r="B946" s="1878" t="s">
        <v>2835</v>
      </c>
      <c r="C946" s="1890"/>
      <c r="D946" s="1831"/>
      <c r="E946" s="1835"/>
      <c r="F946" s="1831">
        <f t="shared" si="34"/>
        <v>0</v>
      </c>
      <c r="H946" s="1777"/>
      <c r="I946" s="1777"/>
      <c r="J946" s="1777"/>
      <c r="K946" s="1777"/>
      <c r="L946" s="1777"/>
      <c r="M946" s="1777"/>
      <c r="N946" s="1777"/>
      <c r="O946" s="1777"/>
      <c r="P946" s="1777"/>
      <c r="Q946" s="1777"/>
      <c r="R946" s="1777"/>
      <c r="S946" s="1777"/>
      <c r="T946" s="1777"/>
      <c r="U946" s="1777"/>
      <c r="V946" s="1777"/>
      <c r="W946" s="1777"/>
      <c r="X946" s="1777"/>
      <c r="Y946" s="1777"/>
      <c r="Z946" s="1777"/>
    </row>
    <row r="947" spans="1:26" ht="39.6">
      <c r="A947" s="1892"/>
      <c r="B947" s="1878" t="s">
        <v>2824</v>
      </c>
      <c r="C947" s="1890"/>
      <c r="D947" s="1831"/>
      <c r="E947" s="1835"/>
      <c r="F947" s="1831">
        <f t="shared" si="34"/>
        <v>0</v>
      </c>
      <c r="H947" s="1777"/>
      <c r="I947" s="1777"/>
      <c r="J947" s="1777"/>
      <c r="K947" s="1777"/>
      <c r="L947" s="1777"/>
      <c r="M947" s="1777"/>
      <c r="N947" s="1777"/>
      <c r="O947" s="1777"/>
      <c r="P947" s="1777"/>
      <c r="Q947" s="1777"/>
      <c r="R947" s="1777"/>
      <c r="S947" s="1777"/>
      <c r="T947" s="1777"/>
      <c r="U947" s="1777"/>
      <c r="V947" s="1777"/>
      <c r="W947" s="1777"/>
      <c r="X947" s="1777"/>
      <c r="Y947" s="1777"/>
      <c r="Z947" s="1777"/>
    </row>
    <row r="948" spans="1:26" ht="39.6">
      <c r="A948" s="1892"/>
      <c r="B948" s="1878" t="s">
        <v>2825</v>
      </c>
      <c r="C948" s="1890"/>
      <c r="D948" s="1831"/>
      <c r="E948" s="1835"/>
      <c r="F948" s="1831">
        <f t="shared" si="34"/>
        <v>0</v>
      </c>
      <c r="H948" s="1777"/>
      <c r="I948" s="1777"/>
      <c r="J948" s="1777"/>
      <c r="K948" s="1777"/>
      <c r="L948" s="1777"/>
      <c r="M948" s="1777"/>
      <c r="N948" s="1777"/>
      <c r="O948" s="1777"/>
      <c r="P948" s="1777"/>
      <c r="Q948" s="1777"/>
      <c r="R948" s="1777"/>
      <c r="S948" s="1777"/>
      <c r="T948" s="1777"/>
      <c r="U948" s="1777"/>
      <c r="V948" s="1777"/>
      <c r="W948" s="1777"/>
      <c r="X948" s="1777"/>
      <c r="Y948" s="1777"/>
      <c r="Z948" s="1777"/>
    </row>
    <row r="949" spans="1:26" ht="26.4">
      <c r="A949" s="1892"/>
      <c r="B949" s="1878" t="s">
        <v>2826</v>
      </c>
      <c r="C949" s="1879"/>
      <c r="D949" s="1831"/>
      <c r="E949" s="1831"/>
      <c r="F949" s="1831">
        <f t="shared" si="34"/>
        <v>0</v>
      </c>
      <c r="H949" s="1777"/>
      <c r="I949" s="1777"/>
      <c r="J949" s="1777"/>
      <c r="K949" s="1777"/>
      <c r="L949" s="1777"/>
      <c r="M949" s="1777"/>
      <c r="N949" s="1777"/>
      <c r="O949" s="1777"/>
      <c r="P949" s="1777"/>
      <c r="Q949" s="1777"/>
      <c r="R949" s="1777"/>
      <c r="S949" s="1777"/>
      <c r="T949" s="1777"/>
      <c r="U949" s="1777"/>
      <c r="V949" s="1777"/>
      <c r="W949" s="1777"/>
      <c r="X949" s="1777"/>
      <c r="Y949" s="1777"/>
      <c r="Z949" s="1777"/>
    </row>
    <row r="950" spans="1:26" ht="26.4">
      <c r="A950" s="1892"/>
      <c r="B950" s="1878" t="s">
        <v>2827</v>
      </c>
      <c r="C950" s="1879"/>
      <c r="D950" s="1831"/>
      <c r="E950" s="1831"/>
      <c r="F950" s="1831">
        <f t="shared" si="34"/>
        <v>0</v>
      </c>
      <c r="H950" s="1777"/>
      <c r="I950" s="1777"/>
      <c r="J950" s="1777"/>
      <c r="K950" s="1777"/>
      <c r="L950" s="1777"/>
      <c r="M950" s="1777"/>
      <c r="N950" s="1777"/>
      <c r="O950" s="1777"/>
      <c r="P950" s="1777"/>
      <c r="Q950" s="1777"/>
      <c r="R950" s="1777"/>
      <c r="S950" s="1777"/>
      <c r="T950" s="1777"/>
      <c r="U950" s="1777"/>
      <c r="V950" s="1777"/>
      <c r="W950" s="1777"/>
      <c r="X950" s="1777"/>
      <c r="Y950" s="1777"/>
      <c r="Z950" s="1777"/>
    </row>
    <row r="951" spans="1:26" ht="26.4">
      <c r="A951" s="1892"/>
      <c r="B951" s="1878" t="s">
        <v>2828</v>
      </c>
      <c r="C951" s="1890"/>
      <c r="D951" s="1831"/>
      <c r="E951" s="1835"/>
      <c r="F951" s="1831">
        <f t="shared" si="34"/>
        <v>0</v>
      </c>
      <c r="H951" s="1777"/>
      <c r="I951" s="1777"/>
      <c r="J951" s="1777"/>
      <c r="K951" s="1777"/>
      <c r="L951" s="1777"/>
      <c r="M951" s="1777"/>
      <c r="N951" s="1777"/>
      <c r="O951" s="1777"/>
      <c r="P951" s="1777"/>
      <c r="Q951" s="1777"/>
      <c r="R951" s="1777"/>
      <c r="S951" s="1777"/>
      <c r="T951" s="1777"/>
      <c r="U951" s="1777"/>
      <c r="V951" s="1777"/>
      <c r="W951" s="1777"/>
      <c r="X951" s="1777"/>
      <c r="Y951" s="1777"/>
      <c r="Z951" s="1777"/>
    </row>
    <row r="952" spans="1:26" ht="52.8">
      <c r="A952" s="1892"/>
      <c r="B952" s="1878" t="s">
        <v>2829</v>
      </c>
      <c r="C952" s="1890"/>
      <c r="D952" s="1831"/>
      <c r="E952" s="1835"/>
      <c r="F952" s="1831">
        <f t="shared" si="34"/>
        <v>0</v>
      </c>
      <c r="H952" s="1777"/>
      <c r="I952" s="1777"/>
      <c r="J952" s="1777"/>
      <c r="K952" s="1777"/>
      <c r="L952" s="1777"/>
      <c r="M952" s="1777"/>
      <c r="N952" s="1777"/>
      <c r="O952" s="1777"/>
      <c r="P952" s="1777"/>
      <c r="Q952" s="1777"/>
      <c r="R952" s="1777"/>
      <c r="S952" s="1777"/>
      <c r="T952" s="1777"/>
      <c r="U952" s="1777"/>
      <c r="V952" s="1777"/>
      <c r="W952" s="1777"/>
      <c r="X952" s="1777"/>
      <c r="Y952" s="1777"/>
      <c r="Z952" s="1777"/>
    </row>
    <row r="953" spans="1:26" ht="26.4">
      <c r="A953" s="1892"/>
      <c r="B953" s="1878" t="s">
        <v>2830</v>
      </c>
      <c r="C953" s="1889"/>
      <c r="D953" s="1831"/>
      <c r="E953" s="1835"/>
      <c r="F953" s="1831">
        <f t="shared" si="34"/>
        <v>0</v>
      </c>
      <c r="H953" s="1777"/>
      <c r="I953" s="1777"/>
      <c r="J953" s="1777"/>
      <c r="K953" s="1777"/>
      <c r="L953" s="1777"/>
      <c r="M953" s="1777"/>
      <c r="N953" s="1777"/>
      <c r="O953" s="1777"/>
      <c r="P953" s="1777"/>
      <c r="Q953" s="1777"/>
      <c r="R953" s="1777"/>
      <c r="S953" s="1777"/>
      <c r="T953" s="1777"/>
      <c r="U953" s="1777"/>
      <c r="V953" s="1777"/>
      <c r="W953" s="1777"/>
      <c r="X953" s="1777"/>
      <c r="Y953" s="1777"/>
      <c r="Z953" s="1777"/>
    </row>
    <row r="954" spans="1:26" ht="39.6">
      <c r="A954" s="1892"/>
      <c r="B954" s="1878" t="s">
        <v>2681</v>
      </c>
      <c r="C954" s="1890"/>
      <c r="D954" s="1831"/>
      <c r="E954" s="1835"/>
      <c r="F954" s="1831">
        <f t="shared" si="34"/>
        <v>0</v>
      </c>
      <c r="H954" s="1777"/>
      <c r="I954" s="1777"/>
      <c r="J954" s="1777"/>
      <c r="K954" s="1777"/>
      <c r="L954" s="1777"/>
      <c r="M954" s="1777"/>
      <c r="N954" s="1777"/>
      <c r="O954" s="1777"/>
      <c r="P954" s="1777"/>
      <c r="Q954" s="1777"/>
      <c r="R954" s="1777"/>
      <c r="S954" s="1777"/>
      <c r="T954" s="1777"/>
      <c r="U954" s="1777"/>
      <c r="V954" s="1777"/>
      <c r="W954" s="1777"/>
      <c r="X954" s="1777"/>
      <c r="Y954" s="1777"/>
      <c r="Z954" s="1777"/>
    </row>
    <row r="955" spans="1:26" ht="26.4">
      <c r="A955" s="1892"/>
      <c r="B955" s="1878" t="s">
        <v>2831</v>
      </c>
      <c r="C955" s="1890"/>
      <c r="D955" s="1831"/>
      <c r="E955" s="1835"/>
      <c r="F955" s="1831">
        <f t="shared" si="34"/>
        <v>0</v>
      </c>
      <c r="H955" s="1777"/>
      <c r="I955" s="1777"/>
      <c r="J955" s="1777"/>
      <c r="K955" s="1777"/>
      <c r="L955" s="1777"/>
      <c r="M955" s="1777"/>
      <c r="N955" s="1777"/>
      <c r="O955" s="1777"/>
      <c r="P955" s="1777"/>
      <c r="Q955" s="1777"/>
      <c r="R955" s="1777"/>
      <c r="S955" s="1777"/>
      <c r="T955" s="1777"/>
      <c r="U955" s="1777"/>
      <c r="V955" s="1777"/>
      <c r="W955" s="1777"/>
      <c r="X955" s="1777"/>
      <c r="Y955" s="1777"/>
      <c r="Z955" s="1777"/>
    </row>
    <row r="956" spans="1:26" ht="26.4">
      <c r="A956" s="1892"/>
      <c r="B956" s="1878" t="s">
        <v>1807</v>
      </c>
      <c r="C956" s="1403"/>
      <c r="D956" s="1404"/>
      <c r="E956" s="1404"/>
      <c r="F956" s="1831">
        <f t="shared" si="34"/>
        <v>0</v>
      </c>
      <c r="H956" s="1777"/>
      <c r="I956" s="1777"/>
      <c r="J956" s="1777"/>
      <c r="K956" s="1777"/>
      <c r="L956" s="1777"/>
      <c r="M956" s="1777"/>
      <c r="N956" s="1777"/>
      <c r="O956" s="1777"/>
      <c r="P956" s="1777"/>
      <c r="Q956" s="1777"/>
      <c r="R956" s="1777"/>
      <c r="S956" s="1777"/>
      <c r="T956" s="1777"/>
      <c r="U956" s="1777"/>
      <c r="V956" s="1777"/>
      <c r="W956" s="1777"/>
      <c r="X956" s="1777"/>
      <c r="Y956" s="1777"/>
      <c r="Z956" s="1777"/>
    </row>
    <row r="957" spans="1:26" ht="52.8">
      <c r="A957" s="1784" t="s">
        <v>178</v>
      </c>
      <c r="B957" s="1878" t="s">
        <v>2283</v>
      </c>
      <c r="C957" s="1879"/>
      <c r="D957" s="1831"/>
      <c r="E957" s="1835"/>
      <c r="F957" s="1831">
        <f t="shared" si="34"/>
        <v>0</v>
      </c>
      <c r="H957" s="1777"/>
      <c r="I957" s="1777"/>
      <c r="J957" s="1777"/>
      <c r="K957" s="1777"/>
      <c r="L957" s="1777"/>
      <c r="M957" s="1777"/>
      <c r="N957" s="1777"/>
      <c r="O957" s="1777"/>
      <c r="P957" s="1777"/>
      <c r="Q957" s="1777"/>
      <c r="R957" s="1777"/>
      <c r="S957" s="1777"/>
      <c r="T957" s="1777"/>
      <c r="U957" s="1777"/>
      <c r="V957" s="1777"/>
      <c r="W957" s="1777"/>
      <c r="X957" s="1777"/>
      <c r="Y957" s="1777"/>
      <c r="Z957" s="1777"/>
    </row>
    <row r="958" spans="1:26">
      <c r="A958" s="1892"/>
      <c r="B958" s="1878" t="s">
        <v>221</v>
      </c>
      <c r="C958" s="1890"/>
      <c r="D958" s="1831"/>
      <c r="E958" s="1835"/>
      <c r="F958" s="1831">
        <f t="shared" si="34"/>
        <v>0</v>
      </c>
      <c r="H958" s="1777"/>
      <c r="I958" s="1777"/>
      <c r="J958" s="1777"/>
      <c r="K958" s="1777"/>
      <c r="L958" s="1777"/>
      <c r="M958" s="1777"/>
      <c r="N958" s="1777"/>
      <c r="O958" s="1777"/>
      <c r="P958" s="1777"/>
      <c r="Q958" s="1777"/>
      <c r="R958" s="1777"/>
      <c r="S958" s="1777"/>
      <c r="T958" s="1777"/>
      <c r="U958" s="1777"/>
      <c r="V958" s="1777"/>
      <c r="W958" s="1777"/>
      <c r="X958" s="1777"/>
      <c r="Y958" s="1777"/>
      <c r="Z958" s="1777"/>
    </row>
    <row r="959" spans="1:26">
      <c r="A959" s="1784" t="s">
        <v>340</v>
      </c>
      <c r="B959" s="1878" t="s">
        <v>2836</v>
      </c>
      <c r="C959" s="1947" t="s">
        <v>179</v>
      </c>
      <c r="D959" s="1831">
        <v>10</v>
      </c>
      <c r="E959" s="1835"/>
      <c r="F959" s="1831">
        <f t="shared" si="34"/>
        <v>0</v>
      </c>
      <c r="H959" s="1777"/>
      <c r="I959" s="1777"/>
      <c r="J959" s="1777"/>
      <c r="K959" s="1777"/>
      <c r="L959" s="1777"/>
      <c r="M959" s="1777"/>
      <c r="N959" s="1777"/>
      <c r="O959" s="1777"/>
      <c r="P959" s="1777"/>
      <c r="Q959" s="1777"/>
      <c r="R959" s="1777"/>
      <c r="S959" s="1777"/>
      <c r="T959" s="1777"/>
      <c r="U959" s="1777"/>
      <c r="V959" s="1777"/>
      <c r="W959" s="1777"/>
      <c r="X959" s="1777"/>
      <c r="Y959" s="1777"/>
      <c r="Z959" s="1777"/>
    </row>
    <row r="960" spans="1:26">
      <c r="A960" s="1784" t="s">
        <v>2290</v>
      </c>
      <c r="B960" s="1797" t="s">
        <v>2818</v>
      </c>
      <c r="C960" s="1947" t="s">
        <v>179</v>
      </c>
      <c r="D960" s="1831">
        <v>10</v>
      </c>
      <c r="E960" s="1835"/>
      <c r="F960" s="1831">
        <f t="shared" si="34"/>
        <v>0</v>
      </c>
      <c r="H960" s="1777"/>
      <c r="I960" s="1777"/>
      <c r="J960" s="1777"/>
      <c r="K960" s="1777"/>
      <c r="L960" s="1777"/>
      <c r="M960" s="1777"/>
      <c r="N960" s="1777"/>
      <c r="O960" s="1777"/>
      <c r="P960" s="1777"/>
      <c r="Q960" s="1777"/>
      <c r="R960" s="1777"/>
      <c r="S960" s="1777"/>
      <c r="T960" s="1777"/>
      <c r="U960" s="1777"/>
      <c r="V960" s="1777"/>
      <c r="W960" s="1777"/>
      <c r="X960" s="1777"/>
      <c r="Y960" s="1777"/>
      <c r="Z960" s="1777"/>
    </row>
    <row r="961" spans="1:26">
      <c r="A961" s="1784" t="s">
        <v>2289</v>
      </c>
      <c r="B961" s="1797" t="s">
        <v>2819</v>
      </c>
      <c r="C961" s="1947" t="s">
        <v>179</v>
      </c>
      <c r="D961" s="1831">
        <v>10</v>
      </c>
      <c r="E961" s="1835"/>
      <c r="F961" s="1831">
        <f t="shared" si="34"/>
        <v>0</v>
      </c>
      <c r="H961" s="1777"/>
      <c r="I961" s="1777"/>
      <c r="J961" s="1777"/>
      <c r="K961" s="1777"/>
      <c r="L961" s="1777"/>
      <c r="M961" s="1777"/>
      <c r="N961" s="1777"/>
      <c r="O961" s="1777"/>
      <c r="P961" s="1777"/>
      <c r="Q961" s="1777"/>
      <c r="R961" s="1777"/>
      <c r="S961" s="1777"/>
      <c r="T961" s="1777"/>
      <c r="U961" s="1777"/>
      <c r="V961" s="1777"/>
      <c r="W961" s="1777"/>
      <c r="X961" s="1777"/>
      <c r="Y961" s="1777"/>
      <c r="Z961" s="1777"/>
    </row>
    <row r="962" spans="1:26">
      <c r="A962" s="1784"/>
      <c r="B962" s="1944"/>
      <c r="C962" s="1785"/>
      <c r="D962" s="1794"/>
      <c r="E962" s="1795"/>
      <c r="F962" s="1831"/>
      <c r="H962" s="1777"/>
      <c r="I962" s="1777"/>
      <c r="J962" s="1777"/>
      <c r="K962" s="1777"/>
      <c r="L962" s="1777"/>
      <c r="M962" s="1777"/>
      <c r="N962" s="1777"/>
      <c r="O962" s="1777"/>
      <c r="P962" s="1777"/>
      <c r="Q962" s="1777"/>
      <c r="R962" s="1777"/>
      <c r="S962" s="1777"/>
      <c r="T962" s="1777"/>
      <c r="U962" s="1777"/>
      <c r="V962" s="1777"/>
      <c r="W962" s="1777"/>
      <c r="X962" s="1777"/>
      <c r="Y962" s="1777"/>
      <c r="Z962" s="1777"/>
    </row>
    <row r="963" spans="1:26" ht="26.4">
      <c r="A963" s="1943" t="s">
        <v>212</v>
      </c>
      <c r="B963" s="1805" t="s">
        <v>2854</v>
      </c>
      <c r="C963" s="1785"/>
      <c r="D963" s="1794"/>
      <c r="E963" s="1795"/>
      <c r="F963" s="1831"/>
      <c r="H963" s="1777"/>
      <c r="I963" s="1777"/>
      <c r="J963" s="1777"/>
      <c r="K963" s="1777"/>
      <c r="L963" s="1777"/>
      <c r="M963" s="1777"/>
      <c r="N963" s="1777"/>
      <c r="O963" s="1777"/>
      <c r="P963" s="1777"/>
      <c r="Q963" s="1777"/>
      <c r="R963" s="1777"/>
      <c r="S963" s="1777"/>
      <c r="T963" s="1777"/>
      <c r="U963" s="1777"/>
      <c r="V963" s="1777"/>
      <c r="W963" s="1777"/>
      <c r="X963" s="1777"/>
      <c r="Y963" s="1777"/>
      <c r="Z963" s="1777"/>
    </row>
    <row r="964" spans="1:26" ht="145.19999999999999">
      <c r="A964" s="1884"/>
      <c r="B964" s="1878" t="s">
        <v>2855</v>
      </c>
      <c r="C964" s="1879"/>
      <c r="D964" s="1831"/>
      <c r="E964" s="1835"/>
      <c r="F964" s="1831"/>
      <c r="H964" s="1777"/>
      <c r="I964" s="1777"/>
      <c r="J964" s="1777"/>
      <c r="K964" s="1777"/>
      <c r="L964" s="1777"/>
      <c r="M964" s="1777"/>
      <c r="N964" s="1777"/>
      <c r="O964" s="1777"/>
      <c r="P964" s="1777"/>
      <c r="Q964" s="1777"/>
      <c r="R964" s="1777"/>
      <c r="S964" s="1777"/>
      <c r="T964" s="1777"/>
      <c r="U964" s="1777"/>
      <c r="V964" s="1777"/>
      <c r="W964" s="1777"/>
      <c r="X964" s="1777"/>
      <c r="Y964" s="1777"/>
      <c r="Z964" s="1777"/>
    </row>
    <row r="965" spans="1:26">
      <c r="A965" s="1884"/>
      <c r="B965" s="1878" t="s">
        <v>322</v>
      </c>
      <c r="C965" s="1879"/>
      <c r="D965" s="1831"/>
      <c r="E965" s="1835"/>
      <c r="F965" s="1831"/>
      <c r="H965" s="1777"/>
      <c r="I965" s="1777"/>
      <c r="J965" s="1777"/>
      <c r="K965" s="1777"/>
      <c r="L965" s="1777"/>
      <c r="M965" s="1777"/>
      <c r="N965" s="1777"/>
      <c r="O965" s="1777"/>
      <c r="P965" s="1777"/>
      <c r="Q965" s="1777"/>
      <c r="R965" s="1777"/>
      <c r="S965" s="1777"/>
      <c r="T965" s="1777"/>
      <c r="U965" s="1777"/>
      <c r="V965" s="1777"/>
      <c r="W965" s="1777"/>
      <c r="X965" s="1777"/>
      <c r="Y965" s="1777"/>
      <c r="Z965" s="1777"/>
    </row>
    <row r="966" spans="1:26" ht="26.4">
      <c r="A966" s="1784" t="s">
        <v>178</v>
      </c>
      <c r="B966" s="1878" t="s">
        <v>2811</v>
      </c>
      <c r="C966" s="1879"/>
      <c r="D966" s="1831"/>
      <c r="E966" s="1835"/>
      <c r="F966" s="1831"/>
      <c r="H966" s="1777"/>
      <c r="I966" s="1777"/>
      <c r="J966" s="1777"/>
      <c r="K966" s="1777"/>
      <c r="L966" s="1777"/>
      <c r="M966" s="1777"/>
      <c r="N966" s="1777"/>
      <c r="O966" s="1777"/>
      <c r="P966" s="1777"/>
      <c r="Q966" s="1777"/>
      <c r="R966" s="1777"/>
      <c r="S966" s="1777"/>
      <c r="T966" s="1777"/>
      <c r="U966" s="1777"/>
      <c r="V966" s="1777"/>
      <c r="W966" s="1777"/>
      <c r="X966" s="1777"/>
      <c r="Y966" s="1777"/>
      <c r="Z966" s="1777"/>
    </row>
    <row r="967" spans="1:26" ht="66">
      <c r="A967" s="1784" t="s">
        <v>178</v>
      </c>
      <c r="B967" s="1878" t="s">
        <v>2856</v>
      </c>
      <c r="C967" s="1879"/>
      <c r="D967" s="1831"/>
      <c r="E967" s="1835"/>
      <c r="F967" s="1831"/>
      <c r="H967" s="1777"/>
      <c r="I967" s="1777"/>
      <c r="J967" s="1777"/>
      <c r="K967" s="1777"/>
      <c r="L967" s="1777"/>
      <c r="M967" s="1777"/>
      <c r="N967" s="1777"/>
      <c r="O967" s="1777"/>
      <c r="P967" s="1777"/>
      <c r="Q967" s="1777"/>
      <c r="R967" s="1777"/>
      <c r="S967" s="1777"/>
      <c r="T967" s="1777"/>
      <c r="U967" s="1777"/>
      <c r="V967" s="1777"/>
      <c r="W967" s="1777"/>
      <c r="X967" s="1777"/>
      <c r="Y967" s="1777"/>
      <c r="Z967" s="1777"/>
    </row>
    <row r="968" spans="1:26" ht="39.6">
      <c r="A968" s="1784" t="s">
        <v>178</v>
      </c>
      <c r="B968" s="1878" t="s">
        <v>2813</v>
      </c>
      <c r="C968" s="1879"/>
      <c r="D968" s="1831"/>
      <c r="E968" s="1835"/>
      <c r="F968" s="1831"/>
      <c r="H968" s="1777"/>
      <c r="I968" s="1777"/>
      <c r="J968" s="1777"/>
      <c r="K968" s="1777"/>
      <c r="L968" s="1777"/>
      <c r="M968" s="1777"/>
      <c r="N968" s="1777"/>
      <c r="O968" s="1777"/>
      <c r="P968" s="1777"/>
      <c r="Q968" s="1777"/>
      <c r="R968" s="1777"/>
      <c r="S968" s="1777"/>
      <c r="T968" s="1777"/>
      <c r="U968" s="1777"/>
      <c r="V968" s="1777"/>
      <c r="W968" s="1777"/>
      <c r="X968" s="1777"/>
      <c r="Y968" s="1777"/>
      <c r="Z968" s="1777"/>
    </row>
    <row r="969" spans="1:26" ht="26.4">
      <c r="A969" s="1784" t="s">
        <v>178</v>
      </c>
      <c r="B969" s="1878" t="s">
        <v>1735</v>
      </c>
      <c r="C969" s="1879"/>
      <c r="D969" s="1831"/>
      <c r="E969" s="1835"/>
      <c r="F969" s="1831"/>
      <c r="H969" s="1777"/>
      <c r="I969" s="1777"/>
      <c r="J969" s="1777"/>
      <c r="K969" s="1777"/>
      <c r="L969" s="1777"/>
      <c r="M969" s="1777"/>
      <c r="N969" s="1777"/>
      <c r="O969" s="1777"/>
      <c r="P969" s="1777"/>
      <c r="Q969" s="1777"/>
      <c r="R969" s="1777"/>
      <c r="S969" s="1777"/>
      <c r="T969" s="1777"/>
      <c r="U969" s="1777"/>
      <c r="V969" s="1777"/>
      <c r="W969" s="1777"/>
      <c r="X969" s="1777"/>
      <c r="Y969" s="1777"/>
      <c r="Z969" s="1777"/>
    </row>
    <row r="970" spans="1:26" ht="26.4">
      <c r="A970" s="1784" t="s">
        <v>178</v>
      </c>
      <c r="B970" s="1878" t="s">
        <v>2814</v>
      </c>
      <c r="C970" s="1879"/>
      <c r="D970" s="1831"/>
      <c r="E970" s="1835"/>
      <c r="F970" s="1831"/>
      <c r="H970" s="1777"/>
      <c r="I970" s="1777"/>
      <c r="J970" s="1777"/>
      <c r="K970" s="1777"/>
      <c r="L970" s="1777"/>
      <c r="M970" s="1777"/>
      <c r="N970" s="1777"/>
      <c r="O970" s="1777"/>
      <c r="P970" s="1777"/>
      <c r="Q970" s="1777"/>
      <c r="R970" s="1777"/>
      <c r="S970" s="1777"/>
      <c r="T970" s="1777"/>
      <c r="U970" s="1777"/>
      <c r="V970" s="1777"/>
      <c r="W970" s="1777"/>
      <c r="X970" s="1777"/>
      <c r="Y970" s="1777"/>
      <c r="Z970" s="1777"/>
    </row>
    <row r="971" spans="1:26" ht="26.4">
      <c r="A971" s="1784" t="s">
        <v>178</v>
      </c>
      <c r="B971" s="1878" t="s">
        <v>1736</v>
      </c>
      <c r="C971" s="1879"/>
      <c r="D971" s="1831"/>
      <c r="E971" s="1835"/>
      <c r="F971" s="1831"/>
      <c r="H971" s="1777"/>
      <c r="I971" s="1777"/>
      <c r="J971" s="1777"/>
      <c r="K971" s="1777"/>
      <c r="L971" s="1777"/>
      <c r="M971" s="1777"/>
      <c r="N971" s="1777"/>
      <c r="O971" s="1777"/>
      <c r="P971" s="1777"/>
      <c r="Q971" s="1777"/>
      <c r="R971" s="1777"/>
      <c r="S971" s="1777"/>
      <c r="T971" s="1777"/>
      <c r="U971" s="1777"/>
      <c r="V971" s="1777"/>
      <c r="W971" s="1777"/>
      <c r="X971" s="1777"/>
      <c r="Y971" s="1777"/>
      <c r="Z971" s="1777"/>
    </row>
    <row r="972" spans="1:26" ht="39.6">
      <c r="A972" s="1784" t="s">
        <v>178</v>
      </c>
      <c r="B972" s="1797" t="s">
        <v>2815</v>
      </c>
      <c r="C972" s="1785"/>
      <c r="D972" s="1794"/>
      <c r="E972" s="1795"/>
      <c r="F972" s="1831"/>
      <c r="H972" s="1777"/>
      <c r="I972" s="1777"/>
      <c r="J972" s="1777"/>
      <c r="K972" s="1777"/>
      <c r="L972" s="1777"/>
      <c r="M972" s="1777"/>
      <c r="N972" s="1777"/>
      <c r="O972" s="1777"/>
      <c r="P972" s="1777"/>
      <c r="Q972" s="1777"/>
      <c r="R972" s="1777"/>
      <c r="S972" s="1777"/>
      <c r="T972" s="1777"/>
      <c r="U972" s="1777"/>
      <c r="V972" s="1777"/>
      <c r="W972" s="1777"/>
      <c r="X972" s="1777"/>
      <c r="Y972" s="1777"/>
      <c r="Z972" s="1777"/>
    </row>
    <row r="973" spans="1:26">
      <c r="A973" s="1784" t="s">
        <v>178</v>
      </c>
      <c r="B973" s="1878" t="s">
        <v>1737</v>
      </c>
      <c r="C973" s="1879"/>
      <c r="D973" s="1831"/>
      <c r="E973" s="1835"/>
      <c r="F973" s="1831"/>
      <c r="H973" s="1777"/>
      <c r="I973" s="1777"/>
      <c r="J973" s="1777"/>
      <c r="K973" s="1777"/>
      <c r="L973" s="1777"/>
      <c r="M973" s="1777"/>
      <c r="N973" s="1777"/>
      <c r="O973" s="1777"/>
      <c r="P973" s="1777"/>
      <c r="Q973" s="1777"/>
      <c r="R973" s="1777"/>
      <c r="S973" s="1777"/>
      <c r="T973" s="1777"/>
      <c r="U973" s="1777"/>
      <c r="V973" s="1777"/>
      <c r="W973" s="1777"/>
      <c r="X973" s="1777"/>
      <c r="Y973" s="1777"/>
      <c r="Z973" s="1777"/>
    </row>
    <row r="974" spans="1:26">
      <c r="A974" s="1784" t="s">
        <v>178</v>
      </c>
      <c r="B974" s="1878" t="s">
        <v>2656</v>
      </c>
      <c r="C974" s="1879"/>
      <c r="D974" s="1831"/>
      <c r="E974" s="1835"/>
      <c r="F974" s="1831"/>
      <c r="H974" s="1777"/>
      <c r="I974" s="1777"/>
      <c r="J974" s="1777"/>
      <c r="K974" s="1777"/>
      <c r="L974" s="1777"/>
      <c r="M974" s="1777"/>
      <c r="N974" s="1777"/>
      <c r="O974" s="1777"/>
      <c r="P974" s="1777"/>
      <c r="Q974" s="1777"/>
      <c r="R974" s="1777"/>
      <c r="S974" s="1777"/>
      <c r="T974" s="1777"/>
      <c r="U974" s="1777"/>
      <c r="V974" s="1777"/>
      <c r="W974" s="1777"/>
      <c r="X974" s="1777"/>
      <c r="Y974" s="1777"/>
      <c r="Z974" s="1777"/>
    </row>
    <row r="975" spans="1:26" ht="52.8">
      <c r="A975" s="1784" t="s">
        <v>178</v>
      </c>
      <c r="B975" s="1878" t="s">
        <v>1739</v>
      </c>
      <c r="C975" s="1879"/>
      <c r="D975" s="1831"/>
      <c r="E975" s="1835"/>
      <c r="F975" s="1831"/>
      <c r="H975" s="1777"/>
      <c r="I975" s="1777"/>
      <c r="J975" s="1777"/>
      <c r="K975" s="1777"/>
      <c r="L975" s="1777"/>
      <c r="M975" s="1777"/>
      <c r="N975" s="1777"/>
      <c r="O975" s="1777"/>
      <c r="P975" s="1777"/>
      <c r="Q975" s="1777"/>
      <c r="R975" s="1777"/>
      <c r="S975" s="1777"/>
      <c r="T975" s="1777"/>
      <c r="U975" s="1777"/>
      <c r="V975" s="1777"/>
      <c r="W975" s="1777"/>
      <c r="X975" s="1777"/>
      <c r="Y975" s="1777"/>
      <c r="Z975" s="1777"/>
    </row>
    <row r="976" spans="1:26" ht="26.4">
      <c r="A976" s="1784" t="s">
        <v>178</v>
      </c>
      <c r="B976" s="1878" t="s">
        <v>2816</v>
      </c>
      <c r="C976" s="1879"/>
      <c r="D976" s="1831"/>
      <c r="E976" s="1835"/>
      <c r="F976" s="1831"/>
      <c r="H976" s="1777"/>
      <c r="I976" s="1777"/>
      <c r="J976" s="1777"/>
      <c r="K976" s="1777"/>
      <c r="L976" s="1777"/>
      <c r="M976" s="1777"/>
      <c r="N976" s="1777"/>
      <c r="O976" s="1777"/>
      <c r="P976" s="1777"/>
      <c r="Q976" s="1777"/>
      <c r="R976" s="1777"/>
      <c r="S976" s="1777"/>
      <c r="T976" s="1777"/>
      <c r="U976" s="1777"/>
      <c r="V976" s="1777"/>
      <c r="W976" s="1777"/>
      <c r="X976" s="1777"/>
      <c r="Y976" s="1777"/>
      <c r="Z976" s="1777"/>
    </row>
    <row r="977" spans="1:26" ht="39.6">
      <c r="A977" s="1784" t="s">
        <v>178</v>
      </c>
      <c r="B977" s="1878" t="s">
        <v>1741</v>
      </c>
      <c r="C977" s="1879"/>
      <c r="D977" s="1831"/>
      <c r="E977" s="1835"/>
      <c r="F977" s="1831"/>
      <c r="H977" s="1777"/>
      <c r="I977" s="1777"/>
      <c r="J977" s="1777"/>
      <c r="K977" s="1777"/>
      <c r="L977" s="1777"/>
      <c r="M977" s="1777"/>
      <c r="N977" s="1777"/>
      <c r="O977" s="1777"/>
      <c r="P977" s="1777"/>
      <c r="Q977" s="1777"/>
      <c r="R977" s="1777"/>
      <c r="S977" s="1777"/>
      <c r="T977" s="1777"/>
      <c r="U977" s="1777"/>
      <c r="V977" s="1777"/>
      <c r="W977" s="1777"/>
      <c r="X977" s="1777"/>
      <c r="Y977" s="1777"/>
      <c r="Z977" s="1777"/>
    </row>
    <row r="978" spans="1:26" ht="26.4">
      <c r="A978" s="1784" t="s">
        <v>178</v>
      </c>
      <c r="B978" s="1878" t="s">
        <v>1742</v>
      </c>
      <c r="C978" s="1879"/>
      <c r="D978" s="1831"/>
      <c r="E978" s="1835"/>
      <c r="F978" s="1831"/>
      <c r="H978" s="1777"/>
      <c r="I978" s="1777"/>
      <c r="J978" s="1777"/>
      <c r="K978" s="1777"/>
      <c r="L978" s="1777"/>
      <c r="M978" s="1777"/>
      <c r="N978" s="1777"/>
      <c r="O978" s="1777"/>
      <c r="P978" s="1777"/>
      <c r="Q978" s="1777"/>
      <c r="R978" s="1777"/>
      <c r="S978" s="1777"/>
      <c r="T978" s="1777"/>
      <c r="U978" s="1777"/>
      <c r="V978" s="1777"/>
      <c r="W978" s="1777"/>
      <c r="X978" s="1777"/>
      <c r="Y978" s="1777"/>
      <c r="Z978" s="1777"/>
    </row>
    <row r="979" spans="1:26" ht="52.8">
      <c r="A979" s="1784" t="s">
        <v>178</v>
      </c>
      <c r="B979" s="1878" t="s">
        <v>2283</v>
      </c>
      <c r="C979" s="1879"/>
      <c r="D979" s="1831"/>
      <c r="E979" s="1835"/>
      <c r="F979" s="1831"/>
      <c r="H979" s="1777"/>
      <c r="I979" s="1777"/>
      <c r="J979" s="1777"/>
      <c r="K979" s="1777"/>
      <c r="L979" s="1777"/>
      <c r="M979" s="1777"/>
      <c r="N979" s="1777"/>
      <c r="O979" s="1777"/>
      <c r="P979" s="1777"/>
      <c r="Q979" s="1777"/>
      <c r="R979" s="1777"/>
      <c r="S979" s="1777"/>
      <c r="T979" s="1777"/>
      <c r="U979" s="1777"/>
      <c r="V979" s="1777"/>
      <c r="W979" s="1777"/>
      <c r="X979" s="1777"/>
      <c r="Y979" s="1777"/>
      <c r="Z979" s="1777"/>
    </row>
    <row r="980" spans="1:26">
      <c r="A980" s="1884"/>
      <c r="B980" s="1878" t="s">
        <v>221</v>
      </c>
      <c r="C980" s="1879"/>
      <c r="D980" s="1831"/>
      <c r="E980" s="1835"/>
      <c r="F980" s="1831"/>
      <c r="H980" s="1777"/>
      <c r="I980" s="1777"/>
      <c r="J980" s="1777"/>
      <c r="K980" s="1777"/>
      <c r="L980" s="1777"/>
      <c r="M980" s="1777"/>
      <c r="N980" s="1777"/>
      <c r="O980" s="1777"/>
      <c r="P980" s="1777"/>
      <c r="Q980" s="1777"/>
      <c r="R980" s="1777"/>
      <c r="S980" s="1777"/>
      <c r="T980" s="1777"/>
      <c r="U980" s="1777"/>
      <c r="V980" s="1777"/>
      <c r="W980" s="1777"/>
      <c r="X980" s="1777"/>
      <c r="Y980" s="1777"/>
      <c r="Z980" s="1777"/>
    </row>
    <row r="981" spans="1:26">
      <c r="A981" s="1784" t="s">
        <v>340</v>
      </c>
      <c r="B981" s="1878" t="s">
        <v>2857</v>
      </c>
      <c r="C981" s="1904" t="s">
        <v>179</v>
      </c>
      <c r="D981" s="1831">
        <v>55</v>
      </c>
      <c r="E981" s="1835"/>
      <c r="F981" s="1831">
        <f t="shared" ref="F981:F983" si="35">SUM(D981*E981)</f>
        <v>0</v>
      </c>
      <c r="H981" s="1777"/>
      <c r="I981" s="1777"/>
      <c r="J981" s="1777"/>
      <c r="K981" s="1777"/>
      <c r="L981" s="1777"/>
      <c r="M981" s="1777"/>
      <c r="N981" s="1777"/>
      <c r="O981" s="1777"/>
      <c r="P981" s="1777"/>
      <c r="Q981" s="1777"/>
      <c r="R981" s="1777"/>
      <c r="S981" s="1777"/>
      <c r="T981" s="1777"/>
      <c r="U981" s="1777"/>
      <c r="V981" s="1777"/>
      <c r="W981" s="1777"/>
      <c r="X981" s="1777"/>
      <c r="Y981" s="1777"/>
      <c r="Z981" s="1777"/>
    </row>
    <row r="982" spans="1:26">
      <c r="A982" s="1784" t="s">
        <v>2290</v>
      </c>
      <c r="B982" s="1797" t="s">
        <v>2818</v>
      </c>
      <c r="C982" s="1904" t="s">
        <v>179</v>
      </c>
      <c r="D982" s="1831">
        <v>55</v>
      </c>
      <c r="E982" s="1835"/>
      <c r="F982" s="1831">
        <f t="shared" si="35"/>
        <v>0</v>
      </c>
      <c r="H982" s="1777"/>
      <c r="I982" s="1777"/>
      <c r="J982" s="1777"/>
      <c r="K982" s="1777"/>
      <c r="L982" s="1777"/>
      <c r="M982" s="1777"/>
      <c r="N982" s="1777"/>
      <c r="O982" s="1777"/>
      <c r="P982" s="1777"/>
      <c r="Q982" s="1777"/>
      <c r="R982" s="1777"/>
      <c r="S982" s="1777"/>
      <c r="T982" s="1777"/>
      <c r="U982" s="1777"/>
      <c r="V982" s="1777"/>
      <c r="W982" s="1777"/>
      <c r="X982" s="1777"/>
      <c r="Y982" s="1777"/>
      <c r="Z982" s="1777"/>
    </row>
    <row r="983" spans="1:26">
      <c r="A983" s="1784" t="s">
        <v>2289</v>
      </c>
      <c r="B983" s="1797" t="s">
        <v>2819</v>
      </c>
      <c r="C983" s="1904" t="s">
        <v>179</v>
      </c>
      <c r="D983" s="1831">
        <v>55</v>
      </c>
      <c r="E983" s="1835"/>
      <c r="F983" s="1831">
        <f t="shared" si="35"/>
        <v>0</v>
      </c>
      <c r="H983" s="1777"/>
      <c r="I983" s="1777"/>
      <c r="J983" s="1777"/>
      <c r="K983" s="1777"/>
      <c r="L983" s="1777"/>
      <c r="M983" s="1777"/>
      <c r="N983" s="1777"/>
      <c r="O983" s="1777"/>
      <c r="P983" s="1777"/>
      <c r="Q983" s="1777"/>
      <c r="R983" s="1777"/>
      <c r="S983" s="1777"/>
      <c r="T983" s="1777"/>
      <c r="U983" s="1777"/>
      <c r="V983" s="1777"/>
      <c r="W983" s="1777"/>
      <c r="X983" s="1777"/>
      <c r="Y983" s="1777"/>
      <c r="Z983" s="1777"/>
    </row>
    <row r="984" spans="1:26">
      <c r="A984" s="1784"/>
      <c r="B984" s="1944"/>
      <c r="C984" s="1785"/>
      <c r="D984" s="1794"/>
      <c r="E984" s="1795"/>
      <c r="F984" s="1831"/>
      <c r="H984" s="1777"/>
      <c r="I984" s="1777"/>
      <c r="J984" s="1777"/>
      <c r="K984" s="1777"/>
      <c r="L984" s="1777"/>
      <c r="M984" s="1777"/>
      <c r="N984" s="1777"/>
      <c r="O984" s="1777"/>
      <c r="P984" s="1777"/>
      <c r="Q984" s="1777"/>
      <c r="R984" s="1777"/>
      <c r="S984" s="1777"/>
      <c r="T984" s="1777"/>
      <c r="U984" s="1777"/>
      <c r="V984" s="1777"/>
      <c r="W984" s="1777"/>
      <c r="X984" s="1777"/>
      <c r="Y984" s="1777"/>
      <c r="Z984" s="1777"/>
    </row>
    <row r="985" spans="1:26" ht="26.4">
      <c r="A985" s="1943" t="s">
        <v>212</v>
      </c>
      <c r="B985" s="1805" t="s">
        <v>2858</v>
      </c>
      <c r="C985" s="1785"/>
      <c r="D985" s="1794"/>
      <c r="E985" s="1795"/>
      <c r="F985" s="1831"/>
      <c r="H985" s="1777"/>
      <c r="I985" s="1777"/>
      <c r="J985" s="1777"/>
      <c r="K985" s="1777"/>
      <c r="L985" s="1777"/>
      <c r="M985" s="1777"/>
      <c r="N985" s="1777"/>
      <c r="O985" s="1777"/>
      <c r="P985" s="1777"/>
      <c r="Q985" s="1777"/>
      <c r="R985" s="1777"/>
      <c r="S985" s="1777"/>
      <c r="T985" s="1777"/>
      <c r="U985" s="1777"/>
      <c r="V985" s="1777"/>
      <c r="W985" s="1777"/>
      <c r="X985" s="1777"/>
      <c r="Y985" s="1777"/>
      <c r="Z985" s="1777"/>
    </row>
    <row r="986" spans="1:26" ht="145.19999999999999">
      <c r="A986" s="1884"/>
      <c r="B986" s="1878" t="s">
        <v>2859</v>
      </c>
      <c r="C986" s="1879"/>
      <c r="D986" s="1831"/>
      <c r="E986" s="1835"/>
      <c r="F986" s="1831"/>
      <c r="H986" s="1777"/>
      <c r="I986" s="1777"/>
      <c r="J986" s="1777"/>
      <c r="K986" s="1777"/>
      <c r="L986" s="1777"/>
      <c r="M986" s="1777"/>
      <c r="N986" s="1777"/>
      <c r="O986" s="1777"/>
      <c r="P986" s="1777"/>
      <c r="Q986" s="1777"/>
      <c r="R986" s="1777"/>
      <c r="S986" s="1777"/>
      <c r="T986" s="1777"/>
      <c r="U986" s="1777"/>
      <c r="V986" s="1777"/>
      <c r="W986" s="1777"/>
      <c r="X986" s="1777"/>
      <c r="Y986" s="1777"/>
      <c r="Z986" s="1777"/>
    </row>
    <row r="987" spans="1:26">
      <c r="A987" s="1884"/>
      <c r="B987" s="1878" t="s">
        <v>322</v>
      </c>
      <c r="C987" s="1879"/>
      <c r="D987" s="1831"/>
      <c r="E987" s="1835"/>
      <c r="F987" s="1831"/>
      <c r="H987" s="1777"/>
      <c r="I987" s="1777"/>
      <c r="J987" s="1777"/>
      <c r="K987" s="1777"/>
      <c r="L987" s="1777"/>
      <c r="M987" s="1777"/>
      <c r="N987" s="1777"/>
      <c r="O987" s="1777"/>
      <c r="P987" s="1777"/>
      <c r="Q987" s="1777"/>
      <c r="R987" s="1777"/>
      <c r="S987" s="1777"/>
      <c r="T987" s="1777"/>
      <c r="U987" s="1777"/>
      <c r="V987" s="1777"/>
      <c r="W987" s="1777"/>
      <c r="X987" s="1777"/>
      <c r="Y987" s="1777"/>
      <c r="Z987" s="1777"/>
    </row>
    <row r="988" spans="1:26" ht="26.4">
      <c r="A988" s="1784" t="s">
        <v>178</v>
      </c>
      <c r="B988" s="1878" t="s">
        <v>2811</v>
      </c>
      <c r="C988" s="1879"/>
      <c r="D988" s="1831"/>
      <c r="E988" s="1835"/>
      <c r="F988" s="1831"/>
      <c r="H988" s="1777"/>
      <c r="I988" s="1777"/>
      <c r="J988" s="1777"/>
      <c r="K988" s="1777"/>
      <c r="L988" s="1777"/>
      <c r="M988" s="1777"/>
      <c r="N988" s="1777"/>
      <c r="O988" s="1777"/>
      <c r="P988" s="1777"/>
      <c r="Q988" s="1777"/>
      <c r="R988" s="1777"/>
      <c r="S988" s="1777"/>
      <c r="T988" s="1777"/>
      <c r="U988" s="1777"/>
      <c r="V988" s="1777"/>
      <c r="W988" s="1777"/>
      <c r="X988" s="1777"/>
      <c r="Y988" s="1777"/>
      <c r="Z988" s="1777"/>
    </row>
    <row r="989" spans="1:26" ht="66">
      <c r="A989" s="1784" t="s">
        <v>178</v>
      </c>
      <c r="B989" s="1878" t="s">
        <v>2860</v>
      </c>
      <c r="C989" s="1879"/>
      <c r="D989" s="1831"/>
      <c r="E989" s="1835"/>
      <c r="F989" s="1831"/>
      <c r="H989" s="1777"/>
      <c r="I989" s="1777"/>
      <c r="J989" s="1777"/>
      <c r="K989" s="1777"/>
      <c r="L989" s="1777"/>
      <c r="M989" s="1777"/>
      <c r="N989" s="1777"/>
      <c r="O989" s="1777"/>
      <c r="P989" s="1777"/>
      <c r="Q989" s="1777"/>
      <c r="R989" s="1777"/>
      <c r="S989" s="1777"/>
      <c r="T989" s="1777"/>
      <c r="U989" s="1777"/>
      <c r="V989" s="1777"/>
      <c r="W989" s="1777"/>
      <c r="X989" s="1777"/>
      <c r="Y989" s="1777"/>
      <c r="Z989" s="1777"/>
    </row>
    <row r="990" spans="1:26" ht="39.6">
      <c r="A990" s="1784" t="s">
        <v>178</v>
      </c>
      <c r="B990" s="1878" t="s">
        <v>2813</v>
      </c>
      <c r="C990" s="1879"/>
      <c r="D990" s="1831"/>
      <c r="E990" s="1835"/>
      <c r="F990" s="1831"/>
      <c r="H990" s="1777"/>
      <c r="I990" s="1777"/>
      <c r="J990" s="1777"/>
      <c r="K990" s="1777"/>
      <c r="L990" s="1777"/>
      <c r="M990" s="1777"/>
      <c r="N990" s="1777"/>
      <c r="O990" s="1777"/>
      <c r="P990" s="1777"/>
      <c r="Q990" s="1777"/>
      <c r="R990" s="1777"/>
      <c r="S990" s="1777"/>
      <c r="T990" s="1777"/>
      <c r="U990" s="1777"/>
      <c r="V990" s="1777"/>
      <c r="W990" s="1777"/>
      <c r="X990" s="1777"/>
      <c r="Y990" s="1777"/>
      <c r="Z990" s="1777"/>
    </row>
    <row r="991" spans="1:26" ht="26.4">
      <c r="A991" s="1784" t="s">
        <v>178</v>
      </c>
      <c r="B991" s="1878" t="s">
        <v>1735</v>
      </c>
      <c r="C991" s="1879"/>
      <c r="D991" s="1831"/>
      <c r="E991" s="1835"/>
      <c r="F991" s="1831"/>
      <c r="H991" s="1777"/>
      <c r="I991" s="1777"/>
      <c r="J991" s="1777"/>
      <c r="K991" s="1777"/>
      <c r="L991" s="1777"/>
      <c r="M991" s="1777"/>
      <c r="N991" s="1777"/>
      <c r="O991" s="1777"/>
      <c r="P991" s="1777"/>
      <c r="Q991" s="1777"/>
      <c r="R991" s="1777"/>
      <c r="S991" s="1777"/>
      <c r="T991" s="1777"/>
      <c r="U991" s="1777"/>
      <c r="V991" s="1777"/>
      <c r="W991" s="1777"/>
      <c r="X991" s="1777"/>
      <c r="Y991" s="1777"/>
      <c r="Z991" s="1777"/>
    </row>
    <row r="992" spans="1:26" ht="26.4">
      <c r="A992" s="1784" t="s">
        <v>178</v>
      </c>
      <c r="B992" s="1878" t="s">
        <v>2814</v>
      </c>
      <c r="C992" s="1879"/>
      <c r="D992" s="1831"/>
      <c r="E992" s="1835"/>
      <c r="F992" s="1831"/>
      <c r="H992" s="1777"/>
      <c r="I992" s="1777"/>
      <c r="J992" s="1777"/>
      <c r="K992" s="1777"/>
      <c r="L992" s="1777"/>
      <c r="M992" s="1777"/>
      <c r="N992" s="1777"/>
      <c r="O992" s="1777"/>
      <c r="P992" s="1777"/>
      <c r="Q992" s="1777"/>
      <c r="R992" s="1777"/>
      <c r="S992" s="1777"/>
      <c r="T992" s="1777"/>
      <c r="U992" s="1777"/>
      <c r="V992" s="1777"/>
      <c r="W992" s="1777"/>
      <c r="X992" s="1777"/>
      <c r="Y992" s="1777"/>
      <c r="Z992" s="1777"/>
    </row>
    <row r="993" spans="1:26" ht="26.4">
      <c r="A993" s="1784" t="s">
        <v>178</v>
      </c>
      <c r="B993" s="1878" t="s">
        <v>1736</v>
      </c>
      <c r="C993" s="1879"/>
      <c r="D993" s="1831"/>
      <c r="E993" s="1835"/>
      <c r="F993" s="1831"/>
      <c r="H993" s="1777"/>
      <c r="I993" s="1777"/>
      <c r="J993" s="1777"/>
      <c r="K993" s="1777"/>
      <c r="L993" s="1777"/>
      <c r="M993" s="1777"/>
      <c r="N993" s="1777"/>
      <c r="O993" s="1777"/>
      <c r="P993" s="1777"/>
      <c r="Q993" s="1777"/>
      <c r="R993" s="1777"/>
      <c r="S993" s="1777"/>
      <c r="T993" s="1777"/>
      <c r="U993" s="1777"/>
      <c r="V993" s="1777"/>
      <c r="W993" s="1777"/>
      <c r="X993" s="1777"/>
      <c r="Y993" s="1777"/>
      <c r="Z993" s="1777"/>
    </row>
    <row r="994" spans="1:26" ht="39.6">
      <c r="A994" s="1784" t="s">
        <v>178</v>
      </c>
      <c r="B994" s="1797" t="s">
        <v>2815</v>
      </c>
      <c r="C994" s="1785"/>
      <c r="D994" s="1794"/>
      <c r="E994" s="1795"/>
      <c r="F994" s="1831"/>
      <c r="H994" s="1777"/>
      <c r="I994" s="1777"/>
      <c r="J994" s="1777"/>
      <c r="K994" s="1777"/>
      <c r="L994" s="1777"/>
      <c r="M994" s="1777"/>
      <c r="N994" s="1777"/>
      <c r="O994" s="1777"/>
      <c r="P994" s="1777"/>
      <c r="Q994" s="1777"/>
      <c r="R994" s="1777"/>
      <c r="S994" s="1777"/>
      <c r="T994" s="1777"/>
      <c r="U994" s="1777"/>
      <c r="V994" s="1777"/>
      <c r="W994" s="1777"/>
      <c r="X994" s="1777"/>
      <c r="Y994" s="1777"/>
      <c r="Z994" s="1777"/>
    </row>
    <row r="995" spans="1:26">
      <c r="A995" s="1784" t="s">
        <v>178</v>
      </c>
      <c r="B995" s="1878" t="s">
        <v>1737</v>
      </c>
      <c r="C995" s="1879"/>
      <c r="D995" s="1831"/>
      <c r="E995" s="1835"/>
      <c r="F995" s="1831"/>
      <c r="H995" s="1777"/>
      <c r="I995" s="1777"/>
      <c r="J995" s="1777"/>
      <c r="K995" s="1777"/>
      <c r="L995" s="1777"/>
      <c r="M995" s="1777"/>
      <c r="N995" s="1777"/>
      <c r="O995" s="1777"/>
      <c r="P995" s="1777"/>
      <c r="Q995" s="1777"/>
      <c r="R995" s="1777"/>
      <c r="S995" s="1777"/>
      <c r="T995" s="1777"/>
      <c r="U995" s="1777"/>
      <c r="V995" s="1777"/>
      <c r="W995" s="1777"/>
      <c r="X995" s="1777"/>
      <c r="Y995" s="1777"/>
      <c r="Z995" s="1777"/>
    </row>
    <row r="996" spans="1:26">
      <c r="A996" s="1784" t="s">
        <v>178</v>
      </c>
      <c r="B996" s="1878" t="s">
        <v>2656</v>
      </c>
      <c r="C996" s="1879"/>
      <c r="D996" s="1831"/>
      <c r="E996" s="1835"/>
      <c r="F996" s="1831"/>
      <c r="H996" s="1777"/>
      <c r="I996" s="1777"/>
      <c r="J996" s="1777"/>
      <c r="K996" s="1777"/>
      <c r="L996" s="1777"/>
      <c r="M996" s="1777"/>
      <c r="N996" s="1777"/>
      <c r="O996" s="1777"/>
      <c r="P996" s="1777"/>
      <c r="Q996" s="1777"/>
      <c r="R996" s="1777"/>
      <c r="S996" s="1777"/>
      <c r="T996" s="1777"/>
      <c r="U996" s="1777"/>
      <c r="V996" s="1777"/>
      <c r="W996" s="1777"/>
      <c r="X996" s="1777"/>
      <c r="Y996" s="1777"/>
      <c r="Z996" s="1777"/>
    </row>
    <row r="997" spans="1:26" ht="52.8">
      <c r="A997" s="1784" t="s">
        <v>178</v>
      </c>
      <c r="B997" s="1878" t="s">
        <v>1739</v>
      </c>
      <c r="C997" s="1879"/>
      <c r="D997" s="1831"/>
      <c r="E997" s="1835"/>
      <c r="F997" s="1831"/>
      <c r="H997" s="1777"/>
      <c r="I997" s="1777"/>
      <c r="J997" s="1777"/>
      <c r="K997" s="1777"/>
      <c r="L997" s="1777"/>
      <c r="M997" s="1777"/>
      <c r="N997" s="1777"/>
      <c r="O997" s="1777"/>
      <c r="P997" s="1777"/>
      <c r="Q997" s="1777"/>
      <c r="R997" s="1777"/>
      <c r="S997" s="1777"/>
      <c r="T997" s="1777"/>
      <c r="U997" s="1777"/>
      <c r="V997" s="1777"/>
      <c r="W997" s="1777"/>
      <c r="X997" s="1777"/>
      <c r="Y997" s="1777"/>
      <c r="Z997" s="1777"/>
    </row>
    <row r="998" spans="1:26" ht="26.4">
      <c r="A998" s="1784" t="s">
        <v>178</v>
      </c>
      <c r="B998" s="1878" t="s">
        <v>2816</v>
      </c>
      <c r="C998" s="1879"/>
      <c r="D998" s="1831"/>
      <c r="E998" s="1835"/>
      <c r="F998" s="1831"/>
      <c r="H998" s="1777"/>
      <c r="I998" s="1777"/>
      <c r="J998" s="1777"/>
      <c r="K998" s="1777"/>
      <c r="L998" s="1777"/>
      <c r="M998" s="1777"/>
      <c r="N998" s="1777"/>
      <c r="O998" s="1777"/>
      <c r="P998" s="1777"/>
      <c r="Q998" s="1777"/>
      <c r="R998" s="1777"/>
      <c r="S998" s="1777"/>
      <c r="T998" s="1777"/>
      <c r="U998" s="1777"/>
      <c r="V998" s="1777"/>
      <c r="W998" s="1777"/>
      <c r="X998" s="1777"/>
      <c r="Y998" s="1777"/>
      <c r="Z998" s="1777"/>
    </row>
    <row r="999" spans="1:26" ht="39.6">
      <c r="A999" s="1784" t="s">
        <v>178</v>
      </c>
      <c r="B999" s="1878" t="s">
        <v>1741</v>
      </c>
      <c r="C999" s="1879"/>
      <c r="D999" s="1831"/>
      <c r="E999" s="1835"/>
      <c r="F999" s="1831"/>
      <c r="H999" s="1777"/>
      <c r="I999" s="1777"/>
      <c r="J999" s="1777"/>
      <c r="K999" s="1777"/>
      <c r="L999" s="1777"/>
      <c r="M999" s="1777"/>
      <c r="N999" s="1777"/>
      <c r="O999" s="1777"/>
      <c r="P999" s="1777"/>
      <c r="Q999" s="1777"/>
      <c r="R999" s="1777"/>
      <c r="S999" s="1777"/>
      <c r="T999" s="1777"/>
      <c r="U999" s="1777"/>
      <c r="V999" s="1777"/>
      <c r="W999" s="1777"/>
      <c r="X999" s="1777"/>
      <c r="Y999" s="1777"/>
      <c r="Z999" s="1777"/>
    </row>
    <row r="1000" spans="1:26" ht="26.4">
      <c r="A1000" s="1784" t="s">
        <v>178</v>
      </c>
      <c r="B1000" s="1878" t="s">
        <v>1742</v>
      </c>
      <c r="C1000" s="1879"/>
      <c r="D1000" s="1831"/>
      <c r="E1000" s="1835"/>
      <c r="F1000" s="1831"/>
      <c r="H1000" s="1777"/>
      <c r="I1000" s="1777"/>
      <c r="J1000" s="1777"/>
      <c r="K1000" s="1777"/>
      <c r="L1000" s="1777"/>
      <c r="M1000" s="1777"/>
      <c r="N1000" s="1777"/>
      <c r="O1000" s="1777"/>
      <c r="P1000" s="1777"/>
      <c r="Q1000" s="1777"/>
      <c r="R1000" s="1777"/>
      <c r="S1000" s="1777"/>
      <c r="T1000" s="1777"/>
      <c r="U1000" s="1777"/>
      <c r="V1000" s="1777"/>
      <c r="W1000" s="1777"/>
      <c r="X1000" s="1777"/>
      <c r="Y1000" s="1777"/>
      <c r="Z1000" s="1777"/>
    </row>
    <row r="1001" spans="1:26" ht="52.8">
      <c r="A1001" s="1784" t="s">
        <v>178</v>
      </c>
      <c r="B1001" s="1878" t="s">
        <v>2283</v>
      </c>
      <c r="C1001" s="1879"/>
      <c r="D1001" s="1831"/>
      <c r="E1001" s="1835"/>
      <c r="F1001" s="1831"/>
      <c r="H1001" s="1777"/>
      <c r="I1001" s="1777"/>
      <c r="J1001" s="1777"/>
      <c r="K1001" s="1777"/>
      <c r="L1001" s="1777"/>
      <c r="M1001" s="1777"/>
      <c r="N1001" s="1777"/>
      <c r="O1001" s="1777"/>
      <c r="P1001" s="1777"/>
      <c r="Q1001" s="1777"/>
      <c r="R1001" s="1777"/>
      <c r="S1001" s="1777"/>
      <c r="T1001" s="1777"/>
      <c r="U1001" s="1777"/>
      <c r="V1001" s="1777"/>
      <c r="W1001" s="1777"/>
      <c r="X1001" s="1777"/>
      <c r="Y1001" s="1777"/>
      <c r="Z1001" s="1777"/>
    </row>
    <row r="1002" spans="1:26">
      <c r="A1002" s="1884"/>
      <c r="B1002" s="1878" t="s">
        <v>221</v>
      </c>
      <c r="C1002" s="1879"/>
      <c r="D1002" s="1831"/>
      <c r="E1002" s="1835"/>
      <c r="F1002" s="1831"/>
      <c r="H1002" s="1777"/>
      <c r="I1002" s="1777"/>
      <c r="J1002" s="1777"/>
      <c r="K1002" s="1777"/>
      <c r="L1002" s="1777"/>
      <c r="M1002" s="1777"/>
      <c r="N1002" s="1777"/>
      <c r="O1002" s="1777"/>
      <c r="P1002" s="1777"/>
      <c r="Q1002" s="1777"/>
      <c r="R1002" s="1777"/>
      <c r="S1002" s="1777"/>
      <c r="T1002" s="1777"/>
      <c r="U1002" s="1777"/>
      <c r="V1002" s="1777"/>
      <c r="W1002" s="1777"/>
      <c r="X1002" s="1777"/>
      <c r="Y1002" s="1777"/>
      <c r="Z1002" s="1777"/>
    </row>
    <row r="1003" spans="1:26">
      <c r="A1003" s="1784" t="s">
        <v>340</v>
      </c>
      <c r="B1003" s="1878" t="s">
        <v>2861</v>
      </c>
      <c r="C1003" s="1904" t="s">
        <v>179</v>
      </c>
      <c r="D1003" s="1831">
        <v>5</v>
      </c>
      <c r="E1003" s="1835"/>
      <c r="F1003" s="1831">
        <f t="shared" ref="F1003:F1005" si="36">SUM(D1003*E1003)</f>
        <v>0</v>
      </c>
      <c r="H1003" s="1777"/>
      <c r="I1003" s="1777"/>
      <c r="J1003" s="1777"/>
      <c r="K1003" s="1777"/>
      <c r="L1003" s="1777"/>
      <c r="M1003" s="1777"/>
      <c r="N1003" s="1777"/>
      <c r="O1003" s="1777"/>
      <c r="P1003" s="1777"/>
      <c r="Q1003" s="1777"/>
      <c r="R1003" s="1777"/>
      <c r="S1003" s="1777"/>
      <c r="T1003" s="1777"/>
      <c r="U1003" s="1777"/>
      <c r="V1003" s="1777"/>
      <c r="W1003" s="1777"/>
      <c r="X1003" s="1777"/>
      <c r="Y1003" s="1777"/>
      <c r="Z1003" s="1777"/>
    </row>
    <row r="1004" spans="1:26">
      <c r="A1004" s="1784" t="s">
        <v>2290</v>
      </c>
      <c r="B1004" s="1797" t="s">
        <v>2818</v>
      </c>
      <c r="C1004" s="1904" t="s">
        <v>179</v>
      </c>
      <c r="D1004" s="1831">
        <v>5</v>
      </c>
      <c r="E1004" s="1835"/>
      <c r="F1004" s="1831">
        <f t="shared" si="36"/>
        <v>0</v>
      </c>
      <c r="H1004" s="1777"/>
      <c r="I1004" s="1777"/>
      <c r="J1004" s="1777"/>
      <c r="K1004" s="1777"/>
      <c r="L1004" s="1777"/>
      <c r="M1004" s="1777"/>
      <c r="N1004" s="1777"/>
      <c r="O1004" s="1777"/>
      <c r="P1004" s="1777"/>
      <c r="Q1004" s="1777"/>
      <c r="R1004" s="1777"/>
      <c r="S1004" s="1777"/>
      <c r="T1004" s="1777"/>
      <c r="U1004" s="1777"/>
      <c r="V1004" s="1777"/>
      <c r="W1004" s="1777"/>
      <c r="X1004" s="1777"/>
      <c r="Y1004" s="1777"/>
      <c r="Z1004" s="1777"/>
    </row>
    <row r="1005" spans="1:26">
      <c r="A1005" s="1784" t="s">
        <v>2289</v>
      </c>
      <c r="B1005" s="1797" t="s">
        <v>2819</v>
      </c>
      <c r="C1005" s="1904" t="s">
        <v>179</v>
      </c>
      <c r="D1005" s="1831">
        <v>5</v>
      </c>
      <c r="E1005" s="1835"/>
      <c r="F1005" s="1831">
        <f t="shared" si="36"/>
        <v>0</v>
      </c>
      <c r="H1005" s="1777"/>
      <c r="I1005" s="1777"/>
      <c r="J1005" s="1777"/>
      <c r="K1005" s="1777"/>
      <c r="L1005" s="1777"/>
      <c r="M1005" s="1777"/>
      <c r="N1005" s="1777"/>
      <c r="O1005" s="1777"/>
      <c r="P1005" s="1777"/>
      <c r="Q1005" s="1777"/>
      <c r="R1005" s="1777"/>
      <c r="S1005" s="1777"/>
      <c r="T1005" s="1777"/>
      <c r="U1005" s="1777"/>
      <c r="V1005" s="1777"/>
      <c r="W1005" s="1777"/>
      <c r="X1005" s="1777"/>
      <c r="Y1005" s="1777"/>
      <c r="Z1005" s="1777"/>
    </row>
    <row r="1006" spans="1:26">
      <c r="A1006" s="1784"/>
      <c r="B1006" s="1944"/>
      <c r="C1006" s="1785"/>
      <c r="D1006" s="1794"/>
      <c r="E1006" s="1795"/>
      <c r="F1006" s="1831"/>
      <c r="H1006" s="1777"/>
      <c r="I1006" s="1777"/>
      <c r="J1006" s="1777"/>
      <c r="K1006" s="1777"/>
      <c r="L1006" s="1777"/>
      <c r="M1006" s="1777"/>
      <c r="N1006" s="1777"/>
      <c r="O1006" s="1777"/>
      <c r="P1006" s="1777"/>
      <c r="Q1006" s="1777"/>
      <c r="R1006" s="1777"/>
      <c r="S1006" s="1777"/>
      <c r="T1006" s="1777"/>
      <c r="U1006" s="1777"/>
      <c r="V1006" s="1777"/>
      <c r="W1006" s="1777"/>
      <c r="X1006" s="1777"/>
      <c r="Y1006" s="1777"/>
      <c r="Z1006" s="1777"/>
    </row>
    <row r="1007" spans="1:26">
      <c r="A1007" s="1814" t="s">
        <v>213</v>
      </c>
      <c r="B1007" s="1805" t="s">
        <v>2862</v>
      </c>
      <c r="C1007" s="1785"/>
      <c r="D1007" s="1794"/>
      <c r="E1007" s="1795"/>
      <c r="F1007" s="1831">
        <f t="shared" si="28"/>
        <v>0</v>
      </c>
      <c r="H1007" s="1777"/>
      <c r="I1007" s="1777"/>
      <c r="J1007" s="1777"/>
      <c r="K1007" s="1777"/>
      <c r="L1007" s="1777"/>
      <c r="M1007" s="1777"/>
      <c r="N1007" s="1777"/>
      <c r="O1007" s="1777"/>
      <c r="P1007" s="1777"/>
      <c r="Q1007" s="1777"/>
      <c r="R1007" s="1777"/>
      <c r="S1007" s="1777"/>
      <c r="T1007" s="1777"/>
      <c r="U1007" s="1777"/>
      <c r="V1007" s="1777"/>
      <c r="W1007" s="1777"/>
      <c r="X1007" s="1777"/>
      <c r="Y1007" s="1777"/>
      <c r="Z1007" s="1777"/>
    </row>
    <row r="1008" spans="1:26" ht="52.8">
      <c r="A1008" s="1784"/>
      <c r="B1008" s="1797" t="s">
        <v>2863</v>
      </c>
      <c r="C1008" s="1785"/>
      <c r="D1008" s="1794"/>
      <c r="E1008" s="1795"/>
      <c r="F1008" s="1831">
        <f t="shared" si="28"/>
        <v>0</v>
      </c>
      <c r="G1008" s="1815"/>
      <c r="H1008" s="1777"/>
      <c r="I1008" s="1777"/>
      <c r="J1008" s="1777"/>
      <c r="K1008" s="1777"/>
      <c r="L1008" s="1777"/>
      <c r="M1008" s="1777"/>
      <c r="N1008" s="1777"/>
      <c r="O1008" s="1777"/>
      <c r="P1008" s="1777"/>
      <c r="Q1008" s="1777"/>
      <c r="R1008" s="1777"/>
      <c r="S1008" s="1777"/>
      <c r="T1008" s="1777"/>
      <c r="U1008" s="1777"/>
      <c r="V1008" s="1777"/>
      <c r="W1008" s="1777"/>
      <c r="X1008" s="1777"/>
      <c r="Y1008" s="1777"/>
      <c r="Z1008" s="1777"/>
    </row>
    <row r="1009" spans="1:26">
      <c r="A1009" s="1784"/>
      <c r="B1009" s="1797" t="s">
        <v>306</v>
      </c>
      <c r="C1009" s="1785"/>
      <c r="D1009" s="1794"/>
      <c r="E1009" s="1795"/>
      <c r="F1009" s="1831">
        <f t="shared" si="28"/>
        <v>0</v>
      </c>
      <c r="H1009" s="1777"/>
      <c r="I1009" s="1777"/>
      <c r="J1009" s="1777"/>
      <c r="K1009" s="1777"/>
      <c r="L1009" s="1777"/>
      <c r="M1009" s="1777"/>
      <c r="N1009" s="1777"/>
      <c r="O1009" s="1777"/>
      <c r="P1009" s="1777"/>
      <c r="Q1009" s="1777"/>
      <c r="R1009" s="1777"/>
      <c r="S1009" s="1777"/>
      <c r="T1009" s="1777"/>
      <c r="U1009" s="1777"/>
      <c r="V1009" s="1777"/>
      <c r="W1009" s="1777"/>
      <c r="X1009" s="1777"/>
      <c r="Y1009" s="1777"/>
      <c r="Z1009" s="1777"/>
    </row>
    <row r="1010" spans="1:26">
      <c r="A1010" s="1784" t="s">
        <v>178</v>
      </c>
      <c r="B1010" s="1797" t="s">
        <v>2864</v>
      </c>
      <c r="C1010" s="1785"/>
      <c r="D1010" s="1794"/>
      <c r="E1010" s="1795"/>
      <c r="F1010" s="1831">
        <f t="shared" si="28"/>
        <v>0</v>
      </c>
      <c r="H1010" s="1777"/>
      <c r="I1010" s="1777"/>
      <c r="J1010" s="1777"/>
      <c r="K1010" s="1777"/>
      <c r="L1010" s="1777"/>
      <c r="M1010" s="1777"/>
      <c r="N1010" s="1777"/>
      <c r="O1010" s="1777"/>
      <c r="P1010" s="1777"/>
      <c r="Q1010" s="1777"/>
      <c r="R1010" s="1777"/>
      <c r="S1010" s="1777"/>
      <c r="T1010" s="1777"/>
      <c r="U1010" s="1777"/>
      <c r="V1010" s="1777"/>
      <c r="W1010" s="1777"/>
      <c r="X1010" s="1777"/>
      <c r="Y1010" s="1777"/>
      <c r="Z1010" s="1777"/>
    </row>
    <row r="1011" spans="1:26" s="1883" customFormat="1" ht="26.4">
      <c r="A1011" s="1784" t="s">
        <v>178</v>
      </c>
      <c r="B1011" s="1878" t="s">
        <v>2816</v>
      </c>
      <c r="C1011" s="1879"/>
      <c r="D1011" s="1831"/>
      <c r="E1011" s="1835"/>
      <c r="F1011" s="1831">
        <f t="shared" si="28"/>
        <v>0</v>
      </c>
      <c r="G1011" s="1911"/>
      <c r="J1011" s="1777"/>
    </row>
    <row r="1012" spans="1:26">
      <c r="A1012" s="1784" t="s">
        <v>178</v>
      </c>
      <c r="B1012" s="1797" t="s">
        <v>2865</v>
      </c>
      <c r="C1012" s="1785"/>
      <c r="D1012" s="1794"/>
      <c r="E1012" s="1795"/>
      <c r="F1012" s="1831">
        <f t="shared" si="28"/>
        <v>0</v>
      </c>
      <c r="H1012" s="1777"/>
      <c r="I1012" s="1777"/>
      <c r="J1012" s="1777"/>
      <c r="K1012" s="1777"/>
      <c r="L1012" s="1777"/>
      <c r="M1012" s="1777"/>
      <c r="N1012" s="1777"/>
      <c r="O1012" s="1777"/>
      <c r="P1012" s="1777"/>
      <c r="Q1012" s="1777"/>
      <c r="R1012" s="1777"/>
      <c r="S1012" s="1777"/>
      <c r="T1012" s="1777"/>
      <c r="U1012" s="1777"/>
      <c r="V1012" s="1777"/>
      <c r="W1012" s="1777"/>
      <c r="X1012" s="1777"/>
      <c r="Y1012" s="1777"/>
      <c r="Z1012" s="1777"/>
    </row>
    <row r="1013" spans="1:26">
      <c r="A1013" s="1784"/>
      <c r="B1013" s="1797" t="s">
        <v>424</v>
      </c>
      <c r="C1013" s="1785"/>
      <c r="D1013" s="1794"/>
      <c r="E1013" s="1795"/>
      <c r="F1013" s="1831">
        <f t="shared" si="28"/>
        <v>0</v>
      </c>
      <c r="H1013" s="1777"/>
      <c r="I1013" s="1777"/>
      <c r="J1013" s="1777"/>
      <c r="K1013" s="1777"/>
      <c r="L1013" s="1777"/>
      <c r="M1013" s="1777"/>
      <c r="N1013" s="1777"/>
      <c r="O1013" s="1777"/>
      <c r="P1013" s="1777"/>
      <c r="Q1013" s="1777"/>
      <c r="R1013" s="1777"/>
      <c r="S1013" s="1777"/>
      <c r="T1013" s="1777"/>
      <c r="U1013" s="1777"/>
      <c r="V1013" s="1777"/>
      <c r="W1013" s="1777"/>
      <c r="X1013" s="1777"/>
      <c r="Y1013" s="1777"/>
      <c r="Z1013" s="1777"/>
    </row>
    <row r="1014" spans="1:26">
      <c r="A1014" s="1784"/>
      <c r="B1014" s="1797"/>
      <c r="C1014" s="1785" t="s">
        <v>226</v>
      </c>
      <c r="D1014" s="1794">
        <v>152</v>
      </c>
      <c r="E1014" s="1795"/>
      <c r="F1014" s="1831">
        <f t="shared" si="28"/>
        <v>0</v>
      </c>
      <c r="H1014" s="1777"/>
      <c r="I1014" s="1777"/>
      <c r="J1014" s="1777"/>
      <c r="K1014" s="1777"/>
      <c r="L1014" s="1777"/>
      <c r="M1014" s="1777"/>
      <c r="N1014" s="1777"/>
      <c r="O1014" s="1777"/>
      <c r="P1014" s="1777"/>
      <c r="Q1014" s="1777"/>
      <c r="R1014" s="1777"/>
      <c r="S1014" s="1777"/>
      <c r="T1014" s="1777"/>
      <c r="U1014" s="1777"/>
      <c r="V1014" s="1777"/>
      <c r="W1014" s="1777"/>
      <c r="X1014" s="1777"/>
      <c r="Y1014" s="1777"/>
      <c r="Z1014" s="1777"/>
    </row>
    <row r="1015" spans="1:26">
      <c r="A1015" s="1784"/>
      <c r="B1015" s="1797"/>
      <c r="C1015" s="1785"/>
      <c r="D1015" s="1794"/>
      <c r="E1015" s="1795"/>
      <c r="F1015" s="1831">
        <f t="shared" si="28"/>
        <v>0</v>
      </c>
      <c r="H1015" s="1777"/>
      <c r="I1015" s="1777"/>
      <c r="J1015" s="1777"/>
      <c r="K1015" s="1777"/>
      <c r="L1015" s="1777"/>
      <c r="M1015" s="1777"/>
      <c r="N1015" s="1777"/>
      <c r="O1015" s="1777"/>
      <c r="P1015" s="1777"/>
      <c r="Q1015" s="1777"/>
      <c r="R1015" s="1777"/>
      <c r="S1015" s="1777"/>
      <c r="T1015" s="1777"/>
      <c r="U1015" s="1777"/>
      <c r="V1015" s="1777"/>
      <c r="W1015" s="1777"/>
      <c r="X1015" s="1777"/>
      <c r="Y1015" s="1777"/>
      <c r="Z1015" s="1777"/>
    </row>
    <row r="1016" spans="1:26">
      <c r="A1016" s="1814" t="s">
        <v>425</v>
      </c>
      <c r="B1016" s="1805" t="s">
        <v>2866</v>
      </c>
      <c r="C1016" s="1785"/>
      <c r="D1016" s="1794"/>
      <c r="E1016" s="1795"/>
      <c r="F1016" s="1831">
        <f t="shared" si="28"/>
        <v>0</v>
      </c>
      <c r="H1016" s="1777"/>
      <c r="I1016" s="1777"/>
      <c r="J1016" s="1777"/>
      <c r="K1016" s="1777"/>
      <c r="L1016" s="1777"/>
      <c r="M1016" s="1777"/>
      <c r="N1016" s="1777"/>
      <c r="O1016" s="1777"/>
      <c r="P1016" s="1777"/>
      <c r="Q1016" s="1777"/>
      <c r="R1016" s="1777"/>
      <c r="S1016" s="1777"/>
      <c r="T1016" s="1777"/>
      <c r="U1016" s="1777"/>
      <c r="V1016" s="1777"/>
      <c r="W1016" s="1777"/>
      <c r="X1016" s="1777"/>
      <c r="Y1016" s="1777"/>
      <c r="Z1016" s="1777"/>
    </row>
    <row r="1017" spans="1:26" ht="39.6">
      <c r="A1017" s="1784"/>
      <c r="B1017" s="1797" t="s">
        <v>2867</v>
      </c>
      <c r="C1017" s="1785"/>
      <c r="D1017" s="1794"/>
      <c r="E1017" s="1795"/>
      <c r="F1017" s="1831">
        <f t="shared" si="28"/>
        <v>0</v>
      </c>
      <c r="G1017" s="1948"/>
      <c r="H1017" s="1777"/>
      <c r="I1017" s="1777"/>
      <c r="J1017" s="1777"/>
      <c r="K1017" s="1777"/>
      <c r="L1017" s="1777"/>
      <c r="M1017" s="1777"/>
      <c r="N1017" s="1777"/>
      <c r="O1017" s="1777"/>
      <c r="P1017" s="1777"/>
      <c r="Q1017" s="1777"/>
      <c r="R1017" s="1777"/>
      <c r="S1017" s="1777"/>
      <c r="T1017" s="1777"/>
      <c r="U1017" s="1777"/>
      <c r="V1017" s="1777"/>
      <c r="W1017" s="1777"/>
      <c r="X1017" s="1777"/>
      <c r="Y1017" s="1777"/>
      <c r="Z1017" s="1777"/>
    </row>
    <row r="1018" spans="1:26">
      <c r="A1018" s="1784"/>
      <c r="B1018" s="1797" t="s">
        <v>306</v>
      </c>
      <c r="C1018" s="1785"/>
      <c r="D1018" s="1794"/>
      <c r="E1018" s="1795"/>
      <c r="F1018" s="1831">
        <f t="shared" si="28"/>
        <v>0</v>
      </c>
      <c r="G1018" s="1823"/>
      <c r="H1018" s="1777"/>
      <c r="I1018" s="1777"/>
      <c r="J1018" s="1777"/>
      <c r="K1018" s="1777"/>
      <c r="L1018" s="1777"/>
      <c r="M1018" s="1777"/>
      <c r="N1018" s="1777"/>
      <c r="O1018" s="1777"/>
      <c r="P1018" s="1777"/>
      <c r="Q1018" s="1777"/>
      <c r="R1018" s="1777"/>
      <c r="S1018" s="1777"/>
      <c r="T1018" s="1777"/>
      <c r="U1018" s="1777"/>
      <c r="V1018" s="1777"/>
      <c r="W1018" s="1777"/>
      <c r="X1018" s="1777"/>
      <c r="Y1018" s="1777"/>
      <c r="Z1018" s="1777"/>
    </row>
    <row r="1019" spans="1:26">
      <c r="A1019" s="1784" t="s">
        <v>178</v>
      </c>
      <c r="B1019" s="1797" t="s">
        <v>2868</v>
      </c>
      <c r="C1019" s="1785"/>
      <c r="D1019" s="1794"/>
      <c r="E1019" s="1795"/>
      <c r="F1019" s="1831">
        <f t="shared" si="28"/>
        <v>0</v>
      </c>
      <c r="G1019" s="1948"/>
      <c r="H1019" s="1777"/>
      <c r="I1019" s="1777"/>
      <c r="J1019" s="1777"/>
      <c r="K1019" s="1777"/>
      <c r="L1019" s="1777"/>
      <c r="M1019" s="1777"/>
      <c r="N1019" s="1777"/>
      <c r="O1019" s="1777"/>
      <c r="P1019" s="1777"/>
      <c r="Q1019" s="1777"/>
      <c r="R1019" s="1777"/>
      <c r="S1019" s="1777"/>
      <c r="T1019" s="1777"/>
      <c r="U1019" s="1777"/>
      <c r="V1019" s="1777"/>
      <c r="W1019" s="1777"/>
      <c r="X1019" s="1777"/>
      <c r="Y1019" s="1777"/>
      <c r="Z1019" s="1777"/>
    </row>
    <row r="1020" spans="1:26">
      <c r="A1020" s="1784" t="s">
        <v>178</v>
      </c>
      <c r="B1020" s="1797" t="s">
        <v>2865</v>
      </c>
      <c r="C1020" s="1785"/>
      <c r="D1020" s="1794"/>
      <c r="E1020" s="1795"/>
      <c r="F1020" s="1831">
        <f t="shared" si="28"/>
        <v>0</v>
      </c>
      <c r="H1020" s="1777"/>
      <c r="I1020" s="1777"/>
      <c r="J1020" s="1777"/>
      <c r="K1020" s="1777"/>
      <c r="L1020" s="1777"/>
      <c r="M1020" s="1777"/>
      <c r="N1020" s="1777"/>
      <c r="O1020" s="1777"/>
      <c r="P1020" s="1777"/>
      <c r="Q1020" s="1777"/>
      <c r="R1020" s="1777"/>
      <c r="S1020" s="1777"/>
      <c r="T1020" s="1777"/>
      <c r="U1020" s="1777"/>
      <c r="V1020" s="1777"/>
      <c r="W1020" s="1777"/>
      <c r="X1020" s="1777"/>
      <c r="Y1020" s="1777"/>
      <c r="Z1020" s="1777"/>
    </row>
    <row r="1021" spans="1:26">
      <c r="A1021" s="1784"/>
      <c r="B1021" s="1797" t="s">
        <v>221</v>
      </c>
      <c r="C1021" s="1785"/>
      <c r="D1021" s="1794"/>
      <c r="E1021" s="1795"/>
      <c r="F1021" s="1831">
        <f t="shared" si="28"/>
        <v>0</v>
      </c>
      <c r="H1021" s="1777"/>
      <c r="I1021" s="1777"/>
      <c r="J1021" s="1777"/>
      <c r="K1021" s="1777"/>
      <c r="L1021" s="1777"/>
      <c r="M1021" s="1777"/>
      <c r="N1021" s="1777"/>
      <c r="O1021" s="1777"/>
      <c r="P1021" s="1777"/>
      <c r="Q1021" s="1777"/>
      <c r="R1021" s="1777"/>
      <c r="S1021" s="1777"/>
      <c r="T1021" s="1777"/>
      <c r="U1021" s="1777"/>
      <c r="V1021" s="1777"/>
      <c r="W1021" s="1777"/>
      <c r="X1021" s="1777"/>
      <c r="Y1021" s="1777"/>
      <c r="Z1021" s="1777"/>
    </row>
    <row r="1022" spans="1:26">
      <c r="A1022" s="1784"/>
      <c r="B1022" s="1797"/>
      <c r="C1022" s="1785" t="s">
        <v>179</v>
      </c>
      <c r="D1022" s="1794">
        <v>146</v>
      </c>
      <c r="E1022" s="1795"/>
      <c r="F1022" s="1831">
        <f t="shared" si="28"/>
        <v>0</v>
      </c>
      <c r="H1022" s="1777"/>
      <c r="I1022" s="1777"/>
      <c r="J1022" s="1777"/>
      <c r="K1022" s="1777"/>
      <c r="L1022" s="1777"/>
      <c r="M1022" s="1777"/>
      <c r="N1022" s="1777"/>
      <c r="O1022" s="1777"/>
      <c r="P1022" s="1777"/>
      <c r="Q1022" s="1777"/>
      <c r="R1022" s="1777"/>
      <c r="S1022" s="1777"/>
      <c r="T1022" s="1777"/>
      <c r="U1022" s="1777"/>
      <c r="V1022" s="1777"/>
      <c r="W1022" s="1777"/>
      <c r="X1022" s="1777"/>
      <c r="Y1022" s="1777"/>
      <c r="Z1022" s="1777"/>
    </row>
    <row r="1023" spans="1:26">
      <c r="A1023" s="1784"/>
      <c r="B1023" s="1797"/>
      <c r="C1023" s="1785"/>
      <c r="D1023" s="1794"/>
      <c r="E1023" s="1795"/>
      <c r="F1023" s="1831">
        <f t="shared" si="28"/>
        <v>0</v>
      </c>
      <c r="H1023" s="1777"/>
      <c r="I1023" s="1777"/>
      <c r="J1023" s="1777"/>
      <c r="K1023" s="1777"/>
      <c r="L1023" s="1777"/>
      <c r="M1023" s="1777"/>
      <c r="N1023" s="1777"/>
      <c r="O1023" s="1777"/>
      <c r="P1023" s="1777"/>
      <c r="Q1023" s="1777"/>
      <c r="R1023" s="1777"/>
      <c r="S1023" s="1777"/>
      <c r="T1023" s="1777"/>
      <c r="U1023" s="1777"/>
      <c r="V1023" s="1777"/>
      <c r="W1023" s="1777"/>
      <c r="X1023" s="1777"/>
      <c r="Y1023" s="1777"/>
      <c r="Z1023" s="1777"/>
    </row>
    <row r="1024" spans="1:26">
      <c r="A1024" s="1949" t="s">
        <v>426</v>
      </c>
      <c r="B1024" s="1950" t="s">
        <v>2160</v>
      </c>
      <c r="C1024" s="1951"/>
      <c r="D1024" s="1952"/>
      <c r="E1024" s="1953"/>
      <c r="F1024" s="1954"/>
      <c r="H1024" s="1777"/>
      <c r="I1024" s="1777"/>
      <c r="J1024" s="1777"/>
      <c r="K1024" s="1777"/>
      <c r="L1024" s="1777"/>
      <c r="M1024" s="1777"/>
      <c r="N1024" s="1777"/>
      <c r="O1024" s="1777"/>
      <c r="P1024" s="1777"/>
      <c r="Q1024" s="1777"/>
      <c r="R1024" s="1777"/>
      <c r="S1024" s="1777"/>
      <c r="T1024" s="1777"/>
      <c r="U1024" s="1777"/>
      <c r="V1024" s="1777"/>
      <c r="W1024" s="1777"/>
      <c r="X1024" s="1777"/>
      <c r="Y1024" s="1777"/>
      <c r="Z1024" s="1777"/>
    </row>
    <row r="1025" spans="1:26" ht="66">
      <c r="A1025" s="1949"/>
      <c r="B1025" s="1955" t="s">
        <v>2161</v>
      </c>
      <c r="C1025" s="1951"/>
      <c r="D1025" s="1952"/>
      <c r="E1025" s="1953"/>
      <c r="F1025" s="1954"/>
      <c r="H1025" s="1777"/>
      <c r="I1025" s="1777"/>
      <c r="J1025" s="1777"/>
      <c r="K1025" s="1777"/>
      <c r="L1025" s="1777"/>
      <c r="M1025" s="1777"/>
      <c r="N1025" s="1777"/>
      <c r="O1025" s="1777"/>
      <c r="P1025" s="1777"/>
      <c r="Q1025" s="1777"/>
      <c r="R1025" s="1777"/>
      <c r="S1025" s="1777"/>
      <c r="T1025" s="1777"/>
      <c r="U1025" s="1777"/>
      <c r="V1025" s="1777"/>
      <c r="W1025" s="1777"/>
      <c r="X1025" s="1777"/>
      <c r="Y1025" s="1777"/>
      <c r="Z1025" s="1777"/>
    </row>
    <row r="1026" spans="1:26">
      <c r="A1026" s="1949"/>
      <c r="B1026" s="1956" t="s">
        <v>2162</v>
      </c>
      <c r="C1026" s="1951" t="s">
        <v>2164</v>
      </c>
      <c r="D1026" s="1952">
        <v>50</v>
      </c>
      <c r="E1026" s="1953"/>
      <c r="F1026" s="1957">
        <f t="shared" ref="F1026:F1027" si="37">D1026*E1026</f>
        <v>0</v>
      </c>
      <c r="H1026" s="1777"/>
      <c r="I1026" s="1777"/>
      <c r="J1026" s="1777"/>
      <c r="K1026" s="1777"/>
      <c r="L1026" s="1777"/>
      <c r="M1026" s="1777"/>
      <c r="N1026" s="1777"/>
      <c r="O1026" s="1777"/>
      <c r="P1026" s="1777"/>
      <c r="Q1026" s="1777"/>
      <c r="R1026" s="1777"/>
      <c r="S1026" s="1777"/>
      <c r="T1026" s="1777"/>
      <c r="U1026" s="1777"/>
      <c r="V1026" s="1777"/>
      <c r="W1026" s="1777"/>
      <c r="X1026" s="1777"/>
      <c r="Y1026" s="1777"/>
      <c r="Z1026" s="1777"/>
    </row>
    <row r="1027" spans="1:26">
      <c r="A1027" s="1949"/>
      <c r="B1027" s="1956" t="s">
        <v>2163</v>
      </c>
      <c r="C1027" s="1951" t="s">
        <v>2164</v>
      </c>
      <c r="D1027" s="1952">
        <v>100</v>
      </c>
      <c r="E1027" s="1953"/>
      <c r="F1027" s="1957">
        <f t="shared" si="37"/>
        <v>0</v>
      </c>
      <c r="H1027" s="1777"/>
      <c r="I1027" s="1777"/>
      <c r="J1027" s="1777"/>
      <c r="K1027" s="1777"/>
      <c r="L1027" s="1777"/>
      <c r="M1027" s="1777"/>
      <c r="N1027" s="1777"/>
      <c r="O1027" s="1777"/>
      <c r="P1027" s="1777"/>
      <c r="Q1027" s="1777"/>
      <c r="R1027" s="1777"/>
      <c r="S1027" s="1777"/>
      <c r="T1027" s="1777"/>
      <c r="U1027" s="1777"/>
      <c r="V1027" s="1777"/>
      <c r="W1027" s="1777"/>
      <c r="X1027" s="1777"/>
      <c r="Y1027" s="1777"/>
      <c r="Z1027" s="1777"/>
    </row>
    <row r="1028" spans="1:26">
      <c r="A1028" s="1949"/>
      <c r="B1028" s="1958"/>
      <c r="C1028" s="1951"/>
      <c r="D1028" s="1952"/>
      <c r="E1028" s="1953"/>
      <c r="F1028" s="1954"/>
      <c r="H1028" s="1777"/>
      <c r="I1028" s="1777"/>
      <c r="J1028" s="1777"/>
      <c r="K1028" s="1777"/>
      <c r="L1028" s="1777"/>
      <c r="M1028" s="1777"/>
      <c r="N1028" s="1777"/>
      <c r="O1028" s="1777"/>
      <c r="P1028" s="1777"/>
      <c r="Q1028" s="1777"/>
      <c r="R1028" s="1777"/>
      <c r="S1028" s="1777"/>
      <c r="T1028" s="1777"/>
      <c r="U1028" s="1777"/>
      <c r="V1028" s="1777"/>
      <c r="W1028" s="1777"/>
      <c r="X1028" s="1777"/>
      <c r="Y1028" s="1777"/>
      <c r="Z1028" s="1777"/>
    </row>
    <row r="1029" spans="1:26">
      <c r="A1029" s="1949"/>
      <c r="B1029" s="1958"/>
      <c r="C1029" s="1951"/>
      <c r="D1029" s="1952"/>
      <c r="E1029" s="1953"/>
      <c r="F1029" s="1954"/>
      <c r="H1029" s="1777"/>
      <c r="I1029" s="1777"/>
      <c r="J1029" s="1777"/>
      <c r="K1029" s="1777"/>
      <c r="L1029" s="1777"/>
      <c r="M1029" s="1777"/>
      <c r="N1029" s="1777"/>
      <c r="O1029" s="1777"/>
      <c r="P1029" s="1777"/>
      <c r="Q1029" s="1777"/>
      <c r="R1029" s="1777"/>
      <c r="S1029" s="1777"/>
      <c r="T1029" s="1777"/>
      <c r="U1029" s="1777"/>
      <c r="V1029" s="1777"/>
      <c r="W1029" s="1777"/>
      <c r="X1029" s="1777"/>
      <c r="Y1029" s="1777"/>
      <c r="Z1029" s="1777"/>
    </row>
    <row r="1030" spans="1:26">
      <c r="A1030" s="1959" t="s">
        <v>427</v>
      </c>
      <c r="B1030" s="1950" t="s">
        <v>2158</v>
      </c>
      <c r="C1030" s="1951"/>
      <c r="D1030" s="1952"/>
      <c r="E1030" s="1953"/>
      <c r="F1030" s="1954"/>
      <c r="H1030" s="1777"/>
      <c r="I1030" s="1777"/>
      <c r="J1030" s="1777"/>
      <c r="K1030" s="1777"/>
      <c r="L1030" s="1777"/>
      <c r="M1030" s="1777"/>
      <c r="N1030" s="1777"/>
      <c r="O1030" s="1777"/>
      <c r="P1030" s="1777"/>
      <c r="Q1030" s="1777"/>
      <c r="R1030" s="1777"/>
      <c r="S1030" s="1777"/>
      <c r="T1030" s="1777"/>
      <c r="U1030" s="1777"/>
      <c r="V1030" s="1777"/>
      <c r="W1030" s="1777"/>
      <c r="X1030" s="1777"/>
      <c r="Y1030" s="1777"/>
      <c r="Z1030" s="1777"/>
    </row>
    <row r="1031" spans="1:26" ht="105.6">
      <c r="A1031" s="1949"/>
      <c r="B1031" s="1955" t="s">
        <v>2869</v>
      </c>
      <c r="C1031" s="1951"/>
      <c r="D1031" s="1952"/>
      <c r="E1031" s="1953"/>
      <c r="F1031" s="1954"/>
      <c r="H1031" s="1777"/>
      <c r="I1031" s="1777"/>
      <c r="J1031" s="1777"/>
      <c r="K1031" s="1777"/>
      <c r="L1031" s="1777"/>
      <c r="M1031" s="1777"/>
      <c r="N1031" s="1777"/>
      <c r="O1031" s="1777"/>
      <c r="P1031" s="1777"/>
      <c r="Q1031" s="1777"/>
      <c r="R1031" s="1777"/>
      <c r="S1031" s="1777"/>
      <c r="T1031" s="1777"/>
      <c r="U1031" s="1777"/>
      <c r="V1031" s="1777"/>
      <c r="W1031" s="1777"/>
      <c r="X1031" s="1777"/>
      <c r="Y1031" s="1777"/>
      <c r="Z1031" s="1777"/>
    </row>
    <row r="1032" spans="1:26">
      <c r="A1032" s="1949"/>
      <c r="B1032" s="1958"/>
      <c r="C1032" s="1960" t="s">
        <v>201</v>
      </c>
      <c r="D1032" s="1961">
        <v>1</v>
      </c>
      <c r="E1032" s="1962"/>
      <c r="F1032" s="1957">
        <f t="shared" ref="F1032" si="38">D1032*E1032</f>
        <v>0</v>
      </c>
      <c r="H1032" s="1777"/>
      <c r="I1032" s="1777"/>
      <c r="J1032" s="1777"/>
      <c r="K1032" s="1777"/>
      <c r="L1032" s="1777"/>
      <c r="M1032" s="1777"/>
      <c r="N1032" s="1777"/>
      <c r="O1032" s="1777"/>
      <c r="P1032" s="1777"/>
      <c r="Q1032" s="1777"/>
      <c r="R1032" s="1777"/>
      <c r="S1032" s="1777"/>
      <c r="T1032" s="1777"/>
      <c r="U1032" s="1777"/>
      <c r="V1032" s="1777"/>
      <c r="W1032" s="1777"/>
      <c r="X1032" s="1777"/>
      <c r="Y1032" s="1777"/>
      <c r="Z1032" s="1777"/>
    </row>
    <row r="1033" spans="1:26">
      <c r="A1033" s="1784"/>
      <c r="B1033" s="1797"/>
      <c r="C1033" s="1785"/>
      <c r="D1033" s="1794"/>
      <c r="E1033" s="1795"/>
      <c r="F1033" s="1831"/>
      <c r="H1033" s="1777"/>
      <c r="I1033" s="1777"/>
      <c r="J1033" s="1777"/>
      <c r="K1033" s="1777"/>
      <c r="L1033" s="1777"/>
      <c r="M1033" s="1777"/>
      <c r="N1033" s="1777"/>
      <c r="O1033" s="1777"/>
      <c r="P1033" s="1777"/>
      <c r="Q1033" s="1777"/>
      <c r="R1033" s="1777"/>
      <c r="S1033" s="1777"/>
      <c r="T1033" s="1777"/>
      <c r="U1033" s="1777"/>
      <c r="V1033" s="1777"/>
      <c r="W1033" s="1777"/>
      <c r="X1033" s="1777"/>
      <c r="Y1033" s="1777"/>
      <c r="Z1033" s="1777"/>
    </row>
    <row r="1034" spans="1:26">
      <c r="A1034" s="1959" t="s">
        <v>428</v>
      </c>
      <c r="B1034" s="1950" t="s">
        <v>2870</v>
      </c>
      <c r="C1034" s="1951"/>
      <c r="D1034" s="1952"/>
      <c r="E1034" s="1953"/>
      <c r="F1034" s="1954"/>
      <c r="H1034" s="1777"/>
      <c r="I1034" s="1777"/>
      <c r="J1034" s="1777"/>
      <c r="K1034" s="1777"/>
      <c r="L1034" s="1777"/>
      <c r="M1034" s="1777"/>
      <c r="N1034" s="1777"/>
      <c r="O1034" s="1777"/>
      <c r="P1034" s="1777"/>
      <c r="Q1034" s="1777"/>
      <c r="R1034" s="1777"/>
      <c r="S1034" s="1777"/>
      <c r="T1034" s="1777"/>
      <c r="U1034" s="1777"/>
      <c r="V1034" s="1777"/>
      <c r="W1034" s="1777"/>
      <c r="X1034" s="1777"/>
      <c r="Y1034" s="1777"/>
      <c r="Z1034" s="1777"/>
    </row>
    <row r="1035" spans="1:26" ht="303.60000000000002">
      <c r="A1035" s="1949"/>
      <c r="B1035" s="1955" t="s">
        <v>2871</v>
      </c>
      <c r="C1035" s="1951"/>
      <c r="D1035" s="1952"/>
      <c r="E1035" s="1953"/>
      <c r="F1035" s="1954"/>
      <c r="H1035" s="1777"/>
      <c r="I1035" s="1777"/>
      <c r="J1035" s="1777"/>
      <c r="K1035" s="1777"/>
      <c r="L1035" s="1777"/>
      <c r="M1035" s="1777"/>
      <c r="N1035" s="1777"/>
      <c r="O1035" s="1777"/>
      <c r="P1035" s="1777"/>
      <c r="Q1035" s="1777"/>
      <c r="R1035" s="1777"/>
      <c r="S1035" s="1777"/>
      <c r="T1035" s="1777"/>
      <c r="U1035" s="1777"/>
      <c r="V1035" s="1777"/>
      <c r="W1035" s="1777"/>
      <c r="X1035" s="1777"/>
      <c r="Y1035" s="1777"/>
      <c r="Z1035" s="1777"/>
    </row>
    <row r="1036" spans="1:26">
      <c r="A1036" s="1963"/>
      <c r="B1036" s="1956" t="s">
        <v>1729</v>
      </c>
      <c r="C1036" s="1964"/>
      <c r="D1036" s="1965"/>
      <c r="E1036" s="1966"/>
      <c r="F1036" s="1967"/>
      <c r="H1036" s="1777"/>
      <c r="I1036" s="1777"/>
      <c r="J1036" s="1777"/>
      <c r="K1036" s="1777"/>
      <c r="L1036" s="1777"/>
      <c r="M1036" s="1777"/>
      <c r="N1036" s="1777"/>
      <c r="O1036" s="1777"/>
      <c r="P1036" s="1777"/>
      <c r="Q1036" s="1777"/>
      <c r="R1036" s="1777"/>
      <c r="S1036" s="1777"/>
      <c r="T1036" s="1777"/>
      <c r="U1036" s="1777"/>
      <c r="V1036" s="1777"/>
      <c r="W1036" s="1777"/>
      <c r="X1036" s="1777"/>
      <c r="Y1036" s="1777"/>
      <c r="Z1036" s="1777"/>
    </row>
    <row r="1037" spans="1:26" ht="26.4">
      <c r="A1037" s="1968" t="s">
        <v>178</v>
      </c>
      <c r="B1037" s="1955" t="s">
        <v>2872</v>
      </c>
      <c r="C1037" s="1964"/>
      <c r="D1037" s="1965"/>
      <c r="E1037" s="1966"/>
      <c r="F1037" s="1967"/>
      <c r="H1037" s="1777"/>
      <c r="I1037" s="1777"/>
      <c r="J1037" s="1777"/>
      <c r="K1037" s="1777"/>
      <c r="L1037" s="1777"/>
      <c r="M1037" s="1777"/>
      <c r="N1037" s="1777"/>
      <c r="O1037" s="1777"/>
      <c r="P1037" s="1777"/>
      <c r="Q1037" s="1777"/>
      <c r="R1037" s="1777"/>
      <c r="S1037" s="1777"/>
      <c r="T1037" s="1777"/>
      <c r="U1037" s="1777"/>
      <c r="V1037" s="1777"/>
      <c r="W1037" s="1777"/>
      <c r="X1037" s="1777"/>
      <c r="Y1037" s="1777"/>
      <c r="Z1037" s="1777"/>
    </row>
    <row r="1038" spans="1:26" ht="52.8">
      <c r="A1038" s="1968" t="s">
        <v>178</v>
      </c>
      <c r="B1038" s="1969" t="s">
        <v>326</v>
      </c>
      <c r="C1038" s="92"/>
      <c r="D1038" s="1970"/>
      <c r="E1038" s="1970"/>
      <c r="F1038" s="1967"/>
      <c r="H1038" s="1777"/>
      <c r="I1038" s="1777"/>
      <c r="J1038" s="1777"/>
      <c r="K1038" s="1777"/>
      <c r="L1038" s="1777"/>
      <c r="M1038" s="1777"/>
      <c r="N1038" s="1777"/>
      <c r="O1038" s="1777"/>
      <c r="P1038" s="1777"/>
      <c r="Q1038" s="1777"/>
      <c r="R1038" s="1777"/>
      <c r="S1038" s="1777"/>
      <c r="T1038" s="1777"/>
      <c r="U1038" s="1777"/>
      <c r="V1038" s="1777"/>
      <c r="W1038" s="1777"/>
      <c r="X1038" s="1777"/>
      <c r="Y1038" s="1777"/>
      <c r="Z1038" s="1777"/>
    </row>
    <row r="1039" spans="1:26">
      <c r="A1039" s="1968" t="s">
        <v>178</v>
      </c>
      <c r="B1039" s="1969" t="s">
        <v>323</v>
      </c>
      <c r="C1039" s="1971"/>
      <c r="D1039" s="1972"/>
      <c r="E1039" s="1972"/>
      <c r="F1039" s="1967"/>
      <c r="H1039" s="1777"/>
      <c r="I1039" s="1777"/>
      <c r="J1039" s="1777"/>
      <c r="K1039" s="1777"/>
      <c r="L1039" s="1777"/>
      <c r="M1039" s="1777"/>
      <c r="N1039" s="1777"/>
      <c r="O1039" s="1777"/>
      <c r="P1039" s="1777"/>
      <c r="Q1039" s="1777"/>
      <c r="R1039" s="1777"/>
      <c r="S1039" s="1777"/>
      <c r="T1039" s="1777"/>
      <c r="U1039" s="1777"/>
      <c r="V1039" s="1777"/>
      <c r="W1039" s="1777"/>
      <c r="X1039" s="1777"/>
      <c r="Y1039" s="1777"/>
      <c r="Z1039" s="1777"/>
    </row>
    <row r="1040" spans="1:26" ht="39.6">
      <c r="A1040" s="1968" t="s">
        <v>178</v>
      </c>
      <c r="B1040" s="90" t="s">
        <v>313</v>
      </c>
      <c r="C1040" s="1971"/>
      <c r="D1040" s="1972"/>
      <c r="E1040" s="1972"/>
      <c r="F1040" s="1967"/>
      <c r="H1040" s="1777"/>
      <c r="I1040" s="1777"/>
      <c r="J1040" s="1777"/>
      <c r="K1040" s="1777"/>
      <c r="L1040" s="1777"/>
      <c r="M1040" s="1777"/>
      <c r="N1040" s="1777"/>
      <c r="O1040" s="1777"/>
      <c r="P1040" s="1777"/>
      <c r="Q1040" s="1777"/>
      <c r="R1040" s="1777"/>
      <c r="S1040" s="1777"/>
      <c r="T1040" s="1777"/>
      <c r="U1040" s="1777"/>
      <c r="V1040" s="1777"/>
      <c r="W1040" s="1777"/>
      <c r="X1040" s="1777"/>
      <c r="Y1040" s="1777"/>
      <c r="Z1040" s="1777"/>
    </row>
    <row r="1041" spans="1:26">
      <c r="A1041" s="1973"/>
      <c r="B1041" s="762" t="s">
        <v>2157</v>
      </c>
      <c r="C1041" s="1974"/>
      <c r="D1041" s="1970"/>
      <c r="E1041" s="1970"/>
      <c r="F1041" s="1967"/>
      <c r="H1041" s="1777"/>
      <c r="I1041" s="1777"/>
      <c r="J1041" s="1777"/>
      <c r="K1041" s="1777"/>
      <c r="L1041" s="1777"/>
      <c r="M1041" s="1777"/>
      <c r="N1041" s="1777"/>
      <c r="O1041" s="1777"/>
      <c r="P1041" s="1777"/>
      <c r="Q1041" s="1777"/>
      <c r="R1041" s="1777"/>
      <c r="S1041" s="1777"/>
      <c r="T1041" s="1777"/>
      <c r="U1041" s="1777"/>
      <c r="V1041" s="1777"/>
      <c r="W1041" s="1777"/>
      <c r="X1041" s="1777"/>
      <c r="Y1041" s="1777"/>
      <c r="Z1041" s="1777"/>
    </row>
    <row r="1042" spans="1:26">
      <c r="A1042" s="1963"/>
      <c r="B1042" s="1975"/>
      <c r="C1042" s="1964" t="s">
        <v>1645</v>
      </c>
      <c r="D1042" s="1965">
        <v>45</v>
      </c>
      <c r="E1042" s="1966"/>
      <c r="F1042" s="1967">
        <f>D1042*E1042</f>
        <v>0</v>
      </c>
      <c r="H1042" s="1777"/>
      <c r="I1042" s="1777"/>
      <c r="J1042" s="1777"/>
      <c r="K1042" s="1777"/>
      <c r="L1042" s="1777"/>
      <c r="M1042" s="1777"/>
      <c r="N1042" s="1777"/>
      <c r="O1042" s="1777"/>
      <c r="P1042" s="1777"/>
      <c r="Q1042" s="1777"/>
      <c r="R1042" s="1777"/>
      <c r="S1042" s="1777"/>
      <c r="T1042" s="1777"/>
      <c r="U1042" s="1777"/>
      <c r="V1042" s="1777"/>
      <c r="W1042" s="1777"/>
      <c r="X1042" s="1777"/>
      <c r="Y1042" s="1777"/>
      <c r="Z1042" s="1777"/>
    </row>
    <row r="1043" spans="1:26">
      <c r="A1043" s="1784"/>
      <c r="B1043" s="1797"/>
      <c r="C1043" s="1785"/>
      <c r="D1043" s="1794"/>
      <c r="E1043" s="1795"/>
      <c r="F1043" s="1831"/>
      <c r="H1043" s="1777"/>
      <c r="I1043" s="1777"/>
      <c r="J1043" s="1777"/>
      <c r="K1043" s="1777"/>
      <c r="L1043" s="1777"/>
      <c r="M1043" s="1777"/>
      <c r="N1043" s="1777"/>
      <c r="O1043" s="1777"/>
      <c r="P1043" s="1777"/>
      <c r="Q1043" s="1777"/>
      <c r="R1043" s="1777"/>
      <c r="S1043" s="1777"/>
      <c r="T1043" s="1777"/>
      <c r="U1043" s="1777"/>
      <c r="V1043" s="1777"/>
      <c r="W1043" s="1777"/>
      <c r="X1043" s="1777"/>
      <c r="Y1043" s="1777"/>
      <c r="Z1043" s="1777"/>
    </row>
    <row r="1044" spans="1:26">
      <c r="A1044" s="1784"/>
      <c r="B1044" s="1797"/>
      <c r="C1044" s="1785"/>
      <c r="D1044" s="1794"/>
      <c r="E1044" s="1795"/>
      <c r="F1044" s="1831">
        <f t="shared" si="28"/>
        <v>0</v>
      </c>
      <c r="H1044" s="1777"/>
      <c r="I1044" s="1777"/>
      <c r="J1044" s="1777"/>
      <c r="K1044" s="1777"/>
      <c r="L1044" s="1777"/>
      <c r="M1044" s="1777"/>
      <c r="N1044" s="1777"/>
      <c r="O1044" s="1777"/>
      <c r="P1044" s="1777"/>
      <c r="Q1044" s="1777"/>
      <c r="R1044" s="1777"/>
      <c r="S1044" s="1777"/>
      <c r="T1044" s="1777"/>
      <c r="U1044" s="1777"/>
      <c r="V1044" s="1777"/>
      <c r="W1044" s="1777"/>
      <c r="X1044" s="1777"/>
      <c r="Y1044" s="1777"/>
      <c r="Z1044" s="1777"/>
    </row>
    <row r="1045" spans="1:26">
      <c r="A1045" s="1924" t="str">
        <f>A746</f>
        <v>V</v>
      </c>
      <c r="B1045" s="1925" t="str">
        <f>CONCATENATE(B746," ", "UKUPNO:")</f>
        <v>ZIDARSKI RADOVI UKUPNO:</v>
      </c>
      <c r="C1045" s="1926"/>
      <c r="D1045" s="1927"/>
      <c r="E1045" s="1928"/>
      <c r="F1045" s="1976">
        <f>SUM(F747:F1044)</f>
        <v>0</v>
      </c>
      <c r="G1045" s="1823"/>
      <c r="H1045" s="1824"/>
      <c r="I1045" s="1824"/>
      <c r="J1045" s="1777"/>
      <c r="K1045" s="1824"/>
      <c r="L1045" s="1824"/>
      <c r="M1045" s="1824"/>
      <c r="N1045" s="1824"/>
      <c r="O1045" s="1824"/>
      <c r="P1045" s="1824"/>
      <c r="Q1045" s="1824"/>
      <c r="R1045" s="1824"/>
      <c r="S1045" s="1824"/>
      <c r="T1045" s="1824"/>
      <c r="U1045" s="1824"/>
      <c r="V1045" s="1824"/>
      <c r="W1045" s="1824"/>
      <c r="X1045" s="1824"/>
      <c r="Y1045" s="1824"/>
      <c r="Z1045" s="1824"/>
    </row>
    <row r="1046" spans="1:26">
      <c r="A1046" s="1821"/>
      <c r="B1046" s="1822"/>
      <c r="C1046" s="1762"/>
      <c r="D1046" s="1780"/>
      <c r="E1046" s="1781"/>
      <c r="F1046" s="1813"/>
      <c r="G1046" s="1823"/>
      <c r="H1046" s="1824"/>
      <c r="I1046" s="1824"/>
      <c r="J1046" s="1777"/>
      <c r="K1046" s="1824"/>
      <c r="L1046" s="1824"/>
      <c r="M1046" s="1824"/>
      <c r="N1046" s="1824"/>
      <c r="O1046" s="1824"/>
      <c r="P1046" s="1824"/>
      <c r="Q1046" s="1824"/>
      <c r="R1046" s="1824"/>
      <c r="S1046" s="1824"/>
      <c r="T1046" s="1824"/>
      <c r="U1046" s="1824"/>
      <c r="V1046" s="1824"/>
      <c r="W1046" s="1824"/>
      <c r="X1046" s="1824"/>
      <c r="Y1046" s="1824"/>
      <c r="Z1046" s="1824"/>
    </row>
    <row r="1047" spans="1:26">
      <c r="A1047" s="1821"/>
      <c r="B1047" s="1822"/>
      <c r="C1047" s="1762"/>
      <c r="D1047" s="1780"/>
      <c r="E1047" s="1781"/>
      <c r="F1047" s="1813"/>
      <c r="G1047" s="1823"/>
      <c r="H1047" s="1824"/>
      <c r="I1047" s="1824"/>
      <c r="J1047" s="1777"/>
      <c r="K1047" s="1824"/>
      <c r="L1047" s="1824"/>
      <c r="M1047" s="1824"/>
      <c r="N1047" s="1824"/>
      <c r="O1047" s="1824"/>
      <c r="P1047" s="1824"/>
      <c r="Q1047" s="1824"/>
      <c r="R1047" s="1824"/>
      <c r="S1047" s="1824"/>
      <c r="T1047" s="1824"/>
      <c r="U1047" s="1824"/>
      <c r="V1047" s="1824"/>
      <c r="W1047" s="1824"/>
      <c r="X1047" s="1824"/>
      <c r="Y1047" s="1824"/>
      <c r="Z1047" s="1824"/>
    </row>
    <row r="1048" spans="1:26">
      <c r="A1048" s="1825" t="s">
        <v>219</v>
      </c>
      <c r="B1048" s="1826" t="s">
        <v>220</v>
      </c>
      <c r="C1048" s="1827"/>
      <c r="D1048" s="1828"/>
      <c r="E1048" s="1827"/>
      <c r="F1048" s="1977"/>
      <c r="H1048" s="1777"/>
      <c r="I1048" s="1777"/>
      <c r="J1048" s="1777"/>
      <c r="K1048" s="1777"/>
      <c r="L1048" s="1777"/>
      <c r="M1048" s="1777"/>
      <c r="N1048" s="1777"/>
      <c r="O1048" s="1777"/>
      <c r="P1048" s="1777"/>
      <c r="Q1048" s="1777"/>
      <c r="R1048" s="1777"/>
      <c r="S1048" s="1777"/>
      <c r="T1048" s="1777"/>
      <c r="U1048" s="1777"/>
      <c r="V1048" s="1777"/>
      <c r="W1048" s="1777"/>
      <c r="X1048" s="1777"/>
      <c r="Y1048" s="1777"/>
      <c r="Z1048" s="1777"/>
    </row>
    <row r="1049" spans="1:26">
      <c r="A1049" s="1821"/>
      <c r="B1049" s="1822"/>
      <c r="C1049" s="1762"/>
      <c r="D1049" s="1780"/>
      <c r="E1049" s="1795"/>
      <c r="F1049" s="1813"/>
      <c r="G1049" s="1823"/>
      <c r="H1049" s="1824"/>
      <c r="I1049" s="1824"/>
      <c r="J1049" s="1777"/>
      <c r="K1049" s="1824"/>
      <c r="L1049" s="1824"/>
      <c r="M1049" s="1824"/>
      <c r="N1049" s="1824"/>
      <c r="O1049" s="1824"/>
      <c r="P1049" s="1824"/>
      <c r="Q1049" s="1824"/>
      <c r="R1049" s="1824"/>
      <c r="S1049" s="1824"/>
      <c r="T1049" s="1824"/>
      <c r="U1049" s="1824"/>
      <c r="V1049" s="1824"/>
      <c r="W1049" s="1824"/>
      <c r="X1049" s="1824"/>
      <c r="Y1049" s="1824"/>
      <c r="Z1049" s="1824"/>
    </row>
    <row r="1050" spans="1:26" ht="13.5" customHeight="1">
      <c r="A1050" s="1821"/>
      <c r="B1050" s="1822"/>
      <c r="C1050" s="1762"/>
      <c r="D1050" s="1780"/>
      <c r="E1050" s="1795"/>
      <c r="F1050" s="1794"/>
      <c r="H1050" s="1777"/>
      <c r="I1050" s="1777"/>
      <c r="J1050" s="1777"/>
      <c r="K1050" s="1777"/>
      <c r="L1050" s="1777"/>
      <c r="M1050" s="1777"/>
      <c r="N1050" s="1777"/>
      <c r="O1050" s="1777"/>
      <c r="P1050" s="1777"/>
      <c r="Q1050" s="1777"/>
      <c r="R1050" s="1777"/>
      <c r="S1050" s="1777"/>
      <c r="T1050" s="1777"/>
      <c r="U1050" s="1777"/>
      <c r="V1050" s="1777"/>
      <c r="W1050" s="1777"/>
      <c r="X1050" s="1777"/>
      <c r="Y1050" s="1777"/>
      <c r="Z1050" s="1777"/>
    </row>
    <row r="1051" spans="1:26">
      <c r="A1051" s="1798" t="s">
        <v>177</v>
      </c>
      <c r="B1051" s="1799" t="s">
        <v>161</v>
      </c>
      <c r="C1051" s="1800"/>
      <c r="D1051" s="1801"/>
      <c r="E1051" s="1801"/>
      <c r="F1051" s="1978"/>
      <c r="H1051" s="1777"/>
      <c r="I1051" s="1777"/>
      <c r="J1051" s="1777"/>
      <c r="K1051" s="1777"/>
      <c r="L1051" s="1777"/>
      <c r="M1051" s="1777"/>
      <c r="N1051" s="1777"/>
      <c r="O1051" s="1777"/>
      <c r="P1051" s="1777"/>
      <c r="Q1051" s="1777"/>
      <c r="R1051" s="1777"/>
      <c r="S1051" s="1777"/>
      <c r="T1051" s="1777"/>
      <c r="U1051" s="1777"/>
      <c r="V1051" s="1777"/>
      <c r="W1051" s="1777"/>
      <c r="X1051" s="1777"/>
      <c r="Y1051" s="1777"/>
      <c r="Z1051" s="1777"/>
    </row>
    <row r="1052" spans="1:26">
      <c r="A1052" s="1796"/>
      <c r="B1052" s="1797"/>
      <c r="C1052" s="1785"/>
      <c r="D1052" s="1794"/>
      <c r="E1052" s="1795"/>
      <c r="F1052" s="1813"/>
      <c r="H1052" s="1777"/>
      <c r="I1052" s="1777"/>
      <c r="J1052" s="1777"/>
      <c r="K1052" s="1777"/>
      <c r="L1052" s="1777"/>
      <c r="M1052" s="1777"/>
      <c r="N1052" s="1777"/>
      <c r="O1052" s="1777"/>
      <c r="P1052" s="1777"/>
      <c r="Q1052" s="1777"/>
      <c r="R1052" s="1777"/>
      <c r="S1052" s="1777"/>
      <c r="T1052" s="1777"/>
      <c r="U1052" s="1777"/>
      <c r="V1052" s="1777"/>
      <c r="W1052" s="1777"/>
      <c r="X1052" s="1777"/>
      <c r="Y1052" s="1777"/>
      <c r="Z1052" s="1777"/>
    </row>
    <row r="1053" spans="1:26">
      <c r="A1053" s="1796"/>
      <c r="B1053" s="1797"/>
      <c r="C1053" s="1785"/>
      <c r="D1053" s="1794"/>
      <c r="E1053" s="1795"/>
      <c r="F1053" s="1813"/>
      <c r="H1053" s="1777"/>
      <c r="I1053" s="1777"/>
      <c r="J1053" s="1777"/>
      <c r="K1053" s="1777"/>
      <c r="L1053" s="1777"/>
      <c r="M1053" s="1777"/>
      <c r="N1053" s="1777"/>
      <c r="O1053" s="1777"/>
      <c r="P1053" s="1777"/>
      <c r="Q1053" s="1777"/>
      <c r="R1053" s="1777"/>
      <c r="S1053" s="1777"/>
      <c r="T1053" s="1777"/>
      <c r="U1053" s="1777"/>
      <c r="V1053" s="1777"/>
      <c r="W1053" s="1777"/>
      <c r="X1053" s="1777"/>
      <c r="Y1053" s="1777"/>
      <c r="Z1053" s="1777"/>
    </row>
    <row r="1054" spans="1:26">
      <c r="A1054" s="1796"/>
      <c r="B1054" s="1797"/>
      <c r="C1054" s="1785"/>
      <c r="D1054" s="1794"/>
      <c r="E1054" s="1795"/>
      <c r="F1054" s="1813"/>
      <c r="H1054" s="1777"/>
      <c r="I1054" s="1777"/>
      <c r="J1054" s="1777"/>
      <c r="K1054" s="1777"/>
      <c r="L1054" s="1777"/>
      <c r="M1054" s="1777"/>
      <c r="N1054" s="1777"/>
      <c r="O1054" s="1777"/>
      <c r="P1054" s="1777"/>
      <c r="Q1054" s="1777"/>
      <c r="R1054" s="1777"/>
      <c r="S1054" s="1777"/>
      <c r="T1054" s="1777"/>
      <c r="U1054" s="1777"/>
      <c r="V1054" s="1777"/>
      <c r="W1054" s="1777"/>
      <c r="X1054" s="1777"/>
      <c r="Y1054" s="1777"/>
      <c r="Z1054" s="1777"/>
    </row>
    <row r="1055" spans="1:26" ht="52.8">
      <c r="A1055" s="1814" t="s">
        <v>172</v>
      </c>
      <c r="B1055" s="1805" t="s">
        <v>2873</v>
      </c>
      <c r="C1055" s="1785"/>
      <c r="D1055" s="1794"/>
      <c r="E1055" s="1795"/>
      <c r="F1055" s="1813"/>
      <c r="H1055" s="1777"/>
      <c r="I1055" s="1777"/>
      <c r="J1055" s="1777"/>
      <c r="K1055" s="1777"/>
      <c r="L1055" s="1777"/>
      <c r="M1055" s="1777"/>
      <c r="N1055" s="1777"/>
      <c r="O1055" s="1777"/>
      <c r="P1055" s="1777"/>
      <c r="Q1055" s="1777"/>
      <c r="R1055" s="1777"/>
      <c r="S1055" s="1777"/>
      <c r="T1055" s="1777"/>
      <c r="U1055" s="1777"/>
      <c r="V1055" s="1777"/>
      <c r="W1055" s="1777"/>
      <c r="X1055" s="1777"/>
      <c r="Y1055" s="1777"/>
      <c r="Z1055" s="1777"/>
    </row>
    <row r="1056" spans="1:26" s="1984" customFormat="1" ht="184.8">
      <c r="A1056" s="1979"/>
      <c r="B1056" s="1980" t="s">
        <v>2874</v>
      </c>
      <c r="C1056" s="1981"/>
      <c r="D1056" s="1982"/>
      <c r="E1056" s="1982"/>
      <c r="F1056" s="1831">
        <f t="shared" ref="F1056:F1131" si="39">SUM(D1056*E1056)</f>
        <v>0</v>
      </c>
      <c r="G1056" s="1983"/>
      <c r="J1056" s="1777"/>
    </row>
    <row r="1057" spans="1:26" s="1984" customFormat="1">
      <c r="A1057" s="1979"/>
      <c r="B1057" s="1980" t="s">
        <v>322</v>
      </c>
      <c r="C1057" s="1981"/>
      <c r="D1057" s="1982"/>
      <c r="E1057" s="1982"/>
      <c r="F1057" s="1831">
        <f t="shared" si="39"/>
        <v>0</v>
      </c>
      <c r="G1057" s="1985"/>
      <c r="J1057" s="1777"/>
    </row>
    <row r="1058" spans="1:26" s="1984" customFormat="1" ht="105.6">
      <c r="A1058" s="1784" t="s">
        <v>178</v>
      </c>
      <c r="B1058" s="1980" t="s">
        <v>2875</v>
      </c>
      <c r="C1058" s="1981"/>
      <c r="D1058" s="1982"/>
      <c r="E1058" s="1982"/>
      <c r="F1058" s="1831">
        <f t="shared" si="39"/>
        <v>0</v>
      </c>
      <c r="G1058" s="1985"/>
      <c r="J1058" s="1777"/>
    </row>
    <row r="1059" spans="1:26" s="1984" customFormat="1" ht="39.6">
      <c r="A1059" s="1784" t="s">
        <v>178</v>
      </c>
      <c r="B1059" s="1980" t="s">
        <v>325</v>
      </c>
      <c r="C1059" s="1981"/>
      <c r="D1059" s="1982"/>
      <c r="E1059" s="1982"/>
      <c r="F1059" s="1831">
        <f t="shared" si="39"/>
        <v>0</v>
      </c>
      <c r="G1059" s="1985"/>
      <c r="J1059" s="1777"/>
    </row>
    <row r="1060" spans="1:26" s="1984" customFormat="1" ht="39.6">
      <c r="A1060" s="1784" t="s">
        <v>178</v>
      </c>
      <c r="B1060" s="1980" t="s">
        <v>327</v>
      </c>
      <c r="C1060" s="1981"/>
      <c r="D1060" s="1982"/>
      <c r="E1060" s="1982"/>
      <c r="F1060" s="1831">
        <f t="shared" si="39"/>
        <v>0</v>
      </c>
      <c r="G1060" s="1985"/>
      <c r="J1060" s="1777"/>
    </row>
    <row r="1061" spans="1:26" s="1984" customFormat="1" ht="52.8">
      <c r="A1061" s="1784" t="s">
        <v>178</v>
      </c>
      <c r="B1061" s="1980" t="s">
        <v>326</v>
      </c>
      <c r="C1061" s="1981"/>
      <c r="D1061" s="1982"/>
      <c r="E1061" s="1982"/>
      <c r="F1061" s="1831">
        <f t="shared" si="39"/>
        <v>0</v>
      </c>
      <c r="G1061" s="1985"/>
      <c r="J1061" s="1777"/>
    </row>
    <row r="1062" spans="1:26" s="1984" customFormat="1">
      <c r="A1062" s="1784" t="s">
        <v>178</v>
      </c>
      <c r="B1062" s="1980" t="s">
        <v>323</v>
      </c>
      <c r="C1062" s="1981"/>
      <c r="D1062" s="1982"/>
      <c r="E1062" s="1982"/>
      <c r="F1062" s="1831">
        <f t="shared" si="39"/>
        <v>0</v>
      </c>
      <c r="G1062" s="1985"/>
      <c r="J1062" s="1777"/>
    </row>
    <row r="1063" spans="1:26" s="1984" customFormat="1" ht="39.6">
      <c r="A1063" s="1784" t="s">
        <v>178</v>
      </c>
      <c r="B1063" s="86" t="s">
        <v>313</v>
      </c>
      <c r="C1063" s="1981"/>
      <c r="D1063" s="1982"/>
      <c r="E1063" s="1982"/>
      <c r="F1063" s="1831">
        <f t="shared" si="39"/>
        <v>0</v>
      </c>
      <c r="G1063" s="1985"/>
      <c r="J1063" s="1777"/>
    </row>
    <row r="1064" spans="1:26" s="1984" customFormat="1">
      <c r="A1064" s="1979"/>
      <c r="B1064" s="1980" t="s">
        <v>324</v>
      </c>
      <c r="C1064" s="1981"/>
      <c r="D1064" s="1982"/>
      <c r="E1064" s="1982"/>
      <c r="F1064" s="1831">
        <f t="shared" si="39"/>
        <v>0</v>
      </c>
      <c r="G1064" s="1985"/>
      <c r="J1064" s="1777"/>
    </row>
    <row r="1065" spans="1:26" ht="26.4">
      <c r="A1065" s="1784" t="s">
        <v>340</v>
      </c>
      <c r="B1065" s="1797" t="s">
        <v>341</v>
      </c>
      <c r="C1065" s="1785" t="s">
        <v>179</v>
      </c>
      <c r="D1065" s="1794">
        <v>2950</v>
      </c>
      <c r="E1065" s="1795"/>
      <c r="F1065" s="1831">
        <f t="shared" si="39"/>
        <v>0</v>
      </c>
      <c r="H1065" s="1777"/>
      <c r="I1065" s="1777"/>
      <c r="J1065" s="1777"/>
      <c r="K1065" s="1777"/>
      <c r="L1065" s="1777"/>
      <c r="M1065" s="1777"/>
      <c r="N1065" s="1777"/>
      <c r="O1065" s="1777"/>
      <c r="P1065" s="1777"/>
      <c r="Q1065" s="1777"/>
      <c r="R1065" s="1777"/>
      <c r="S1065" s="1777"/>
      <c r="T1065" s="1777"/>
      <c r="U1065" s="1777"/>
      <c r="V1065" s="1777"/>
      <c r="W1065" s="1777"/>
      <c r="X1065" s="1777"/>
      <c r="Y1065" s="1777"/>
      <c r="Z1065" s="1777"/>
    </row>
    <row r="1066" spans="1:26">
      <c r="A1066" s="1796"/>
      <c r="B1066" s="1797"/>
      <c r="C1066" s="1785"/>
      <c r="D1066" s="1794"/>
      <c r="E1066" s="1795"/>
      <c r="F1066" s="1831">
        <f t="shared" si="39"/>
        <v>0</v>
      </c>
      <c r="H1066" s="1777"/>
      <c r="I1066" s="1777"/>
      <c r="J1066" s="1777"/>
      <c r="K1066" s="1777"/>
      <c r="L1066" s="1777"/>
      <c r="M1066" s="1777"/>
      <c r="N1066" s="1777"/>
      <c r="O1066" s="1777"/>
      <c r="P1066" s="1777"/>
      <c r="Q1066" s="1777"/>
      <c r="R1066" s="1777"/>
      <c r="S1066" s="1777"/>
      <c r="T1066" s="1777"/>
      <c r="U1066" s="1777"/>
      <c r="V1066" s="1777"/>
      <c r="W1066" s="1777"/>
      <c r="X1066" s="1777"/>
      <c r="Y1066" s="1777"/>
      <c r="Z1066" s="1777"/>
    </row>
    <row r="1067" spans="1:26" ht="52.8">
      <c r="A1067" s="1814" t="s">
        <v>202</v>
      </c>
      <c r="B1067" s="1805" t="s">
        <v>2876</v>
      </c>
      <c r="C1067" s="1785"/>
      <c r="D1067" s="1794"/>
      <c r="E1067" s="1795"/>
      <c r="F1067" s="1813"/>
      <c r="H1067" s="1777"/>
      <c r="I1067" s="1777"/>
      <c r="J1067" s="1777"/>
      <c r="K1067" s="1777"/>
      <c r="L1067" s="1777"/>
      <c r="M1067" s="1777"/>
      <c r="N1067" s="1777"/>
      <c r="O1067" s="1777"/>
      <c r="P1067" s="1777"/>
      <c r="Q1067" s="1777"/>
      <c r="R1067" s="1777"/>
      <c r="S1067" s="1777"/>
      <c r="T1067" s="1777"/>
      <c r="U1067" s="1777"/>
      <c r="V1067" s="1777"/>
      <c r="W1067" s="1777"/>
      <c r="X1067" s="1777"/>
      <c r="Y1067" s="1777"/>
      <c r="Z1067" s="1777"/>
    </row>
    <row r="1068" spans="1:26" s="1984" customFormat="1" ht="184.8">
      <c r="A1068" s="1979"/>
      <c r="B1068" s="1980" t="s">
        <v>2877</v>
      </c>
      <c r="C1068" s="1981"/>
      <c r="D1068" s="1982"/>
      <c r="E1068" s="1982"/>
      <c r="F1068" s="1831">
        <f t="shared" ref="F1068:F1077" si="40">SUM(D1068*E1068)</f>
        <v>0</v>
      </c>
      <c r="G1068" s="1986"/>
      <c r="J1068" s="1777"/>
    </row>
    <row r="1069" spans="1:26" s="1984" customFormat="1">
      <c r="A1069" s="1979"/>
      <c r="B1069" s="1980" t="s">
        <v>322</v>
      </c>
      <c r="C1069" s="1981"/>
      <c r="D1069" s="1982"/>
      <c r="E1069" s="1982"/>
      <c r="F1069" s="1831">
        <f t="shared" si="40"/>
        <v>0</v>
      </c>
      <c r="G1069" s="1985"/>
      <c r="J1069" s="1777"/>
    </row>
    <row r="1070" spans="1:26" s="1984" customFormat="1" ht="118.8">
      <c r="A1070" s="1784" t="s">
        <v>178</v>
      </c>
      <c r="B1070" s="1980" t="s">
        <v>2878</v>
      </c>
      <c r="C1070" s="1981"/>
      <c r="D1070" s="1982"/>
      <c r="E1070" s="1982"/>
      <c r="F1070" s="1831">
        <f t="shared" si="40"/>
        <v>0</v>
      </c>
      <c r="G1070" s="1985"/>
      <c r="J1070" s="1777"/>
    </row>
    <row r="1071" spans="1:26" s="1984" customFormat="1" ht="39.6">
      <c r="A1071" s="1784" t="s">
        <v>178</v>
      </c>
      <c r="B1071" s="1980" t="s">
        <v>325</v>
      </c>
      <c r="C1071" s="1981"/>
      <c r="D1071" s="1982"/>
      <c r="E1071" s="1982"/>
      <c r="F1071" s="1831">
        <f t="shared" si="40"/>
        <v>0</v>
      </c>
      <c r="G1071" s="1985"/>
      <c r="J1071" s="1777"/>
    </row>
    <row r="1072" spans="1:26" s="1984" customFormat="1" ht="39.6">
      <c r="A1072" s="1784" t="s">
        <v>178</v>
      </c>
      <c r="B1072" s="1980" t="s">
        <v>327</v>
      </c>
      <c r="C1072" s="1981"/>
      <c r="D1072" s="1982"/>
      <c r="E1072" s="1982"/>
      <c r="F1072" s="1831">
        <f t="shared" si="40"/>
        <v>0</v>
      </c>
      <c r="G1072" s="1985"/>
      <c r="J1072" s="1777"/>
    </row>
    <row r="1073" spans="1:26" s="1984" customFormat="1" ht="52.8">
      <c r="A1073" s="1784" t="s">
        <v>178</v>
      </c>
      <c r="B1073" s="1980" t="s">
        <v>326</v>
      </c>
      <c r="C1073" s="1981"/>
      <c r="D1073" s="1982"/>
      <c r="E1073" s="1982"/>
      <c r="F1073" s="1831">
        <f t="shared" si="40"/>
        <v>0</v>
      </c>
      <c r="G1073" s="1985"/>
      <c r="J1073" s="1777"/>
    </row>
    <row r="1074" spans="1:26" s="1984" customFormat="1">
      <c r="A1074" s="1784" t="s">
        <v>178</v>
      </c>
      <c r="B1074" s="1980" t="s">
        <v>323</v>
      </c>
      <c r="C1074" s="1981"/>
      <c r="D1074" s="1982"/>
      <c r="E1074" s="1982"/>
      <c r="F1074" s="1831">
        <f t="shared" si="40"/>
        <v>0</v>
      </c>
      <c r="G1074" s="1985"/>
      <c r="J1074" s="1777"/>
    </row>
    <row r="1075" spans="1:26" s="1984" customFormat="1" ht="39.6">
      <c r="A1075" s="1784" t="s">
        <v>178</v>
      </c>
      <c r="B1075" s="86" t="s">
        <v>313</v>
      </c>
      <c r="C1075" s="1981"/>
      <c r="D1075" s="1982"/>
      <c r="E1075" s="1982"/>
      <c r="F1075" s="1831">
        <f t="shared" si="40"/>
        <v>0</v>
      </c>
      <c r="G1075" s="1985"/>
      <c r="J1075" s="1777"/>
    </row>
    <row r="1076" spans="1:26" s="1984" customFormat="1">
      <c r="A1076" s="1979"/>
      <c r="B1076" s="1980" t="s">
        <v>324</v>
      </c>
      <c r="C1076" s="1981"/>
      <c r="D1076" s="1982"/>
      <c r="E1076" s="1982"/>
      <c r="F1076" s="1831">
        <f t="shared" si="40"/>
        <v>0</v>
      </c>
      <c r="G1076" s="1985"/>
      <c r="J1076" s="1777"/>
    </row>
    <row r="1077" spans="1:26" ht="26.4">
      <c r="A1077" s="1784" t="s">
        <v>340</v>
      </c>
      <c r="B1077" s="1797" t="s">
        <v>341</v>
      </c>
      <c r="C1077" s="1785" t="s">
        <v>179</v>
      </c>
      <c r="D1077" s="1794">
        <v>200</v>
      </c>
      <c r="E1077" s="1795"/>
      <c r="F1077" s="1831">
        <f t="shared" si="40"/>
        <v>0</v>
      </c>
      <c r="H1077" s="1777"/>
      <c r="I1077" s="1777"/>
      <c r="J1077" s="1777"/>
      <c r="K1077" s="1777"/>
      <c r="L1077" s="1777"/>
      <c r="M1077" s="1777"/>
      <c r="N1077" s="1777"/>
      <c r="O1077" s="1777"/>
      <c r="P1077" s="1777"/>
      <c r="Q1077" s="1777"/>
      <c r="R1077" s="1777"/>
      <c r="S1077" s="1777"/>
      <c r="T1077" s="1777"/>
      <c r="U1077" s="1777"/>
      <c r="V1077" s="1777"/>
      <c r="W1077" s="1777"/>
      <c r="X1077" s="1777"/>
      <c r="Y1077" s="1777"/>
      <c r="Z1077" s="1777"/>
    </row>
    <row r="1078" spans="1:26">
      <c r="A1078" s="1784"/>
      <c r="B1078" s="1797"/>
      <c r="C1078" s="1785"/>
      <c r="D1078" s="1794"/>
      <c r="E1078" s="1795"/>
      <c r="F1078" s="1831"/>
      <c r="H1078" s="1777"/>
      <c r="I1078" s="1777"/>
      <c r="J1078" s="1777"/>
      <c r="K1078" s="1777"/>
      <c r="L1078" s="1777"/>
      <c r="M1078" s="1777"/>
      <c r="N1078" s="1777"/>
      <c r="O1078" s="1777"/>
      <c r="P1078" s="1777"/>
      <c r="Q1078" s="1777"/>
      <c r="R1078" s="1777"/>
      <c r="S1078" s="1777"/>
      <c r="T1078" s="1777"/>
      <c r="U1078" s="1777"/>
      <c r="V1078" s="1777"/>
      <c r="W1078" s="1777"/>
      <c r="X1078" s="1777"/>
      <c r="Y1078" s="1777"/>
      <c r="Z1078" s="1777"/>
    </row>
    <row r="1079" spans="1:26" ht="39.6">
      <c r="A1079" s="1814" t="s">
        <v>203</v>
      </c>
      <c r="B1079" s="1805" t="s">
        <v>2879</v>
      </c>
      <c r="C1079" s="1785"/>
      <c r="D1079" s="1794"/>
      <c r="E1079" s="1795"/>
      <c r="F1079" s="1831">
        <f t="shared" si="39"/>
        <v>0</v>
      </c>
      <c r="H1079" s="1777"/>
      <c r="I1079" s="1777"/>
      <c r="J1079" s="1777"/>
      <c r="K1079" s="1777"/>
      <c r="L1079" s="1777"/>
      <c r="M1079" s="1777"/>
      <c r="N1079" s="1777"/>
      <c r="O1079" s="1777"/>
      <c r="P1079" s="1777"/>
      <c r="Q1079" s="1777"/>
      <c r="R1079" s="1777"/>
      <c r="S1079" s="1777"/>
      <c r="T1079" s="1777"/>
      <c r="U1079" s="1777"/>
      <c r="V1079" s="1777"/>
      <c r="W1079" s="1777"/>
      <c r="X1079" s="1777"/>
      <c r="Y1079" s="1777"/>
      <c r="Z1079" s="1777"/>
    </row>
    <row r="1080" spans="1:26" s="1984" customFormat="1" ht="118.8">
      <c r="A1080" s="1979"/>
      <c r="B1080" s="1980" t="s">
        <v>2880</v>
      </c>
      <c r="C1080" s="1981"/>
      <c r="D1080" s="1982"/>
      <c r="E1080" s="1982"/>
      <c r="F1080" s="1831">
        <f t="shared" si="39"/>
        <v>0</v>
      </c>
      <c r="G1080" s="1986"/>
      <c r="J1080" s="1777"/>
    </row>
    <row r="1081" spans="1:26" s="1984" customFormat="1">
      <c r="A1081" s="1979"/>
      <c r="B1081" s="1980" t="s">
        <v>322</v>
      </c>
      <c r="C1081" s="1981"/>
      <c r="D1081" s="1982"/>
      <c r="E1081" s="1982"/>
      <c r="F1081" s="1831">
        <f t="shared" si="39"/>
        <v>0</v>
      </c>
      <c r="G1081" s="1985"/>
      <c r="J1081" s="1777"/>
    </row>
    <row r="1082" spans="1:26" s="1984" customFormat="1" ht="52.8">
      <c r="A1082" s="1784" t="s">
        <v>178</v>
      </c>
      <c r="B1082" s="1980" t="s">
        <v>2881</v>
      </c>
      <c r="C1082" s="1981"/>
      <c r="D1082" s="1982"/>
      <c r="E1082" s="1982"/>
      <c r="F1082" s="1831">
        <f t="shared" si="39"/>
        <v>0</v>
      </c>
      <c r="G1082" s="1985"/>
      <c r="J1082" s="1777"/>
    </row>
    <row r="1083" spans="1:26" s="1984" customFormat="1" ht="39.6">
      <c r="A1083" s="1784" t="s">
        <v>178</v>
      </c>
      <c r="B1083" s="1980" t="s">
        <v>325</v>
      </c>
      <c r="C1083" s="1981"/>
      <c r="D1083" s="1982"/>
      <c r="E1083" s="1982"/>
      <c r="F1083" s="1831">
        <f t="shared" si="39"/>
        <v>0</v>
      </c>
      <c r="G1083" s="1985"/>
      <c r="J1083" s="1777"/>
    </row>
    <row r="1084" spans="1:26" s="1984" customFormat="1" ht="39.6">
      <c r="A1084" s="1784" t="s">
        <v>178</v>
      </c>
      <c r="B1084" s="1980" t="s">
        <v>327</v>
      </c>
      <c r="C1084" s="1981"/>
      <c r="D1084" s="1982"/>
      <c r="E1084" s="1982"/>
      <c r="F1084" s="1831">
        <f t="shared" si="39"/>
        <v>0</v>
      </c>
      <c r="G1084" s="1985"/>
      <c r="J1084" s="1777"/>
    </row>
    <row r="1085" spans="1:26" s="1984" customFormat="1" ht="52.8">
      <c r="A1085" s="1784" t="s">
        <v>178</v>
      </c>
      <c r="B1085" s="1980" t="s">
        <v>326</v>
      </c>
      <c r="C1085" s="1981"/>
      <c r="D1085" s="1982"/>
      <c r="E1085" s="1982"/>
      <c r="F1085" s="1831">
        <f t="shared" si="39"/>
        <v>0</v>
      </c>
      <c r="G1085" s="1985"/>
      <c r="J1085" s="1777"/>
    </row>
    <row r="1086" spans="1:26" s="1984" customFormat="1">
      <c r="A1086" s="1784" t="s">
        <v>178</v>
      </c>
      <c r="B1086" s="1980" t="s">
        <v>323</v>
      </c>
      <c r="C1086" s="1981"/>
      <c r="D1086" s="1982"/>
      <c r="E1086" s="1982"/>
      <c r="F1086" s="1831">
        <f t="shared" si="39"/>
        <v>0</v>
      </c>
      <c r="G1086" s="1985"/>
      <c r="J1086" s="1777"/>
    </row>
    <row r="1087" spans="1:26" s="1984" customFormat="1" ht="39.6">
      <c r="A1087" s="1784" t="s">
        <v>178</v>
      </c>
      <c r="B1087" s="86" t="s">
        <v>313</v>
      </c>
      <c r="C1087" s="1981"/>
      <c r="D1087" s="1982"/>
      <c r="E1087" s="1982"/>
      <c r="F1087" s="1831">
        <f t="shared" si="39"/>
        <v>0</v>
      </c>
      <c r="G1087" s="1985"/>
      <c r="J1087" s="1777"/>
    </row>
    <row r="1088" spans="1:26" s="1984" customFormat="1">
      <c r="A1088" s="1979"/>
      <c r="B1088" s="1980" t="s">
        <v>324</v>
      </c>
      <c r="C1088" s="1981"/>
      <c r="D1088" s="1982"/>
      <c r="E1088" s="1982"/>
      <c r="F1088" s="1831">
        <f t="shared" si="39"/>
        <v>0</v>
      </c>
      <c r="G1088" s="1985"/>
      <c r="J1088" s="1777"/>
    </row>
    <row r="1089" spans="1:26" ht="26.4">
      <c r="A1089" s="1784" t="s">
        <v>340</v>
      </c>
      <c r="B1089" s="1797" t="s">
        <v>2882</v>
      </c>
      <c r="C1089" s="1785" t="s">
        <v>179</v>
      </c>
      <c r="D1089" s="1794">
        <v>550</v>
      </c>
      <c r="E1089" s="1795"/>
      <c r="F1089" s="1831">
        <f t="shared" si="39"/>
        <v>0</v>
      </c>
      <c r="H1089" s="1777"/>
      <c r="I1089" s="1777"/>
      <c r="J1089" s="1777"/>
      <c r="K1089" s="1777"/>
      <c r="L1089" s="1777"/>
      <c r="M1089" s="1777"/>
      <c r="N1089" s="1777"/>
      <c r="O1089" s="1777"/>
      <c r="P1089" s="1777"/>
      <c r="Q1089" s="1777"/>
      <c r="R1089" s="1777"/>
      <c r="S1089" s="1777"/>
      <c r="T1089" s="1777"/>
      <c r="U1089" s="1777"/>
      <c r="V1089" s="1777"/>
      <c r="W1089" s="1777"/>
      <c r="X1089" s="1777"/>
      <c r="Y1089" s="1777"/>
      <c r="Z1089" s="1777"/>
    </row>
    <row r="1090" spans="1:26">
      <c r="A1090" s="1796"/>
      <c r="B1090" s="1797"/>
      <c r="C1090" s="1785"/>
      <c r="D1090" s="1794"/>
      <c r="E1090" s="1795"/>
      <c r="F1090" s="1831">
        <f t="shared" si="39"/>
        <v>0</v>
      </c>
      <c r="H1090" s="1777"/>
      <c r="I1090" s="1777"/>
      <c r="J1090" s="1777"/>
      <c r="K1090" s="1777"/>
      <c r="L1090" s="1777"/>
      <c r="M1090" s="1777"/>
      <c r="N1090" s="1777"/>
      <c r="O1090" s="1777"/>
      <c r="P1090" s="1777"/>
      <c r="Q1090" s="1777"/>
      <c r="R1090" s="1777"/>
      <c r="S1090" s="1777"/>
      <c r="T1090" s="1777"/>
      <c r="U1090" s="1777"/>
      <c r="V1090" s="1777"/>
      <c r="W1090" s="1777"/>
      <c r="X1090" s="1777"/>
      <c r="Y1090" s="1777"/>
      <c r="Z1090" s="1777"/>
    </row>
    <row r="1091" spans="1:26" ht="66">
      <c r="A1091" s="1804" t="s">
        <v>205</v>
      </c>
      <c r="B1091" s="1805" t="s">
        <v>2883</v>
      </c>
      <c r="C1091" s="1785"/>
      <c r="D1091" s="1794"/>
      <c r="E1091" s="1795"/>
      <c r="F1091" s="1831">
        <f t="shared" si="39"/>
        <v>0</v>
      </c>
      <c r="H1091" s="1777"/>
      <c r="I1091" s="1777"/>
      <c r="J1091" s="1777"/>
      <c r="K1091" s="1777"/>
      <c r="L1091" s="1777"/>
      <c r="M1091" s="1777"/>
      <c r="N1091" s="1777"/>
      <c r="O1091" s="1777"/>
      <c r="P1091" s="1777"/>
      <c r="Q1091" s="1777"/>
      <c r="R1091" s="1777"/>
      <c r="S1091" s="1777"/>
      <c r="T1091" s="1777"/>
      <c r="U1091" s="1777"/>
      <c r="V1091" s="1777"/>
      <c r="W1091" s="1777"/>
      <c r="X1091" s="1777"/>
      <c r="Y1091" s="1777"/>
      <c r="Z1091" s="1777"/>
    </row>
    <row r="1092" spans="1:26" s="1883" customFormat="1" ht="171.6">
      <c r="A1092" s="1832"/>
      <c r="B1092" s="1878" t="s">
        <v>2884</v>
      </c>
      <c r="C1092" s="91"/>
      <c r="D1092" s="1831"/>
      <c r="E1092" s="1831"/>
      <c r="F1092" s="1831">
        <f t="shared" si="39"/>
        <v>0</v>
      </c>
      <c r="G1092" s="1911"/>
      <c r="J1092" s="1777"/>
    </row>
    <row r="1093" spans="1:26" s="1883" customFormat="1">
      <c r="A1093" s="1832"/>
      <c r="B1093" s="1878" t="s">
        <v>322</v>
      </c>
      <c r="C1093" s="1879"/>
      <c r="D1093" s="1831"/>
      <c r="E1093" s="1831"/>
      <c r="F1093" s="1831">
        <f t="shared" si="39"/>
        <v>0</v>
      </c>
      <c r="G1093" s="1911"/>
      <c r="J1093" s="1777"/>
    </row>
    <row r="1094" spans="1:26" s="1883" customFormat="1" ht="118.8">
      <c r="A1094" s="1784" t="s">
        <v>178</v>
      </c>
      <c r="B1094" s="1878" t="s">
        <v>2354</v>
      </c>
      <c r="C1094" s="92"/>
      <c r="D1094" s="1831"/>
      <c r="E1094" s="1831"/>
      <c r="F1094" s="1831">
        <f t="shared" si="39"/>
        <v>0</v>
      </c>
      <c r="G1094" s="1911"/>
      <c r="J1094" s="1777"/>
    </row>
    <row r="1095" spans="1:26" s="1883" customFormat="1" ht="39.6">
      <c r="A1095" s="1784" t="s">
        <v>178</v>
      </c>
      <c r="B1095" s="1375" t="s">
        <v>328</v>
      </c>
      <c r="C1095" s="92"/>
      <c r="D1095" s="1831"/>
      <c r="E1095" s="1831"/>
      <c r="F1095" s="1831">
        <f t="shared" si="39"/>
        <v>0</v>
      </c>
      <c r="G1095" s="1911"/>
      <c r="J1095" s="1777"/>
    </row>
    <row r="1096" spans="1:26" s="1883" customFormat="1" ht="52.8">
      <c r="A1096" s="1784" t="s">
        <v>178</v>
      </c>
      <c r="B1096" s="1980" t="s">
        <v>326</v>
      </c>
      <c r="C1096" s="92"/>
      <c r="D1096" s="1831"/>
      <c r="E1096" s="1831"/>
      <c r="F1096" s="1831">
        <f t="shared" si="39"/>
        <v>0</v>
      </c>
      <c r="G1096" s="1911"/>
      <c r="J1096" s="1777"/>
    </row>
    <row r="1097" spans="1:26" s="1984" customFormat="1">
      <c r="A1097" s="1784" t="s">
        <v>178</v>
      </c>
      <c r="B1097" s="1980" t="s">
        <v>323</v>
      </c>
      <c r="C1097" s="1981"/>
      <c r="D1097" s="1982"/>
      <c r="E1097" s="1982"/>
      <c r="F1097" s="1831">
        <f t="shared" si="39"/>
        <v>0</v>
      </c>
      <c r="G1097" s="1985"/>
      <c r="J1097" s="1777"/>
    </row>
    <row r="1098" spans="1:26" s="1984" customFormat="1" ht="39.6">
      <c r="A1098" s="1784" t="s">
        <v>178</v>
      </c>
      <c r="B1098" s="86" t="s">
        <v>313</v>
      </c>
      <c r="C1098" s="1981"/>
      <c r="D1098" s="1982"/>
      <c r="E1098" s="1982"/>
      <c r="F1098" s="1831">
        <f t="shared" si="39"/>
        <v>0</v>
      </c>
      <c r="G1098" s="1985"/>
      <c r="J1098" s="1777"/>
    </row>
    <row r="1099" spans="1:26" s="1883" customFormat="1">
      <c r="A1099" s="1832"/>
      <c r="B1099" s="86" t="s">
        <v>324</v>
      </c>
      <c r="C1099" s="1879"/>
      <c r="D1099" s="1831"/>
      <c r="E1099" s="1831"/>
      <c r="F1099" s="1831">
        <f t="shared" si="39"/>
        <v>0</v>
      </c>
      <c r="G1099" s="1911"/>
      <c r="J1099" s="1777"/>
    </row>
    <row r="1100" spans="1:26">
      <c r="A1100" s="1804"/>
      <c r="B1100" s="1797"/>
      <c r="C1100" s="1785" t="s">
        <v>179</v>
      </c>
      <c r="D1100" s="1794">
        <v>2920</v>
      </c>
      <c r="E1100" s="1795"/>
      <c r="F1100" s="1831">
        <f t="shared" si="39"/>
        <v>0</v>
      </c>
      <c r="H1100" s="1777"/>
      <c r="I1100" s="1777"/>
      <c r="J1100" s="1777"/>
      <c r="K1100" s="1777"/>
      <c r="L1100" s="1777"/>
      <c r="M1100" s="1777"/>
      <c r="N1100" s="1777"/>
      <c r="O1100" s="1777"/>
      <c r="P1100" s="1777"/>
      <c r="Q1100" s="1777"/>
      <c r="R1100" s="1777"/>
      <c r="S1100" s="1777"/>
      <c r="T1100" s="1777"/>
      <c r="U1100" s="1777"/>
      <c r="V1100" s="1777"/>
      <c r="W1100" s="1777"/>
      <c r="X1100" s="1777"/>
      <c r="Y1100" s="1777"/>
      <c r="Z1100" s="1777"/>
    </row>
    <row r="1101" spans="1:26">
      <c r="A1101" s="1804"/>
      <c r="B1101" s="1797"/>
      <c r="C1101" s="1785"/>
      <c r="D1101" s="1794"/>
      <c r="E1101" s="1795"/>
      <c r="F1101" s="1831">
        <f t="shared" si="39"/>
        <v>0</v>
      </c>
      <c r="H1101" s="1777"/>
      <c r="I1101" s="1777"/>
      <c r="J1101" s="1777"/>
      <c r="K1101" s="1777"/>
      <c r="L1101" s="1777"/>
      <c r="M1101" s="1777"/>
      <c r="N1101" s="1777"/>
      <c r="O1101" s="1777"/>
      <c r="P1101" s="1777"/>
      <c r="Q1101" s="1777"/>
      <c r="R1101" s="1777"/>
      <c r="S1101" s="1777"/>
      <c r="T1101" s="1777"/>
      <c r="U1101" s="1777"/>
      <c r="V1101" s="1777"/>
      <c r="W1101" s="1777"/>
      <c r="X1101" s="1777"/>
      <c r="Y1101" s="1777"/>
      <c r="Z1101" s="1777"/>
    </row>
    <row r="1102" spans="1:26">
      <c r="A1102" s="1814" t="s">
        <v>205</v>
      </c>
      <c r="B1102" s="1805" t="s">
        <v>2885</v>
      </c>
      <c r="C1102" s="1785"/>
      <c r="D1102" s="1794"/>
      <c r="E1102" s="1795"/>
      <c r="F1102" s="1831">
        <f t="shared" si="39"/>
        <v>0</v>
      </c>
      <c r="H1102" s="1777"/>
      <c r="I1102" s="1777"/>
      <c r="J1102" s="1777"/>
      <c r="K1102" s="1777"/>
      <c r="L1102" s="1777"/>
      <c r="M1102" s="1777"/>
      <c r="N1102" s="1777"/>
      <c r="O1102" s="1777"/>
      <c r="P1102" s="1777"/>
      <c r="Q1102" s="1777"/>
      <c r="R1102" s="1777"/>
      <c r="S1102" s="1777"/>
      <c r="T1102" s="1777"/>
      <c r="U1102" s="1777"/>
      <c r="V1102" s="1777"/>
      <c r="W1102" s="1777"/>
      <c r="X1102" s="1777"/>
      <c r="Y1102" s="1777"/>
      <c r="Z1102" s="1777"/>
    </row>
    <row r="1103" spans="1:26" ht="79.2">
      <c r="A1103" s="1784" t="s">
        <v>175</v>
      </c>
      <c r="B1103" s="1987" t="s">
        <v>2886</v>
      </c>
      <c r="C1103" s="1785"/>
      <c r="D1103" s="1794"/>
      <c r="E1103" s="1795"/>
      <c r="F1103" s="1831">
        <f t="shared" si="39"/>
        <v>0</v>
      </c>
      <c r="H1103" s="1777"/>
      <c r="I1103" s="1777"/>
      <c r="J1103" s="1777"/>
      <c r="K1103" s="1777"/>
      <c r="L1103" s="1777"/>
      <c r="M1103" s="1777"/>
      <c r="N1103" s="1777"/>
      <c r="O1103" s="1777"/>
      <c r="P1103" s="1777"/>
      <c r="Q1103" s="1777"/>
      <c r="R1103" s="1777"/>
      <c r="S1103" s="1777"/>
      <c r="T1103" s="1777"/>
      <c r="U1103" s="1777"/>
      <c r="V1103" s="1777"/>
      <c r="W1103" s="1777"/>
      <c r="X1103" s="1777"/>
      <c r="Y1103" s="1777"/>
      <c r="Z1103" s="1777"/>
    </row>
    <row r="1104" spans="1:26">
      <c r="A1104" s="1784"/>
      <c r="B1104" s="1888" t="s">
        <v>322</v>
      </c>
      <c r="C1104" s="1785"/>
      <c r="D1104" s="1794"/>
      <c r="E1104" s="1795"/>
      <c r="F1104" s="1831">
        <f t="shared" si="39"/>
        <v>0</v>
      </c>
      <c r="H1104" s="1777"/>
      <c r="I1104" s="1777"/>
      <c r="J1104" s="1777"/>
      <c r="K1104" s="1777"/>
      <c r="L1104" s="1777"/>
      <c r="M1104" s="1777"/>
      <c r="N1104" s="1777"/>
      <c r="O1104" s="1777"/>
      <c r="P1104" s="1777"/>
      <c r="Q1104" s="1777"/>
      <c r="R1104" s="1777"/>
      <c r="S1104" s="1777"/>
      <c r="T1104" s="1777"/>
      <c r="U1104" s="1777"/>
      <c r="V1104" s="1777"/>
      <c r="W1104" s="1777"/>
      <c r="X1104" s="1777"/>
      <c r="Y1104" s="1777"/>
      <c r="Z1104" s="1777"/>
    </row>
    <row r="1105" spans="1:26" ht="26.4">
      <c r="A1105" s="1784" t="s">
        <v>178</v>
      </c>
      <c r="B1105" s="1888" t="s">
        <v>2887</v>
      </c>
      <c r="C1105" s="1785"/>
      <c r="D1105" s="1794"/>
      <c r="E1105" s="1795"/>
      <c r="F1105" s="1831">
        <f t="shared" si="39"/>
        <v>0</v>
      </c>
      <c r="H1105" s="1777"/>
      <c r="I1105" s="1777"/>
      <c r="J1105" s="1777"/>
      <c r="K1105" s="1777"/>
      <c r="L1105" s="1777"/>
      <c r="M1105" s="1777"/>
      <c r="N1105" s="1777"/>
      <c r="O1105" s="1777"/>
      <c r="P1105" s="1777"/>
      <c r="Q1105" s="1777"/>
      <c r="R1105" s="1777"/>
      <c r="S1105" s="1777"/>
      <c r="T1105" s="1777"/>
      <c r="U1105" s="1777"/>
      <c r="V1105" s="1777"/>
      <c r="W1105" s="1777"/>
      <c r="X1105" s="1777"/>
      <c r="Y1105" s="1777"/>
      <c r="Z1105" s="1777"/>
    </row>
    <row r="1106" spans="1:26" s="1883" customFormat="1" ht="39.6">
      <c r="A1106" s="1784" t="s">
        <v>178</v>
      </c>
      <c r="B1106" s="1375" t="s">
        <v>328</v>
      </c>
      <c r="C1106" s="92"/>
      <c r="D1106" s="1831"/>
      <c r="E1106" s="1831"/>
      <c r="F1106" s="1831">
        <f t="shared" si="39"/>
        <v>0</v>
      </c>
      <c r="G1106" s="1911"/>
      <c r="J1106" s="1777"/>
    </row>
    <row r="1107" spans="1:26">
      <c r="A1107" s="1784" t="s">
        <v>178</v>
      </c>
      <c r="B1107" s="1980" t="s">
        <v>323</v>
      </c>
      <c r="C1107" s="1785"/>
      <c r="D1107" s="1794"/>
      <c r="E1107" s="1795"/>
      <c r="F1107" s="1831">
        <f t="shared" si="39"/>
        <v>0</v>
      </c>
      <c r="H1107" s="1777"/>
      <c r="I1107" s="1777"/>
      <c r="J1107" s="1777"/>
      <c r="K1107" s="1777"/>
      <c r="L1107" s="1777"/>
      <c r="M1107" s="1777"/>
      <c r="N1107" s="1777"/>
      <c r="O1107" s="1777"/>
      <c r="P1107" s="1777"/>
      <c r="Q1107" s="1777"/>
      <c r="R1107" s="1777"/>
      <c r="S1107" s="1777"/>
      <c r="T1107" s="1777"/>
      <c r="U1107" s="1777"/>
      <c r="V1107" s="1777"/>
      <c r="W1107" s="1777"/>
      <c r="X1107" s="1777"/>
      <c r="Y1107" s="1777"/>
      <c r="Z1107" s="1777"/>
    </row>
    <row r="1108" spans="1:26" ht="39.6">
      <c r="A1108" s="1784" t="s">
        <v>178</v>
      </c>
      <c r="B1108" s="86" t="s">
        <v>313</v>
      </c>
      <c r="C1108" s="1785"/>
      <c r="D1108" s="1794"/>
      <c r="E1108" s="1795"/>
      <c r="F1108" s="1831">
        <f t="shared" si="39"/>
        <v>0</v>
      </c>
      <c r="H1108" s="1777"/>
      <c r="I1108" s="1777"/>
      <c r="J1108" s="1777"/>
      <c r="K1108" s="1777"/>
      <c r="L1108" s="1777"/>
      <c r="M1108" s="1777"/>
      <c r="N1108" s="1777"/>
      <c r="O1108" s="1777"/>
      <c r="P1108" s="1777"/>
      <c r="Q1108" s="1777"/>
      <c r="R1108" s="1777"/>
      <c r="S1108" s="1777"/>
      <c r="T1108" s="1777"/>
      <c r="U1108" s="1777"/>
      <c r="V1108" s="1777"/>
      <c r="W1108" s="1777"/>
      <c r="X1108" s="1777"/>
      <c r="Y1108" s="1777"/>
      <c r="Z1108" s="1777"/>
    </row>
    <row r="1109" spans="1:26">
      <c r="A1109" s="1784" t="s">
        <v>175</v>
      </c>
      <c r="B1109" s="762" t="s">
        <v>324</v>
      </c>
      <c r="C1109" s="1785"/>
      <c r="D1109" s="1794"/>
      <c r="E1109" s="1795"/>
      <c r="F1109" s="1831">
        <f t="shared" si="39"/>
        <v>0</v>
      </c>
      <c r="H1109" s="1777"/>
      <c r="I1109" s="1777"/>
      <c r="J1109" s="1777"/>
      <c r="K1109" s="1777"/>
      <c r="L1109" s="1777"/>
      <c r="M1109" s="1777"/>
      <c r="N1109" s="1777"/>
      <c r="O1109" s="1777"/>
      <c r="P1109" s="1777"/>
      <c r="Q1109" s="1777"/>
      <c r="R1109" s="1777"/>
      <c r="S1109" s="1777"/>
      <c r="T1109" s="1777"/>
      <c r="U1109" s="1777"/>
      <c r="V1109" s="1777"/>
      <c r="W1109" s="1777"/>
      <c r="X1109" s="1777"/>
      <c r="Y1109" s="1777"/>
      <c r="Z1109" s="1777"/>
    </row>
    <row r="1110" spans="1:26">
      <c r="A1110" s="1784"/>
      <c r="B1110" s="1797" t="s">
        <v>2888</v>
      </c>
      <c r="C1110" s="1785" t="s">
        <v>179</v>
      </c>
      <c r="D1110" s="1794">
        <v>4200</v>
      </c>
      <c r="E1110" s="1795"/>
      <c r="F1110" s="1831">
        <f t="shared" si="39"/>
        <v>0</v>
      </c>
      <c r="H1110" s="1777"/>
      <c r="I1110" s="1777"/>
      <c r="J1110" s="1777"/>
      <c r="K1110" s="1777"/>
      <c r="L1110" s="1777"/>
      <c r="M1110" s="1777"/>
      <c r="N1110" s="1777"/>
      <c r="O1110" s="1777"/>
      <c r="P1110" s="1777"/>
      <c r="Q1110" s="1777"/>
      <c r="R1110" s="1777"/>
      <c r="S1110" s="1777"/>
      <c r="T1110" s="1777"/>
      <c r="U1110" s="1777"/>
      <c r="V1110" s="1777"/>
      <c r="W1110" s="1777"/>
      <c r="X1110" s="1777"/>
      <c r="Y1110" s="1777"/>
      <c r="Z1110" s="1777"/>
    </row>
    <row r="1111" spans="1:26">
      <c r="A1111" s="1784"/>
      <c r="B1111" s="1797" t="s">
        <v>2889</v>
      </c>
      <c r="C1111" s="1785" t="s">
        <v>179</v>
      </c>
      <c r="D1111" s="1794">
        <v>600</v>
      </c>
      <c r="E1111" s="1795"/>
      <c r="F1111" s="1831">
        <f t="shared" si="39"/>
        <v>0</v>
      </c>
      <c r="H1111" s="1777"/>
      <c r="I1111" s="1777"/>
      <c r="J1111" s="1777"/>
      <c r="K1111" s="1777"/>
      <c r="L1111" s="1777"/>
      <c r="M1111" s="1777"/>
      <c r="N1111" s="1777"/>
      <c r="O1111" s="1777"/>
      <c r="P1111" s="1777"/>
      <c r="Q1111" s="1777"/>
      <c r="R1111" s="1777"/>
      <c r="S1111" s="1777"/>
      <c r="T1111" s="1777"/>
      <c r="U1111" s="1777"/>
      <c r="V1111" s="1777"/>
      <c r="W1111" s="1777"/>
      <c r="X1111" s="1777"/>
      <c r="Y1111" s="1777"/>
      <c r="Z1111" s="1777"/>
    </row>
    <row r="1112" spans="1:26">
      <c r="A1112" s="1784"/>
      <c r="B1112" s="1988"/>
      <c r="C1112" s="1785"/>
      <c r="D1112" s="1794"/>
      <c r="E1112" s="1795"/>
      <c r="F1112" s="1831">
        <f t="shared" si="39"/>
        <v>0</v>
      </c>
      <c r="H1112" s="1777"/>
      <c r="I1112" s="1777"/>
      <c r="J1112" s="1777"/>
      <c r="K1112" s="1777"/>
      <c r="L1112" s="1777"/>
      <c r="M1112" s="1777"/>
      <c r="N1112" s="1777"/>
      <c r="O1112" s="1777"/>
      <c r="P1112" s="1777"/>
      <c r="Q1112" s="1777"/>
      <c r="R1112" s="1777"/>
      <c r="S1112" s="1777"/>
      <c r="T1112" s="1777"/>
      <c r="U1112" s="1777"/>
      <c r="V1112" s="1777"/>
      <c r="W1112" s="1777"/>
      <c r="X1112" s="1777"/>
      <c r="Y1112" s="1777"/>
      <c r="Z1112" s="1777"/>
    </row>
    <row r="1113" spans="1:26" ht="26.4">
      <c r="A1113" s="1814" t="s">
        <v>206</v>
      </c>
      <c r="B1113" s="1805" t="s">
        <v>2890</v>
      </c>
      <c r="C1113" s="1785"/>
      <c r="D1113" s="1794"/>
      <c r="E1113" s="1795"/>
      <c r="F1113" s="1831">
        <f t="shared" si="39"/>
        <v>0</v>
      </c>
      <c r="H1113" s="1777"/>
      <c r="I1113" s="1777"/>
      <c r="J1113" s="1777"/>
      <c r="K1113" s="1777"/>
      <c r="L1113" s="1777"/>
      <c r="M1113" s="1777"/>
      <c r="N1113" s="1777"/>
      <c r="O1113" s="1777"/>
      <c r="P1113" s="1777"/>
      <c r="Q1113" s="1777"/>
      <c r="R1113" s="1777"/>
      <c r="S1113" s="1777"/>
      <c r="T1113" s="1777"/>
      <c r="U1113" s="1777"/>
      <c r="V1113" s="1777"/>
      <c r="W1113" s="1777"/>
      <c r="X1113" s="1777"/>
      <c r="Y1113" s="1777"/>
      <c r="Z1113" s="1777"/>
    </row>
    <row r="1114" spans="1:26" ht="52.8">
      <c r="A1114" s="1784" t="s">
        <v>175</v>
      </c>
      <c r="B1114" s="1987" t="s">
        <v>329</v>
      </c>
      <c r="C1114" s="1785"/>
      <c r="D1114" s="1794"/>
      <c r="E1114" s="1795"/>
      <c r="F1114" s="1831">
        <f t="shared" si="39"/>
        <v>0</v>
      </c>
      <c r="H1114" s="1777"/>
      <c r="I1114" s="1777"/>
      <c r="J1114" s="1777"/>
      <c r="K1114" s="1777"/>
      <c r="L1114" s="1777"/>
      <c r="M1114" s="1777"/>
      <c r="N1114" s="1777"/>
      <c r="O1114" s="1777"/>
      <c r="P1114" s="1777"/>
      <c r="Q1114" s="1777"/>
      <c r="R1114" s="1777"/>
      <c r="S1114" s="1777"/>
      <c r="T1114" s="1777"/>
      <c r="U1114" s="1777"/>
      <c r="V1114" s="1777"/>
      <c r="W1114" s="1777"/>
      <c r="X1114" s="1777"/>
      <c r="Y1114" s="1777"/>
      <c r="Z1114" s="1777"/>
    </row>
    <row r="1115" spans="1:26">
      <c r="A1115" s="1784"/>
      <c r="B1115" s="1888" t="s">
        <v>322</v>
      </c>
      <c r="C1115" s="1785"/>
      <c r="D1115" s="1794"/>
      <c r="E1115" s="1795"/>
      <c r="F1115" s="1831">
        <f t="shared" si="39"/>
        <v>0</v>
      </c>
      <c r="H1115" s="1777"/>
      <c r="I1115" s="1777"/>
      <c r="J1115" s="1777"/>
      <c r="K1115" s="1777"/>
      <c r="L1115" s="1777"/>
      <c r="M1115" s="1777"/>
      <c r="N1115" s="1777"/>
      <c r="O1115" s="1777"/>
      <c r="P1115" s="1777"/>
      <c r="Q1115" s="1777"/>
      <c r="R1115" s="1777"/>
      <c r="S1115" s="1777"/>
      <c r="T1115" s="1777"/>
      <c r="U1115" s="1777"/>
      <c r="V1115" s="1777"/>
      <c r="W1115" s="1777"/>
      <c r="X1115" s="1777"/>
      <c r="Y1115" s="1777"/>
      <c r="Z1115" s="1777"/>
    </row>
    <row r="1116" spans="1:26">
      <c r="A1116" s="1784" t="s">
        <v>178</v>
      </c>
      <c r="B1116" s="1888" t="s">
        <v>2891</v>
      </c>
      <c r="C1116" s="1785"/>
      <c r="D1116" s="1794"/>
      <c r="E1116" s="1795"/>
      <c r="F1116" s="1831">
        <f t="shared" si="39"/>
        <v>0</v>
      </c>
      <c r="H1116" s="1777"/>
      <c r="I1116" s="1777"/>
      <c r="J1116" s="1777"/>
      <c r="K1116" s="1777"/>
      <c r="L1116" s="1777"/>
      <c r="M1116" s="1777"/>
      <c r="N1116" s="1777"/>
      <c r="O1116" s="1777"/>
      <c r="P1116" s="1777"/>
      <c r="Q1116" s="1777"/>
      <c r="R1116" s="1777"/>
      <c r="S1116" s="1777"/>
      <c r="T1116" s="1777"/>
      <c r="U1116" s="1777"/>
      <c r="V1116" s="1777"/>
      <c r="W1116" s="1777"/>
      <c r="X1116" s="1777"/>
      <c r="Y1116" s="1777"/>
      <c r="Z1116" s="1777"/>
    </row>
    <row r="1117" spans="1:26" s="1883" customFormat="1" ht="39.6">
      <c r="A1117" s="1784" t="s">
        <v>178</v>
      </c>
      <c r="B1117" s="1375" t="s">
        <v>328</v>
      </c>
      <c r="C1117" s="92"/>
      <c r="D1117" s="1831"/>
      <c r="E1117" s="1831"/>
      <c r="F1117" s="1831">
        <f t="shared" si="39"/>
        <v>0</v>
      </c>
      <c r="G1117" s="1911"/>
      <c r="J1117" s="1777"/>
    </row>
    <row r="1118" spans="1:26">
      <c r="A1118" s="1784" t="s">
        <v>178</v>
      </c>
      <c r="B1118" s="1980" t="s">
        <v>323</v>
      </c>
      <c r="C1118" s="1785"/>
      <c r="D1118" s="1794"/>
      <c r="E1118" s="1795"/>
      <c r="F1118" s="1831">
        <f t="shared" si="39"/>
        <v>0</v>
      </c>
      <c r="H1118" s="1777"/>
      <c r="I1118" s="1777"/>
      <c r="J1118" s="1777"/>
      <c r="K1118" s="1777"/>
      <c r="L1118" s="1777"/>
      <c r="M1118" s="1777"/>
      <c r="N1118" s="1777"/>
      <c r="O1118" s="1777"/>
      <c r="P1118" s="1777"/>
      <c r="Q1118" s="1777"/>
      <c r="R1118" s="1777"/>
      <c r="S1118" s="1777"/>
      <c r="T1118" s="1777"/>
      <c r="U1118" s="1777"/>
      <c r="V1118" s="1777"/>
      <c r="W1118" s="1777"/>
      <c r="X1118" s="1777"/>
      <c r="Y1118" s="1777"/>
      <c r="Z1118" s="1777"/>
    </row>
    <row r="1119" spans="1:26" ht="39.6">
      <c r="A1119" s="1784" t="s">
        <v>178</v>
      </c>
      <c r="B1119" s="86" t="s">
        <v>313</v>
      </c>
      <c r="C1119" s="1785"/>
      <c r="D1119" s="1794"/>
      <c r="E1119" s="1795"/>
      <c r="F1119" s="1831">
        <f t="shared" si="39"/>
        <v>0</v>
      </c>
      <c r="H1119" s="1777"/>
      <c r="I1119" s="1777"/>
      <c r="J1119" s="1777"/>
      <c r="K1119" s="1777"/>
      <c r="L1119" s="1777"/>
      <c r="M1119" s="1777"/>
      <c r="N1119" s="1777"/>
      <c r="O1119" s="1777"/>
      <c r="P1119" s="1777"/>
      <c r="Q1119" s="1777"/>
      <c r="R1119" s="1777"/>
      <c r="S1119" s="1777"/>
      <c r="T1119" s="1777"/>
      <c r="U1119" s="1777"/>
      <c r="V1119" s="1777"/>
      <c r="W1119" s="1777"/>
      <c r="X1119" s="1777"/>
      <c r="Y1119" s="1777"/>
      <c r="Z1119" s="1777"/>
    </row>
    <row r="1120" spans="1:26">
      <c r="A1120" s="1784" t="s">
        <v>175</v>
      </c>
      <c r="B1120" s="762" t="s">
        <v>324</v>
      </c>
      <c r="C1120" s="1785"/>
      <c r="D1120" s="1794"/>
      <c r="E1120" s="1795"/>
      <c r="F1120" s="1831">
        <f t="shared" si="39"/>
        <v>0</v>
      </c>
      <c r="H1120" s="1777"/>
      <c r="I1120" s="1777"/>
      <c r="J1120" s="1777"/>
      <c r="K1120" s="1777"/>
      <c r="L1120" s="1777"/>
      <c r="M1120" s="1777"/>
      <c r="N1120" s="1777"/>
      <c r="O1120" s="1777"/>
      <c r="P1120" s="1777"/>
      <c r="Q1120" s="1777"/>
      <c r="R1120" s="1777"/>
      <c r="S1120" s="1777"/>
      <c r="T1120" s="1777"/>
      <c r="U1120" s="1777"/>
      <c r="V1120" s="1777"/>
      <c r="W1120" s="1777"/>
      <c r="X1120" s="1777"/>
      <c r="Y1120" s="1777"/>
      <c r="Z1120" s="1777"/>
    </row>
    <row r="1121" spans="1:26">
      <c r="A1121" s="1784"/>
      <c r="B1121" s="1797"/>
      <c r="C1121" s="1785" t="s">
        <v>179</v>
      </c>
      <c r="D1121" s="1794">
        <v>11200</v>
      </c>
      <c r="E1121" s="1795"/>
      <c r="F1121" s="1831">
        <f t="shared" si="39"/>
        <v>0</v>
      </c>
      <c r="H1121" s="1777"/>
      <c r="I1121" s="1777"/>
      <c r="J1121" s="1777"/>
      <c r="K1121" s="1777"/>
      <c r="L1121" s="1777"/>
      <c r="M1121" s="1777"/>
      <c r="N1121" s="1777"/>
      <c r="O1121" s="1777"/>
      <c r="P1121" s="1777"/>
      <c r="Q1121" s="1777"/>
      <c r="R1121" s="1777"/>
      <c r="S1121" s="1777"/>
      <c r="T1121" s="1777"/>
      <c r="U1121" s="1777"/>
      <c r="V1121" s="1777"/>
      <c r="W1121" s="1777"/>
      <c r="X1121" s="1777"/>
      <c r="Y1121" s="1777"/>
      <c r="Z1121" s="1777"/>
    </row>
    <row r="1122" spans="1:26">
      <c r="A1122" s="1989"/>
      <c r="B1122" s="1797"/>
      <c r="C1122" s="1785"/>
      <c r="D1122" s="1794"/>
      <c r="E1122" s="1795"/>
      <c r="F1122" s="1831"/>
      <c r="H1122" s="1777"/>
      <c r="I1122" s="1777"/>
      <c r="J1122" s="1777"/>
      <c r="K1122" s="1777"/>
      <c r="L1122" s="1777"/>
      <c r="M1122" s="1777"/>
      <c r="N1122" s="1777"/>
      <c r="O1122" s="1777"/>
      <c r="P1122" s="1777"/>
      <c r="Q1122" s="1777"/>
      <c r="R1122" s="1777"/>
      <c r="S1122" s="1777"/>
      <c r="T1122" s="1777"/>
      <c r="U1122" s="1777"/>
      <c r="V1122" s="1777"/>
      <c r="W1122" s="1777"/>
      <c r="X1122" s="1777"/>
      <c r="Y1122" s="1777"/>
      <c r="Z1122" s="1777"/>
    </row>
    <row r="1123" spans="1:26" s="1883" customFormat="1" ht="26.4">
      <c r="A1123" s="1884" t="s">
        <v>207</v>
      </c>
      <c r="B1123" s="1912" t="s">
        <v>2892</v>
      </c>
      <c r="C1123" s="1879"/>
      <c r="D1123" s="1880"/>
      <c r="E1123" s="1835"/>
      <c r="F1123" s="1831"/>
      <c r="G1123" s="1815"/>
    </row>
    <row r="1124" spans="1:26" s="1883" customFormat="1" ht="118.8">
      <c r="A1124" s="1892"/>
      <c r="B1124" s="1990" t="s">
        <v>2893</v>
      </c>
      <c r="C1124" s="91"/>
      <c r="D1124" s="1831"/>
      <c r="E1124" s="1835"/>
      <c r="F1124" s="1831"/>
      <c r="G1124" s="1911"/>
    </row>
    <row r="1125" spans="1:26" s="1883" customFormat="1">
      <c r="A1125" s="1892"/>
      <c r="B1125" s="1833" t="s">
        <v>322</v>
      </c>
      <c r="C1125" s="1879"/>
      <c r="D1125" s="1831"/>
      <c r="E1125" s="1835"/>
      <c r="F1125" s="1831"/>
      <c r="G1125" s="1911"/>
    </row>
    <row r="1126" spans="1:26" s="1883" customFormat="1" ht="39.6">
      <c r="A1126" s="1784" t="s">
        <v>178</v>
      </c>
      <c r="B1126" s="1833" t="s">
        <v>2894</v>
      </c>
      <c r="C1126" s="92"/>
      <c r="D1126" s="1831"/>
      <c r="E1126" s="1835"/>
      <c r="F1126" s="1831"/>
      <c r="G1126" s="1915"/>
    </row>
    <row r="1127" spans="1:26" s="1883" customFormat="1" ht="39.6">
      <c r="A1127" s="1784" t="s">
        <v>178</v>
      </c>
      <c r="B1127" s="1991" t="s">
        <v>2895</v>
      </c>
      <c r="C1127" s="92"/>
      <c r="D1127" s="1831"/>
      <c r="E1127" s="1835"/>
      <c r="F1127" s="1831"/>
      <c r="G1127" s="1911"/>
    </row>
    <row r="1128" spans="1:26" s="1883" customFormat="1" ht="66">
      <c r="A1128" s="1784" t="s">
        <v>178</v>
      </c>
      <c r="B1128" s="1991" t="s">
        <v>2896</v>
      </c>
      <c r="C1128" s="92"/>
      <c r="D1128" s="1831"/>
      <c r="E1128" s="1835"/>
      <c r="F1128" s="1831"/>
      <c r="G1128" s="1911"/>
    </row>
    <row r="1129" spans="1:26" s="1883" customFormat="1">
      <c r="A1129" s="1892"/>
      <c r="B1129" s="1939" t="s">
        <v>324</v>
      </c>
      <c r="C1129" s="1879"/>
      <c r="D1129" s="1831"/>
      <c r="E1129" s="1835"/>
      <c r="F1129" s="1831"/>
      <c r="G1129" s="1911"/>
    </row>
    <row r="1130" spans="1:26" s="1883" customFormat="1">
      <c r="A1130" s="1892"/>
      <c r="B1130" s="1833"/>
      <c r="C1130" s="91" t="s">
        <v>179</v>
      </c>
      <c r="D1130" s="1831">
        <v>245</v>
      </c>
      <c r="E1130" s="1835"/>
      <c r="F1130" s="1831">
        <f>SUM(D1130*E1130)</f>
        <v>0</v>
      </c>
      <c r="G1130" s="1911"/>
    </row>
    <row r="1131" spans="1:26">
      <c r="A1131" s="1989"/>
      <c r="B1131" s="1797"/>
      <c r="C1131" s="1785"/>
      <c r="D1131" s="1794"/>
      <c r="E1131" s="1795"/>
      <c r="F1131" s="1831">
        <f t="shared" si="39"/>
        <v>0</v>
      </c>
      <c r="H1131" s="1777"/>
      <c r="I1131" s="1777"/>
      <c r="J1131" s="1777"/>
      <c r="K1131" s="1777"/>
      <c r="L1131" s="1777"/>
      <c r="M1131" s="1777"/>
      <c r="N1131" s="1777"/>
      <c r="O1131" s="1777"/>
      <c r="P1131" s="1777"/>
      <c r="Q1131" s="1777"/>
      <c r="R1131" s="1777"/>
      <c r="S1131" s="1777"/>
      <c r="T1131" s="1777"/>
      <c r="U1131" s="1777"/>
      <c r="V1131" s="1777"/>
      <c r="W1131" s="1777"/>
      <c r="X1131" s="1777"/>
      <c r="Y1131" s="1777"/>
      <c r="Z1131" s="1777"/>
    </row>
    <row r="1132" spans="1:26">
      <c r="A1132" s="1816"/>
      <c r="B1132" s="1817"/>
      <c r="C1132" s="1818"/>
      <c r="D1132" s="1819"/>
      <c r="E1132" s="1820"/>
      <c r="F1132" s="1894">
        <f>SUM(D1132*E1132)</f>
        <v>0</v>
      </c>
      <c r="H1132" s="1777"/>
      <c r="I1132" s="1777"/>
      <c r="J1132" s="1777"/>
      <c r="K1132" s="1777"/>
      <c r="L1132" s="1777"/>
      <c r="M1132" s="1777"/>
      <c r="N1132" s="1777"/>
      <c r="O1132" s="1777"/>
      <c r="P1132" s="1777"/>
      <c r="Q1132" s="1777"/>
      <c r="R1132" s="1777"/>
      <c r="S1132" s="1777"/>
      <c r="T1132" s="1777"/>
      <c r="U1132" s="1777"/>
      <c r="V1132" s="1777"/>
      <c r="W1132" s="1777"/>
      <c r="X1132" s="1777"/>
      <c r="Y1132" s="1777"/>
      <c r="Z1132" s="1777"/>
    </row>
    <row r="1133" spans="1:26">
      <c r="A1133" s="1821" t="str">
        <f>A1051</f>
        <v>I.</v>
      </c>
      <c r="B1133" s="1822" t="str">
        <f>CONCATENATE(B1051," ", "UKUPNO:")</f>
        <v>HIDROIZOLACIJE UKUPNO:</v>
      </c>
      <c r="C1133" s="1762"/>
      <c r="D1133" s="1780"/>
      <c r="E1133" s="1781"/>
      <c r="F1133" s="1782">
        <f>SUM(F1052:F1132)</f>
        <v>0</v>
      </c>
      <c r="H1133" s="1777"/>
      <c r="I1133" s="1777"/>
      <c r="J1133" s="1777"/>
      <c r="K1133" s="1777"/>
      <c r="L1133" s="1777"/>
      <c r="M1133" s="1777"/>
      <c r="N1133" s="1777"/>
      <c r="O1133" s="1777"/>
      <c r="P1133" s="1777"/>
      <c r="Q1133" s="1777"/>
      <c r="R1133" s="1777"/>
      <c r="S1133" s="1777"/>
      <c r="T1133" s="1777"/>
      <c r="U1133" s="1777"/>
      <c r="V1133" s="1777"/>
      <c r="W1133" s="1777"/>
      <c r="X1133" s="1777"/>
      <c r="Y1133" s="1777"/>
      <c r="Z1133" s="1777"/>
    </row>
    <row r="1134" spans="1:26">
      <c r="A1134" s="1796"/>
      <c r="B1134" s="1797"/>
      <c r="C1134" s="1785"/>
      <c r="D1134" s="1794"/>
      <c r="E1134" s="1795"/>
      <c r="F1134" s="1813"/>
      <c r="H1134" s="1777"/>
      <c r="I1134" s="1777"/>
      <c r="J1134" s="1777"/>
      <c r="K1134" s="1777"/>
      <c r="L1134" s="1777"/>
      <c r="M1134" s="1777"/>
      <c r="N1134" s="1777"/>
      <c r="O1134" s="1777"/>
      <c r="P1134" s="1777"/>
      <c r="Q1134" s="1777"/>
      <c r="R1134" s="1777"/>
      <c r="S1134" s="1777"/>
      <c r="T1134" s="1777"/>
      <c r="U1134" s="1777"/>
      <c r="V1134" s="1777"/>
      <c r="W1134" s="1777"/>
      <c r="X1134" s="1777"/>
      <c r="Y1134" s="1777"/>
      <c r="Z1134" s="1777"/>
    </row>
    <row r="1135" spans="1:26">
      <c r="A1135" s="1796"/>
      <c r="B1135" s="1797"/>
      <c r="C1135" s="1785"/>
      <c r="D1135" s="1794"/>
      <c r="E1135" s="1795"/>
      <c r="F1135" s="1813"/>
      <c r="H1135" s="1777"/>
      <c r="I1135" s="1777"/>
      <c r="J1135" s="1777"/>
      <c r="K1135" s="1777"/>
      <c r="L1135" s="1777"/>
      <c r="M1135" s="1777"/>
      <c r="N1135" s="1777"/>
      <c r="O1135" s="1777"/>
      <c r="P1135" s="1777"/>
      <c r="Q1135" s="1777"/>
      <c r="R1135" s="1777"/>
      <c r="S1135" s="1777"/>
      <c r="T1135" s="1777"/>
      <c r="U1135" s="1777"/>
      <c r="V1135" s="1777"/>
      <c r="W1135" s="1777"/>
      <c r="X1135" s="1777"/>
      <c r="Y1135" s="1777"/>
      <c r="Z1135" s="1777"/>
    </row>
    <row r="1136" spans="1:26">
      <c r="A1136" s="1798" t="s">
        <v>180</v>
      </c>
      <c r="B1136" s="1799" t="s">
        <v>2897</v>
      </c>
      <c r="C1136" s="1800"/>
      <c r="D1136" s="1801"/>
      <c r="E1136" s="1801"/>
      <c r="F1136" s="1801"/>
      <c r="H1136" s="1777"/>
      <c r="I1136" s="1777"/>
      <c r="J1136" s="1777"/>
      <c r="K1136" s="1777"/>
      <c r="L1136" s="1777"/>
      <c r="M1136" s="1777"/>
      <c r="N1136" s="1777"/>
      <c r="O1136" s="1777"/>
      <c r="P1136" s="1777"/>
      <c r="Q1136" s="1777"/>
      <c r="R1136" s="1777"/>
      <c r="S1136" s="1777"/>
      <c r="T1136" s="1777"/>
      <c r="U1136" s="1777"/>
      <c r="V1136" s="1777"/>
      <c r="W1136" s="1777"/>
      <c r="X1136" s="1777"/>
      <c r="Y1136" s="1777"/>
      <c r="Z1136" s="1777"/>
    </row>
    <row r="1137" spans="1:26">
      <c r="A1137" s="1796"/>
      <c r="B1137" s="1797"/>
      <c r="C1137" s="1785"/>
      <c r="D1137" s="1794"/>
      <c r="E1137" s="1795"/>
      <c r="F1137" s="1813"/>
      <c r="H1137" s="1777"/>
      <c r="I1137" s="1777"/>
      <c r="J1137" s="1777"/>
      <c r="K1137" s="1777"/>
      <c r="L1137" s="1777"/>
      <c r="M1137" s="1777"/>
      <c r="N1137" s="1777"/>
      <c r="O1137" s="1777"/>
      <c r="P1137" s="1777"/>
      <c r="Q1137" s="1777"/>
      <c r="R1137" s="1777"/>
      <c r="S1137" s="1777"/>
      <c r="T1137" s="1777"/>
      <c r="U1137" s="1777"/>
      <c r="V1137" s="1777"/>
      <c r="W1137" s="1777"/>
      <c r="X1137" s="1777"/>
      <c r="Y1137" s="1777"/>
      <c r="Z1137" s="1777"/>
    </row>
    <row r="1138" spans="1:26">
      <c r="A1138" s="1784" t="s">
        <v>175</v>
      </c>
      <c r="B1138" s="1797"/>
      <c r="C1138" s="1785"/>
      <c r="D1138" s="1794"/>
      <c r="E1138" s="1795"/>
      <c r="F1138" s="1813"/>
      <c r="H1138" s="1777"/>
      <c r="I1138" s="1777"/>
      <c r="J1138" s="1777"/>
      <c r="K1138" s="1777"/>
      <c r="L1138" s="1777"/>
      <c r="M1138" s="1777"/>
      <c r="N1138" s="1777"/>
      <c r="O1138" s="1777"/>
      <c r="P1138" s="1777"/>
      <c r="Q1138" s="1777"/>
      <c r="R1138" s="1777"/>
      <c r="S1138" s="1777"/>
      <c r="T1138" s="1777"/>
      <c r="U1138" s="1777"/>
      <c r="V1138" s="1777"/>
      <c r="W1138" s="1777"/>
      <c r="X1138" s="1777"/>
      <c r="Y1138" s="1777"/>
      <c r="Z1138" s="1777"/>
    </row>
    <row r="1139" spans="1:26" ht="39.6">
      <c r="A1139" s="1814" t="s">
        <v>172</v>
      </c>
      <c r="B1139" s="1805" t="s">
        <v>2898</v>
      </c>
      <c r="C1139" s="1785"/>
      <c r="D1139" s="1794"/>
      <c r="E1139" s="1795"/>
      <c r="F1139" s="1831"/>
      <c r="H1139" s="1777"/>
      <c r="I1139" s="1777"/>
      <c r="J1139" s="1777"/>
      <c r="K1139" s="1777"/>
      <c r="L1139" s="1777"/>
      <c r="M1139" s="1777"/>
      <c r="N1139" s="1777"/>
      <c r="O1139" s="1777"/>
      <c r="P1139" s="1777"/>
      <c r="Q1139" s="1777"/>
      <c r="R1139" s="1777"/>
      <c r="S1139" s="1777"/>
      <c r="T1139" s="1777"/>
      <c r="U1139" s="1777"/>
      <c r="V1139" s="1777"/>
      <c r="W1139" s="1777"/>
      <c r="X1139" s="1777"/>
      <c r="Y1139" s="1777"/>
      <c r="Z1139" s="1777"/>
    </row>
    <row r="1140" spans="1:26" s="1883" customFormat="1" ht="66">
      <c r="A1140" s="1892"/>
      <c r="B1140" s="86" t="s">
        <v>2899</v>
      </c>
      <c r="C1140" s="91"/>
      <c r="D1140" s="1831"/>
      <c r="E1140" s="1831"/>
      <c r="F1140" s="1831"/>
      <c r="G1140" s="1915"/>
      <c r="J1140" s="1777"/>
    </row>
    <row r="1141" spans="1:26" s="1883" customFormat="1">
      <c r="A1141" s="1892"/>
      <c r="B1141" s="1878" t="s">
        <v>322</v>
      </c>
      <c r="C1141" s="91"/>
      <c r="D1141" s="1831"/>
      <c r="E1141" s="1831"/>
      <c r="F1141" s="1831"/>
      <c r="G1141" s="1911"/>
      <c r="J1141" s="1777"/>
    </row>
    <row r="1142" spans="1:26" s="1883" customFormat="1" ht="39.6">
      <c r="A1142" s="1784" t="s">
        <v>178</v>
      </c>
      <c r="B1142" s="86" t="s">
        <v>342</v>
      </c>
      <c r="C1142" s="1879"/>
      <c r="D1142" s="1831"/>
      <c r="E1142" s="1831"/>
      <c r="F1142" s="1831"/>
      <c r="G1142" s="1911"/>
      <c r="J1142" s="1777"/>
    </row>
    <row r="1143" spans="1:26" s="1883" customFormat="1" ht="39.6">
      <c r="A1143" s="1784" t="s">
        <v>178</v>
      </c>
      <c r="B1143" s="1375" t="s">
        <v>328</v>
      </c>
      <c r="C1143" s="92"/>
      <c r="D1143" s="1831"/>
      <c r="E1143" s="1831"/>
      <c r="F1143" s="1831"/>
      <c r="G1143" s="1911"/>
      <c r="J1143" s="1777"/>
    </row>
    <row r="1144" spans="1:26" s="1883" customFormat="1" ht="52.8">
      <c r="A1144" s="1784" t="s">
        <v>178</v>
      </c>
      <c r="B1144" s="1980" t="s">
        <v>326</v>
      </c>
      <c r="C1144" s="92"/>
      <c r="D1144" s="1831"/>
      <c r="E1144" s="1831"/>
      <c r="F1144" s="1831"/>
      <c r="G1144" s="1911"/>
      <c r="J1144" s="1777"/>
    </row>
    <row r="1145" spans="1:26" s="1984" customFormat="1">
      <c r="A1145" s="1784" t="s">
        <v>178</v>
      </c>
      <c r="B1145" s="1980" t="s">
        <v>323</v>
      </c>
      <c r="C1145" s="1981"/>
      <c r="D1145" s="1982"/>
      <c r="E1145" s="1982"/>
      <c r="F1145" s="1831"/>
      <c r="G1145" s="1985"/>
      <c r="J1145" s="1777"/>
    </row>
    <row r="1146" spans="1:26" s="1984" customFormat="1" ht="39.6">
      <c r="A1146" s="1784" t="s">
        <v>178</v>
      </c>
      <c r="B1146" s="86" t="s">
        <v>313</v>
      </c>
      <c r="C1146" s="1981"/>
      <c r="D1146" s="1982"/>
      <c r="E1146" s="1982"/>
      <c r="F1146" s="1831"/>
      <c r="G1146" s="1985"/>
      <c r="J1146" s="1777"/>
    </row>
    <row r="1147" spans="1:26" s="1883" customFormat="1">
      <c r="A1147" s="1832"/>
      <c r="B1147" s="86" t="s">
        <v>324</v>
      </c>
      <c r="C1147" s="1879"/>
      <c r="D1147" s="1831"/>
      <c r="E1147" s="1831"/>
      <c r="F1147" s="1831"/>
      <c r="G1147" s="1911"/>
      <c r="J1147" s="1777"/>
    </row>
    <row r="1148" spans="1:26">
      <c r="A1148" s="1784"/>
      <c r="B1148" s="1797"/>
      <c r="C1148" s="1785" t="s">
        <v>179</v>
      </c>
      <c r="D1148" s="1794">
        <v>1620</v>
      </c>
      <c r="E1148" s="1795"/>
      <c r="F1148" s="1831">
        <f t="shared" ref="F1148:F1249" si="41">SUM(D1148*E1148)</f>
        <v>0</v>
      </c>
      <c r="H1148" s="1777"/>
      <c r="I1148" s="1777"/>
      <c r="J1148" s="1777"/>
      <c r="K1148" s="1777"/>
      <c r="L1148" s="1777"/>
      <c r="M1148" s="1777"/>
      <c r="N1148" s="1777"/>
      <c r="O1148" s="1777"/>
      <c r="P1148" s="1777"/>
      <c r="Q1148" s="1777"/>
      <c r="R1148" s="1777"/>
      <c r="S1148" s="1777"/>
      <c r="T1148" s="1777"/>
      <c r="U1148" s="1777"/>
      <c r="V1148" s="1777"/>
      <c r="W1148" s="1777"/>
      <c r="X1148" s="1777"/>
      <c r="Y1148" s="1777"/>
      <c r="Z1148" s="1777"/>
    </row>
    <row r="1149" spans="1:26">
      <c r="A1149" s="1784"/>
      <c r="B1149" s="1797"/>
      <c r="C1149" s="1785"/>
      <c r="D1149" s="1794"/>
      <c r="E1149" s="1795"/>
      <c r="F1149" s="1831"/>
      <c r="H1149" s="1777"/>
      <c r="I1149" s="1777"/>
      <c r="J1149" s="1777"/>
      <c r="K1149" s="1777"/>
      <c r="L1149" s="1777"/>
      <c r="M1149" s="1777"/>
      <c r="N1149" s="1777"/>
      <c r="O1149" s="1777"/>
      <c r="P1149" s="1777"/>
      <c r="Q1149" s="1777"/>
      <c r="R1149" s="1777"/>
      <c r="S1149" s="1777"/>
      <c r="T1149" s="1777"/>
      <c r="U1149" s="1777"/>
      <c r="V1149" s="1777"/>
      <c r="W1149" s="1777"/>
      <c r="X1149" s="1777"/>
      <c r="Y1149" s="1777"/>
      <c r="Z1149" s="1777"/>
    </row>
    <row r="1150" spans="1:26" ht="39.6">
      <c r="A1150" s="1814" t="s">
        <v>202</v>
      </c>
      <c r="B1150" s="1805" t="s">
        <v>2900</v>
      </c>
      <c r="C1150" s="1785"/>
      <c r="D1150" s="1794"/>
      <c r="E1150" s="1795"/>
      <c r="F1150" s="1831"/>
      <c r="H1150" s="1777"/>
      <c r="I1150" s="1777"/>
      <c r="J1150" s="1777"/>
      <c r="K1150" s="1777"/>
      <c r="L1150" s="1777"/>
      <c r="M1150" s="1777"/>
      <c r="N1150" s="1777"/>
      <c r="O1150" s="1777"/>
      <c r="P1150" s="1777"/>
      <c r="Q1150" s="1777"/>
      <c r="R1150" s="1777"/>
      <c r="S1150" s="1777"/>
      <c r="T1150" s="1777"/>
      <c r="U1150" s="1777"/>
      <c r="V1150" s="1777"/>
      <c r="W1150" s="1777"/>
      <c r="X1150" s="1777"/>
      <c r="Y1150" s="1777"/>
      <c r="Z1150" s="1777"/>
    </row>
    <row r="1151" spans="1:26" s="1883" customFormat="1" ht="66">
      <c r="A1151" s="1892"/>
      <c r="B1151" s="86" t="s">
        <v>2901</v>
      </c>
      <c r="C1151" s="91"/>
      <c r="D1151" s="1831"/>
      <c r="E1151" s="1831"/>
      <c r="F1151" s="1831"/>
      <c r="G1151" s="1911"/>
      <c r="J1151" s="1777"/>
    </row>
    <row r="1152" spans="1:26" s="1883" customFormat="1">
      <c r="A1152" s="1892"/>
      <c r="B1152" s="1878" t="s">
        <v>322</v>
      </c>
      <c r="C1152" s="91"/>
      <c r="D1152" s="1831"/>
      <c r="E1152" s="1831"/>
      <c r="F1152" s="1831"/>
      <c r="G1152" s="1911"/>
      <c r="J1152" s="1777"/>
    </row>
    <row r="1153" spans="1:26" s="1883" customFormat="1" ht="39.6">
      <c r="A1153" s="1784" t="s">
        <v>178</v>
      </c>
      <c r="B1153" s="86" t="s">
        <v>2902</v>
      </c>
      <c r="C1153" s="1879"/>
      <c r="D1153" s="1831"/>
      <c r="E1153" s="1831"/>
      <c r="F1153" s="1831"/>
      <c r="G1153" s="1911"/>
      <c r="J1153" s="1777"/>
    </row>
    <row r="1154" spans="1:26" s="1883" customFormat="1" ht="39.6">
      <c r="A1154" s="1784" t="s">
        <v>178</v>
      </c>
      <c r="B1154" s="1375" t="s">
        <v>328</v>
      </c>
      <c r="C1154" s="92"/>
      <c r="D1154" s="1831"/>
      <c r="E1154" s="1831"/>
      <c r="F1154" s="1831"/>
      <c r="G1154" s="1911"/>
      <c r="J1154" s="1777"/>
    </row>
    <row r="1155" spans="1:26" s="1883" customFormat="1" ht="52.8">
      <c r="A1155" s="1784" t="s">
        <v>178</v>
      </c>
      <c r="B1155" s="1980" t="s">
        <v>326</v>
      </c>
      <c r="C1155" s="92"/>
      <c r="D1155" s="1831"/>
      <c r="E1155" s="1831"/>
      <c r="F1155" s="1831"/>
      <c r="G1155" s="1911"/>
      <c r="J1155" s="1777"/>
    </row>
    <row r="1156" spans="1:26" s="1984" customFormat="1">
      <c r="A1156" s="1784" t="s">
        <v>178</v>
      </c>
      <c r="B1156" s="1980" t="s">
        <v>323</v>
      </c>
      <c r="C1156" s="1981"/>
      <c r="D1156" s="1982"/>
      <c r="E1156" s="1982"/>
      <c r="F1156" s="1831"/>
      <c r="G1156" s="1985"/>
      <c r="J1156" s="1777"/>
    </row>
    <row r="1157" spans="1:26" s="1984" customFormat="1" ht="39.6">
      <c r="A1157" s="1784" t="s">
        <v>178</v>
      </c>
      <c r="B1157" s="86" t="s">
        <v>313</v>
      </c>
      <c r="C1157" s="1981"/>
      <c r="D1157" s="1982"/>
      <c r="E1157" s="1982"/>
      <c r="F1157" s="1831"/>
      <c r="G1157" s="1985"/>
      <c r="J1157" s="1777"/>
    </row>
    <row r="1158" spans="1:26" s="1883" customFormat="1">
      <c r="A1158" s="1832"/>
      <c r="B1158" s="86" t="s">
        <v>324</v>
      </c>
      <c r="C1158" s="1879"/>
      <c r="D1158" s="1831"/>
      <c r="E1158" s="1831"/>
      <c r="F1158" s="1831"/>
      <c r="G1158" s="1911"/>
      <c r="J1158" s="1777"/>
    </row>
    <row r="1159" spans="1:26">
      <c r="A1159" s="1784"/>
      <c r="B1159" s="1797"/>
      <c r="C1159" s="1785" t="s">
        <v>179</v>
      </c>
      <c r="D1159" s="1794">
        <v>175</v>
      </c>
      <c r="E1159" s="1795"/>
      <c r="F1159" s="1831">
        <f t="shared" si="41"/>
        <v>0</v>
      </c>
      <c r="H1159" s="1777"/>
      <c r="I1159" s="1777"/>
      <c r="J1159" s="1777"/>
      <c r="K1159" s="1777"/>
      <c r="L1159" s="1777"/>
      <c r="M1159" s="1777"/>
      <c r="N1159" s="1777"/>
      <c r="O1159" s="1777"/>
      <c r="P1159" s="1777"/>
      <c r="Q1159" s="1777"/>
      <c r="R1159" s="1777"/>
      <c r="S1159" s="1777"/>
      <c r="T1159" s="1777"/>
      <c r="U1159" s="1777"/>
      <c r="V1159" s="1777"/>
      <c r="W1159" s="1777"/>
      <c r="X1159" s="1777"/>
      <c r="Y1159" s="1777"/>
      <c r="Z1159" s="1777"/>
    </row>
    <row r="1160" spans="1:26">
      <c r="A1160" s="1784"/>
      <c r="B1160" s="1797"/>
      <c r="C1160" s="1785"/>
      <c r="D1160" s="1794"/>
      <c r="E1160" s="1795"/>
      <c r="F1160" s="1831">
        <f t="shared" si="41"/>
        <v>0</v>
      </c>
      <c r="H1160" s="1777"/>
      <c r="I1160" s="1777"/>
      <c r="J1160" s="1777"/>
      <c r="K1160" s="1777"/>
      <c r="L1160" s="1777"/>
      <c r="M1160" s="1777"/>
      <c r="N1160" s="1777"/>
      <c r="O1160" s="1777"/>
      <c r="P1160" s="1777"/>
      <c r="Q1160" s="1777"/>
      <c r="R1160" s="1777"/>
      <c r="S1160" s="1777"/>
      <c r="T1160" s="1777"/>
      <c r="U1160" s="1777"/>
      <c r="V1160" s="1777"/>
      <c r="W1160" s="1777"/>
      <c r="X1160" s="1777"/>
      <c r="Y1160" s="1777"/>
      <c r="Z1160" s="1777"/>
    </row>
    <row r="1161" spans="1:26" ht="26.4">
      <c r="A1161" s="1814" t="s">
        <v>203</v>
      </c>
      <c r="B1161" s="1805" t="s">
        <v>2903</v>
      </c>
      <c r="C1161" s="1785"/>
      <c r="D1161" s="1794"/>
      <c r="E1161" s="1795"/>
      <c r="F1161" s="1831">
        <f t="shared" si="41"/>
        <v>0</v>
      </c>
      <c r="H1161" s="1777"/>
      <c r="I1161" s="1777"/>
      <c r="J1161" s="1777"/>
      <c r="K1161" s="1777"/>
      <c r="L1161" s="1777"/>
      <c r="M1161" s="1777"/>
      <c r="N1161" s="1777"/>
      <c r="O1161" s="1777"/>
      <c r="P1161" s="1777"/>
      <c r="Q1161" s="1777"/>
      <c r="R1161" s="1777"/>
      <c r="S1161" s="1777"/>
      <c r="T1161" s="1777"/>
      <c r="U1161" s="1777"/>
      <c r="V1161" s="1777"/>
      <c r="W1161" s="1777"/>
      <c r="X1161" s="1777"/>
      <c r="Y1161" s="1777"/>
      <c r="Z1161" s="1777"/>
    </row>
    <row r="1162" spans="1:26" s="1883" customFormat="1" ht="66">
      <c r="A1162" s="1892"/>
      <c r="B1162" s="86" t="s">
        <v>2904</v>
      </c>
      <c r="C1162" s="91"/>
      <c r="D1162" s="1831"/>
      <c r="E1162" s="1831"/>
      <c r="F1162" s="1831">
        <f t="shared" si="41"/>
        <v>0</v>
      </c>
      <c r="G1162" s="1915"/>
      <c r="J1162" s="1777"/>
    </row>
    <row r="1163" spans="1:26" s="1883" customFormat="1">
      <c r="A1163" s="1892"/>
      <c r="B1163" s="1878" t="s">
        <v>322</v>
      </c>
      <c r="C1163" s="91"/>
      <c r="D1163" s="1831"/>
      <c r="E1163" s="1831"/>
      <c r="F1163" s="1831">
        <f t="shared" si="41"/>
        <v>0</v>
      </c>
      <c r="G1163" s="1911"/>
      <c r="J1163" s="1777"/>
    </row>
    <row r="1164" spans="1:26" s="1883" customFormat="1" ht="39.6">
      <c r="A1164" s="1784" t="s">
        <v>178</v>
      </c>
      <c r="B1164" s="86" t="s">
        <v>342</v>
      </c>
      <c r="C1164" s="1879"/>
      <c r="D1164" s="1831"/>
      <c r="E1164" s="1831"/>
      <c r="F1164" s="1831">
        <f t="shared" si="41"/>
        <v>0</v>
      </c>
      <c r="G1164" s="1911"/>
      <c r="J1164" s="1777"/>
    </row>
    <row r="1165" spans="1:26" s="1883" customFormat="1" ht="39.6">
      <c r="A1165" s="1784" t="s">
        <v>178</v>
      </c>
      <c r="B1165" s="1375" t="s">
        <v>328</v>
      </c>
      <c r="C1165" s="92"/>
      <c r="D1165" s="1831"/>
      <c r="E1165" s="1831"/>
      <c r="F1165" s="1831">
        <f t="shared" si="41"/>
        <v>0</v>
      </c>
      <c r="G1165" s="1911"/>
      <c r="J1165" s="1777"/>
    </row>
    <row r="1166" spans="1:26" s="1883" customFormat="1" ht="52.8">
      <c r="A1166" s="1784" t="s">
        <v>178</v>
      </c>
      <c r="B1166" s="1980" t="s">
        <v>326</v>
      </c>
      <c r="C1166" s="92"/>
      <c r="D1166" s="1831"/>
      <c r="E1166" s="1831"/>
      <c r="F1166" s="1831">
        <f t="shared" si="41"/>
        <v>0</v>
      </c>
      <c r="G1166" s="1911"/>
      <c r="J1166" s="1777"/>
    </row>
    <row r="1167" spans="1:26" s="1984" customFormat="1">
      <c r="A1167" s="1784" t="s">
        <v>178</v>
      </c>
      <c r="B1167" s="1980" t="s">
        <v>323</v>
      </c>
      <c r="C1167" s="1981"/>
      <c r="D1167" s="1982"/>
      <c r="E1167" s="1982"/>
      <c r="F1167" s="1831">
        <f t="shared" si="41"/>
        <v>0</v>
      </c>
      <c r="G1167" s="1985"/>
      <c r="J1167" s="1777"/>
    </row>
    <row r="1168" spans="1:26" s="1984" customFormat="1" ht="39.6">
      <c r="A1168" s="1784" t="s">
        <v>178</v>
      </c>
      <c r="B1168" s="86" t="s">
        <v>313</v>
      </c>
      <c r="C1168" s="1981"/>
      <c r="D1168" s="1982"/>
      <c r="E1168" s="1982"/>
      <c r="F1168" s="1831">
        <f t="shared" si="41"/>
        <v>0</v>
      </c>
      <c r="G1168" s="1985"/>
      <c r="J1168" s="1777"/>
    </row>
    <row r="1169" spans="1:26" s="1883" customFormat="1">
      <c r="A1169" s="1832"/>
      <c r="B1169" s="86" t="s">
        <v>324</v>
      </c>
      <c r="C1169" s="1879"/>
      <c r="D1169" s="1831"/>
      <c r="E1169" s="1831"/>
      <c r="F1169" s="1831">
        <f t="shared" si="41"/>
        <v>0</v>
      </c>
      <c r="G1169" s="1911"/>
      <c r="J1169" s="1777"/>
    </row>
    <row r="1170" spans="1:26">
      <c r="A1170" s="1784"/>
      <c r="B1170" s="1797"/>
      <c r="C1170" s="1785" t="s">
        <v>179</v>
      </c>
      <c r="D1170" s="1794">
        <v>550</v>
      </c>
      <c r="E1170" s="1795"/>
      <c r="F1170" s="1831">
        <f t="shared" si="41"/>
        <v>0</v>
      </c>
      <c r="H1170" s="1777"/>
      <c r="I1170" s="1777"/>
      <c r="J1170" s="1777"/>
      <c r="K1170" s="1777"/>
      <c r="L1170" s="1777"/>
      <c r="M1170" s="1777"/>
      <c r="N1170" s="1777"/>
      <c r="O1170" s="1777"/>
      <c r="P1170" s="1777"/>
      <c r="Q1170" s="1777"/>
      <c r="R1170" s="1777"/>
      <c r="S1170" s="1777"/>
      <c r="T1170" s="1777"/>
      <c r="U1170" s="1777"/>
      <c r="V1170" s="1777"/>
      <c r="W1170" s="1777"/>
      <c r="X1170" s="1777"/>
      <c r="Y1170" s="1777"/>
      <c r="Z1170" s="1777"/>
    </row>
    <row r="1171" spans="1:26" s="1837" customFormat="1">
      <c r="A1171" s="1832"/>
      <c r="B1171" s="1833"/>
      <c r="C1171" s="1834"/>
      <c r="D1171" s="1794"/>
      <c r="E1171" s="1795"/>
      <c r="F1171" s="1831">
        <f t="shared" si="41"/>
        <v>0</v>
      </c>
      <c r="G1171" s="1776"/>
      <c r="J1171" s="1777"/>
    </row>
    <row r="1172" spans="1:26" s="1837" customFormat="1" ht="39.6">
      <c r="A1172" s="1916" t="s">
        <v>205</v>
      </c>
      <c r="B1172" s="1912" t="s">
        <v>2905</v>
      </c>
      <c r="C1172" s="1834"/>
      <c r="D1172" s="1794"/>
      <c r="E1172" s="1795"/>
      <c r="F1172" s="1831">
        <f t="shared" si="41"/>
        <v>0</v>
      </c>
      <c r="G1172" s="1815"/>
      <c r="J1172" s="1777"/>
    </row>
    <row r="1173" spans="1:26" s="1883" customFormat="1" ht="66">
      <c r="A1173" s="1892"/>
      <c r="B1173" s="86" t="s">
        <v>2906</v>
      </c>
      <c r="C1173" s="91"/>
      <c r="D1173" s="1831"/>
      <c r="E1173" s="1831"/>
      <c r="F1173" s="1831">
        <f t="shared" si="41"/>
        <v>0</v>
      </c>
      <c r="G1173" s="1911"/>
      <c r="J1173" s="1777"/>
    </row>
    <row r="1174" spans="1:26" s="1883" customFormat="1">
      <c r="A1174" s="1892"/>
      <c r="B1174" s="1878" t="s">
        <v>322</v>
      </c>
      <c r="C1174" s="91"/>
      <c r="D1174" s="1831"/>
      <c r="E1174" s="1831"/>
      <c r="F1174" s="1831">
        <f t="shared" si="41"/>
        <v>0</v>
      </c>
      <c r="G1174" s="1911"/>
      <c r="J1174" s="1777"/>
    </row>
    <row r="1175" spans="1:26" s="1883" customFormat="1" ht="39.6">
      <c r="A1175" s="1784" t="s">
        <v>178</v>
      </c>
      <c r="B1175" s="86" t="s">
        <v>2907</v>
      </c>
      <c r="C1175" s="1879"/>
      <c r="D1175" s="1831"/>
      <c r="E1175" s="1831"/>
      <c r="F1175" s="1831">
        <f t="shared" si="41"/>
        <v>0</v>
      </c>
      <c r="G1175" s="1915"/>
      <c r="J1175" s="1777"/>
    </row>
    <row r="1176" spans="1:26" s="1883" customFormat="1" ht="39.6">
      <c r="A1176" s="1784" t="s">
        <v>178</v>
      </c>
      <c r="B1176" s="1375" t="s">
        <v>328</v>
      </c>
      <c r="C1176" s="92"/>
      <c r="D1176" s="1831"/>
      <c r="E1176" s="1831"/>
      <c r="F1176" s="1831">
        <f t="shared" si="41"/>
        <v>0</v>
      </c>
      <c r="G1176" s="1911"/>
      <c r="J1176" s="1777"/>
    </row>
    <row r="1177" spans="1:26" s="1883" customFormat="1" ht="52.8">
      <c r="A1177" s="1784" t="s">
        <v>178</v>
      </c>
      <c r="B1177" s="1980" t="s">
        <v>326</v>
      </c>
      <c r="C1177" s="92"/>
      <c r="D1177" s="1831"/>
      <c r="E1177" s="1831"/>
      <c r="F1177" s="1831">
        <f t="shared" si="41"/>
        <v>0</v>
      </c>
      <c r="G1177" s="1911"/>
      <c r="J1177" s="1777"/>
    </row>
    <row r="1178" spans="1:26" s="1984" customFormat="1">
      <c r="A1178" s="1784" t="s">
        <v>178</v>
      </c>
      <c r="B1178" s="1980" t="s">
        <v>323</v>
      </c>
      <c r="C1178" s="1981"/>
      <c r="D1178" s="1982"/>
      <c r="E1178" s="1982"/>
      <c r="F1178" s="1831">
        <f t="shared" si="41"/>
        <v>0</v>
      </c>
      <c r="G1178" s="1985"/>
      <c r="J1178" s="1777"/>
    </row>
    <row r="1179" spans="1:26" s="1984" customFormat="1" ht="39.6">
      <c r="A1179" s="1784" t="s">
        <v>178</v>
      </c>
      <c r="B1179" s="86" t="s">
        <v>313</v>
      </c>
      <c r="C1179" s="1981"/>
      <c r="D1179" s="1982"/>
      <c r="E1179" s="1982"/>
      <c r="F1179" s="1831">
        <f t="shared" si="41"/>
        <v>0</v>
      </c>
      <c r="G1179" s="1985"/>
      <c r="J1179" s="1777"/>
    </row>
    <row r="1180" spans="1:26" s="1883" customFormat="1">
      <c r="A1180" s="1832"/>
      <c r="B1180" s="86" t="s">
        <v>324</v>
      </c>
      <c r="C1180" s="1879"/>
      <c r="D1180" s="1831"/>
      <c r="E1180" s="1831"/>
      <c r="F1180" s="1831">
        <f t="shared" si="41"/>
        <v>0</v>
      </c>
      <c r="G1180" s="1911"/>
      <c r="J1180" s="1777"/>
    </row>
    <row r="1181" spans="1:26">
      <c r="A1181" s="1784"/>
      <c r="B1181" s="1797"/>
      <c r="C1181" s="1785" t="s">
        <v>179</v>
      </c>
      <c r="D1181" s="1794">
        <v>1700</v>
      </c>
      <c r="E1181" s="1795"/>
      <c r="F1181" s="1831">
        <f t="shared" si="41"/>
        <v>0</v>
      </c>
      <c r="H1181" s="1777"/>
      <c r="I1181" s="1777"/>
      <c r="J1181" s="1777"/>
      <c r="K1181" s="1777"/>
      <c r="L1181" s="1777"/>
      <c r="M1181" s="1777"/>
      <c r="N1181" s="1777"/>
      <c r="O1181" s="1777"/>
      <c r="P1181" s="1777"/>
      <c r="Q1181" s="1777"/>
      <c r="R1181" s="1777"/>
      <c r="S1181" s="1777"/>
      <c r="T1181" s="1777"/>
      <c r="U1181" s="1777"/>
      <c r="V1181" s="1777"/>
      <c r="W1181" s="1777"/>
      <c r="X1181" s="1777"/>
      <c r="Y1181" s="1777"/>
      <c r="Z1181" s="1777"/>
    </row>
    <row r="1182" spans="1:26">
      <c r="A1182" s="1784"/>
      <c r="B1182" s="1797"/>
      <c r="C1182" s="1785"/>
      <c r="D1182" s="1794"/>
      <c r="E1182" s="1795"/>
      <c r="F1182" s="1831">
        <f t="shared" si="41"/>
        <v>0</v>
      </c>
      <c r="H1182" s="1777"/>
      <c r="I1182" s="1777"/>
      <c r="J1182" s="1777"/>
      <c r="K1182" s="1777"/>
      <c r="L1182" s="1777"/>
      <c r="M1182" s="1777"/>
      <c r="N1182" s="1777"/>
      <c r="O1182" s="1777"/>
      <c r="P1182" s="1777"/>
      <c r="Q1182" s="1777"/>
      <c r="R1182" s="1777"/>
      <c r="S1182" s="1777"/>
      <c r="T1182" s="1777"/>
      <c r="U1182" s="1777"/>
      <c r="V1182" s="1777"/>
      <c r="W1182" s="1777"/>
      <c r="X1182" s="1777"/>
      <c r="Y1182" s="1777"/>
      <c r="Z1182" s="1777"/>
    </row>
    <row r="1183" spans="1:26" s="1837" customFormat="1" ht="39.6">
      <c r="A1183" s="1916" t="s">
        <v>206</v>
      </c>
      <c r="B1183" s="1912" t="s">
        <v>2908</v>
      </c>
      <c r="C1183" s="1834"/>
      <c r="D1183" s="1794"/>
      <c r="E1183" s="1795"/>
      <c r="F1183" s="1831">
        <f t="shared" si="41"/>
        <v>0</v>
      </c>
      <c r="G1183" s="1776"/>
      <c r="J1183" s="1777"/>
    </row>
    <row r="1184" spans="1:26" s="1883" customFormat="1" ht="66">
      <c r="A1184" s="1892"/>
      <c r="B1184" s="86" t="s">
        <v>2909</v>
      </c>
      <c r="C1184" s="91"/>
      <c r="D1184" s="1831"/>
      <c r="E1184" s="1831"/>
      <c r="F1184" s="1831">
        <f t="shared" si="41"/>
        <v>0</v>
      </c>
      <c r="G1184" s="1915"/>
      <c r="J1184" s="1777"/>
    </row>
    <row r="1185" spans="1:26" s="1883" customFormat="1">
      <c r="A1185" s="1892"/>
      <c r="B1185" s="1878" t="s">
        <v>322</v>
      </c>
      <c r="C1185" s="91"/>
      <c r="D1185" s="1831"/>
      <c r="E1185" s="1831"/>
      <c r="F1185" s="1831">
        <f t="shared" si="41"/>
        <v>0</v>
      </c>
      <c r="G1185" s="1911"/>
      <c r="J1185" s="1777"/>
    </row>
    <row r="1186" spans="1:26" s="1883" customFormat="1" ht="39.6">
      <c r="A1186" s="1784" t="s">
        <v>178</v>
      </c>
      <c r="B1186" s="86" t="s">
        <v>342</v>
      </c>
      <c r="C1186" s="1879"/>
      <c r="D1186" s="1831"/>
      <c r="E1186" s="1831"/>
      <c r="F1186" s="1831">
        <f t="shared" si="41"/>
        <v>0</v>
      </c>
      <c r="G1186" s="1915"/>
      <c r="J1186" s="1777"/>
    </row>
    <row r="1187" spans="1:26" s="1883" customFormat="1" ht="39.6">
      <c r="A1187" s="1784" t="s">
        <v>178</v>
      </c>
      <c r="B1187" s="1375" t="s">
        <v>328</v>
      </c>
      <c r="C1187" s="92"/>
      <c r="D1187" s="1831"/>
      <c r="E1187" s="1831"/>
      <c r="F1187" s="1831">
        <f t="shared" si="41"/>
        <v>0</v>
      </c>
      <c r="G1187" s="1911"/>
      <c r="J1187" s="1777"/>
    </row>
    <row r="1188" spans="1:26" s="1883" customFormat="1" ht="52.8">
      <c r="A1188" s="1784" t="s">
        <v>178</v>
      </c>
      <c r="B1188" s="1980" t="s">
        <v>326</v>
      </c>
      <c r="C1188" s="92"/>
      <c r="D1188" s="1831"/>
      <c r="E1188" s="1831"/>
      <c r="F1188" s="1831">
        <f t="shared" si="41"/>
        <v>0</v>
      </c>
      <c r="G1188" s="1911"/>
      <c r="J1188" s="1777"/>
    </row>
    <row r="1189" spans="1:26" s="1984" customFormat="1">
      <c r="A1189" s="1784" t="s">
        <v>178</v>
      </c>
      <c r="B1189" s="1980" t="s">
        <v>323</v>
      </c>
      <c r="C1189" s="1981"/>
      <c r="D1189" s="1982"/>
      <c r="E1189" s="1982"/>
      <c r="F1189" s="1831">
        <f t="shared" si="41"/>
        <v>0</v>
      </c>
      <c r="G1189" s="1985"/>
      <c r="J1189" s="1777"/>
    </row>
    <row r="1190" spans="1:26" s="1984" customFormat="1" ht="39.6">
      <c r="A1190" s="1784" t="s">
        <v>178</v>
      </c>
      <c r="B1190" s="86" t="s">
        <v>313</v>
      </c>
      <c r="C1190" s="1981"/>
      <c r="D1190" s="1982"/>
      <c r="E1190" s="1982"/>
      <c r="F1190" s="1831">
        <f t="shared" si="41"/>
        <v>0</v>
      </c>
      <c r="G1190" s="1985"/>
      <c r="J1190" s="1777"/>
    </row>
    <row r="1191" spans="1:26" s="1883" customFormat="1">
      <c r="A1191" s="1832"/>
      <c r="B1191" s="86" t="s">
        <v>324</v>
      </c>
      <c r="C1191" s="1879"/>
      <c r="D1191" s="1831"/>
      <c r="E1191" s="1831"/>
      <c r="F1191" s="1831">
        <f t="shared" si="41"/>
        <v>0</v>
      </c>
      <c r="G1191" s="1911"/>
      <c r="J1191" s="1777"/>
    </row>
    <row r="1192" spans="1:26">
      <c r="A1192" s="1784"/>
      <c r="B1192" s="1797"/>
      <c r="C1192" s="1785" t="s">
        <v>179</v>
      </c>
      <c r="D1192" s="1794">
        <v>520</v>
      </c>
      <c r="E1192" s="1795"/>
      <c r="F1192" s="1831">
        <f t="shared" si="41"/>
        <v>0</v>
      </c>
      <c r="H1192" s="1777"/>
      <c r="I1192" s="1777"/>
      <c r="J1192" s="1777"/>
      <c r="K1192" s="1777"/>
      <c r="L1192" s="1777"/>
      <c r="M1192" s="1777"/>
      <c r="N1192" s="1777"/>
      <c r="O1192" s="1777"/>
      <c r="P1192" s="1777"/>
      <c r="Q1192" s="1777"/>
      <c r="R1192" s="1777"/>
      <c r="S1192" s="1777"/>
      <c r="T1192" s="1777"/>
      <c r="U1192" s="1777"/>
      <c r="V1192" s="1777"/>
      <c r="W1192" s="1777"/>
      <c r="X1192" s="1777"/>
      <c r="Y1192" s="1777"/>
      <c r="Z1192" s="1777"/>
    </row>
    <row r="1193" spans="1:26">
      <c r="A1193" s="1784"/>
      <c r="B1193" s="1797"/>
      <c r="C1193" s="1785"/>
      <c r="D1193" s="1794"/>
      <c r="E1193" s="1795"/>
      <c r="F1193" s="1831">
        <f t="shared" si="41"/>
        <v>0</v>
      </c>
      <c r="H1193" s="1777"/>
      <c r="I1193" s="1777"/>
      <c r="J1193" s="1777"/>
      <c r="K1193" s="1777"/>
      <c r="L1193" s="1777"/>
      <c r="M1193" s="1777"/>
      <c r="N1193" s="1777"/>
      <c r="O1193" s="1777"/>
      <c r="P1193" s="1777"/>
      <c r="Q1193" s="1777"/>
      <c r="R1193" s="1777"/>
      <c r="S1193" s="1777"/>
      <c r="T1193" s="1777"/>
      <c r="U1193" s="1777"/>
      <c r="V1193" s="1777"/>
      <c r="W1193" s="1777"/>
      <c r="X1193" s="1777"/>
      <c r="Y1193" s="1777"/>
      <c r="Z1193" s="1777"/>
    </row>
    <row r="1194" spans="1:26" s="1837" customFormat="1" ht="52.8">
      <c r="A1194" s="1916" t="s">
        <v>207</v>
      </c>
      <c r="B1194" s="1912" t="s">
        <v>2910</v>
      </c>
      <c r="C1194" s="1834"/>
      <c r="D1194" s="1794"/>
      <c r="E1194" s="1795"/>
      <c r="F1194" s="1831">
        <f t="shared" ref="F1194:F1203" si="42">SUM(D1194*E1194)</f>
        <v>0</v>
      </c>
      <c r="G1194" s="1776"/>
      <c r="J1194" s="1777"/>
    </row>
    <row r="1195" spans="1:26" s="1883" customFormat="1" ht="52.8">
      <c r="A1195" s="1892"/>
      <c r="B1195" s="86" t="s">
        <v>2911</v>
      </c>
      <c r="C1195" s="91"/>
      <c r="D1195" s="1831"/>
      <c r="E1195" s="1831"/>
      <c r="F1195" s="1831">
        <f t="shared" si="42"/>
        <v>0</v>
      </c>
      <c r="G1195" s="1915"/>
      <c r="J1195" s="1777"/>
    </row>
    <row r="1196" spans="1:26" s="1883" customFormat="1">
      <c r="A1196" s="1892"/>
      <c r="B1196" s="1878" t="s">
        <v>322</v>
      </c>
      <c r="C1196" s="91"/>
      <c r="D1196" s="1831"/>
      <c r="E1196" s="1831"/>
      <c r="F1196" s="1831">
        <f t="shared" si="42"/>
        <v>0</v>
      </c>
      <c r="G1196" s="1911"/>
      <c r="J1196" s="1777"/>
    </row>
    <row r="1197" spans="1:26" s="1883" customFormat="1" ht="52.8">
      <c r="A1197" s="1784" t="s">
        <v>178</v>
      </c>
      <c r="B1197" s="86" t="s">
        <v>2912</v>
      </c>
      <c r="C1197" s="1879"/>
      <c r="D1197" s="1831"/>
      <c r="E1197" s="1831"/>
      <c r="F1197" s="1831">
        <f t="shared" si="42"/>
        <v>0</v>
      </c>
      <c r="G1197" s="1915"/>
      <c r="J1197" s="1777"/>
    </row>
    <row r="1198" spans="1:26" s="1883" customFormat="1" ht="39.6">
      <c r="A1198" s="1784" t="s">
        <v>178</v>
      </c>
      <c r="B1198" s="1375" t="s">
        <v>328</v>
      </c>
      <c r="C1198" s="92"/>
      <c r="D1198" s="1831"/>
      <c r="E1198" s="1831"/>
      <c r="F1198" s="1831">
        <f t="shared" si="42"/>
        <v>0</v>
      </c>
      <c r="G1198" s="1911"/>
      <c r="J1198" s="1777"/>
    </row>
    <row r="1199" spans="1:26" s="1883" customFormat="1" ht="52.8">
      <c r="A1199" s="1784" t="s">
        <v>178</v>
      </c>
      <c r="B1199" s="1980" t="s">
        <v>326</v>
      </c>
      <c r="C1199" s="92"/>
      <c r="D1199" s="1831"/>
      <c r="E1199" s="1831"/>
      <c r="F1199" s="1831">
        <f t="shared" si="42"/>
        <v>0</v>
      </c>
      <c r="G1199" s="1911"/>
      <c r="J1199" s="1777"/>
    </row>
    <row r="1200" spans="1:26" s="1984" customFormat="1">
      <c r="A1200" s="1784" t="s">
        <v>178</v>
      </c>
      <c r="B1200" s="1980" t="s">
        <v>323</v>
      </c>
      <c r="C1200" s="1981"/>
      <c r="D1200" s="1982"/>
      <c r="E1200" s="1982"/>
      <c r="F1200" s="1831">
        <f t="shared" si="42"/>
        <v>0</v>
      </c>
      <c r="G1200" s="1985"/>
      <c r="J1200" s="1777"/>
    </row>
    <row r="1201" spans="1:26" s="1984" customFormat="1" ht="39.6">
      <c r="A1201" s="1784" t="s">
        <v>178</v>
      </c>
      <c r="B1201" s="86" t="s">
        <v>313</v>
      </c>
      <c r="C1201" s="1981"/>
      <c r="D1201" s="1982"/>
      <c r="E1201" s="1982"/>
      <c r="F1201" s="1831">
        <f t="shared" si="42"/>
        <v>0</v>
      </c>
      <c r="G1201" s="1985"/>
      <c r="J1201" s="1777"/>
    </row>
    <row r="1202" spans="1:26" s="1883" customFormat="1">
      <c r="A1202" s="1832"/>
      <c r="B1202" s="86" t="s">
        <v>324</v>
      </c>
      <c r="C1202" s="1879"/>
      <c r="D1202" s="1831"/>
      <c r="E1202" s="1831"/>
      <c r="F1202" s="1831">
        <f t="shared" si="42"/>
        <v>0</v>
      </c>
      <c r="G1202" s="1911"/>
      <c r="J1202" s="1777"/>
    </row>
    <row r="1203" spans="1:26">
      <c r="A1203" s="1784"/>
      <c r="B1203" s="1797"/>
      <c r="C1203" s="1785" t="s">
        <v>179</v>
      </c>
      <c r="D1203" s="1794">
        <v>520</v>
      </c>
      <c r="E1203" s="1795"/>
      <c r="F1203" s="1831">
        <f t="shared" si="42"/>
        <v>0</v>
      </c>
      <c r="H1203" s="1777"/>
      <c r="I1203" s="1777"/>
      <c r="J1203" s="1777"/>
      <c r="K1203" s="1777"/>
      <c r="L1203" s="1777"/>
      <c r="M1203" s="1777"/>
      <c r="N1203" s="1777"/>
      <c r="O1203" s="1777"/>
      <c r="P1203" s="1777"/>
      <c r="Q1203" s="1777"/>
      <c r="R1203" s="1777"/>
      <c r="S1203" s="1777"/>
      <c r="T1203" s="1777"/>
      <c r="U1203" s="1777"/>
      <c r="V1203" s="1777"/>
      <c r="W1203" s="1777"/>
      <c r="X1203" s="1777"/>
      <c r="Y1203" s="1777"/>
      <c r="Z1203" s="1777"/>
    </row>
    <row r="1204" spans="1:26">
      <c r="A1204" s="1784"/>
      <c r="B1204" s="1797"/>
      <c r="C1204" s="1785"/>
      <c r="D1204" s="1794"/>
      <c r="E1204" s="1795"/>
      <c r="F1204" s="1831"/>
      <c r="H1204" s="1777"/>
      <c r="I1204" s="1777"/>
      <c r="J1204" s="1777"/>
      <c r="K1204" s="1777"/>
      <c r="L1204" s="1777"/>
      <c r="M1204" s="1777"/>
      <c r="N1204" s="1777"/>
      <c r="O1204" s="1777"/>
      <c r="P1204" s="1777"/>
      <c r="Q1204" s="1777"/>
      <c r="R1204" s="1777"/>
      <c r="S1204" s="1777"/>
      <c r="T1204" s="1777"/>
      <c r="U1204" s="1777"/>
      <c r="V1204" s="1777"/>
      <c r="W1204" s="1777"/>
      <c r="X1204" s="1777"/>
      <c r="Y1204" s="1777"/>
      <c r="Z1204" s="1777"/>
    </row>
    <row r="1205" spans="1:26" ht="39.6">
      <c r="A1205" s="1916" t="s">
        <v>208</v>
      </c>
      <c r="B1205" s="1912" t="s">
        <v>2913</v>
      </c>
      <c r="C1205" s="1834"/>
      <c r="D1205" s="1831"/>
      <c r="E1205" s="1835"/>
      <c r="F1205" s="1831">
        <f t="shared" ref="F1205:F1214" si="43">SUM(D1205*E1205)</f>
        <v>0</v>
      </c>
      <c r="H1205" s="1777"/>
      <c r="I1205" s="1777"/>
      <c r="J1205" s="1777"/>
      <c r="K1205" s="1777"/>
      <c r="L1205" s="1777"/>
      <c r="M1205" s="1777"/>
      <c r="N1205" s="1777"/>
      <c r="O1205" s="1777"/>
      <c r="P1205" s="1777"/>
      <c r="Q1205" s="1777"/>
      <c r="R1205" s="1777"/>
      <c r="S1205" s="1777"/>
      <c r="T1205" s="1777"/>
      <c r="U1205" s="1777"/>
      <c r="V1205" s="1777"/>
      <c r="W1205" s="1777"/>
      <c r="X1205" s="1777"/>
      <c r="Y1205" s="1777"/>
      <c r="Z1205" s="1777"/>
    </row>
    <row r="1206" spans="1:26" ht="66">
      <c r="A1206" s="1892"/>
      <c r="B1206" s="86" t="s">
        <v>2914</v>
      </c>
      <c r="C1206" s="91"/>
      <c r="D1206" s="1831"/>
      <c r="E1206" s="1831"/>
      <c r="F1206" s="1831">
        <f t="shared" si="43"/>
        <v>0</v>
      </c>
      <c r="H1206" s="1777"/>
      <c r="I1206" s="1777"/>
      <c r="J1206" s="1777"/>
      <c r="K1206" s="1777"/>
      <c r="L1206" s="1777"/>
      <c r="M1206" s="1777"/>
      <c r="N1206" s="1777"/>
      <c r="O1206" s="1777"/>
      <c r="P1206" s="1777"/>
      <c r="Q1206" s="1777"/>
      <c r="R1206" s="1777"/>
      <c r="S1206" s="1777"/>
      <c r="T1206" s="1777"/>
      <c r="U1206" s="1777"/>
      <c r="V1206" s="1777"/>
      <c r="W1206" s="1777"/>
      <c r="X1206" s="1777"/>
      <c r="Y1206" s="1777"/>
      <c r="Z1206" s="1777"/>
    </row>
    <row r="1207" spans="1:26">
      <c r="A1207" s="1892"/>
      <c r="B1207" s="1878" t="s">
        <v>322</v>
      </c>
      <c r="C1207" s="91"/>
      <c r="D1207" s="1831"/>
      <c r="E1207" s="1831"/>
      <c r="F1207" s="1831">
        <f t="shared" si="43"/>
        <v>0</v>
      </c>
      <c r="H1207" s="1777"/>
      <c r="I1207" s="1777"/>
      <c r="J1207" s="1777"/>
      <c r="K1207" s="1777"/>
      <c r="L1207" s="1777"/>
      <c r="M1207" s="1777"/>
      <c r="N1207" s="1777"/>
      <c r="O1207" s="1777"/>
      <c r="P1207" s="1777"/>
      <c r="Q1207" s="1777"/>
      <c r="R1207" s="1777"/>
      <c r="S1207" s="1777"/>
      <c r="T1207" s="1777"/>
      <c r="U1207" s="1777"/>
      <c r="V1207" s="1777"/>
      <c r="W1207" s="1777"/>
      <c r="X1207" s="1777"/>
      <c r="Y1207" s="1777"/>
      <c r="Z1207" s="1777"/>
    </row>
    <row r="1208" spans="1:26" ht="52.8">
      <c r="A1208" s="1832" t="s">
        <v>178</v>
      </c>
      <c r="B1208" s="86" t="s">
        <v>2915</v>
      </c>
      <c r="C1208" s="1879"/>
      <c r="D1208" s="1831"/>
      <c r="E1208" s="1831"/>
      <c r="F1208" s="1831">
        <f t="shared" si="43"/>
        <v>0</v>
      </c>
      <c r="H1208" s="1777"/>
      <c r="I1208" s="1777"/>
      <c r="J1208" s="1777"/>
      <c r="K1208" s="1777"/>
      <c r="L1208" s="1777"/>
      <c r="M1208" s="1777"/>
      <c r="N1208" s="1777"/>
      <c r="O1208" s="1777"/>
      <c r="P1208" s="1777"/>
      <c r="Q1208" s="1777"/>
      <c r="R1208" s="1777"/>
      <c r="S1208" s="1777"/>
      <c r="T1208" s="1777"/>
      <c r="U1208" s="1777"/>
      <c r="V1208" s="1777"/>
      <c r="W1208" s="1777"/>
      <c r="X1208" s="1777"/>
      <c r="Y1208" s="1777"/>
      <c r="Z1208" s="1777"/>
    </row>
    <row r="1209" spans="1:26" ht="39.6">
      <c r="A1209" s="1832" t="s">
        <v>178</v>
      </c>
      <c r="B1209" s="1375" t="s">
        <v>328</v>
      </c>
      <c r="C1209" s="92"/>
      <c r="D1209" s="1831"/>
      <c r="E1209" s="1831"/>
      <c r="F1209" s="1831">
        <f t="shared" si="43"/>
        <v>0</v>
      </c>
      <c r="H1209" s="1777"/>
      <c r="I1209" s="1777"/>
      <c r="J1209" s="1777"/>
      <c r="K1209" s="1777"/>
      <c r="L1209" s="1777"/>
      <c r="M1209" s="1777"/>
      <c r="N1209" s="1777"/>
      <c r="O1209" s="1777"/>
      <c r="P1209" s="1777"/>
      <c r="Q1209" s="1777"/>
      <c r="R1209" s="1777"/>
      <c r="S1209" s="1777"/>
      <c r="T1209" s="1777"/>
      <c r="U1209" s="1777"/>
      <c r="V1209" s="1777"/>
      <c r="W1209" s="1777"/>
      <c r="X1209" s="1777"/>
      <c r="Y1209" s="1777"/>
      <c r="Z1209" s="1777"/>
    </row>
    <row r="1210" spans="1:26" ht="52.8">
      <c r="A1210" s="1832" t="s">
        <v>178</v>
      </c>
      <c r="B1210" s="1980" t="s">
        <v>326</v>
      </c>
      <c r="C1210" s="92"/>
      <c r="D1210" s="1831"/>
      <c r="E1210" s="1831"/>
      <c r="F1210" s="1831">
        <f t="shared" si="43"/>
        <v>0</v>
      </c>
      <c r="H1210" s="1777"/>
      <c r="I1210" s="1777"/>
      <c r="J1210" s="1777"/>
      <c r="K1210" s="1777"/>
      <c r="L1210" s="1777"/>
      <c r="M1210" s="1777"/>
      <c r="N1210" s="1777"/>
      <c r="O1210" s="1777"/>
      <c r="P1210" s="1777"/>
      <c r="Q1210" s="1777"/>
      <c r="R1210" s="1777"/>
      <c r="S1210" s="1777"/>
      <c r="T1210" s="1777"/>
      <c r="U1210" s="1777"/>
      <c r="V1210" s="1777"/>
      <c r="W1210" s="1777"/>
      <c r="X1210" s="1777"/>
      <c r="Y1210" s="1777"/>
      <c r="Z1210" s="1777"/>
    </row>
    <row r="1211" spans="1:26">
      <c r="A1211" s="1832" t="s">
        <v>178</v>
      </c>
      <c r="B1211" s="1980" t="s">
        <v>323</v>
      </c>
      <c r="C1211" s="1981"/>
      <c r="D1211" s="1982"/>
      <c r="E1211" s="1982"/>
      <c r="F1211" s="1831">
        <f t="shared" si="43"/>
        <v>0</v>
      </c>
      <c r="H1211" s="1777"/>
      <c r="I1211" s="1777"/>
      <c r="J1211" s="1777"/>
      <c r="K1211" s="1777"/>
      <c r="L1211" s="1777"/>
      <c r="M1211" s="1777"/>
      <c r="N1211" s="1777"/>
      <c r="O1211" s="1777"/>
      <c r="P1211" s="1777"/>
      <c r="Q1211" s="1777"/>
      <c r="R1211" s="1777"/>
      <c r="S1211" s="1777"/>
      <c r="T1211" s="1777"/>
      <c r="U1211" s="1777"/>
      <c r="V1211" s="1777"/>
      <c r="W1211" s="1777"/>
      <c r="X1211" s="1777"/>
      <c r="Y1211" s="1777"/>
      <c r="Z1211" s="1777"/>
    </row>
    <row r="1212" spans="1:26" ht="39.6">
      <c r="A1212" s="1832" t="s">
        <v>178</v>
      </c>
      <c r="B1212" s="86" t="s">
        <v>313</v>
      </c>
      <c r="C1212" s="1981"/>
      <c r="D1212" s="1982"/>
      <c r="E1212" s="1982"/>
      <c r="F1212" s="1831">
        <f t="shared" si="43"/>
        <v>0</v>
      </c>
      <c r="H1212" s="1777"/>
      <c r="I1212" s="1777"/>
      <c r="J1212" s="1777"/>
      <c r="K1212" s="1777"/>
      <c r="L1212" s="1777"/>
      <c r="M1212" s="1777"/>
      <c r="N1212" s="1777"/>
      <c r="O1212" s="1777"/>
      <c r="P1212" s="1777"/>
      <c r="Q1212" s="1777"/>
      <c r="R1212" s="1777"/>
      <c r="S1212" s="1777"/>
      <c r="T1212" s="1777"/>
      <c r="U1212" s="1777"/>
      <c r="V1212" s="1777"/>
      <c r="W1212" s="1777"/>
      <c r="X1212" s="1777"/>
      <c r="Y1212" s="1777"/>
      <c r="Z1212" s="1777"/>
    </row>
    <row r="1213" spans="1:26">
      <c r="A1213" s="1832"/>
      <c r="B1213" s="86" t="s">
        <v>324</v>
      </c>
      <c r="C1213" s="1879"/>
      <c r="D1213" s="1831"/>
      <c r="E1213" s="1831"/>
      <c r="F1213" s="1831">
        <f t="shared" si="43"/>
        <v>0</v>
      </c>
      <c r="H1213" s="1777"/>
      <c r="I1213" s="1777"/>
      <c r="J1213" s="1777"/>
      <c r="K1213" s="1777"/>
      <c r="L1213" s="1777"/>
      <c r="M1213" s="1777"/>
      <c r="N1213" s="1777"/>
      <c r="O1213" s="1777"/>
      <c r="P1213" s="1777"/>
      <c r="Q1213" s="1777"/>
      <c r="R1213" s="1777"/>
      <c r="S1213" s="1777"/>
      <c r="T1213" s="1777"/>
      <c r="U1213" s="1777"/>
      <c r="V1213" s="1777"/>
      <c r="W1213" s="1777"/>
      <c r="X1213" s="1777"/>
      <c r="Y1213" s="1777"/>
      <c r="Z1213" s="1777"/>
    </row>
    <row r="1214" spans="1:26">
      <c r="A1214" s="1832"/>
      <c r="B1214" s="1833"/>
      <c r="C1214" s="1834" t="s">
        <v>179</v>
      </c>
      <c r="D1214" s="1831">
        <v>110</v>
      </c>
      <c r="E1214" s="1835"/>
      <c r="F1214" s="1831">
        <f t="shared" si="43"/>
        <v>0</v>
      </c>
      <c r="H1214" s="1777"/>
      <c r="I1214" s="1777"/>
      <c r="J1214" s="1777"/>
      <c r="K1214" s="1777"/>
      <c r="L1214" s="1777"/>
      <c r="M1214" s="1777"/>
      <c r="N1214" s="1777"/>
      <c r="O1214" s="1777"/>
      <c r="P1214" s="1777"/>
      <c r="Q1214" s="1777"/>
      <c r="R1214" s="1777"/>
      <c r="S1214" s="1777"/>
      <c r="T1214" s="1777"/>
      <c r="U1214" s="1777"/>
      <c r="V1214" s="1777"/>
      <c r="W1214" s="1777"/>
      <c r="X1214" s="1777"/>
      <c r="Y1214" s="1777"/>
      <c r="Z1214" s="1777"/>
    </row>
    <row r="1215" spans="1:26">
      <c r="A1215" s="1784"/>
      <c r="B1215" s="1797"/>
      <c r="C1215" s="1785"/>
      <c r="D1215" s="1794"/>
      <c r="E1215" s="1795"/>
      <c r="F1215" s="1831"/>
      <c r="H1215" s="1777"/>
      <c r="I1215" s="1777"/>
      <c r="J1215" s="1777"/>
      <c r="K1215" s="1777"/>
      <c r="L1215" s="1777"/>
      <c r="M1215" s="1777"/>
      <c r="N1215" s="1777"/>
      <c r="O1215" s="1777"/>
      <c r="P1215" s="1777"/>
      <c r="Q1215" s="1777"/>
      <c r="R1215" s="1777"/>
      <c r="S1215" s="1777"/>
      <c r="T1215" s="1777"/>
      <c r="U1215" s="1777"/>
      <c r="V1215" s="1777"/>
      <c r="W1215" s="1777"/>
      <c r="X1215" s="1777"/>
      <c r="Y1215" s="1777"/>
      <c r="Z1215" s="1777"/>
    </row>
    <row r="1216" spans="1:26">
      <c r="A1216" s="1814" t="s">
        <v>209</v>
      </c>
      <c r="B1216" s="1805" t="s">
        <v>2916</v>
      </c>
      <c r="C1216" s="1785"/>
      <c r="D1216" s="1794"/>
      <c r="E1216" s="1795"/>
      <c r="F1216" s="1831">
        <f t="shared" si="41"/>
        <v>0</v>
      </c>
      <c r="G1216" s="1815"/>
      <c r="H1216" s="1777"/>
      <c r="I1216" s="1777"/>
      <c r="J1216" s="1777"/>
      <c r="K1216" s="1777"/>
      <c r="L1216" s="1777"/>
      <c r="M1216" s="1777"/>
      <c r="N1216" s="1777"/>
      <c r="O1216" s="1777"/>
      <c r="P1216" s="1777"/>
      <c r="Q1216" s="1777"/>
      <c r="R1216" s="1777"/>
      <c r="S1216" s="1777"/>
      <c r="T1216" s="1777"/>
      <c r="U1216" s="1777"/>
      <c r="V1216" s="1777"/>
      <c r="W1216" s="1777"/>
      <c r="X1216" s="1777"/>
      <c r="Y1216" s="1777"/>
      <c r="Z1216" s="1777"/>
    </row>
    <row r="1217" spans="1:26" s="1883" customFormat="1" ht="52.8">
      <c r="A1217" s="1892"/>
      <c r="B1217" s="86" t="s">
        <v>2917</v>
      </c>
      <c r="C1217" s="91"/>
      <c r="D1217" s="1831"/>
      <c r="E1217" s="1831"/>
      <c r="F1217" s="1831">
        <f t="shared" ref="F1217:F1225" si="44">SUM(D1217*E1217)</f>
        <v>0</v>
      </c>
      <c r="G1217" s="1911"/>
      <c r="J1217" s="1777"/>
    </row>
    <row r="1218" spans="1:26" s="1883" customFormat="1">
      <c r="A1218" s="1892"/>
      <c r="B1218" s="1878" t="s">
        <v>322</v>
      </c>
      <c r="C1218" s="91"/>
      <c r="D1218" s="1831"/>
      <c r="E1218" s="1831"/>
      <c r="F1218" s="1831">
        <f t="shared" si="44"/>
        <v>0</v>
      </c>
      <c r="G1218" s="1911"/>
      <c r="J1218" s="1777"/>
    </row>
    <row r="1219" spans="1:26" s="1883" customFormat="1" ht="39.6">
      <c r="A1219" s="1784" t="s">
        <v>178</v>
      </c>
      <c r="B1219" s="86" t="s">
        <v>2918</v>
      </c>
      <c r="C1219" s="1879"/>
      <c r="D1219" s="1831"/>
      <c r="E1219" s="1831"/>
      <c r="F1219" s="1831">
        <f t="shared" si="44"/>
        <v>0</v>
      </c>
      <c r="G1219" s="1911"/>
      <c r="J1219" s="1777"/>
    </row>
    <row r="1220" spans="1:26" s="1883" customFormat="1" ht="39.6">
      <c r="A1220" s="1784" t="s">
        <v>178</v>
      </c>
      <c r="B1220" s="1375" t="s">
        <v>328</v>
      </c>
      <c r="C1220" s="92"/>
      <c r="D1220" s="1831"/>
      <c r="E1220" s="1831"/>
      <c r="F1220" s="1831">
        <f t="shared" si="44"/>
        <v>0</v>
      </c>
      <c r="G1220" s="1911"/>
      <c r="J1220" s="1777"/>
    </row>
    <row r="1221" spans="1:26" s="1883" customFormat="1" ht="52.8">
      <c r="A1221" s="1784" t="s">
        <v>178</v>
      </c>
      <c r="B1221" s="1980" t="s">
        <v>326</v>
      </c>
      <c r="C1221" s="92"/>
      <c r="D1221" s="1831"/>
      <c r="E1221" s="1831"/>
      <c r="F1221" s="1831">
        <f t="shared" si="44"/>
        <v>0</v>
      </c>
      <c r="G1221" s="1911"/>
      <c r="J1221" s="1777"/>
    </row>
    <row r="1222" spans="1:26" s="1984" customFormat="1">
      <c r="A1222" s="1784" t="s">
        <v>178</v>
      </c>
      <c r="B1222" s="1980" t="s">
        <v>323</v>
      </c>
      <c r="C1222" s="1981"/>
      <c r="D1222" s="1982"/>
      <c r="E1222" s="1982"/>
      <c r="F1222" s="1831">
        <f t="shared" si="44"/>
        <v>0</v>
      </c>
      <c r="G1222" s="1985"/>
      <c r="J1222" s="1777"/>
    </row>
    <row r="1223" spans="1:26" s="1984" customFormat="1" ht="39.6">
      <c r="A1223" s="1784" t="s">
        <v>178</v>
      </c>
      <c r="B1223" s="86" t="s">
        <v>313</v>
      </c>
      <c r="C1223" s="1981"/>
      <c r="D1223" s="1982"/>
      <c r="E1223" s="1982"/>
      <c r="F1223" s="1831">
        <f t="shared" si="44"/>
        <v>0</v>
      </c>
      <c r="G1223" s="1985"/>
      <c r="J1223" s="1777"/>
    </row>
    <row r="1224" spans="1:26" s="1883" customFormat="1">
      <c r="A1224" s="1832"/>
      <c r="B1224" s="86" t="s">
        <v>2368</v>
      </c>
      <c r="C1224" s="1879"/>
      <c r="D1224" s="1831"/>
      <c r="E1224" s="1831"/>
      <c r="F1224" s="1831">
        <f t="shared" si="44"/>
        <v>0</v>
      </c>
      <c r="G1224" s="1911"/>
      <c r="J1224" s="1777"/>
    </row>
    <row r="1225" spans="1:26">
      <c r="A1225" s="1784"/>
      <c r="B1225" s="1797"/>
      <c r="C1225" s="1785" t="s">
        <v>179</v>
      </c>
      <c r="D1225" s="1794">
        <v>5</v>
      </c>
      <c r="E1225" s="1795"/>
      <c r="F1225" s="1831">
        <f t="shared" si="44"/>
        <v>0</v>
      </c>
      <c r="H1225" s="1777"/>
      <c r="I1225" s="1777"/>
      <c r="J1225" s="1777"/>
      <c r="K1225" s="1777"/>
      <c r="L1225" s="1777"/>
      <c r="M1225" s="1777"/>
      <c r="N1225" s="1777"/>
      <c r="O1225" s="1777"/>
      <c r="P1225" s="1777"/>
      <c r="Q1225" s="1777"/>
      <c r="R1225" s="1777"/>
      <c r="S1225" s="1777"/>
      <c r="T1225" s="1777"/>
      <c r="U1225" s="1777"/>
      <c r="V1225" s="1777"/>
      <c r="W1225" s="1777"/>
      <c r="X1225" s="1777"/>
      <c r="Y1225" s="1777"/>
      <c r="Z1225" s="1777"/>
    </row>
    <row r="1226" spans="1:26">
      <c r="A1226" s="1784"/>
      <c r="B1226" s="1797"/>
      <c r="C1226" s="1785"/>
      <c r="D1226" s="1794"/>
      <c r="E1226" s="1795"/>
      <c r="F1226" s="1831">
        <f t="shared" si="41"/>
        <v>0</v>
      </c>
      <c r="H1226" s="1777"/>
      <c r="I1226" s="1777"/>
      <c r="J1226" s="1777"/>
      <c r="K1226" s="1777"/>
      <c r="L1226" s="1777"/>
      <c r="M1226" s="1777"/>
      <c r="N1226" s="1777"/>
      <c r="O1226" s="1777"/>
      <c r="P1226" s="1777"/>
      <c r="Q1226" s="1777"/>
      <c r="R1226" s="1777"/>
      <c r="S1226" s="1777"/>
      <c r="T1226" s="1777"/>
      <c r="U1226" s="1777"/>
      <c r="V1226" s="1777"/>
      <c r="W1226" s="1777"/>
      <c r="X1226" s="1777"/>
      <c r="Y1226" s="1777"/>
      <c r="Z1226" s="1777"/>
    </row>
    <row r="1227" spans="1:26" ht="26.4">
      <c r="A1227" s="1814" t="s">
        <v>210</v>
      </c>
      <c r="B1227" s="1805" t="s">
        <v>2919</v>
      </c>
      <c r="C1227" s="1785"/>
      <c r="D1227" s="1794"/>
      <c r="E1227" s="1795"/>
      <c r="F1227" s="1831">
        <f t="shared" ref="F1227:F1236" si="45">SUM(D1227*E1227)</f>
        <v>0</v>
      </c>
      <c r="H1227" s="1777"/>
      <c r="I1227" s="1777"/>
      <c r="J1227" s="1777"/>
      <c r="K1227" s="1777"/>
      <c r="L1227" s="1777"/>
      <c r="M1227" s="1777"/>
      <c r="N1227" s="1777"/>
      <c r="O1227" s="1777"/>
      <c r="P1227" s="1777"/>
      <c r="Q1227" s="1777"/>
      <c r="R1227" s="1777"/>
      <c r="S1227" s="1777"/>
      <c r="T1227" s="1777"/>
      <c r="U1227" s="1777"/>
      <c r="V1227" s="1777"/>
      <c r="W1227" s="1777"/>
      <c r="X1227" s="1777"/>
      <c r="Y1227" s="1777"/>
      <c r="Z1227" s="1777"/>
    </row>
    <row r="1228" spans="1:26" ht="79.2">
      <c r="A1228" s="1892"/>
      <c r="B1228" s="86" t="s">
        <v>2920</v>
      </c>
      <c r="C1228" s="91"/>
      <c r="D1228" s="1831"/>
      <c r="E1228" s="1831"/>
      <c r="F1228" s="1831">
        <f t="shared" si="45"/>
        <v>0</v>
      </c>
      <c r="H1228" s="1777"/>
      <c r="I1228" s="1777"/>
      <c r="J1228" s="1777"/>
      <c r="K1228" s="1777"/>
      <c r="L1228" s="1777"/>
      <c r="M1228" s="1777"/>
      <c r="N1228" s="1777"/>
      <c r="O1228" s="1777"/>
      <c r="P1228" s="1777"/>
      <c r="Q1228" s="1777"/>
      <c r="R1228" s="1777"/>
      <c r="S1228" s="1777"/>
      <c r="T1228" s="1777"/>
      <c r="U1228" s="1777"/>
      <c r="V1228" s="1777"/>
      <c r="W1228" s="1777"/>
      <c r="X1228" s="1777"/>
      <c r="Y1228" s="1777"/>
      <c r="Z1228" s="1777"/>
    </row>
    <row r="1229" spans="1:26">
      <c r="A1229" s="1892"/>
      <c r="B1229" s="1878" t="s">
        <v>322</v>
      </c>
      <c r="C1229" s="91"/>
      <c r="D1229" s="1831"/>
      <c r="E1229" s="1831"/>
      <c r="F1229" s="1831">
        <f t="shared" si="45"/>
        <v>0</v>
      </c>
      <c r="H1229" s="1777"/>
      <c r="I1229" s="1777"/>
      <c r="J1229" s="1777"/>
      <c r="K1229" s="1777"/>
      <c r="L1229" s="1777"/>
      <c r="M1229" s="1777"/>
      <c r="N1229" s="1777"/>
      <c r="O1229" s="1777"/>
      <c r="P1229" s="1777"/>
      <c r="Q1229" s="1777"/>
      <c r="R1229" s="1777"/>
      <c r="S1229" s="1777"/>
      <c r="T1229" s="1777"/>
      <c r="U1229" s="1777"/>
      <c r="V1229" s="1777"/>
      <c r="W1229" s="1777"/>
      <c r="X1229" s="1777"/>
      <c r="Y1229" s="1777"/>
      <c r="Z1229" s="1777"/>
    </row>
    <row r="1230" spans="1:26" ht="39.6">
      <c r="A1230" s="1784" t="s">
        <v>178</v>
      </c>
      <c r="B1230" s="86" t="s">
        <v>2921</v>
      </c>
      <c r="C1230" s="1879"/>
      <c r="D1230" s="1831"/>
      <c r="E1230" s="1831"/>
      <c r="F1230" s="1831">
        <f t="shared" si="45"/>
        <v>0</v>
      </c>
      <c r="H1230" s="1777"/>
      <c r="I1230" s="1777"/>
      <c r="J1230" s="1777"/>
      <c r="K1230" s="1777"/>
      <c r="L1230" s="1777"/>
      <c r="M1230" s="1777"/>
      <c r="N1230" s="1777"/>
      <c r="O1230" s="1777"/>
      <c r="P1230" s="1777"/>
      <c r="Q1230" s="1777"/>
      <c r="R1230" s="1777"/>
      <c r="S1230" s="1777"/>
      <c r="T1230" s="1777"/>
      <c r="U1230" s="1777"/>
      <c r="V1230" s="1777"/>
      <c r="W1230" s="1777"/>
      <c r="X1230" s="1777"/>
      <c r="Y1230" s="1777"/>
      <c r="Z1230" s="1777"/>
    </row>
    <row r="1231" spans="1:26" ht="39.6">
      <c r="A1231" s="1784" t="s">
        <v>178</v>
      </c>
      <c r="B1231" s="1375" t="s">
        <v>328</v>
      </c>
      <c r="C1231" s="92"/>
      <c r="D1231" s="1831"/>
      <c r="E1231" s="1831"/>
      <c r="F1231" s="1831">
        <f t="shared" si="45"/>
        <v>0</v>
      </c>
      <c r="H1231" s="1777"/>
      <c r="I1231" s="1777"/>
      <c r="J1231" s="1777"/>
      <c r="K1231" s="1777"/>
      <c r="L1231" s="1777"/>
      <c r="M1231" s="1777"/>
      <c r="N1231" s="1777"/>
      <c r="O1231" s="1777"/>
      <c r="P1231" s="1777"/>
      <c r="Q1231" s="1777"/>
      <c r="R1231" s="1777"/>
      <c r="S1231" s="1777"/>
      <c r="T1231" s="1777"/>
      <c r="U1231" s="1777"/>
      <c r="V1231" s="1777"/>
      <c r="W1231" s="1777"/>
      <c r="X1231" s="1777"/>
      <c r="Y1231" s="1777"/>
      <c r="Z1231" s="1777"/>
    </row>
    <row r="1232" spans="1:26" ht="52.8">
      <c r="A1232" s="1784" t="s">
        <v>178</v>
      </c>
      <c r="B1232" s="1980" t="s">
        <v>326</v>
      </c>
      <c r="C1232" s="92"/>
      <c r="D1232" s="1831"/>
      <c r="E1232" s="1831"/>
      <c r="F1232" s="1831">
        <f t="shared" si="45"/>
        <v>0</v>
      </c>
      <c r="H1232" s="1777"/>
      <c r="I1232" s="1777"/>
      <c r="J1232" s="1777"/>
      <c r="K1232" s="1777"/>
      <c r="L1232" s="1777"/>
      <c r="M1232" s="1777"/>
      <c r="N1232" s="1777"/>
      <c r="O1232" s="1777"/>
      <c r="P1232" s="1777"/>
      <c r="Q1232" s="1777"/>
      <c r="R1232" s="1777"/>
      <c r="S1232" s="1777"/>
      <c r="T1232" s="1777"/>
      <c r="U1232" s="1777"/>
      <c r="V1232" s="1777"/>
      <c r="W1232" s="1777"/>
      <c r="X1232" s="1777"/>
      <c r="Y1232" s="1777"/>
      <c r="Z1232" s="1777"/>
    </row>
    <row r="1233" spans="1:26">
      <c r="A1233" s="1784" t="s">
        <v>178</v>
      </c>
      <c r="B1233" s="1980" t="s">
        <v>323</v>
      </c>
      <c r="C1233" s="1981"/>
      <c r="D1233" s="1982"/>
      <c r="E1233" s="1982"/>
      <c r="F1233" s="1831">
        <f t="shared" si="45"/>
        <v>0</v>
      </c>
      <c r="H1233" s="1777"/>
      <c r="I1233" s="1777"/>
      <c r="J1233" s="1777"/>
      <c r="K1233" s="1777"/>
      <c r="L1233" s="1777"/>
      <c r="M1233" s="1777"/>
      <c r="N1233" s="1777"/>
      <c r="O1233" s="1777"/>
      <c r="P1233" s="1777"/>
      <c r="Q1233" s="1777"/>
      <c r="R1233" s="1777"/>
      <c r="S1233" s="1777"/>
      <c r="T1233" s="1777"/>
      <c r="U1233" s="1777"/>
      <c r="V1233" s="1777"/>
      <c r="W1233" s="1777"/>
      <c r="X1233" s="1777"/>
      <c r="Y1233" s="1777"/>
      <c r="Z1233" s="1777"/>
    </row>
    <row r="1234" spans="1:26" ht="39.6">
      <c r="A1234" s="1784" t="s">
        <v>178</v>
      </c>
      <c r="B1234" s="86" t="s">
        <v>313</v>
      </c>
      <c r="C1234" s="1981"/>
      <c r="D1234" s="1982"/>
      <c r="E1234" s="1982"/>
      <c r="F1234" s="1831">
        <f t="shared" si="45"/>
        <v>0</v>
      </c>
      <c r="H1234" s="1777"/>
      <c r="I1234" s="1777"/>
      <c r="J1234" s="1777"/>
      <c r="K1234" s="1777"/>
      <c r="L1234" s="1777"/>
      <c r="M1234" s="1777"/>
      <c r="N1234" s="1777"/>
      <c r="O1234" s="1777"/>
      <c r="P1234" s="1777"/>
      <c r="Q1234" s="1777"/>
      <c r="R1234" s="1777"/>
      <c r="S1234" s="1777"/>
      <c r="T1234" s="1777"/>
      <c r="U1234" s="1777"/>
      <c r="V1234" s="1777"/>
      <c r="W1234" s="1777"/>
      <c r="X1234" s="1777"/>
      <c r="Y1234" s="1777"/>
      <c r="Z1234" s="1777"/>
    </row>
    <row r="1235" spans="1:26">
      <c r="A1235" s="1832"/>
      <c r="B1235" s="86" t="s">
        <v>2368</v>
      </c>
      <c r="C1235" s="1879"/>
      <c r="D1235" s="1831"/>
      <c r="E1235" s="1831"/>
      <c r="F1235" s="1831">
        <f t="shared" si="45"/>
        <v>0</v>
      </c>
      <c r="H1235" s="1777"/>
      <c r="I1235" s="1777"/>
      <c r="J1235" s="1777"/>
      <c r="K1235" s="1777"/>
      <c r="L1235" s="1777"/>
      <c r="M1235" s="1777"/>
      <c r="N1235" s="1777"/>
      <c r="O1235" s="1777"/>
      <c r="P1235" s="1777"/>
      <c r="Q1235" s="1777"/>
      <c r="R1235" s="1777"/>
      <c r="S1235" s="1777"/>
      <c r="T1235" s="1777"/>
      <c r="U1235" s="1777"/>
      <c r="V1235" s="1777"/>
      <c r="W1235" s="1777"/>
      <c r="X1235" s="1777"/>
      <c r="Y1235" s="1777"/>
      <c r="Z1235" s="1777"/>
    </row>
    <row r="1236" spans="1:26">
      <c r="A1236" s="1784"/>
      <c r="B1236" s="1797"/>
      <c r="C1236" s="1785" t="s">
        <v>179</v>
      </c>
      <c r="D1236" s="1794">
        <v>190</v>
      </c>
      <c r="E1236" s="1795"/>
      <c r="F1236" s="1831">
        <f t="shared" si="45"/>
        <v>0</v>
      </c>
      <c r="H1236" s="1777"/>
      <c r="I1236" s="1777"/>
      <c r="J1236" s="1777"/>
      <c r="K1236" s="1777"/>
      <c r="L1236" s="1777"/>
      <c r="M1236" s="1777"/>
      <c r="N1236" s="1777"/>
      <c r="O1236" s="1777"/>
      <c r="P1236" s="1777"/>
      <c r="Q1236" s="1777"/>
      <c r="R1236" s="1777"/>
      <c r="S1236" s="1777"/>
      <c r="T1236" s="1777"/>
      <c r="U1236" s="1777"/>
      <c r="V1236" s="1777"/>
      <c r="W1236" s="1777"/>
      <c r="X1236" s="1777"/>
      <c r="Y1236" s="1777"/>
      <c r="Z1236" s="1777"/>
    </row>
    <row r="1237" spans="1:26">
      <c r="A1237" s="1784"/>
      <c r="B1237" s="1797"/>
      <c r="C1237" s="1785"/>
      <c r="D1237" s="1794"/>
      <c r="E1237" s="1795"/>
      <c r="F1237" s="1831"/>
      <c r="H1237" s="1777"/>
      <c r="I1237" s="1777"/>
      <c r="J1237" s="1777"/>
      <c r="K1237" s="1777"/>
      <c r="L1237" s="1777"/>
      <c r="M1237" s="1777"/>
      <c r="N1237" s="1777"/>
      <c r="O1237" s="1777"/>
      <c r="P1237" s="1777"/>
      <c r="Q1237" s="1777"/>
      <c r="R1237" s="1777"/>
      <c r="S1237" s="1777"/>
      <c r="T1237" s="1777"/>
      <c r="U1237" s="1777"/>
      <c r="V1237" s="1777"/>
      <c r="W1237" s="1777"/>
      <c r="X1237" s="1777"/>
      <c r="Y1237" s="1777"/>
      <c r="Z1237" s="1777"/>
    </row>
    <row r="1238" spans="1:26" ht="26.4">
      <c r="A1238" s="1814" t="s">
        <v>211</v>
      </c>
      <c r="B1238" s="1805" t="s">
        <v>2922</v>
      </c>
      <c r="C1238" s="1785"/>
      <c r="D1238" s="1794"/>
      <c r="E1238" s="1795"/>
      <c r="F1238" s="1831">
        <f t="shared" ref="F1238:F1247" si="46">SUM(D1238*E1238)</f>
        <v>0</v>
      </c>
      <c r="H1238" s="1777"/>
      <c r="I1238" s="1777"/>
      <c r="J1238" s="1777"/>
      <c r="K1238" s="1777"/>
      <c r="L1238" s="1777"/>
      <c r="M1238" s="1777"/>
      <c r="N1238" s="1777"/>
      <c r="O1238" s="1777"/>
      <c r="P1238" s="1777"/>
      <c r="Q1238" s="1777"/>
      <c r="R1238" s="1777"/>
      <c r="S1238" s="1777"/>
      <c r="T1238" s="1777"/>
      <c r="U1238" s="1777"/>
      <c r="V1238" s="1777"/>
      <c r="W1238" s="1777"/>
      <c r="X1238" s="1777"/>
      <c r="Y1238" s="1777"/>
      <c r="Z1238" s="1777"/>
    </row>
    <row r="1239" spans="1:26" ht="79.2">
      <c r="A1239" s="1892"/>
      <c r="B1239" s="86" t="s">
        <v>2923</v>
      </c>
      <c r="C1239" s="91"/>
      <c r="D1239" s="1831"/>
      <c r="E1239" s="1831"/>
      <c r="F1239" s="1831">
        <f t="shared" si="46"/>
        <v>0</v>
      </c>
      <c r="H1239" s="1777"/>
      <c r="I1239" s="1777"/>
      <c r="J1239" s="1777"/>
      <c r="K1239" s="1777"/>
      <c r="L1239" s="1777"/>
      <c r="M1239" s="1777"/>
      <c r="N1239" s="1777"/>
      <c r="O1239" s="1777"/>
      <c r="P1239" s="1777"/>
      <c r="Q1239" s="1777"/>
      <c r="R1239" s="1777"/>
      <c r="S1239" s="1777"/>
      <c r="T1239" s="1777"/>
      <c r="U1239" s="1777"/>
      <c r="V1239" s="1777"/>
      <c r="W1239" s="1777"/>
      <c r="X1239" s="1777"/>
      <c r="Y1239" s="1777"/>
      <c r="Z1239" s="1777"/>
    </row>
    <row r="1240" spans="1:26">
      <c r="A1240" s="1892"/>
      <c r="B1240" s="1878" t="s">
        <v>322</v>
      </c>
      <c r="C1240" s="91"/>
      <c r="D1240" s="1831"/>
      <c r="E1240" s="1831"/>
      <c r="F1240" s="1831">
        <f t="shared" si="46"/>
        <v>0</v>
      </c>
      <c r="H1240" s="1777"/>
      <c r="I1240" s="1777"/>
      <c r="J1240" s="1777"/>
      <c r="K1240" s="1777"/>
      <c r="L1240" s="1777"/>
      <c r="M1240" s="1777"/>
      <c r="N1240" s="1777"/>
      <c r="O1240" s="1777"/>
      <c r="P1240" s="1777"/>
      <c r="Q1240" s="1777"/>
      <c r="R1240" s="1777"/>
      <c r="S1240" s="1777"/>
      <c r="T1240" s="1777"/>
      <c r="U1240" s="1777"/>
      <c r="V1240" s="1777"/>
      <c r="W1240" s="1777"/>
      <c r="X1240" s="1777"/>
      <c r="Y1240" s="1777"/>
      <c r="Z1240" s="1777"/>
    </row>
    <row r="1241" spans="1:26" ht="39.6">
      <c r="A1241" s="1784" t="s">
        <v>178</v>
      </c>
      <c r="B1241" s="86" t="s">
        <v>2924</v>
      </c>
      <c r="C1241" s="1879"/>
      <c r="D1241" s="1831"/>
      <c r="E1241" s="1831"/>
      <c r="F1241" s="1831">
        <f t="shared" si="46"/>
        <v>0</v>
      </c>
      <c r="H1241" s="1777"/>
      <c r="I1241" s="1777"/>
      <c r="J1241" s="1777"/>
      <c r="K1241" s="1777"/>
      <c r="L1241" s="1777"/>
      <c r="M1241" s="1777"/>
      <c r="N1241" s="1777"/>
      <c r="O1241" s="1777"/>
      <c r="P1241" s="1777"/>
      <c r="Q1241" s="1777"/>
      <c r="R1241" s="1777"/>
      <c r="S1241" s="1777"/>
      <c r="T1241" s="1777"/>
      <c r="U1241" s="1777"/>
      <c r="V1241" s="1777"/>
      <c r="W1241" s="1777"/>
      <c r="X1241" s="1777"/>
      <c r="Y1241" s="1777"/>
      <c r="Z1241" s="1777"/>
    </row>
    <row r="1242" spans="1:26" ht="39.6">
      <c r="A1242" s="1784" t="s">
        <v>178</v>
      </c>
      <c r="B1242" s="1375" t="s">
        <v>328</v>
      </c>
      <c r="C1242" s="92"/>
      <c r="D1242" s="1831"/>
      <c r="E1242" s="1831"/>
      <c r="F1242" s="1831">
        <f t="shared" si="46"/>
        <v>0</v>
      </c>
      <c r="H1242" s="1777"/>
      <c r="I1242" s="1777"/>
      <c r="J1242" s="1777"/>
      <c r="K1242" s="1777"/>
      <c r="L1242" s="1777"/>
      <c r="M1242" s="1777"/>
      <c r="N1242" s="1777"/>
      <c r="O1242" s="1777"/>
      <c r="P1242" s="1777"/>
      <c r="Q1242" s="1777"/>
      <c r="R1242" s="1777"/>
      <c r="S1242" s="1777"/>
      <c r="T1242" s="1777"/>
      <c r="U1242" s="1777"/>
      <c r="V1242" s="1777"/>
      <c r="W1242" s="1777"/>
      <c r="X1242" s="1777"/>
      <c r="Y1242" s="1777"/>
      <c r="Z1242" s="1777"/>
    </row>
    <row r="1243" spans="1:26" ht="52.8">
      <c r="A1243" s="1784" t="s">
        <v>178</v>
      </c>
      <c r="B1243" s="1980" t="s">
        <v>326</v>
      </c>
      <c r="C1243" s="92"/>
      <c r="D1243" s="1831"/>
      <c r="E1243" s="1831"/>
      <c r="F1243" s="1831">
        <f t="shared" si="46"/>
        <v>0</v>
      </c>
      <c r="H1243" s="1777"/>
      <c r="I1243" s="1777"/>
      <c r="J1243" s="1777"/>
      <c r="K1243" s="1777"/>
      <c r="L1243" s="1777"/>
      <c r="M1243" s="1777"/>
      <c r="N1243" s="1777"/>
      <c r="O1243" s="1777"/>
      <c r="P1243" s="1777"/>
      <c r="Q1243" s="1777"/>
      <c r="R1243" s="1777"/>
      <c r="S1243" s="1777"/>
      <c r="T1243" s="1777"/>
      <c r="U1243" s="1777"/>
      <c r="V1243" s="1777"/>
      <c r="W1243" s="1777"/>
      <c r="X1243" s="1777"/>
      <c r="Y1243" s="1777"/>
      <c r="Z1243" s="1777"/>
    </row>
    <row r="1244" spans="1:26">
      <c r="A1244" s="1784" t="s">
        <v>178</v>
      </c>
      <c r="B1244" s="1980" t="s">
        <v>323</v>
      </c>
      <c r="C1244" s="1981"/>
      <c r="D1244" s="1982"/>
      <c r="E1244" s="1982"/>
      <c r="F1244" s="1831">
        <f t="shared" si="46"/>
        <v>0</v>
      </c>
      <c r="H1244" s="1777"/>
      <c r="I1244" s="1777"/>
      <c r="J1244" s="1777"/>
      <c r="K1244" s="1777"/>
      <c r="L1244" s="1777"/>
      <c r="M1244" s="1777"/>
      <c r="N1244" s="1777"/>
      <c r="O1244" s="1777"/>
      <c r="P1244" s="1777"/>
      <c r="Q1244" s="1777"/>
      <c r="R1244" s="1777"/>
      <c r="S1244" s="1777"/>
      <c r="T1244" s="1777"/>
      <c r="U1244" s="1777"/>
      <c r="V1244" s="1777"/>
      <c r="W1244" s="1777"/>
      <c r="X1244" s="1777"/>
      <c r="Y1244" s="1777"/>
      <c r="Z1244" s="1777"/>
    </row>
    <row r="1245" spans="1:26" ht="39.6">
      <c r="A1245" s="1784" t="s">
        <v>178</v>
      </c>
      <c r="B1245" s="86" t="s">
        <v>313</v>
      </c>
      <c r="C1245" s="1981"/>
      <c r="D1245" s="1982"/>
      <c r="E1245" s="1982"/>
      <c r="F1245" s="1831">
        <f t="shared" si="46"/>
        <v>0</v>
      </c>
      <c r="H1245" s="1777"/>
      <c r="I1245" s="1777"/>
      <c r="J1245" s="1777"/>
      <c r="K1245" s="1777"/>
      <c r="L1245" s="1777"/>
      <c r="M1245" s="1777"/>
      <c r="N1245" s="1777"/>
      <c r="O1245" s="1777"/>
      <c r="P1245" s="1777"/>
      <c r="Q1245" s="1777"/>
      <c r="R1245" s="1777"/>
      <c r="S1245" s="1777"/>
      <c r="T1245" s="1777"/>
      <c r="U1245" s="1777"/>
      <c r="V1245" s="1777"/>
      <c r="W1245" s="1777"/>
      <c r="X1245" s="1777"/>
      <c r="Y1245" s="1777"/>
      <c r="Z1245" s="1777"/>
    </row>
    <row r="1246" spans="1:26">
      <c r="A1246" s="1832"/>
      <c r="B1246" s="86" t="s">
        <v>2368</v>
      </c>
      <c r="C1246" s="1879"/>
      <c r="D1246" s="1831"/>
      <c r="E1246" s="1831"/>
      <c r="F1246" s="1831">
        <f t="shared" si="46"/>
        <v>0</v>
      </c>
      <c r="H1246" s="1777"/>
      <c r="I1246" s="1777"/>
      <c r="J1246" s="1777"/>
      <c r="K1246" s="1777"/>
      <c r="L1246" s="1777"/>
      <c r="M1246" s="1777"/>
      <c r="N1246" s="1777"/>
      <c r="O1246" s="1777"/>
      <c r="P1246" s="1777"/>
      <c r="Q1246" s="1777"/>
      <c r="R1246" s="1777"/>
      <c r="S1246" s="1777"/>
      <c r="T1246" s="1777"/>
      <c r="U1246" s="1777"/>
      <c r="V1246" s="1777"/>
      <c r="W1246" s="1777"/>
      <c r="X1246" s="1777"/>
      <c r="Y1246" s="1777"/>
      <c r="Z1246" s="1777"/>
    </row>
    <row r="1247" spans="1:26">
      <c r="A1247" s="1784"/>
      <c r="B1247" s="1797"/>
      <c r="C1247" s="1785" t="s">
        <v>179</v>
      </c>
      <c r="D1247" s="1794">
        <v>135</v>
      </c>
      <c r="E1247" s="1795"/>
      <c r="F1247" s="1831">
        <f t="shared" si="46"/>
        <v>0</v>
      </c>
      <c r="H1247" s="1777"/>
      <c r="I1247" s="1777"/>
      <c r="J1247" s="1777"/>
      <c r="K1247" s="1777"/>
      <c r="L1247" s="1777"/>
      <c r="M1247" s="1777"/>
      <c r="N1247" s="1777"/>
      <c r="O1247" s="1777"/>
      <c r="P1247" s="1777"/>
      <c r="Q1247" s="1777"/>
      <c r="R1247" s="1777"/>
      <c r="S1247" s="1777"/>
      <c r="T1247" s="1777"/>
      <c r="U1247" s="1777"/>
      <c r="V1247" s="1777"/>
      <c r="W1247" s="1777"/>
      <c r="X1247" s="1777"/>
      <c r="Y1247" s="1777"/>
      <c r="Z1247" s="1777"/>
    </row>
    <row r="1248" spans="1:26">
      <c r="A1248" s="1784"/>
      <c r="B1248" s="1797"/>
      <c r="C1248" s="1785"/>
      <c r="D1248" s="1794"/>
      <c r="E1248" s="1795"/>
      <c r="F1248" s="1831"/>
      <c r="H1248" s="1777"/>
      <c r="I1248" s="1777"/>
      <c r="J1248" s="1777"/>
      <c r="K1248" s="1777"/>
      <c r="L1248" s="1777"/>
      <c r="M1248" s="1777"/>
      <c r="N1248" s="1777"/>
      <c r="O1248" s="1777"/>
      <c r="P1248" s="1777"/>
      <c r="Q1248" s="1777"/>
      <c r="R1248" s="1777"/>
      <c r="S1248" s="1777"/>
      <c r="T1248" s="1777"/>
      <c r="U1248" s="1777"/>
      <c r="V1248" s="1777"/>
      <c r="W1248" s="1777"/>
      <c r="X1248" s="1777"/>
      <c r="Y1248" s="1777"/>
      <c r="Z1248" s="1777"/>
    </row>
    <row r="1249" spans="1:26">
      <c r="A1249" s="1821"/>
      <c r="B1249" s="1822"/>
      <c r="C1249" s="1762"/>
      <c r="D1249" s="1780"/>
      <c r="E1249" s="1795"/>
      <c r="F1249" s="1831">
        <f t="shared" si="41"/>
        <v>0</v>
      </c>
      <c r="H1249" s="1777"/>
      <c r="I1249" s="1777"/>
      <c r="J1249" s="1777"/>
      <c r="K1249" s="1777"/>
      <c r="L1249" s="1777"/>
      <c r="M1249" s="1777"/>
      <c r="N1249" s="1777"/>
      <c r="O1249" s="1777"/>
      <c r="P1249" s="1777"/>
      <c r="Q1249" s="1777"/>
      <c r="R1249" s="1777"/>
      <c r="S1249" s="1777"/>
      <c r="T1249" s="1777"/>
      <c r="U1249" s="1777"/>
      <c r="V1249" s="1777"/>
      <c r="W1249" s="1777"/>
      <c r="X1249" s="1777"/>
      <c r="Y1249" s="1777"/>
      <c r="Z1249" s="1777"/>
    </row>
    <row r="1250" spans="1:26">
      <c r="A1250" s="1924" t="str">
        <f>A1136</f>
        <v>II.</v>
      </c>
      <c r="B1250" s="1925" t="str">
        <f>CONCATENATE(B1136," ", "UKUPNO:")</f>
        <v>TOPLINSKE IZOLACIJE UKUPNO:</v>
      </c>
      <c r="C1250" s="1926"/>
      <c r="D1250" s="1927"/>
      <c r="E1250" s="1992"/>
      <c r="F1250" s="1993">
        <f>SUM(F1137:F1249)</f>
        <v>0</v>
      </c>
      <c r="H1250" s="1777"/>
      <c r="I1250" s="1777"/>
      <c r="J1250" s="1777"/>
      <c r="K1250" s="1777"/>
      <c r="L1250" s="1777"/>
      <c r="M1250" s="1777"/>
      <c r="N1250" s="1777"/>
      <c r="O1250" s="1777"/>
      <c r="P1250" s="1777"/>
      <c r="Q1250" s="1777"/>
      <c r="R1250" s="1777"/>
      <c r="S1250" s="1777"/>
      <c r="T1250" s="1777"/>
      <c r="U1250" s="1777"/>
      <c r="V1250" s="1777"/>
      <c r="W1250" s="1777"/>
      <c r="X1250" s="1777"/>
      <c r="Y1250" s="1777"/>
      <c r="Z1250" s="1777"/>
    </row>
    <row r="1251" spans="1:26">
      <c r="A1251" s="1796"/>
      <c r="B1251" s="1797"/>
      <c r="C1251" s="1785"/>
      <c r="D1251" s="1794"/>
      <c r="E1251" s="1795"/>
      <c r="F1251" s="1813"/>
      <c r="H1251" s="1777"/>
      <c r="I1251" s="1777"/>
      <c r="J1251" s="1777"/>
      <c r="K1251" s="1777"/>
      <c r="L1251" s="1777"/>
      <c r="M1251" s="1777"/>
      <c r="N1251" s="1777"/>
      <c r="O1251" s="1777"/>
      <c r="P1251" s="1777"/>
      <c r="Q1251" s="1777"/>
      <c r="R1251" s="1777"/>
      <c r="S1251" s="1777"/>
      <c r="T1251" s="1777"/>
      <c r="U1251" s="1777"/>
      <c r="V1251" s="1777"/>
      <c r="W1251" s="1777"/>
      <c r="X1251" s="1777"/>
      <c r="Y1251" s="1777"/>
      <c r="Z1251" s="1777"/>
    </row>
    <row r="1252" spans="1:26">
      <c r="A1252" s="1796"/>
      <c r="B1252" s="1797"/>
      <c r="C1252" s="1785"/>
      <c r="D1252" s="1794"/>
      <c r="E1252" s="1795"/>
      <c r="F1252" s="1813"/>
      <c r="H1252" s="1777"/>
      <c r="I1252" s="1777"/>
      <c r="J1252" s="1777"/>
      <c r="K1252" s="1777"/>
      <c r="L1252" s="1777"/>
      <c r="M1252" s="1777"/>
      <c r="N1252" s="1777"/>
      <c r="O1252" s="1777"/>
      <c r="P1252" s="1777"/>
      <c r="Q1252" s="1777"/>
      <c r="R1252" s="1777"/>
      <c r="S1252" s="1777"/>
      <c r="T1252" s="1777"/>
      <c r="U1252" s="1777"/>
      <c r="V1252" s="1777"/>
      <c r="W1252" s="1777"/>
      <c r="X1252" s="1777"/>
      <c r="Y1252" s="1777"/>
      <c r="Z1252" s="1777"/>
    </row>
    <row r="1253" spans="1:26" s="1995" customFormat="1">
      <c r="A1253" s="1798" t="s">
        <v>2608</v>
      </c>
      <c r="B1253" s="1799" t="s">
        <v>2925</v>
      </c>
      <c r="C1253" s="1800"/>
      <c r="D1253" s="1801"/>
      <c r="E1253" s="1801"/>
      <c r="F1253" s="1978"/>
      <c r="G1253" s="1994"/>
      <c r="J1253" s="1777"/>
    </row>
    <row r="1254" spans="1:26" s="1883" customFormat="1">
      <c r="A1254" s="1892"/>
      <c r="B1254" s="1884"/>
      <c r="C1254" s="1879"/>
      <c r="D1254" s="1831"/>
      <c r="E1254" s="1831"/>
      <c r="F1254" s="1831"/>
      <c r="G1254" s="1911"/>
      <c r="J1254" s="1777"/>
    </row>
    <row r="1255" spans="1:26" s="1883" customFormat="1">
      <c r="A1255" s="1892"/>
      <c r="B1255" s="1892"/>
      <c r="C1255" s="1887"/>
      <c r="D1255" s="1831"/>
      <c r="E1255" s="1831"/>
      <c r="F1255" s="1831"/>
      <c r="G1255" s="1911"/>
      <c r="J1255" s="1777"/>
    </row>
    <row r="1256" spans="1:26" s="1883" customFormat="1" ht="26.4">
      <c r="A1256" s="1884" t="s">
        <v>172</v>
      </c>
      <c r="B1256" s="1996" t="s">
        <v>2926</v>
      </c>
      <c r="C1256" s="1887"/>
      <c r="D1256" s="1831"/>
      <c r="E1256" s="1831"/>
      <c r="F1256" s="1831"/>
      <c r="G1256" s="1815"/>
      <c r="J1256" s="1777"/>
    </row>
    <row r="1257" spans="1:26" s="1883" customFormat="1" ht="250.8">
      <c r="A1257" s="1892"/>
      <c r="B1257" s="1878" t="s">
        <v>2927</v>
      </c>
      <c r="C1257" s="91"/>
      <c r="D1257" s="1831"/>
      <c r="E1257" s="1831"/>
      <c r="F1257" s="1831">
        <f t="shared" ref="F1257:F1264" si="47">D1257*E1257</f>
        <v>0</v>
      </c>
      <c r="G1257" s="1911"/>
      <c r="J1257" s="1777"/>
    </row>
    <row r="1258" spans="1:26" s="1883" customFormat="1">
      <c r="A1258" s="1892"/>
      <c r="B1258" s="1878" t="s">
        <v>322</v>
      </c>
      <c r="C1258" s="1879"/>
      <c r="D1258" s="1831"/>
      <c r="E1258" s="1831"/>
      <c r="F1258" s="1831">
        <f t="shared" si="47"/>
        <v>0</v>
      </c>
      <c r="G1258" s="1911"/>
      <c r="J1258" s="1777"/>
    </row>
    <row r="1259" spans="1:26" s="1883" customFormat="1" ht="118.8">
      <c r="A1259" s="1784" t="s">
        <v>178</v>
      </c>
      <c r="B1259" s="1878" t="s">
        <v>2928</v>
      </c>
      <c r="C1259" s="92"/>
      <c r="D1259" s="1831"/>
      <c r="E1259" s="1831"/>
      <c r="F1259" s="1831">
        <f t="shared" si="47"/>
        <v>0</v>
      </c>
      <c r="G1259" s="1911"/>
      <c r="J1259" s="1777"/>
    </row>
    <row r="1260" spans="1:26" s="1883" customFormat="1" ht="66">
      <c r="A1260" s="1784" t="s">
        <v>178</v>
      </c>
      <c r="B1260" s="1878" t="s">
        <v>2929</v>
      </c>
      <c r="C1260" s="92"/>
      <c r="D1260" s="1831"/>
      <c r="E1260" s="1831"/>
      <c r="F1260" s="1831">
        <f t="shared" si="47"/>
        <v>0</v>
      </c>
      <c r="G1260" s="1911"/>
      <c r="J1260" s="1777"/>
    </row>
    <row r="1261" spans="1:26" s="1883" customFormat="1" ht="39.6">
      <c r="A1261" s="1784" t="s">
        <v>178</v>
      </c>
      <c r="B1261" s="1375" t="s">
        <v>2930</v>
      </c>
      <c r="C1261" s="92"/>
      <c r="D1261" s="1831"/>
      <c r="E1261" s="1831"/>
      <c r="F1261" s="1831">
        <f t="shared" si="47"/>
        <v>0</v>
      </c>
      <c r="G1261" s="1911"/>
      <c r="J1261" s="1777"/>
    </row>
    <row r="1262" spans="1:26" s="1883" customFormat="1" ht="66">
      <c r="A1262" s="1784" t="s">
        <v>178</v>
      </c>
      <c r="B1262" s="1375" t="s">
        <v>2931</v>
      </c>
      <c r="C1262" s="1403"/>
      <c r="D1262" s="1404"/>
      <c r="E1262" s="1404"/>
      <c r="F1262" s="1831">
        <f t="shared" si="47"/>
        <v>0</v>
      </c>
      <c r="G1262" s="1911"/>
      <c r="J1262" s="1777"/>
    </row>
    <row r="1263" spans="1:26" s="1883" customFormat="1">
      <c r="A1263" s="1784" t="s">
        <v>178</v>
      </c>
      <c r="B1263" s="1878" t="s">
        <v>323</v>
      </c>
      <c r="C1263" s="1997"/>
      <c r="D1263" s="1831"/>
      <c r="E1263" s="1831"/>
      <c r="F1263" s="1831">
        <f t="shared" si="47"/>
        <v>0</v>
      </c>
      <c r="G1263" s="1911"/>
      <c r="J1263" s="1777"/>
    </row>
    <row r="1264" spans="1:26" s="1883" customFormat="1" ht="39.6">
      <c r="A1264" s="1784" t="s">
        <v>178</v>
      </c>
      <c r="B1264" s="86" t="s">
        <v>313</v>
      </c>
      <c r="C1264" s="1879"/>
      <c r="D1264" s="1831"/>
      <c r="E1264" s="1831"/>
      <c r="F1264" s="1831">
        <f t="shared" si="47"/>
        <v>0</v>
      </c>
      <c r="G1264" s="1911"/>
      <c r="J1264" s="1777"/>
    </row>
    <row r="1265" spans="1:10" s="1883" customFormat="1" ht="52.8">
      <c r="A1265" s="1892"/>
      <c r="B1265" s="86" t="s">
        <v>2932</v>
      </c>
      <c r="C1265" s="1887"/>
      <c r="D1265" s="1831"/>
      <c r="E1265" s="1831"/>
      <c r="F1265" s="1831"/>
      <c r="G1265" s="1911"/>
      <c r="J1265" s="1777"/>
    </row>
    <row r="1266" spans="1:10" s="1777" customFormat="1">
      <c r="A1266" s="1796"/>
      <c r="B1266" s="1998"/>
      <c r="C1266" s="1777" t="s">
        <v>179</v>
      </c>
      <c r="D1266" s="1794">
        <v>410</v>
      </c>
      <c r="E1266" s="1794"/>
      <c r="F1266" s="1794">
        <f>D1266*E1266</f>
        <v>0</v>
      </c>
      <c r="G1266" s="1776"/>
    </row>
    <row r="1267" spans="1:10" s="1777" customFormat="1">
      <c r="B1267" s="1999"/>
      <c r="D1267" s="1794"/>
      <c r="E1267" s="1794"/>
      <c r="F1267" s="1794"/>
      <c r="G1267" s="1776"/>
    </row>
    <row r="1268" spans="1:10" s="1883" customFormat="1" ht="26.4">
      <c r="A1268" s="1884" t="s">
        <v>202</v>
      </c>
      <c r="B1268" s="1996" t="s">
        <v>2933</v>
      </c>
      <c r="C1268" s="1887"/>
      <c r="D1268" s="1831"/>
      <c r="E1268" s="1831"/>
      <c r="F1268" s="1831"/>
      <c r="G1268" s="1911"/>
      <c r="J1268" s="1777"/>
    </row>
    <row r="1269" spans="1:10" s="1883" customFormat="1" ht="237.6">
      <c r="A1269" s="1892"/>
      <c r="B1269" s="1878" t="s">
        <v>2934</v>
      </c>
      <c r="C1269" s="91"/>
      <c r="D1269" s="1831"/>
      <c r="E1269" s="1831"/>
      <c r="F1269" s="1831">
        <f t="shared" ref="F1269:F1276" si="48">D1269*E1269</f>
        <v>0</v>
      </c>
      <c r="G1269" s="1915"/>
      <c r="H1269" s="2000"/>
      <c r="J1269" s="1777"/>
    </row>
    <row r="1270" spans="1:10" s="1883" customFormat="1">
      <c r="A1270" s="1892"/>
      <c r="B1270" s="1878" t="s">
        <v>322</v>
      </c>
      <c r="C1270" s="1879"/>
      <c r="D1270" s="1831"/>
      <c r="E1270" s="1831"/>
      <c r="F1270" s="1831">
        <f t="shared" si="48"/>
        <v>0</v>
      </c>
      <c r="G1270" s="1911"/>
      <c r="J1270" s="1777"/>
    </row>
    <row r="1271" spans="1:10" s="1883" customFormat="1" ht="105.6">
      <c r="A1271" s="1784" t="s">
        <v>178</v>
      </c>
      <c r="B1271" s="1878" t="s">
        <v>2935</v>
      </c>
      <c r="C1271" s="92"/>
      <c r="D1271" s="1831"/>
      <c r="E1271" s="1831"/>
      <c r="F1271" s="1831">
        <f t="shared" si="48"/>
        <v>0</v>
      </c>
      <c r="G1271" s="1911"/>
      <c r="J1271" s="1777"/>
    </row>
    <row r="1272" spans="1:10" s="1883" customFormat="1" ht="66">
      <c r="A1272" s="1784" t="s">
        <v>178</v>
      </c>
      <c r="B1272" s="1878" t="s">
        <v>2929</v>
      </c>
      <c r="C1272" s="92"/>
      <c r="D1272" s="1831"/>
      <c r="E1272" s="1831"/>
      <c r="F1272" s="1831">
        <f t="shared" si="48"/>
        <v>0</v>
      </c>
      <c r="G1272" s="1911"/>
      <c r="J1272" s="1777"/>
    </row>
    <row r="1273" spans="1:10" s="1883" customFormat="1" ht="39.6">
      <c r="A1273" s="1784" t="s">
        <v>178</v>
      </c>
      <c r="B1273" s="1375" t="s">
        <v>2930</v>
      </c>
      <c r="C1273" s="92"/>
      <c r="D1273" s="1831"/>
      <c r="E1273" s="1831"/>
      <c r="F1273" s="1831">
        <f t="shared" si="48"/>
        <v>0</v>
      </c>
      <c r="G1273" s="1911"/>
      <c r="J1273" s="1777"/>
    </row>
    <row r="1274" spans="1:10" s="1883" customFormat="1" ht="66">
      <c r="A1274" s="1784" t="s">
        <v>178</v>
      </c>
      <c r="B1274" s="1375" t="s">
        <v>2931</v>
      </c>
      <c r="C1274" s="1403"/>
      <c r="D1274" s="1404"/>
      <c r="E1274" s="1404"/>
      <c r="F1274" s="1831">
        <f t="shared" si="48"/>
        <v>0</v>
      </c>
      <c r="G1274" s="1911"/>
      <c r="J1274" s="1777"/>
    </row>
    <row r="1275" spans="1:10" s="1883" customFormat="1">
      <c r="A1275" s="1784" t="s">
        <v>178</v>
      </c>
      <c r="B1275" s="1878" t="s">
        <v>323</v>
      </c>
      <c r="C1275" s="1997"/>
      <c r="D1275" s="1831"/>
      <c r="E1275" s="1831"/>
      <c r="F1275" s="1831">
        <f t="shared" si="48"/>
        <v>0</v>
      </c>
      <c r="G1275" s="1911"/>
      <c r="J1275" s="1777"/>
    </row>
    <row r="1276" spans="1:10" s="1883" customFormat="1" ht="39.6">
      <c r="A1276" s="1784" t="s">
        <v>178</v>
      </c>
      <c r="B1276" s="86" t="s">
        <v>313</v>
      </c>
      <c r="C1276" s="1879"/>
      <c r="D1276" s="1831"/>
      <c r="E1276" s="1831"/>
      <c r="F1276" s="1831">
        <f t="shared" si="48"/>
        <v>0</v>
      </c>
      <c r="G1276" s="1911"/>
      <c r="J1276" s="1777"/>
    </row>
    <row r="1277" spans="1:10" s="1883" customFormat="1" ht="52.8">
      <c r="A1277" s="1892"/>
      <c r="B1277" s="86" t="s">
        <v>2932</v>
      </c>
      <c r="C1277" s="1887"/>
      <c r="D1277" s="1831"/>
      <c r="E1277" s="1831"/>
      <c r="F1277" s="1831"/>
      <c r="G1277" s="1911"/>
      <c r="J1277" s="1777"/>
    </row>
    <row r="1278" spans="1:10" s="1777" customFormat="1">
      <c r="A1278" s="1796"/>
      <c r="B1278" s="1998"/>
      <c r="C1278" s="1777" t="s">
        <v>179</v>
      </c>
      <c r="D1278" s="1794">
        <v>130</v>
      </c>
      <c r="E1278" s="1794"/>
      <c r="F1278" s="1794">
        <f>D1278*E1278</f>
        <v>0</v>
      </c>
      <c r="G1278" s="1776"/>
    </row>
    <row r="1279" spans="1:10" s="1883" customFormat="1" ht="13.5" customHeight="1">
      <c r="A1279" s="1892"/>
      <c r="B1279" s="1892"/>
      <c r="C1279" s="1887"/>
      <c r="D1279" s="1831"/>
      <c r="E1279" s="1831"/>
      <c r="F1279" s="1831"/>
      <c r="G1279" s="1776"/>
      <c r="J1279" s="1777"/>
    </row>
    <row r="1280" spans="1:10" s="1883" customFormat="1" ht="26.4">
      <c r="A1280" s="1884" t="s">
        <v>203</v>
      </c>
      <c r="B1280" s="1996" t="s">
        <v>2936</v>
      </c>
      <c r="C1280" s="1887"/>
      <c r="D1280" s="1831"/>
      <c r="E1280" s="1831"/>
      <c r="F1280" s="1831"/>
      <c r="G1280" s="1815"/>
      <c r="J1280" s="1777"/>
    </row>
    <row r="1281" spans="1:10" s="1883" customFormat="1" ht="277.2">
      <c r="A1281" s="1892"/>
      <c r="B1281" s="1878" t="s">
        <v>2937</v>
      </c>
      <c r="C1281" s="91"/>
      <c r="D1281" s="1831"/>
      <c r="E1281" s="1831"/>
      <c r="F1281" s="1831">
        <f t="shared" ref="F1281:F1286" si="49">D1281*E1281</f>
        <v>0</v>
      </c>
      <c r="G1281" s="1911"/>
      <c r="J1281" s="1777"/>
    </row>
    <row r="1282" spans="1:10" s="1883" customFormat="1">
      <c r="A1282" s="1892"/>
      <c r="B1282" s="1878" t="s">
        <v>322</v>
      </c>
      <c r="C1282" s="1879"/>
      <c r="D1282" s="1831"/>
      <c r="E1282" s="1831"/>
      <c r="F1282" s="1831">
        <f t="shared" si="49"/>
        <v>0</v>
      </c>
      <c r="G1282" s="1911"/>
      <c r="J1282" s="1777"/>
    </row>
    <row r="1283" spans="1:10" s="1883" customFormat="1" ht="145.19999999999999">
      <c r="A1283" s="1784" t="s">
        <v>178</v>
      </c>
      <c r="B1283" s="1878" t="s">
        <v>2938</v>
      </c>
      <c r="C1283" s="92"/>
      <c r="D1283" s="1831"/>
      <c r="E1283" s="1831"/>
      <c r="F1283" s="1831">
        <f t="shared" si="49"/>
        <v>0</v>
      </c>
      <c r="G1283" s="1911"/>
      <c r="J1283" s="1777"/>
    </row>
    <row r="1284" spans="1:10" s="1883" customFormat="1" ht="66">
      <c r="A1284" s="1784" t="s">
        <v>178</v>
      </c>
      <c r="B1284" s="1878" t="s">
        <v>2929</v>
      </c>
      <c r="C1284" s="92"/>
      <c r="D1284" s="1831"/>
      <c r="E1284" s="1831"/>
      <c r="F1284" s="1831">
        <f t="shared" si="49"/>
        <v>0</v>
      </c>
      <c r="G1284" s="1911"/>
      <c r="J1284" s="1777"/>
    </row>
    <row r="1285" spans="1:10" s="1883" customFormat="1" ht="39.6">
      <c r="A1285" s="1784" t="s">
        <v>178</v>
      </c>
      <c r="B1285" s="1375" t="s">
        <v>2930</v>
      </c>
      <c r="C1285" s="92"/>
      <c r="D1285" s="1831"/>
      <c r="E1285" s="1831"/>
      <c r="F1285" s="1831">
        <f t="shared" si="49"/>
        <v>0</v>
      </c>
      <c r="G1285" s="1911"/>
      <c r="J1285" s="1777"/>
    </row>
    <row r="1286" spans="1:10" s="1883" customFormat="1" ht="66">
      <c r="A1286" s="1784" t="s">
        <v>178</v>
      </c>
      <c r="B1286" s="1375" t="s">
        <v>2931</v>
      </c>
      <c r="C1286" s="1403"/>
      <c r="D1286" s="1404"/>
      <c r="E1286" s="1404"/>
      <c r="F1286" s="1831">
        <f t="shared" si="49"/>
        <v>0</v>
      </c>
      <c r="G1286" s="1911"/>
      <c r="J1286" s="1777"/>
    </row>
    <row r="1287" spans="1:10" s="1883" customFormat="1">
      <c r="A1287" s="1784" t="s">
        <v>178</v>
      </c>
      <c r="B1287" s="1878" t="s">
        <v>323</v>
      </c>
      <c r="C1287" s="1997"/>
      <c r="D1287" s="1831"/>
      <c r="E1287" s="1831"/>
      <c r="F1287" s="1831"/>
      <c r="G1287" s="1911"/>
      <c r="J1287" s="1777"/>
    </row>
    <row r="1288" spans="1:10" s="1883" customFormat="1" ht="39.6">
      <c r="A1288" s="1784" t="s">
        <v>178</v>
      </c>
      <c r="B1288" s="86" t="s">
        <v>313</v>
      </c>
      <c r="C1288" s="1879"/>
      <c r="D1288" s="1831"/>
      <c r="E1288" s="1831"/>
      <c r="F1288" s="1831"/>
      <c r="G1288" s="1911"/>
      <c r="J1288" s="1777"/>
    </row>
    <row r="1289" spans="1:10" s="1883" customFormat="1" ht="52.8">
      <c r="A1289" s="1892"/>
      <c r="B1289" s="86" t="s">
        <v>2932</v>
      </c>
      <c r="C1289" s="1887"/>
      <c r="D1289" s="1831"/>
      <c r="E1289" s="1831"/>
      <c r="F1289" s="1831"/>
      <c r="G1289" s="1911"/>
      <c r="J1289" s="1777"/>
    </row>
    <row r="1290" spans="1:10" s="1777" customFormat="1">
      <c r="A1290" s="1796"/>
      <c r="B1290" s="1998"/>
      <c r="C1290" s="1777" t="s">
        <v>179</v>
      </c>
      <c r="D1290" s="1794">
        <v>200</v>
      </c>
      <c r="E1290" s="1794"/>
      <c r="F1290" s="1794"/>
      <c r="G1290" s="1776"/>
    </row>
    <row r="1291" spans="1:10" s="1883" customFormat="1">
      <c r="A1291" s="1892"/>
      <c r="B1291" s="1892"/>
      <c r="C1291" s="1887"/>
      <c r="D1291" s="1831"/>
      <c r="E1291" s="1831"/>
      <c r="F1291" s="1831"/>
      <c r="G1291" s="1911"/>
      <c r="J1291" s="1777"/>
    </row>
    <row r="1292" spans="1:10" s="1883" customFormat="1" ht="26.4">
      <c r="A1292" s="1884" t="s">
        <v>205</v>
      </c>
      <c r="B1292" s="1996" t="s">
        <v>2939</v>
      </c>
      <c r="C1292" s="1887"/>
      <c r="D1292" s="1831"/>
      <c r="E1292" s="1831"/>
      <c r="F1292" s="1831"/>
      <c r="G1292" s="1815"/>
      <c r="J1292" s="1777"/>
    </row>
    <row r="1293" spans="1:10" s="1883" customFormat="1" ht="264">
      <c r="A1293" s="1892"/>
      <c r="B1293" s="1878" t="s">
        <v>2940</v>
      </c>
      <c r="C1293" s="91"/>
      <c r="D1293" s="1831"/>
      <c r="E1293" s="1831"/>
      <c r="F1293" s="1831"/>
      <c r="G1293" s="1911"/>
      <c r="J1293" s="1777"/>
    </row>
    <row r="1294" spans="1:10" s="1883" customFormat="1">
      <c r="A1294" s="1892"/>
      <c r="B1294" s="1878" t="s">
        <v>322</v>
      </c>
      <c r="C1294" s="1879"/>
      <c r="D1294" s="1831"/>
      <c r="E1294" s="1831"/>
      <c r="F1294" s="1831"/>
      <c r="G1294" s="1911"/>
      <c r="J1294" s="1777"/>
    </row>
    <row r="1295" spans="1:10" s="1883" customFormat="1" ht="132">
      <c r="A1295" s="1784" t="s">
        <v>178</v>
      </c>
      <c r="B1295" s="1878" t="s">
        <v>2941</v>
      </c>
      <c r="C1295" s="92"/>
      <c r="D1295" s="1831"/>
      <c r="E1295" s="1831"/>
      <c r="F1295" s="1831"/>
      <c r="G1295" s="1911"/>
      <c r="J1295" s="1777"/>
    </row>
    <row r="1296" spans="1:10" s="1883" customFormat="1" ht="66">
      <c r="A1296" s="1784" t="s">
        <v>178</v>
      </c>
      <c r="B1296" s="1878" t="s">
        <v>2929</v>
      </c>
      <c r="C1296" s="92"/>
      <c r="D1296" s="1831"/>
      <c r="E1296" s="1831"/>
      <c r="F1296" s="1831">
        <f t="shared" ref="F1296:F1300" si="50">D1296*E1296</f>
        <v>0</v>
      </c>
      <c r="G1296" s="1911"/>
      <c r="J1296" s="1777"/>
    </row>
    <row r="1297" spans="1:10" s="1883" customFormat="1" ht="39.6">
      <c r="A1297" s="1784" t="s">
        <v>178</v>
      </c>
      <c r="B1297" s="1375" t="s">
        <v>2930</v>
      </c>
      <c r="C1297" s="92"/>
      <c r="D1297" s="1831"/>
      <c r="E1297" s="1831"/>
      <c r="F1297" s="1831">
        <f t="shared" si="50"/>
        <v>0</v>
      </c>
      <c r="G1297" s="1911"/>
      <c r="J1297" s="1777"/>
    </row>
    <row r="1298" spans="1:10" s="1883" customFormat="1" ht="66">
      <c r="A1298" s="1784" t="s">
        <v>178</v>
      </c>
      <c r="B1298" s="1375" t="s">
        <v>2931</v>
      </c>
      <c r="C1298" s="1403"/>
      <c r="D1298" s="1404"/>
      <c r="E1298" s="1404"/>
      <c r="F1298" s="1831">
        <f t="shared" si="50"/>
        <v>0</v>
      </c>
      <c r="G1298" s="1911"/>
      <c r="J1298" s="1777"/>
    </row>
    <row r="1299" spans="1:10" s="1883" customFormat="1">
      <c r="A1299" s="1784" t="s">
        <v>178</v>
      </c>
      <c r="B1299" s="1878" t="s">
        <v>323</v>
      </c>
      <c r="C1299" s="1997"/>
      <c r="D1299" s="1831"/>
      <c r="E1299" s="1831"/>
      <c r="F1299" s="1831">
        <f t="shared" si="50"/>
        <v>0</v>
      </c>
      <c r="G1299" s="1911"/>
      <c r="J1299" s="1777"/>
    </row>
    <row r="1300" spans="1:10" s="1883" customFormat="1" ht="39.6">
      <c r="A1300" s="1784" t="s">
        <v>178</v>
      </c>
      <c r="B1300" s="86" t="s">
        <v>313</v>
      </c>
      <c r="C1300" s="1879"/>
      <c r="D1300" s="1831"/>
      <c r="E1300" s="1831"/>
      <c r="F1300" s="1831">
        <f t="shared" si="50"/>
        <v>0</v>
      </c>
      <c r="G1300" s="1911"/>
      <c r="J1300" s="1777"/>
    </row>
    <row r="1301" spans="1:10" s="1883" customFormat="1" ht="52.8">
      <c r="A1301" s="1892"/>
      <c r="B1301" s="86" t="s">
        <v>2932</v>
      </c>
      <c r="C1301" s="1887"/>
      <c r="D1301" s="1831"/>
      <c r="E1301" s="1831"/>
      <c r="F1301" s="1831"/>
      <c r="G1301" s="1911"/>
      <c r="J1301" s="1777"/>
    </row>
    <row r="1302" spans="1:10" s="1777" customFormat="1">
      <c r="A1302" s="1796"/>
      <c r="B1302" s="1998"/>
      <c r="C1302" s="1777" t="s">
        <v>179</v>
      </c>
      <c r="D1302" s="1794">
        <v>50</v>
      </c>
      <c r="E1302" s="1794"/>
      <c r="F1302" s="1794">
        <f>D1302*E1302</f>
        <v>0</v>
      </c>
      <c r="G1302" s="1776"/>
    </row>
    <row r="1303" spans="1:10" s="1777" customFormat="1">
      <c r="A1303" s="1796"/>
      <c r="B1303" s="1998"/>
      <c r="D1303" s="1794"/>
      <c r="E1303" s="1794"/>
      <c r="F1303" s="1794"/>
      <c r="G1303" s="1776"/>
    </row>
    <row r="1304" spans="1:10" s="1777" customFormat="1" ht="26.4">
      <c r="A1304" s="1814" t="s">
        <v>206</v>
      </c>
      <c r="B1304" s="1805" t="s">
        <v>2942</v>
      </c>
      <c r="C1304" s="1785"/>
      <c r="D1304" s="1794"/>
      <c r="E1304" s="1795"/>
      <c r="F1304" s="1831">
        <f t="shared" ref="F1304" si="51">SUM(D1304*E1304)</f>
        <v>0</v>
      </c>
      <c r="G1304" s="1776"/>
    </row>
    <row r="1305" spans="1:10" s="1777" customFormat="1" ht="277.2">
      <c r="A1305" s="1892"/>
      <c r="B1305" s="86" t="s">
        <v>2943</v>
      </c>
      <c r="C1305" s="91"/>
      <c r="D1305" s="1831"/>
      <c r="E1305" s="1831"/>
      <c r="F1305" s="1831">
        <f t="shared" ref="F1305" si="52">SUM(D1305*E1305)</f>
        <v>0</v>
      </c>
      <c r="G1305" s="1776"/>
    </row>
    <row r="1306" spans="1:10" s="1777" customFormat="1">
      <c r="A1306" s="1892"/>
      <c r="B1306" s="1878" t="s">
        <v>322</v>
      </c>
      <c r="C1306" s="1879"/>
      <c r="D1306" s="1831"/>
      <c r="E1306" s="1831"/>
      <c r="F1306" s="1831">
        <f t="shared" ref="F1306:F1310" si="53">D1306*E1306</f>
        <v>0</v>
      </c>
      <c r="G1306" s="1776"/>
    </row>
    <row r="1307" spans="1:10" s="1777" customFormat="1" ht="118.8">
      <c r="A1307" s="1784" t="s">
        <v>178</v>
      </c>
      <c r="B1307" s="1878" t="s">
        <v>2944</v>
      </c>
      <c r="C1307" s="92"/>
      <c r="D1307" s="1831"/>
      <c r="E1307" s="1831"/>
      <c r="F1307" s="1831">
        <f t="shared" si="53"/>
        <v>0</v>
      </c>
      <c r="G1307" s="1776"/>
    </row>
    <row r="1308" spans="1:10" s="1777" customFormat="1" ht="66">
      <c r="A1308" s="1784" t="s">
        <v>178</v>
      </c>
      <c r="B1308" s="1878" t="s">
        <v>2929</v>
      </c>
      <c r="C1308" s="92"/>
      <c r="D1308" s="1831"/>
      <c r="E1308" s="1831"/>
      <c r="F1308" s="1831">
        <f t="shared" si="53"/>
        <v>0</v>
      </c>
      <c r="G1308" s="1776"/>
    </row>
    <row r="1309" spans="1:10" s="1777" customFormat="1" ht="39.6">
      <c r="A1309" s="1784" t="s">
        <v>178</v>
      </c>
      <c r="B1309" s="1375" t="s">
        <v>2930</v>
      </c>
      <c r="C1309" s="92"/>
      <c r="D1309" s="1831"/>
      <c r="E1309" s="1831"/>
      <c r="F1309" s="1831">
        <f t="shared" si="53"/>
        <v>0</v>
      </c>
      <c r="G1309" s="1776"/>
    </row>
    <row r="1310" spans="1:10" s="1777" customFormat="1" ht="66">
      <c r="A1310" s="1784" t="s">
        <v>178</v>
      </c>
      <c r="B1310" s="1375" t="s">
        <v>2931</v>
      </c>
      <c r="C1310" s="1403"/>
      <c r="D1310" s="1404"/>
      <c r="E1310" s="1404"/>
      <c r="F1310" s="1831">
        <f t="shared" si="53"/>
        <v>0</v>
      </c>
      <c r="G1310" s="1776"/>
    </row>
    <row r="1311" spans="1:10" s="1777" customFormat="1">
      <c r="A1311" s="1784" t="s">
        <v>178</v>
      </c>
      <c r="B1311" s="1878" t="s">
        <v>323</v>
      </c>
      <c r="C1311" s="1997"/>
      <c r="D1311" s="1831"/>
      <c r="E1311" s="1831"/>
      <c r="F1311" s="1831"/>
      <c r="G1311" s="1776"/>
    </row>
    <row r="1312" spans="1:10" s="1777" customFormat="1" ht="39.6">
      <c r="A1312" s="1784" t="s">
        <v>178</v>
      </c>
      <c r="B1312" s="86" t="s">
        <v>313</v>
      </c>
      <c r="C1312" s="1879"/>
      <c r="D1312" s="1831"/>
      <c r="E1312" s="1831"/>
      <c r="F1312" s="1831"/>
      <c r="G1312" s="1776"/>
    </row>
    <row r="1313" spans="1:26" s="1777" customFormat="1" ht="52.8">
      <c r="A1313" s="1892"/>
      <c r="B1313" s="86" t="s">
        <v>2932</v>
      </c>
      <c r="C1313" s="1887"/>
      <c r="D1313" s="1831"/>
      <c r="E1313" s="1831"/>
      <c r="F1313" s="1831"/>
      <c r="G1313" s="1776"/>
    </row>
    <row r="1314" spans="1:26" s="1777" customFormat="1">
      <c r="A1314" s="1796"/>
      <c r="B1314" s="1998" t="s">
        <v>2945</v>
      </c>
      <c r="C1314" s="1777" t="s">
        <v>179</v>
      </c>
      <c r="D1314" s="1794">
        <v>210</v>
      </c>
      <c r="E1314" s="1794"/>
      <c r="F1314" s="1794">
        <f>D1314*E1314</f>
        <v>0</v>
      </c>
      <c r="G1314" s="1776"/>
    </row>
    <row r="1315" spans="1:26" s="1883" customFormat="1">
      <c r="A1315" s="1892"/>
      <c r="B1315" s="1878"/>
      <c r="C1315" s="1887"/>
      <c r="D1315" s="1831"/>
      <c r="E1315" s="1831"/>
      <c r="F1315" s="1831"/>
      <c r="G1315" s="1911"/>
      <c r="J1315" s="1777"/>
    </row>
    <row r="1316" spans="1:26" s="1883" customFormat="1">
      <c r="A1316" s="2001" t="s">
        <v>181</v>
      </c>
      <c r="B1316" s="1925" t="s">
        <v>2946</v>
      </c>
      <c r="C1316" s="1926"/>
      <c r="D1316" s="1927"/>
      <c r="E1316" s="1992"/>
      <c r="F1316" s="1993">
        <f>SUM(F1254:F1315)</f>
        <v>0</v>
      </c>
      <c r="G1316" s="1911"/>
      <c r="J1316" s="1777"/>
    </row>
    <row r="1317" spans="1:26">
      <c r="A1317" s="1796"/>
      <c r="B1317" s="1797"/>
      <c r="C1317" s="1785"/>
      <c r="D1317" s="1794"/>
      <c r="E1317" s="1795"/>
      <c r="F1317" s="1813"/>
      <c r="H1317" s="1777"/>
      <c r="I1317" s="1777"/>
      <c r="J1317" s="1777"/>
      <c r="K1317" s="1777"/>
      <c r="L1317" s="1777"/>
      <c r="M1317" s="1777"/>
      <c r="N1317" s="1777"/>
      <c r="O1317" s="1777"/>
      <c r="P1317" s="1777"/>
      <c r="Q1317" s="1777"/>
      <c r="R1317" s="1777"/>
      <c r="S1317" s="1777"/>
      <c r="T1317" s="1777"/>
      <c r="U1317" s="1777"/>
      <c r="V1317" s="1777"/>
      <c r="W1317" s="1777"/>
      <c r="X1317" s="1777"/>
      <c r="Y1317" s="1777"/>
      <c r="Z1317" s="1777"/>
    </row>
    <row r="1318" spans="1:26">
      <c r="A1318" s="1784"/>
      <c r="B1318" s="1797"/>
      <c r="C1318" s="1785"/>
      <c r="D1318" s="1794"/>
      <c r="E1318" s="1795"/>
      <c r="F1318" s="1813"/>
      <c r="H1318" s="1777"/>
      <c r="I1318" s="1777"/>
      <c r="J1318" s="1777"/>
      <c r="K1318" s="1777"/>
      <c r="L1318" s="1777"/>
      <c r="M1318" s="1777"/>
      <c r="N1318" s="1777"/>
      <c r="O1318" s="1777"/>
      <c r="P1318" s="1777"/>
      <c r="Q1318" s="1777"/>
      <c r="R1318" s="1777"/>
      <c r="S1318" s="1777"/>
      <c r="T1318" s="1777"/>
      <c r="U1318" s="1777"/>
      <c r="V1318" s="1777"/>
      <c r="W1318" s="1777"/>
      <c r="X1318" s="1777"/>
      <c r="Y1318" s="1777"/>
      <c r="Z1318" s="1777"/>
    </row>
    <row r="1319" spans="1:26" s="1883" customFormat="1">
      <c r="A1319" s="2002" t="s">
        <v>2772</v>
      </c>
      <c r="B1319" s="1799" t="s">
        <v>164</v>
      </c>
      <c r="C1319" s="1800"/>
      <c r="D1319" s="1801"/>
      <c r="E1319" s="1801"/>
      <c r="F1319" s="1978"/>
      <c r="G1319" s="1911"/>
      <c r="J1319" s="1777"/>
    </row>
    <row r="1320" spans="1:26" s="1883" customFormat="1">
      <c r="A1320" s="1884"/>
      <c r="B1320" s="1884"/>
      <c r="C1320" s="1879"/>
      <c r="D1320" s="1831"/>
      <c r="E1320" s="1831"/>
      <c r="F1320" s="1831"/>
      <c r="G1320" s="1911"/>
      <c r="J1320" s="1777"/>
    </row>
    <row r="1321" spans="1:26" s="1883" customFormat="1">
      <c r="A1321" s="1892"/>
      <c r="B1321" s="1892"/>
      <c r="C1321" s="1879"/>
      <c r="D1321" s="1831"/>
      <c r="E1321" s="1831"/>
      <c r="F1321" s="1831">
        <f t="shared" ref="F1321:F1384" si="54">D1321*E1321</f>
        <v>0</v>
      </c>
      <c r="G1321" s="1776"/>
      <c r="J1321" s="1777"/>
    </row>
    <row r="1322" spans="1:26" s="1883" customFormat="1">
      <c r="A1322" s="2003" t="s">
        <v>172</v>
      </c>
      <c r="B1322" s="1885" t="s">
        <v>2947</v>
      </c>
      <c r="C1322" s="1879"/>
      <c r="D1322" s="1831"/>
      <c r="E1322" s="1831"/>
      <c r="F1322" s="1831">
        <f t="shared" si="54"/>
        <v>0</v>
      </c>
      <c r="G1322" s="1815"/>
      <c r="J1322" s="1777"/>
    </row>
    <row r="1323" spans="1:26" s="1883" customFormat="1" ht="105.6">
      <c r="A1323" s="1883" t="s">
        <v>335</v>
      </c>
      <c r="B1323" s="1878" t="s">
        <v>2948</v>
      </c>
      <c r="C1323" s="1887"/>
      <c r="D1323" s="1831"/>
      <c r="E1323" s="1831"/>
      <c r="F1323" s="1831">
        <f t="shared" si="54"/>
        <v>0</v>
      </c>
      <c r="G1323" s="1911"/>
      <c r="J1323" s="1777"/>
    </row>
    <row r="1324" spans="1:26" s="1883" customFormat="1">
      <c r="B1324" s="1878" t="s">
        <v>322</v>
      </c>
      <c r="C1324" s="1887"/>
      <c r="D1324" s="1831"/>
      <c r="E1324" s="1831"/>
      <c r="F1324" s="1831">
        <f t="shared" si="54"/>
        <v>0</v>
      </c>
      <c r="G1324" s="1911"/>
      <c r="J1324" s="1777"/>
    </row>
    <row r="1325" spans="1:26" s="1883" customFormat="1" ht="66">
      <c r="B1325" s="1878" t="s">
        <v>337</v>
      </c>
      <c r="C1325" s="1887"/>
      <c r="D1325" s="1831"/>
      <c r="E1325" s="1831"/>
      <c r="F1325" s="1831">
        <f t="shared" si="54"/>
        <v>0</v>
      </c>
      <c r="G1325" s="1911"/>
      <c r="J1325" s="1777"/>
    </row>
    <row r="1326" spans="1:26" s="1883" customFormat="1" ht="39.6">
      <c r="A1326" s="1892"/>
      <c r="B1326" s="1878" t="s">
        <v>2410</v>
      </c>
      <c r="C1326" s="1887"/>
      <c r="D1326" s="1831"/>
      <c r="E1326" s="1831"/>
      <c r="F1326" s="1831">
        <f t="shared" si="54"/>
        <v>0</v>
      </c>
      <c r="G1326" s="1911"/>
      <c r="J1326" s="1777"/>
    </row>
    <row r="1327" spans="1:26" s="1883" customFormat="1" ht="26.4">
      <c r="A1327" s="1892"/>
      <c r="B1327" s="1878" t="s">
        <v>339</v>
      </c>
      <c r="C1327" s="1887"/>
      <c r="D1327" s="1831"/>
      <c r="E1327" s="1831"/>
      <c r="F1327" s="1831">
        <f t="shared" si="54"/>
        <v>0</v>
      </c>
      <c r="G1327" s="1911"/>
      <c r="J1327" s="1777"/>
    </row>
    <row r="1328" spans="1:26" s="1883" customFormat="1" ht="39.6">
      <c r="A1328" s="1892"/>
      <c r="B1328" s="1878" t="s">
        <v>2411</v>
      </c>
      <c r="C1328" s="1879"/>
      <c r="D1328" s="1831"/>
      <c r="E1328" s="1831"/>
      <c r="F1328" s="1831">
        <f t="shared" si="54"/>
        <v>0</v>
      </c>
      <c r="G1328" s="1911"/>
      <c r="J1328" s="1777"/>
    </row>
    <row r="1329" spans="1:10" s="1883" customFormat="1">
      <c r="A1329" s="1892"/>
      <c r="B1329" s="1878" t="s">
        <v>331</v>
      </c>
      <c r="C1329" s="1887" t="s">
        <v>179</v>
      </c>
      <c r="D1329" s="1831">
        <v>1190</v>
      </c>
      <c r="E1329" s="1831"/>
      <c r="F1329" s="1831">
        <f t="shared" si="54"/>
        <v>0</v>
      </c>
      <c r="G1329" s="1911"/>
      <c r="J1329" s="1777"/>
    </row>
    <row r="1330" spans="1:10" s="1883" customFormat="1">
      <c r="A1330" s="1892"/>
      <c r="B1330" s="1878" t="s">
        <v>2403</v>
      </c>
      <c r="C1330" s="1887" t="s">
        <v>179</v>
      </c>
      <c r="D1330" s="1831">
        <v>1190</v>
      </c>
      <c r="E1330" s="1831"/>
      <c r="F1330" s="1831">
        <f t="shared" si="54"/>
        <v>0</v>
      </c>
      <c r="G1330" s="1911"/>
      <c r="J1330" s="1777"/>
    </row>
    <row r="1331" spans="1:10" s="1883" customFormat="1">
      <c r="A1331" s="1892"/>
      <c r="B1331" s="1878"/>
      <c r="C1331" s="1887"/>
      <c r="D1331" s="1831"/>
      <c r="E1331" s="1831"/>
      <c r="F1331" s="1831">
        <f t="shared" si="54"/>
        <v>0</v>
      </c>
      <c r="G1331" s="1911"/>
      <c r="J1331" s="1777"/>
    </row>
    <row r="1332" spans="1:10" s="1883" customFormat="1">
      <c r="A1332" s="1884" t="s">
        <v>202</v>
      </c>
      <c r="B1332" s="1885" t="s">
        <v>2949</v>
      </c>
      <c r="C1332" s="1887"/>
      <c r="D1332" s="1831"/>
      <c r="E1332" s="1831"/>
      <c r="F1332" s="1831">
        <f t="shared" si="54"/>
        <v>0</v>
      </c>
      <c r="G1332" s="1815"/>
      <c r="J1332" s="1777"/>
    </row>
    <row r="1333" spans="1:10" s="1883" customFormat="1" ht="52.8">
      <c r="A1333" s="1892"/>
      <c r="B1333" s="1878" t="s">
        <v>2950</v>
      </c>
      <c r="C1333" s="1887"/>
      <c r="D1333" s="1831"/>
      <c r="E1333" s="1831"/>
      <c r="F1333" s="1831">
        <f t="shared" si="54"/>
        <v>0</v>
      </c>
      <c r="G1333" s="1911"/>
      <c r="J1333" s="1777"/>
    </row>
    <row r="1334" spans="1:10" s="1883" customFormat="1" ht="26.4">
      <c r="B1334" s="1878" t="s">
        <v>2951</v>
      </c>
      <c r="C1334" s="1887"/>
      <c r="D1334" s="1831"/>
      <c r="E1334" s="1831"/>
      <c r="F1334" s="1831">
        <f t="shared" si="54"/>
        <v>0</v>
      </c>
      <c r="G1334" s="1911"/>
      <c r="J1334" s="1777"/>
    </row>
    <row r="1335" spans="1:10" s="1883" customFormat="1" ht="66">
      <c r="A1335" s="1892"/>
      <c r="B1335" s="1878" t="s">
        <v>2952</v>
      </c>
      <c r="C1335" s="1887"/>
      <c r="D1335" s="1831"/>
      <c r="E1335" s="1831"/>
      <c r="F1335" s="1831">
        <f t="shared" si="54"/>
        <v>0</v>
      </c>
      <c r="G1335" s="1911"/>
      <c r="J1335" s="1777"/>
    </row>
    <row r="1336" spans="1:10" s="1883" customFormat="1" ht="39.6">
      <c r="A1336" s="1892"/>
      <c r="B1336" s="1878" t="s">
        <v>2953</v>
      </c>
      <c r="C1336" s="1879"/>
      <c r="D1336" s="1831"/>
      <c r="E1336" s="1831"/>
      <c r="F1336" s="1831">
        <f t="shared" si="54"/>
        <v>0</v>
      </c>
      <c r="G1336" s="1911"/>
      <c r="J1336" s="1777"/>
    </row>
    <row r="1337" spans="1:10" s="1883" customFormat="1" ht="39.6">
      <c r="A1337" s="1892"/>
      <c r="B1337" s="1878" t="s">
        <v>2954</v>
      </c>
      <c r="C1337" s="1887"/>
      <c r="D1337" s="1831"/>
      <c r="E1337" s="1831"/>
      <c r="F1337" s="1831">
        <f t="shared" si="54"/>
        <v>0</v>
      </c>
      <c r="G1337" s="1911"/>
      <c r="J1337" s="1777"/>
    </row>
    <row r="1338" spans="1:10" s="1883" customFormat="1">
      <c r="A1338" s="1892"/>
      <c r="B1338" s="1878" t="s">
        <v>331</v>
      </c>
      <c r="C1338" s="1887" t="s">
        <v>226</v>
      </c>
      <c r="D1338" s="1831">
        <v>250</v>
      </c>
      <c r="E1338" s="1831"/>
      <c r="F1338" s="1831">
        <f t="shared" si="54"/>
        <v>0</v>
      </c>
      <c r="G1338" s="1911"/>
      <c r="J1338" s="1777"/>
    </row>
    <row r="1339" spans="1:10" s="1883" customFormat="1">
      <c r="A1339" s="1892"/>
      <c r="B1339" s="1878" t="s">
        <v>2403</v>
      </c>
      <c r="C1339" s="1879" t="s">
        <v>226</v>
      </c>
      <c r="D1339" s="1831">
        <v>250</v>
      </c>
      <c r="E1339" s="1831"/>
      <c r="F1339" s="1831">
        <f t="shared" si="54"/>
        <v>0</v>
      </c>
      <c r="G1339" s="1911"/>
      <c r="J1339" s="1777"/>
    </row>
    <row r="1340" spans="1:10" s="1883" customFormat="1">
      <c r="A1340" s="1892"/>
      <c r="B1340" s="1878"/>
      <c r="C1340" s="1879"/>
      <c r="D1340" s="1831"/>
      <c r="E1340" s="1831"/>
      <c r="F1340" s="1831">
        <f t="shared" si="54"/>
        <v>0</v>
      </c>
      <c r="G1340" s="1911"/>
      <c r="J1340" s="1777"/>
    </row>
    <row r="1341" spans="1:10" s="1883" customFormat="1">
      <c r="A1341" s="2003" t="s">
        <v>203</v>
      </c>
      <c r="B1341" s="1884" t="s">
        <v>2955</v>
      </c>
      <c r="C1341" s="1879"/>
      <c r="D1341" s="1831"/>
      <c r="E1341" s="1831"/>
      <c r="F1341" s="1831">
        <f t="shared" si="54"/>
        <v>0</v>
      </c>
      <c r="G1341" s="1815"/>
      <c r="J1341" s="1777"/>
    </row>
    <row r="1342" spans="1:10" s="1883" customFormat="1" ht="105.6">
      <c r="A1342" s="1883" t="s">
        <v>335</v>
      </c>
      <c r="B1342" s="1878" t="s">
        <v>2956</v>
      </c>
      <c r="C1342" s="1887"/>
      <c r="D1342" s="1831"/>
      <c r="E1342" s="1831"/>
      <c r="F1342" s="1831">
        <f t="shared" si="54"/>
        <v>0</v>
      </c>
      <c r="G1342" s="1911"/>
      <c r="J1342" s="1777"/>
    </row>
    <row r="1343" spans="1:10" s="1883" customFormat="1" ht="26.4">
      <c r="A1343" s="1892"/>
      <c r="B1343" s="1878" t="s">
        <v>2957</v>
      </c>
      <c r="C1343" s="1879"/>
      <c r="D1343" s="1831"/>
      <c r="E1343" s="1831"/>
      <c r="F1343" s="1831">
        <f t="shared" si="54"/>
        <v>0</v>
      </c>
      <c r="G1343" s="1911"/>
      <c r="J1343" s="1777"/>
    </row>
    <row r="1344" spans="1:10" s="1883" customFormat="1">
      <c r="B1344" s="1878" t="s">
        <v>322</v>
      </c>
      <c r="C1344" s="1887"/>
      <c r="D1344" s="1831"/>
      <c r="E1344" s="1831"/>
      <c r="F1344" s="1831">
        <f t="shared" si="54"/>
        <v>0</v>
      </c>
      <c r="G1344" s="1911"/>
      <c r="J1344" s="1777"/>
    </row>
    <row r="1345" spans="1:10" s="1883" customFormat="1" ht="66">
      <c r="B1345" s="1878" t="s">
        <v>337</v>
      </c>
      <c r="C1345" s="1887"/>
      <c r="D1345" s="1831"/>
      <c r="E1345" s="1831"/>
      <c r="F1345" s="1831">
        <f t="shared" si="54"/>
        <v>0</v>
      </c>
      <c r="G1345" s="1911"/>
      <c r="J1345" s="1777"/>
    </row>
    <row r="1346" spans="1:10" s="1883" customFormat="1" ht="39.6">
      <c r="A1346" s="1892"/>
      <c r="B1346" s="1878" t="s">
        <v>2410</v>
      </c>
      <c r="C1346" s="1887"/>
      <c r="D1346" s="1831"/>
      <c r="E1346" s="1831"/>
      <c r="F1346" s="1831">
        <f t="shared" si="54"/>
        <v>0</v>
      </c>
      <c r="G1346" s="1911"/>
      <c r="J1346" s="1777"/>
    </row>
    <row r="1347" spans="1:10" s="1883" customFormat="1" ht="26.4">
      <c r="A1347" s="1892"/>
      <c r="B1347" s="1878" t="s">
        <v>339</v>
      </c>
      <c r="C1347" s="1887"/>
      <c r="D1347" s="1831"/>
      <c r="E1347" s="1831"/>
      <c r="F1347" s="1831">
        <f t="shared" si="54"/>
        <v>0</v>
      </c>
      <c r="G1347" s="1911"/>
      <c r="J1347" s="1777"/>
    </row>
    <row r="1348" spans="1:10" s="1883" customFormat="1" ht="39.6">
      <c r="A1348" s="1892"/>
      <c r="B1348" s="1878" t="s">
        <v>2411</v>
      </c>
      <c r="C1348" s="1879"/>
      <c r="D1348" s="1831"/>
      <c r="E1348" s="1831"/>
      <c r="F1348" s="1831">
        <f t="shared" si="54"/>
        <v>0</v>
      </c>
      <c r="G1348" s="1911"/>
      <c r="J1348" s="1777"/>
    </row>
    <row r="1349" spans="1:10" s="1883" customFormat="1">
      <c r="A1349" s="1892"/>
      <c r="B1349" s="1878" t="s">
        <v>331</v>
      </c>
      <c r="C1349" s="1887" t="s">
        <v>179</v>
      </c>
      <c r="D1349" s="1831">
        <v>160</v>
      </c>
      <c r="E1349" s="1831"/>
      <c r="F1349" s="1831">
        <f t="shared" si="54"/>
        <v>0</v>
      </c>
      <c r="G1349" s="1911"/>
      <c r="J1349" s="1777"/>
    </row>
    <row r="1350" spans="1:10" s="1883" customFormat="1">
      <c r="A1350" s="1892"/>
      <c r="B1350" s="1878" t="s">
        <v>2403</v>
      </c>
      <c r="C1350" s="1887" t="s">
        <v>179</v>
      </c>
      <c r="D1350" s="1831">
        <v>160</v>
      </c>
      <c r="E1350" s="1831"/>
      <c r="F1350" s="1831">
        <f t="shared" si="54"/>
        <v>0</v>
      </c>
      <c r="G1350" s="1911"/>
      <c r="J1350" s="1777"/>
    </row>
    <row r="1351" spans="1:10" s="1883" customFormat="1">
      <c r="A1351" s="1892"/>
      <c r="B1351" s="1878"/>
      <c r="C1351" s="1887"/>
      <c r="D1351" s="1831"/>
      <c r="E1351" s="1831"/>
      <c r="F1351" s="1831">
        <f t="shared" si="54"/>
        <v>0</v>
      </c>
      <c r="G1351" s="1911"/>
      <c r="J1351" s="1777"/>
    </row>
    <row r="1352" spans="1:10" s="1883" customFormat="1">
      <c r="A1352" s="1884" t="s">
        <v>205</v>
      </c>
      <c r="B1352" s="1884" t="s">
        <v>2958</v>
      </c>
      <c r="C1352" s="1879"/>
      <c r="D1352" s="1831"/>
      <c r="E1352" s="1831"/>
      <c r="F1352" s="1831">
        <f t="shared" si="54"/>
        <v>0</v>
      </c>
      <c r="G1352" s="1911"/>
      <c r="J1352" s="1777"/>
    </row>
    <row r="1353" spans="1:10" s="1883" customFormat="1" ht="118.8">
      <c r="A1353" s="1892"/>
      <c r="B1353" s="1878" t="s">
        <v>2959</v>
      </c>
      <c r="C1353" s="1879"/>
      <c r="D1353" s="1831"/>
      <c r="E1353" s="1831"/>
      <c r="F1353" s="1831">
        <f t="shared" si="54"/>
        <v>0</v>
      </c>
      <c r="G1353" s="1911"/>
      <c r="J1353" s="1777"/>
    </row>
    <row r="1354" spans="1:10" s="1883" customFormat="1" ht="92.4">
      <c r="A1354" s="1892"/>
      <c r="B1354" s="1878" t="s">
        <v>2960</v>
      </c>
      <c r="C1354" s="1879"/>
      <c r="D1354" s="1831"/>
      <c r="E1354" s="1831"/>
      <c r="F1354" s="1831">
        <f t="shared" si="54"/>
        <v>0</v>
      </c>
      <c r="G1354" s="1911"/>
      <c r="J1354" s="1777"/>
    </row>
    <row r="1355" spans="1:10" s="1883" customFormat="1" ht="66">
      <c r="A1355" s="1892"/>
      <c r="B1355" s="1878" t="s">
        <v>2961</v>
      </c>
      <c r="C1355" s="1879"/>
      <c r="D1355" s="1831"/>
      <c r="E1355" s="1831"/>
      <c r="F1355" s="1831">
        <f t="shared" si="54"/>
        <v>0</v>
      </c>
      <c r="G1355" s="1911"/>
      <c r="J1355" s="1777"/>
    </row>
    <row r="1356" spans="1:10" s="1883" customFormat="1" ht="26.4">
      <c r="A1356" s="1892"/>
      <c r="B1356" s="1878" t="s">
        <v>2957</v>
      </c>
      <c r="C1356" s="1879"/>
      <c r="D1356" s="1831"/>
      <c r="E1356" s="1831"/>
      <c r="F1356" s="1831">
        <f t="shared" si="54"/>
        <v>0</v>
      </c>
      <c r="G1356" s="1911"/>
      <c r="J1356" s="1777"/>
    </row>
    <row r="1357" spans="1:10" s="1883" customFormat="1" ht="92.4">
      <c r="A1357" s="1892"/>
      <c r="B1357" s="1878" t="s">
        <v>2962</v>
      </c>
      <c r="C1357" s="1879"/>
      <c r="D1357" s="1831"/>
      <c r="E1357" s="1831"/>
      <c r="F1357" s="1831">
        <f t="shared" si="54"/>
        <v>0</v>
      </c>
      <c r="G1357" s="1911"/>
      <c r="J1357" s="1777"/>
    </row>
    <row r="1358" spans="1:10" s="1883" customFormat="1">
      <c r="A1358" s="1892"/>
      <c r="B1358" s="1878" t="s">
        <v>331</v>
      </c>
      <c r="C1358" s="1879" t="s">
        <v>179</v>
      </c>
      <c r="D1358" s="1831">
        <v>90</v>
      </c>
      <c r="E1358" s="1831"/>
      <c r="F1358" s="1831">
        <f t="shared" si="54"/>
        <v>0</v>
      </c>
      <c r="G1358" s="1911"/>
      <c r="J1358" s="1777"/>
    </row>
    <row r="1359" spans="1:10" s="1883" customFormat="1">
      <c r="A1359" s="1892"/>
      <c r="B1359" s="1878" t="s">
        <v>2403</v>
      </c>
      <c r="C1359" s="1879" t="s">
        <v>179</v>
      </c>
      <c r="D1359" s="1831">
        <v>90</v>
      </c>
      <c r="E1359" s="1831"/>
      <c r="F1359" s="1831">
        <f t="shared" si="54"/>
        <v>0</v>
      </c>
      <c r="G1359" s="1911"/>
      <c r="J1359" s="1777"/>
    </row>
    <row r="1360" spans="1:10" s="1883" customFormat="1">
      <c r="A1360" s="1892"/>
      <c r="B1360" s="1878"/>
      <c r="C1360" s="1879"/>
      <c r="D1360" s="1831"/>
      <c r="E1360" s="1831"/>
      <c r="F1360" s="1831">
        <f t="shared" si="54"/>
        <v>0</v>
      </c>
      <c r="G1360" s="1911"/>
      <c r="J1360" s="1777"/>
    </row>
    <row r="1361" spans="1:10" s="1883" customFormat="1" ht="26.4">
      <c r="A1361" s="2003" t="s">
        <v>206</v>
      </c>
      <c r="B1361" s="1885" t="s">
        <v>2963</v>
      </c>
      <c r="C1361" s="1879"/>
      <c r="D1361" s="1831"/>
      <c r="E1361" s="1831"/>
      <c r="F1361" s="1831">
        <f t="shared" si="54"/>
        <v>0</v>
      </c>
      <c r="G1361" s="1815"/>
      <c r="J1361" s="1777"/>
    </row>
    <row r="1362" spans="1:10" s="1883" customFormat="1" ht="92.4">
      <c r="A1362" s="1883" t="s">
        <v>335</v>
      </c>
      <c r="B1362" s="2004" t="s">
        <v>2964</v>
      </c>
      <c r="C1362" s="1887"/>
      <c r="D1362" s="1831"/>
      <c r="E1362" s="1831"/>
      <c r="F1362" s="1831">
        <f t="shared" si="54"/>
        <v>0</v>
      </c>
      <c r="G1362" s="1911"/>
      <c r="J1362" s="1777"/>
    </row>
    <row r="1363" spans="1:10" s="1883" customFormat="1" ht="145.19999999999999">
      <c r="B1363" s="2004" t="s">
        <v>2965</v>
      </c>
      <c r="C1363" s="1887"/>
      <c r="D1363" s="1831"/>
      <c r="E1363" s="1831"/>
      <c r="F1363" s="1831">
        <f t="shared" si="54"/>
        <v>0</v>
      </c>
      <c r="G1363" s="1911"/>
      <c r="J1363" s="1777"/>
    </row>
    <row r="1364" spans="1:10" s="1883" customFormat="1" ht="26.4">
      <c r="A1364" s="1892"/>
      <c r="B1364" s="1878" t="s">
        <v>2957</v>
      </c>
      <c r="C1364" s="1879"/>
      <c r="D1364" s="1831"/>
      <c r="E1364" s="1831"/>
      <c r="F1364" s="1831">
        <f t="shared" si="54"/>
        <v>0</v>
      </c>
      <c r="G1364" s="1911"/>
      <c r="J1364" s="1777"/>
    </row>
    <row r="1365" spans="1:10" s="1883" customFormat="1">
      <c r="B1365" s="1878" t="s">
        <v>322</v>
      </c>
      <c r="C1365" s="1887"/>
      <c r="D1365" s="1831"/>
      <c r="E1365" s="1831"/>
      <c r="F1365" s="1831">
        <f t="shared" si="54"/>
        <v>0</v>
      </c>
      <c r="G1365" s="1911"/>
      <c r="J1365" s="1777"/>
    </row>
    <row r="1366" spans="1:10" s="1883" customFormat="1" ht="66">
      <c r="B1366" s="1878" t="s">
        <v>337</v>
      </c>
      <c r="C1366" s="1887"/>
      <c r="D1366" s="1831"/>
      <c r="E1366" s="1831"/>
      <c r="F1366" s="1831">
        <f t="shared" si="54"/>
        <v>0</v>
      </c>
      <c r="G1366" s="1911"/>
      <c r="J1366" s="1777"/>
    </row>
    <row r="1367" spans="1:10" s="1883" customFormat="1" ht="39.6">
      <c r="A1367" s="1892"/>
      <c r="B1367" s="1878" t="s">
        <v>2410</v>
      </c>
      <c r="C1367" s="1887"/>
      <c r="D1367" s="1831"/>
      <c r="E1367" s="1831"/>
      <c r="F1367" s="1831">
        <f t="shared" si="54"/>
        <v>0</v>
      </c>
      <c r="G1367" s="1911"/>
      <c r="J1367" s="1777"/>
    </row>
    <row r="1368" spans="1:10" s="1883" customFormat="1" ht="26.4">
      <c r="A1368" s="1892"/>
      <c r="B1368" s="1878" t="s">
        <v>339</v>
      </c>
      <c r="C1368" s="1887"/>
      <c r="D1368" s="1831"/>
      <c r="E1368" s="1831"/>
      <c r="F1368" s="1831">
        <f t="shared" si="54"/>
        <v>0</v>
      </c>
      <c r="G1368" s="1911"/>
      <c r="J1368" s="1777"/>
    </row>
    <row r="1369" spans="1:10" s="1883" customFormat="1" ht="39.6">
      <c r="A1369" s="1892"/>
      <c r="B1369" s="1878" t="s">
        <v>2411</v>
      </c>
      <c r="C1369" s="1879"/>
      <c r="D1369" s="1831"/>
      <c r="E1369" s="1831"/>
      <c r="F1369" s="1831">
        <f t="shared" si="54"/>
        <v>0</v>
      </c>
      <c r="G1369" s="1911"/>
      <c r="J1369" s="1777"/>
    </row>
    <row r="1370" spans="1:10" s="1883" customFormat="1">
      <c r="A1370" s="1892"/>
      <c r="B1370" s="1878" t="s">
        <v>331</v>
      </c>
      <c r="C1370" s="1887" t="s">
        <v>179</v>
      </c>
      <c r="D1370" s="1831">
        <v>490</v>
      </c>
      <c r="E1370" s="1831"/>
      <c r="F1370" s="1831">
        <f t="shared" si="54"/>
        <v>0</v>
      </c>
      <c r="G1370" s="1911"/>
      <c r="J1370" s="1777"/>
    </row>
    <row r="1371" spans="1:10" s="1883" customFormat="1">
      <c r="A1371" s="1892"/>
      <c r="B1371" s="1878" t="s">
        <v>2403</v>
      </c>
      <c r="C1371" s="1887" t="s">
        <v>179</v>
      </c>
      <c r="D1371" s="1831">
        <v>490</v>
      </c>
      <c r="E1371" s="1831"/>
      <c r="F1371" s="1831">
        <f t="shared" si="54"/>
        <v>0</v>
      </c>
      <c r="G1371" s="1911"/>
      <c r="J1371" s="1777"/>
    </row>
    <row r="1372" spans="1:10" s="1883" customFormat="1">
      <c r="A1372" s="1892"/>
      <c r="B1372" s="1878"/>
      <c r="C1372" s="1887"/>
      <c r="D1372" s="1831"/>
      <c r="E1372" s="1831"/>
      <c r="F1372" s="1831">
        <f t="shared" si="54"/>
        <v>0</v>
      </c>
      <c r="G1372" s="1911"/>
      <c r="J1372" s="1777"/>
    </row>
    <row r="1373" spans="1:10" s="1883" customFormat="1" ht="26.4">
      <c r="A1373" s="1884" t="s">
        <v>207</v>
      </c>
      <c r="B1373" s="1885" t="s">
        <v>2966</v>
      </c>
      <c r="C1373" s="1879"/>
      <c r="D1373" s="1831"/>
      <c r="E1373" s="1831"/>
      <c r="F1373" s="1831">
        <f t="shared" si="54"/>
        <v>0</v>
      </c>
      <c r="G1373" s="1911"/>
      <c r="J1373" s="1777"/>
    </row>
    <row r="1374" spans="1:10" s="1883" customFormat="1" ht="237.6">
      <c r="A1374" s="1892"/>
      <c r="B1374" s="1878" t="s">
        <v>2967</v>
      </c>
      <c r="C1374" s="1879"/>
      <c r="D1374" s="1831"/>
      <c r="E1374" s="1831"/>
      <c r="F1374" s="1831">
        <f t="shared" si="54"/>
        <v>0</v>
      </c>
      <c r="G1374" s="1911"/>
      <c r="J1374" s="1777"/>
    </row>
    <row r="1375" spans="1:10" s="1883" customFormat="1" ht="92.4">
      <c r="A1375" s="1892"/>
      <c r="B1375" s="1878" t="s">
        <v>2960</v>
      </c>
      <c r="C1375" s="1879"/>
      <c r="D1375" s="1831"/>
      <c r="E1375" s="1831"/>
      <c r="F1375" s="1831">
        <f t="shared" si="54"/>
        <v>0</v>
      </c>
      <c r="G1375" s="1911"/>
      <c r="J1375" s="1777"/>
    </row>
    <row r="1376" spans="1:10" s="1883" customFormat="1" ht="66">
      <c r="A1376" s="1892"/>
      <c r="B1376" s="1878" t="s">
        <v>2961</v>
      </c>
      <c r="C1376" s="1879"/>
      <c r="D1376" s="1831"/>
      <c r="E1376" s="1831"/>
      <c r="F1376" s="1831">
        <f t="shared" si="54"/>
        <v>0</v>
      </c>
      <c r="G1376" s="1911"/>
      <c r="J1376" s="1777"/>
    </row>
    <row r="1377" spans="1:10" s="1883" customFormat="1" ht="26.4">
      <c r="A1377" s="1892"/>
      <c r="B1377" s="1878" t="s">
        <v>2957</v>
      </c>
      <c r="C1377" s="1879"/>
      <c r="D1377" s="1831"/>
      <c r="E1377" s="1831"/>
      <c r="F1377" s="1831">
        <f t="shared" si="54"/>
        <v>0</v>
      </c>
      <c r="G1377" s="1911"/>
      <c r="J1377" s="1777"/>
    </row>
    <row r="1378" spans="1:10" s="1883" customFormat="1" ht="92.4">
      <c r="A1378" s="1892"/>
      <c r="B1378" s="1878" t="s">
        <v>2962</v>
      </c>
      <c r="C1378" s="1879"/>
      <c r="D1378" s="1831"/>
      <c r="E1378" s="1831"/>
      <c r="F1378" s="1831">
        <f t="shared" si="54"/>
        <v>0</v>
      </c>
      <c r="G1378" s="1911"/>
      <c r="J1378" s="1777"/>
    </row>
    <row r="1379" spans="1:10" s="1883" customFormat="1">
      <c r="A1379" s="1892"/>
      <c r="B1379" s="1878" t="s">
        <v>331</v>
      </c>
      <c r="C1379" s="1879" t="s">
        <v>179</v>
      </c>
      <c r="D1379" s="1831">
        <v>320</v>
      </c>
      <c r="E1379" s="1831"/>
      <c r="F1379" s="1831">
        <f t="shared" si="54"/>
        <v>0</v>
      </c>
      <c r="G1379" s="1911"/>
      <c r="J1379" s="1777"/>
    </row>
    <row r="1380" spans="1:10" s="1883" customFormat="1">
      <c r="A1380" s="1892"/>
      <c r="B1380" s="1878" t="s">
        <v>2403</v>
      </c>
      <c r="C1380" s="1879" t="s">
        <v>179</v>
      </c>
      <c r="D1380" s="1831">
        <v>320</v>
      </c>
      <c r="E1380" s="1831"/>
      <c r="F1380" s="1831">
        <f t="shared" si="54"/>
        <v>0</v>
      </c>
      <c r="G1380" s="1911"/>
      <c r="J1380" s="1777"/>
    </row>
    <row r="1381" spans="1:10" s="1883" customFormat="1">
      <c r="A1381" s="1892"/>
      <c r="B1381" s="1878"/>
      <c r="C1381" s="1887"/>
      <c r="D1381" s="1831"/>
      <c r="E1381" s="1831"/>
      <c r="F1381" s="1831">
        <f t="shared" si="54"/>
        <v>0</v>
      </c>
      <c r="G1381" s="1911"/>
      <c r="J1381" s="1777"/>
    </row>
    <row r="1382" spans="1:10" s="1883" customFormat="1">
      <c r="A1382" s="1884" t="s">
        <v>208</v>
      </c>
      <c r="B1382" s="1885" t="s">
        <v>2968</v>
      </c>
      <c r="C1382" s="1879"/>
      <c r="D1382" s="1831"/>
      <c r="E1382" s="1831"/>
      <c r="F1382" s="1831">
        <f t="shared" si="54"/>
        <v>0</v>
      </c>
    </row>
    <row r="1383" spans="1:10" s="1883" customFormat="1" ht="132">
      <c r="A1383" s="1892"/>
      <c r="B1383" s="2005" t="s">
        <v>2969</v>
      </c>
      <c r="C1383" s="1879"/>
      <c r="D1383" s="1831"/>
      <c r="E1383" s="1831"/>
      <c r="F1383" s="1831">
        <f t="shared" si="54"/>
        <v>0</v>
      </c>
    </row>
    <row r="1384" spans="1:10" s="1883" customFormat="1" ht="66">
      <c r="A1384" s="1892"/>
      <c r="B1384" s="2005" t="s">
        <v>2970</v>
      </c>
      <c r="C1384" s="1879"/>
      <c r="D1384" s="1831"/>
      <c r="E1384" s="1831"/>
      <c r="F1384" s="1831">
        <f t="shared" si="54"/>
        <v>0</v>
      </c>
    </row>
    <row r="1385" spans="1:10" s="1883" customFormat="1" ht="52.8">
      <c r="A1385" s="1892"/>
      <c r="B1385" s="1878" t="s">
        <v>2971</v>
      </c>
      <c r="C1385" s="1879"/>
      <c r="D1385" s="1831"/>
      <c r="E1385" s="1831"/>
      <c r="F1385" s="1831">
        <f t="shared" ref="F1385:F1466" si="55">D1385*E1385</f>
        <v>0</v>
      </c>
    </row>
    <row r="1386" spans="1:10" s="1883" customFormat="1" ht="39.6">
      <c r="A1386" s="1892"/>
      <c r="B1386" s="1878" t="s">
        <v>330</v>
      </c>
      <c r="C1386" s="1879"/>
      <c r="D1386" s="1831"/>
      <c r="E1386" s="1831"/>
      <c r="F1386" s="1831">
        <f t="shared" si="55"/>
        <v>0</v>
      </c>
    </row>
    <row r="1387" spans="1:10" s="1883" customFormat="1" ht="105.6">
      <c r="A1387" s="1892"/>
      <c r="B1387" s="1878" t="s">
        <v>2972</v>
      </c>
      <c r="C1387" s="1879"/>
      <c r="D1387" s="1831"/>
      <c r="E1387" s="1831"/>
      <c r="F1387" s="1831">
        <f t="shared" si="55"/>
        <v>0</v>
      </c>
    </row>
    <row r="1388" spans="1:10" s="1883" customFormat="1">
      <c r="A1388" s="1892"/>
      <c r="B1388" s="1878" t="s">
        <v>331</v>
      </c>
      <c r="C1388" s="1879" t="s">
        <v>179</v>
      </c>
      <c r="D1388" s="1831">
        <v>175</v>
      </c>
      <c r="E1388" s="1831"/>
      <c r="F1388" s="1831">
        <f t="shared" si="55"/>
        <v>0</v>
      </c>
    </row>
    <row r="1389" spans="1:10" s="1883" customFormat="1">
      <c r="A1389" s="1892"/>
      <c r="B1389" s="1878" t="s">
        <v>2403</v>
      </c>
      <c r="C1389" s="1879" t="s">
        <v>179</v>
      </c>
      <c r="D1389" s="1831">
        <v>175</v>
      </c>
      <c r="E1389" s="1831"/>
      <c r="F1389" s="1831">
        <f t="shared" si="55"/>
        <v>0</v>
      </c>
    </row>
    <row r="1390" spans="1:10" s="1883" customFormat="1">
      <c r="A1390" s="1892"/>
      <c r="B1390" s="1878"/>
      <c r="C1390" s="1879"/>
      <c r="D1390" s="1831"/>
      <c r="E1390" s="1831"/>
      <c r="F1390" s="1831">
        <f t="shared" si="55"/>
        <v>0</v>
      </c>
    </row>
    <row r="1391" spans="1:10" s="1883" customFormat="1">
      <c r="A1391" s="1884" t="s">
        <v>209</v>
      </c>
      <c r="B1391" s="1885" t="s">
        <v>2973</v>
      </c>
      <c r="C1391" s="1879"/>
      <c r="D1391" s="1831"/>
      <c r="E1391" s="1831"/>
      <c r="F1391" s="1831">
        <f t="shared" si="55"/>
        <v>0</v>
      </c>
      <c r="G1391" s="1911"/>
      <c r="J1391" s="1777"/>
    </row>
    <row r="1392" spans="1:10" s="1883" customFormat="1" ht="79.2">
      <c r="A1392" s="1892"/>
      <c r="B1392" s="1878" t="s">
        <v>2974</v>
      </c>
      <c r="C1392" s="1879"/>
      <c r="D1392" s="1831"/>
      <c r="E1392" s="1831"/>
      <c r="F1392" s="1831">
        <f t="shared" si="55"/>
        <v>0</v>
      </c>
      <c r="G1392" s="1911"/>
      <c r="J1392" s="1777"/>
    </row>
    <row r="1393" spans="1:10" s="1883" customFormat="1" ht="92.4">
      <c r="A1393" s="1892"/>
      <c r="B1393" s="1878" t="s">
        <v>2960</v>
      </c>
      <c r="C1393" s="1879"/>
      <c r="D1393" s="1831"/>
      <c r="E1393" s="1831"/>
      <c r="F1393" s="1831">
        <f t="shared" si="55"/>
        <v>0</v>
      </c>
      <c r="G1393" s="1911"/>
      <c r="J1393" s="1777"/>
    </row>
    <row r="1394" spans="1:10" s="1883" customFormat="1" ht="66">
      <c r="A1394" s="1892"/>
      <c r="B1394" s="1878" t="s">
        <v>2961</v>
      </c>
      <c r="C1394" s="1879"/>
      <c r="D1394" s="1831"/>
      <c r="E1394" s="1831"/>
      <c r="F1394" s="1831">
        <f t="shared" si="55"/>
        <v>0</v>
      </c>
      <c r="G1394" s="1911"/>
      <c r="J1394" s="1777"/>
    </row>
    <row r="1395" spans="1:10" s="1883" customFormat="1" ht="26.4">
      <c r="A1395" s="1892"/>
      <c r="B1395" s="1878" t="s">
        <v>2957</v>
      </c>
      <c r="C1395" s="1879"/>
      <c r="D1395" s="1831"/>
      <c r="E1395" s="1831"/>
      <c r="F1395" s="1831">
        <f t="shared" si="55"/>
        <v>0</v>
      </c>
      <c r="G1395" s="1911"/>
      <c r="J1395" s="1777"/>
    </row>
    <row r="1396" spans="1:10" s="1883" customFormat="1" ht="92.4">
      <c r="A1396" s="1892"/>
      <c r="B1396" s="1878" t="s">
        <v>2962</v>
      </c>
      <c r="C1396" s="1879"/>
      <c r="D1396" s="1831"/>
      <c r="E1396" s="1831"/>
      <c r="F1396" s="1831">
        <f t="shared" si="55"/>
        <v>0</v>
      </c>
      <c r="G1396" s="1911"/>
      <c r="J1396" s="1777"/>
    </row>
    <row r="1397" spans="1:10" s="1883" customFormat="1">
      <c r="A1397" s="1892"/>
      <c r="B1397" s="1878" t="s">
        <v>331</v>
      </c>
      <c r="C1397" s="1879" t="s">
        <v>179</v>
      </c>
      <c r="D1397" s="1831">
        <v>180</v>
      </c>
      <c r="E1397" s="1831"/>
      <c r="F1397" s="1831">
        <f t="shared" si="55"/>
        <v>0</v>
      </c>
      <c r="G1397" s="1911"/>
      <c r="J1397" s="1777"/>
    </row>
    <row r="1398" spans="1:10" s="1883" customFormat="1">
      <c r="A1398" s="1892"/>
      <c r="B1398" s="1878" t="s">
        <v>2403</v>
      </c>
      <c r="C1398" s="1887" t="s">
        <v>179</v>
      </c>
      <c r="D1398" s="1831">
        <v>180</v>
      </c>
      <c r="E1398" s="1831"/>
      <c r="F1398" s="1831">
        <f t="shared" si="55"/>
        <v>0</v>
      </c>
      <c r="G1398" s="1911"/>
      <c r="J1398" s="1777"/>
    </row>
    <row r="1399" spans="1:10" s="1883" customFormat="1">
      <c r="A1399" s="1892"/>
      <c r="B1399" s="1878"/>
      <c r="C1399" s="1887"/>
      <c r="D1399" s="1831"/>
      <c r="E1399" s="1831"/>
      <c r="F1399" s="1831">
        <f t="shared" si="55"/>
        <v>0</v>
      </c>
      <c r="G1399" s="1911"/>
      <c r="J1399" s="1777"/>
    </row>
    <row r="1400" spans="1:10" s="1883" customFormat="1">
      <c r="A1400" s="1884" t="s">
        <v>210</v>
      </c>
      <c r="B1400" s="1885" t="s">
        <v>2975</v>
      </c>
      <c r="C1400" s="1879"/>
      <c r="D1400" s="1831"/>
      <c r="E1400" s="1831"/>
      <c r="F1400" s="1831">
        <f t="shared" si="55"/>
        <v>0</v>
      </c>
      <c r="G1400" s="1911"/>
      <c r="J1400" s="1777"/>
    </row>
    <row r="1401" spans="1:10" s="1883" customFormat="1" ht="105.6">
      <c r="A1401" s="1892"/>
      <c r="B1401" s="1878" t="s">
        <v>2976</v>
      </c>
      <c r="C1401" s="1879"/>
      <c r="D1401" s="1831"/>
      <c r="E1401" s="1831"/>
      <c r="F1401" s="1831">
        <f t="shared" si="55"/>
        <v>0</v>
      </c>
      <c r="G1401" s="1911"/>
      <c r="J1401" s="1777"/>
    </row>
    <row r="1402" spans="1:10" s="1883" customFormat="1" ht="92.4">
      <c r="A1402" s="1892"/>
      <c r="B1402" s="1878" t="s">
        <v>2960</v>
      </c>
      <c r="C1402" s="1879"/>
      <c r="D1402" s="1831"/>
      <c r="E1402" s="1831"/>
      <c r="F1402" s="1831">
        <f t="shared" si="55"/>
        <v>0</v>
      </c>
      <c r="G1402" s="1911"/>
      <c r="J1402" s="1777"/>
    </row>
    <row r="1403" spans="1:10" s="1883" customFormat="1" ht="66">
      <c r="A1403" s="1892"/>
      <c r="B1403" s="1878" t="s">
        <v>2961</v>
      </c>
      <c r="C1403" s="1879"/>
      <c r="D1403" s="1831"/>
      <c r="E1403" s="1831"/>
      <c r="F1403" s="1831">
        <f t="shared" si="55"/>
        <v>0</v>
      </c>
      <c r="G1403" s="1911"/>
      <c r="J1403" s="1777"/>
    </row>
    <row r="1404" spans="1:10" s="1883" customFormat="1" ht="26.4">
      <c r="A1404" s="1892"/>
      <c r="B1404" s="1878" t="s">
        <v>2957</v>
      </c>
      <c r="C1404" s="1879"/>
      <c r="D1404" s="1831"/>
      <c r="E1404" s="1831"/>
      <c r="F1404" s="1831">
        <f t="shared" si="55"/>
        <v>0</v>
      </c>
      <c r="G1404" s="1911"/>
      <c r="J1404" s="1777"/>
    </row>
    <row r="1405" spans="1:10" s="1883" customFormat="1" ht="92.4">
      <c r="A1405" s="1892"/>
      <c r="B1405" s="1878" t="s">
        <v>2962</v>
      </c>
      <c r="C1405" s="1879"/>
      <c r="D1405" s="1831"/>
      <c r="E1405" s="1831"/>
      <c r="F1405" s="1831">
        <f t="shared" si="55"/>
        <v>0</v>
      </c>
      <c r="G1405" s="1911"/>
      <c r="J1405" s="1777"/>
    </row>
    <row r="1406" spans="1:10" s="1883" customFormat="1">
      <c r="A1406" s="1892"/>
      <c r="B1406" s="1878" t="s">
        <v>331</v>
      </c>
      <c r="C1406" s="1879" t="s">
        <v>179</v>
      </c>
      <c r="D1406" s="1831">
        <v>50</v>
      </c>
      <c r="E1406" s="1831"/>
      <c r="F1406" s="1831">
        <f t="shared" si="55"/>
        <v>0</v>
      </c>
      <c r="G1406" s="1911"/>
      <c r="J1406" s="1777"/>
    </row>
    <row r="1407" spans="1:10" s="1883" customFormat="1">
      <c r="A1407" s="1892"/>
      <c r="B1407" s="1878" t="s">
        <v>2403</v>
      </c>
      <c r="C1407" s="1879" t="s">
        <v>179</v>
      </c>
      <c r="D1407" s="1831">
        <v>50</v>
      </c>
      <c r="E1407" s="1831"/>
      <c r="F1407" s="1831">
        <f t="shared" si="55"/>
        <v>0</v>
      </c>
      <c r="G1407" s="1911"/>
      <c r="J1407" s="1777"/>
    </row>
    <row r="1408" spans="1:10" s="1883" customFormat="1">
      <c r="A1408" s="1892"/>
      <c r="B1408" s="1878"/>
      <c r="C1408" s="1879"/>
      <c r="D1408" s="1831"/>
      <c r="E1408" s="1831"/>
      <c r="F1408" s="1831">
        <f t="shared" si="55"/>
        <v>0</v>
      </c>
      <c r="G1408" s="1911"/>
      <c r="J1408" s="1777"/>
    </row>
    <row r="1409" spans="1:10" s="1883" customFormat="1">
      <c r="A1409" s="1884" t="s">
        <v>211</v>
      </c>
      <c r="B1409" s="1885" t="s">
        <v>2977</v>
      </c>
      <c r="C1409" s="1879"/>
      <c r="D1409" s="1831"/>
      <c r="E1409" s="1831"/>
      <c r="F1409" s="1831">
        <f t="shared" si="55"/>
        <v>0</v>
      </c>
      <c r="G1409" s="1911"/>
      <c r="J1409" s="1777"/>
    </row>
    <row r="1410" spans="1:10" s="1883" customFormat="1" ht="105.6">
      <c r="A1410" s="1892"/>
      <c r="B1410" s="1878" t="s">
        <v>2978</v>
      </c>
      <c r="C1410" s="1879"/>
      <c r="D1410" s="1831"/>
      <c r="E1410" s="1831"/>
      <c r="F1410" s="1831">
        <f t="shared" si="55"/>
        <v>0</v>
      </c>
      <c r="G1410" s="1911"/>
      <c r="J1410" s="1777"/>
    </row>
    <row r="1411" spans="1:10" s="1883" customFormat="1" ht="92.4">
      <c r="A1411" s="1892"/>
      <c r="B1411" s="1878" t="s">
        <v>2960</v>
      </c>
      <c r="C1411" s="1879"/>
      <c r="D1411" s="1831"/>
      <c r="E1411" s="1831"/>
      <c r="F1411" s="1831">
        <f t="shared" si="55"/>
        <v>0</v>
      </c>
      <c r="G1411" s="1911"/>
      <c r="J1411" s="1777"/>
    </row>
    <row r="1412" spans="1:10" s="1883" customFormat="1" ht="66">
      <c r="A1412" s="1892"/>
      <c r="B1412" s="1878" t="s">
        <v>2961</v>
      </c>
      <c r="C1412" s="1879"/>
      <c r="D1412" s="1831"/>
      <c r="E1412" s="1831"/>
      <c r="F1412" s="1831">
        <f t="shared" si="55"/>
        <v>0</v>
      </c>
      <c r="G1412" s="1911"/>
      <c r="J1412" s="1777"/>
    </row>
    <row r="1413" spans="1:10" s="1883" customFormat="1" ht="26.4">
      <c r="A1413" s="1892"/>
      <c r="B1413" s="1878" t="s">
        <v>2951</v>
      </c>
      <c r="C1413" s="1879"/>
      <c r="D1413" s="1831"/>
      <c r="E1413" s="1831"/>
      <c r="F1413" s="1831">
        <f t="shared" si="55"/>
        <v>0</v>
      </c>
      <c r="G1413" s="1911"/>
      <c r="J1413" s="1777"/>
    </row>
    <row r="1414" spans="1:10" s="1883" customFormat="1" ht="92.4">
      <c r="A1414" s="1892"/>
      <c r="B1414" s="1878" t="s">
        <v>2962</v>
      </c>
      <c r="C1414" s="1879"/>
      <c r="D1414" s="1831"/>
      <c r="E1414" s="1831"/>
      <c r="F1414" s="1831">
        <f t="shared" si="55"/>
        <v>0</v>
      </c>
      <c r="G1414" s="1911"/>
      <c r="J1414" s="1777"/>
    </row>
    <row r="1415" spans="1:10" s="1883" customFormat="1">
      <c r="A1415" s="1892"/>
      <c r="B1415" s="1878" t="s">
        <v>331</v>
      </c>
      <c r="C1415" s="1879" t="s">
        <v>179</v>
      </c>
      <c r="D1415" s="1831">
        <v>70</v>
      </c>
      <c r="E1415" s="1831"/>
      <c r="F1415" s="1831">
        <f t="shared" si="55"/>
        <v>0</v>
      </c>
      <c r="G1415" s="1911"/>
      <c r="J1415" s="1777"/>
    </row>
    <row r="1416" spans="1:10" s="1883" customFormat="1">
      <c r="A1416" s="1892"/>
      <c r="B1416" s="1878" t="s">
        <v>2403</v>
      </c>
      <c r="C1416" s="1879" t="s">
        <v>179</v>
      </c>
      <c r="D1416" s="1831">
        <v>70</v>
      </c>
      <c r="E1416" s="1831"/>
      <c r="F1416" s="1831">
        <f t="shared" si="55"/>
        <v>0</v>
      </c>
      <c r="G1416" s="1911"/>
      <c r="J1416" s="1777"/>
    </row>
    <row r="1417" spans="1:10" s="1883" customFormat="1">
      <c r="A1417" s="1892"/>
      <c r="B1417" s="1878"/>
      <c r="C1417" s="1879"/>
      <c r="D1417" s="1831"/>
      <c r="E1417" s="1831"/>
      <c r="F1417" s="1831">
        <f t="shared" si="55"/>
        <v>0</v>
      </c>
      <c r="G1417" s="1911"/>
      <c r="J1417" s="1777"/>
    </row>
    <row r="1418" spans="1:10" s="1883" customFormat="1">
      <c r="A1418" s="1884" t="s">
        <v>212</v>
      </c>
      <c r="B1418" s="1885" t="s">
        <v>2979</v>
      </c>
      <c r="C1418" s="1879"/>
      <c r="D1418" s="1831"/>
      <c r="E1418" s="1831"/>
      <c r="F1418" s="1831">
        <f t="shared" si="55"/>
        <v>0</v>
      </c>
      <c r="G1418" s="1911"/>
      <c r="J1418" s="1777"/>
    </row>
    <row r="1419" spans="1:10" s="1883" customFormat="1" ht="79.2">
      <c r="A1419" s="1892"/>
      <c r="B1419" s="1878" t="s">
        <v>2980</v>
      </c>
      <c r="C1419" s="1879"/>
      <c r="D1419" s="1831"/>
      <c r="E1419" s="1831"/>
      <c r="F1419" s="1831">
        <f t="shared" si="55"/>
        <v>0</v>
      </c>
      <c r="G1419" s="1911"/>
      <c r="J1419" s="1777"/>
    </row>
    <row r="1420" spans="1:10" s="1883" customFormat="1" ht="92.4">
      <c r="A1420" s="1892"/>
      <c r="B1420" s="1878" t="s">
        <v>2960</v>
      </c>
      <c r="C1420" s="1879"/>
      <c r="D1420" s="1831"/>
      <c r="E1420" s="1831"/>
      <c r="F1420" s="1831">
        <f t="shared" si="55"/>
        <v>0</v>
      </c>
      <c r="G1420" s="1911"/>
      <c r="J1420" s="1777"/>
    </row>
    <row r="1421" spans="1:10" s="1883" customFormat="1" ht="66">
      <c r="A1421" s="1892"/>
      <c r="B1421" s="1878" t="s">
        <v>2961</v>
      </c>
      <c r="C1421" s="1879"/>
      <c r="D1421" s="1831"/>
      <c r="E1421" s="1831"/>
      <c r="F1421" s="1831">
        <f t="shared" si="55"/>
        <v>0</v>
      </c>
      <c r="G1421" s="1911"/>
      <c r="J1421" s="1777"/>
    </row>
    <row r="1422" spans="1:10" s="1883" customFormat="1" ht="26.4">
      <c r="A1422" s="1892"/>
      <c r="B1422" s="1878" t="s">
        <v>2957</v>
      </c>
      <c r="C1422" s="1879"/>
      <c r="D1422" s="1831"/>
      <c r="E1422" s="1831"/>
      <c r="F1422" s="1831">
        <f t="shared" si="55"/>
        <v>0</v>
      </c>
      <c r="G1422" s="1911"/>
      <c r="J1422" s="1777"/>
    </row>
    <row r="1423" spans="1:10" s="1883" customFormat="1" ht="92.4">
      <c r="A1423" s="1892"/>
      <c r="B1423" s="1878" t="s">
        <v>2962</v>
      </c>
      <c r="C1423" s="1879"/>
      <c r="D1423" s="1831"/>
      <c r="E1423" s="1831"/>
      <c r="F1423" s="1831">
        <f t="shared" si="55"/>
        <v>0</v>
      </c>
      <c r="G1423" s="1911"/>
      <c r="J1423" s="1777"/>
    </row>
    <row r="1424" spans="1:10" s="1883" customFormat="1">
      <c r="A1424" s="1892"/>
      <c r="B1424" s="1878" t="s">
        <v>331</v>
      </c>
      <c r="C1424" s="1879" t="s">
        <v>179</v>
      </c>
      <c r="D1424" s="1831">
        <v>20</v>
      </c>
      <c r="E1424" s="1831"/>
      <c r="F1424" s="1831">
        <f t="shared" si="55"/>
        <v>0</v>
      </c>
      <c r="G1424" s="1911"/>
      <c r="J1424" s="1777"/>
    </row>
    <row r="1425" spans="1:10" s="1883" customFormat="1">
      <c r="A1425" s="1892"/>
      <c r="B1425" s="1878" t="s">
        <v>2403</v>
      </c>
      <c r="C1425" s="1879" t="s">
        <v>179</v>
      </c>
      <c r="D1425" s="1831">
        <v>20</v>
      </c>
      <c r="E1425" s="1831"/>
      <c r="F1425" s="1831">
        <f t="shared" si="55"/>
        <v>0</v>
      </c>
      <c r="G1425" s="1911"/>
      <c r="J1425" s="1777"/>
    </row>
    <row r="1426" spans="1:10" s="1883" customFormat="1">
      <c r="A1426" s="1892"/>
      <c r="B1426" s="1878"/>
      <c r="C1426" s="1879"/>
      <c r="D1426" s="1831"/>
      <c r="E1426" s="1831"/>
      <c r="F1426" s="1831">
        <f t="shared" si="55"/>
        <v>0</v>
      </c>
      <c r="G1426" s="1911"/>
      <c r="J1426" s="1777"/>
    </row>
    <row r="1427" spans="1:10" s="1883" customFormat="1">
      <c r="A1427" s="1884" t="s">
        <v>213</v>
      </c>
      <c r="B1427" s="1885" t="s">
        <v>2981</v>
      </c>
      <c r="C1427" s="1879"/>
      <c r="D1427" s="1831"/>
      <c r="E1427" s="1831"/>
      <c r="F1427" s="1831">
        <f t="shared" si="55"/>
        <v>0</v>
      </c>
      <c r="G1427" s="1911"/>
      <c r="J1427" s="1777"/>
    </row>
    <row r="1428" spans="1:10" s="1883" customFormat="1" ht="52.8">
      <c r="A1428" s="1892"/>
      <c r="B1428" s="2006" t="s">
        <v>2982</v>
      </c>
      <c r="C1428" s="1879"/>
      <c r="D1428" s="1831"/>
      <c r="E1428" s="1831"/>
      <c r="F1428" s="1831">
        <f t="shared" si="55"/>
        <v>0</v>
      </c>
      <c r="G1428" s="1911"/>
      <c r="J1428" s="1777"/>
    </row>
    <row r="1429" spans="1:10" s="1883" customFormat="1" ht="158.4">
      <c r="A1429" s="1892"/>
      <c r="B1429" s="1878" t="s">
        <v>2983</v>
      </c>
      <c r="C1429" s="1879"/>
      <c r="D1429" s="1831"/>
      <c r="E1429" s="1831"/>
      <c r="F1429" s="1831">
        <f t="shared" si="55"/>
        <v>0</v>
      </c>
      <c r="G1429" s="1911"/>
      <c r="J1429" s="1777"/>
    </row>
    <row r="1430" spans="1:10" s="1883" customFormat="1" ht="66">
      <c r="A1430" s="1892"/>
      <c r="B1430" s="1878" t="s">
        <v>2961</v>
      </c>
      <c r="C1430" s="1879"/>
      <c r="D1430" s="1831"/>
      <c r="E1430" s="1831"/>
      <c r="F1430" s="1831">
        <f t="shared" si="55"/>
        <v>0</v>
      </c>
      <c r="G1430" s="1911"/>
      <c r="J1430" s="1777"/>
    </row>
    <row r="1431" spans="1:10" s="1883" customFormat="1" ht="26.4">
      <c r="A1431" s="1892"/>
      <c r="B1431" s="1878" t="s">
        <v>2957</v>
      </c>
      <c r="C1431" s="1879"/>
      <c r="D1431" s="1831"/>
      <c r="E1431" s="1831"/>
      <c r="F1431" s="1831">
        <f t="shared" si="55"/>
        <v>0</v>
      </c>
      <c r="G1431" s="1911"/>
      <c r="J1431" s="1777"/>
    </row>
    <row r="1432" spans="1:10" s="1883" customFormat="1" ht="92.4">
      <c r="A1432" s="1892"/>
      <c r="B1432" s="1878" t="s">
        <v>2962</v>
      </c>
      <c r="C1432" s="1879"/>
      <c r="D1432" s="1831"/>
      <c r="E1432" s="1831"/>
      <c r="F1432" s="1831">
        <f t="shared" si="55"/>
        <v>0</v>
      </c>
      <c r="G1432" s="1911"/>
      <c r="J1432" s="1777"/>
    </row>
    <row r="1433" spans="1:10" s="1883" customFormat="1">
      <c r="A1433" s="1892"/>
      <c r="B1433" s="1878" t="s">
        <v>331</v>
      </c>
      <c r="C1433" s="1879" t="s">
        <v>179</v>
      </c>
      <c r="D1433" s="1831">
        <v>210</v>
      </c>
      <c r="E1433" s="1831"/>
      <c r="F1433" s="1831">
        <f t="shared" si="55"/>
        <v>0</v>
      </c>
      <c r="G1433" s="1911"/>
      <c r="J1433" s="1777"/>
    </row>
    <row r="1434" spans="1:10" s="1883" customFormat="1">
      <c r="A1434" s="1892"/>
      <c r="B1434" s="1878" t="s">
        <v>2403</v>
      </c>
      <c r="C1434" s="1879" t="s">
        <v>179</v>
      </c>
      <c r="D1434" s="1831">
        <v>210</v>
      </c>
      <c r="E1434" s="1831"/>
      <c r="F1434" s="1831">
        <f t="shared" si="55"/>
        <v>0</v>
      </c>
      <c r="G1434" s="1911"/>
      <c r="J1434" s="1777"/>
    </row>
    <row r="1435" spans="1:10" s="1883" customFormat="1">
      <c r="A1435" s="1892"/>
      <c r="B1435" s="1878"/>
      <c r="C1435" s="1879"/>
      <c r="D1435" s="1831"/>
      <c r="E1435" s="1831"/>
      <c r="F1435" s="1831"/>
      <c r="G1435" s="1911"/>
      <c r="J1435" s="1777"/>
    </row>
    <row r="1436" spans="1:10" s="1883" customFormat="1">
      <c r="A1436" s="1884" t="s">
        <v>425</v>
      </c>
      <c r="B1436" s="1885" t="s">
        <v>2984</v>
      </c>
      <c r="C1436" s="1879"/>
      <c r="D1436" s="1831"/>
      <c r="E1436" s="1831"/>
      <c r="F1436" s="1831">
        <f t="shared" si="55"/>
        <v>0</v>
      </c>
      <c r="G1436" s="1911"/>
      <c r="J1436" s="1777"/>
    </row>
    <row r="1437" spans="1:10" s="1883" customFormat="1" ht="237.6">
      <c r="A1437" s="1892"/>
      <c r="B1437" s="1878" t="s">
        <v>2985</v>
      </c>
      <c r="C1437" s="1879"/>
      <c r="D1437" s="1831"/>
      <c r="E1437" s="1831"/>
      <c r="F1437" s="1831">
        <f t="shared" si="55"/>
        <v>0</v>
      </c>
      <c r="G1437" s="1911"/>
      <c r="J1437" s="1777"/>
    </row>
    <row r="1438" spans="1:10" s="1883" customFormat="1" ht="52.8">
      <c r="A1438" s="1892"/>
      <c r="B1438" s="1878" t="s">
        <v>2986</v>
      </c>
      <c r="C1438" s="1879"/>
      <c r="D1438" s="1831"/>
      <c r="E1438" s="1831"/>
      <c r="F1438" s="1831">
        <f t="shared" si="55"/>
        <v>0</v>
      </c>
      <c r="G1438" s="1911"/>
      <c r="J1438" s="1777"/>
    </row>
    <row r="1439" spans="1:10" s="1883" customFormat="1" ht="66">
      <c r="A1439" s="1892"/>
      <c r="B1439" s="1878" t="s">
        <v>2987</v>
      </c>
      <c r="C1439" s="1879"/>
      <c r="D1439" s="1831"/>
      <c r="E1439" s="1831"/>
      <c r="F1439" s="1831">
        <f t="shared" si="55"/>
        <v>0</v>
      </c>
      <c r="G1439" s="1911"/>
      <c r="J1439" s="1777"/>
    </row>
    <row r="1440" spans="1:10" s="1883" customFormat="1" ht="66">
      <c r="A1440" s="1892"/>
      <c r="B1440" s="1878" t="s">
        <v>2988</v>
      </c>
      <c r="C1440" s="1887"/>
      <c r="D1440" s="1831"/>
      <c r="E1440" s="1831"/>
      <c r="F1440" s="1831">
        <f t="shared" si="55"/>
        <v>0</v>
      </c>
      <c r="G1440" s="1911"/>
      <c r="J1440" s="1777"/>
    </row>
    <row r="1441" spans="1:10" s="1883" customFormat="1" ht="39.6">
      <c r="A1441" s="1892"/>
      <c r="B1441" s="1878" t="s">
        <v>2989</v>
      </c>
      <c r="C1441" s="1887"/>
      <c r="D1441" s="1831"/>
      <c r="E1441" s="1831"/>
      <c r="F1441" s="1831">
        <f t="shared" si="55"/>
        <v>0</v>
      </c>
      <c r="G1441" s="1911"/>
      <c r="J1441" s="1777"/>
    </row>
    <row r="1442" spans="1:10" s="1883" customFormat="1">
      <c r="A1442" s="1892"/>
      <c r="B1442" s="1878"/>
      <c r="C1442" s="1887" t="s">
        <v>179</v>
      </c>
      <c r="D1442" s="1831">
        <v>35</v>
      </c>
      <c r="E1442" s="1831"/>
      <c r="F1442" s="1831">
        <f t="shared" si="55"/>
        <v>0</v>
      </c>
      <c r="G1442" s="1911"/>
      <c r="J1442" s="1777"/>
    </row>
    <row r="1443" spans="1:10" s="1883" customFormat="1">
      <c r="A1443" s="1892"/>
      <c r="B1443" s="1878"/>
      <c r="C1443" s="1887"/>
      <c r="D1443" s="1831"/>
      <c r="E1443" s="1831"/>
      <c r="F1443" s="1831">
        <f t="shared" si="55"/>
        <v>0</v>
      </c>
      <c r="G1443" s="1911"/>
      <c r="J1443" s="1777"/>
    </row>
    <row r="1444" spans="1:10" s="1883" customFormat="1">
      <c r="A1444" s="1884" t="s">
        <v>426</v>
      </c>
      <c r="B1444" s="1885" t="s">
        <v>2990</v>
      </c>
      <c r="C1444" s="1879"/>
      <c r="D1444" s="1831"/>
      <c r="E1444" s="1831"/>
      <c r="F1444" s="1831">
        <f t="shared" si="55"/>
        <v>0</v>
      </c>
      <c r="G1444" s="1911"/>
      <c r="J1444" s="1777"/>
    </row>
    <row r="1445" spans="1:10" s="1883" customFormat="1" ht="237.6">
      <c r="A1445" s="1892"/>
      <c r="B1445" s="1878" t="s">
        <v>2985</v>
      </c>
      <c r="C1445" s="1879"/>
      <c r="D1445" s="1831"/>
      <c r="E1445" s="1831"/>
      <c r="F1445" s="1831">
        <f t="shared" si="55"/>
        <v>0</v>
      </c>
      <c r="G1445" s="1911"/>
      <c r="J1445" s="1777"/>
    </row>
    <row r="1446" spans="1:10" s="1883" customFormat="1" ht="52.8">
      <c r="A1446" s="1892"/>
      <c r="B1446" s="1878" t="s">
        <v>2991</v>
      </c>
      <c r="C1446" s="1879"/>
      <c r="D1446" s="1831"/>
      <c r="E1446" s="1831"/>
      <c r="F1446" s="1831">
        <f t="shared" si="55"/>
        <v>0</v>
      </c>
      <c r="G1446" s="1911"/>
      <c r="J1446" s="1777"/>
    </row>
    <row r="1447" spans="1:10" s="1883" customFormat="1" ht="52.8">
      <c r="A1447" s="1892"/>
      <c r="B1447" s="1878" t="s">
        <v>2971</v>
      </c>
      <c r="C1447" s="1879"/>
      <c r="D1447" s="1831"/>
      <c r="E1447" s="1831"/>
      <c r="F1447" s="1831">
        <f t="shared" si="55"/>
        <v>0</v>
      </c>
      <c r="G1447" s="1911"/>
      <c r="J1447" s="1777"/>
    </row>
    <row r="1448" spans="1:10" s="1883" customFormat="1" ht="66">
      <c r="A1448" s="1892"/>
      <c r="B1448" s="1878" t="s">
        <v>2988</v>
      </c>
      <c r="C1448" s="1887"/>
      <c r="D1448" s="1831"/>
      <c r="E1448" s="1831"/>
      <c r="F1448" s="1831">
        <f t="shared" si="55"/>
        <v>0</v>
      </c>
      <c r="G1448" s="1911"/>
      <c r="J1448" s="1777"/>
    </row>
    <row r="1449" spans="1:10" s="1883" customFormat="1" ht="39.6">
      <c r="A1449" s="1892"/>
      <c r="B1449" s="1878" t="s">
        <v>2992</v>
      </c>
      <c r="C1449" s="1887"/>
      <c r="D1449" s="1831"/>
      <c r="E1449" s="1831"/>
      <c r="F1449" s="1831">
        <f t="shared" si="55"/>
        <v>0</v>
      </c>
      <c r="G1449" s="1911"/>
      <c r="J1449" s="1777"/>
    </row>
    <row r="1450" spans="1:10" s="1883" customFormat="1">
      <c r="A1450" s="1892"/>
      <c r="B1450" s="1878" t="s">
        <v>331</v>
      </c>
      <c r="C1450" s="1887" t="s">
        <v>226</v>
      </c>
      <c r="D1450" s="1831">
        <v>26</v>
      </c>
      <c r="E1450" s="1831"/>
      <c r="F1450" s="1831">
        <f t="shared" si="55"/>
        <v>0</v>
      </c>
      <c r="G1450" s="1911"/>
      <c r="J1450" s="1777"/>
    </row>
    <row r="1451" spans="1:10" s="1883" customFormat="1">
      <c r="A1451" s="1892"/>
      <c r="B1451" s="1878" t="s">
        <v>2403</v>
      </c>
      <c r="C1451" s="1887" t="s">
        <v>226</v>
      </c>
      <c r="D1451" s="1831">
        <v>26</v>
      </c>
      <c r="E1451" s="1831"/>
      <c r="F1451" s="1831">
        <f t="shared" si="55"/>
        <v>0</v>
      </c>
      <c r="G1451" s="1911"/>
      <c r="J1451" s="1777"/>
    </row>
    <row r="1452" spans="1:10" s="1883" customFormat="1">
      <c r="A1452" s="1892"/>
      <c r="B1452" s="1878"/>
      <c r="C1452" s="1887"/>
      <c r="D1452" s="1831"/>
      <c r="E1452" s="1831"/>
      <c r="F1452" s="1831">
        <f t="shared" si="55"/>
        <v>0</v>
      </c>
      <c r="G1452" s="1911"/>
      <c r="J1452" s="1777"/>
    </row>
    <row r="1453" spans="1:10" s="1883" customFormat="1">
      <c r="A1453" s="1884" t="s">
        <v>427</v>
      </c>
      <c r="B1453" s="1885" t="s">
        <v>2993</v>
      </c>
      <c r="C1453" s="1887"/>
      <c r="D1453" s="1831"/>
      <c r="E1453" s="1831"/>
      <c r="F1453" s="1831"/>
      <c r="G1453" s="1911"/>
      <c r="J1453" s="1777"/>
    </row>
    <row r="1454" spans="1:10" s="1883" customFormat="1" ht="184.8">
      <c r="A1454" s="1892"/>
      <c r="B1454" s="1878" t="s">
        <v>2994</v>
      </c>
      <c r="C1454" s="1887"/>
      <c r="D1454" s="1831"/>
      <c r="E1454" s="1831"/>
      <c r="F1454" s="1831"/>
      <c r="G1454" s="1911"/>
      <c r="J1454" s="1777"/>
    </row>
    <row r="1455" spans="1:10" s="1883" customFormat="1">
      <c r="A1455" s="1892"/>
      <c r="B1455" s="1878" t="s">
        <v>322</v>
      </c>
      <c r="C1455" s="1887"/>
      <c r="D1455" s="1831"/>
      <c r="E1455" s="1831"/>
      <c r="F1455" s="1831"/>
      <c r="G1455" s="1911"/>
      <c r="J1455" s="1777"/>
    </row>
    <row r="1456" spans="1:10" s="1883" customFormat="1" ht="66">
      <c r="A1456" s="1892"/>
      <c r="B1456" s="1878" t="s">
        <v>337</v>
      </c>
      <c r="C1456" s="1887"/>
      <c r="D1456" s="1831"/>
      <c r="E1456" s="1831"/>
      <c r="F1456" s="1831"/>
      <c r="G1456" s="1911"/>
      <c r="J1456" s="1777"/>
    </row>
    <row r="1457" spans="1:10" s="1883" customFormat="1" ht="39.6">
      <c r="A1457" s="1892"/>
      <c r="B1457" s="1878" t="s">
        <v>2410</v>
      </c>
      <c r="C1457" s="1887"/>
      <c r="D1457" s="1831"/>
      <c r="E1457" s="1831"/>
      <c r="F1457" s="1831"/>
      <c r="G1457" s="1911"/>
      <c r="J1457" s="1777"/>
    </row>
    <row r="1458" spans="1:10" s="1883" customFormat="1" ht="26.4">
      <c r="A1458" s="1892"/>
      <c r="B1458" s="1878" t="s">
        <v>339</v>
      </c>
      <c r="C1458" s="1887"/>
      <c r="D1458" s="1831"/>
      <c r="E1458" s="1831"/>
      <c r="F1458" s="1831"/>
      <c r="G1458" s="1911"/>
      <c r="J1458" s="1777"/>
    </row>
    <row r="1459" spans="1:10" s="1883" customFormat="1" ht="39.6">
      <c r="A1459" s="1892"/>
      <c r="B1459" s="1878" t="s">
        <v>2989</v>
      </c>
      <c r="C1459" s="1887"/>
      <c r="D1459" s="1831"/>
      <c r="E1459" s="1831"/>
      <c r="F1459" s="1831">
        <f t="shared" ref="F1459" si="56">D1459*E1459</f>
        <v>0</v>
      </c>
      <c r="G1459" s="1911"/>
      <c r="J1459" s="1777"/>
    </row>
    <row r="1460" spans="1:10" s="1883" customFormat="1">
      <c r="A1460" s="1892"/>
      <c r="B1460" s="1878"/>
      <c r="C1460" s="1887" t="s">
        <v>179</v>
      </c>
      <c r="D1460" s="1831">
        <v>40</v>
      </c>
      <c r="E1460" s="1831"/>
      <c r="F1460" s="1831">
        <f>D1460*E1460</f>
        <v>0</v>
      </c>
      <c r="G1460" s="1911"/>
      <c r="J1460" s="1777"/>
    </row>
    <row r="1461" spans="1:10" s="1883" customFormat="1">
      <c r="A1461" s="1892"/>
      <c r="B1461" s="1878"/>
      <c r="C1461" s="1887"/>
      <c r="D1461" s="1831"/>
      <c r="E1461" s="1831"/>
      <c r="F1461" s="1831"/>
      <c r="G1461" s="1911"/>
      <c r="J1461" s="1777"/>
    </row>
    <row r="1462" spans="1:10" s="1883" customFormat="1">
      <c r="A1462" s="1884" t="s">
        <v>428</v>
      </c>
      <c r="B1462" s="1885" t="s">
        <v>2995</v>
      </c>
      <c r="C1462" s="1879"/>
      <c r="D1462" s="1831"/>
      <c r="E1462" s="1831"/>
      <c r="F1462" s="1831">
        <f t="shared" si="55"/>
        <v>0</v>
      </c>
      <c r="G1462" s="1911"/>
      <c r="J1462" s="1777"/>
    </row>
    <row r="1463" spans="1:10" s="1883" customFormat="1" ht="39.6">
      <c r="A1463" s="1892"/>
      <c r="B1463" s="1878" t="s">
        <v>2996</v>
      </c>
      <c r="C1463" s="1879"/>
      <c r="D1463" s="1831"/>
      <c r="E1463" s="1831"/>
      <c r="F1463" s="1831">
        <f t="shared" si="55"/>
        <v>0</v>
      </c>
      <c r="G1463" s="1911"/>
      <c r="J1463" s="1777"/>
    </row>
    <row r="1464" spans="1:10" s="1883" customFormat="1">
      <c r="A1464" s="1892"/>
      <c r="B1464" s="1878" t="s">
        <v>322</v>
      </c>
      <c r="C1464" s="1879"/>
      <c r="D1464" s="1831"/>
      <c r="E1464" s="1831"/>
      <c r="F1464" s="1831">
        <f t="shared" si="55"/>
        <v>0</v>
      </c>
      <c r="G1464" s="1911"/>
      <c r="J1464" s="1777"/>
    </row>
    <row r="1465" spans="1:10" s="1883" customFormat="1" ht="39.6">
      <c r="A1465" s="1892"/>
      <c r="B1465" s="1878" t="s">
        <v>2997</v>
      </c>
      <c r="C1465" s="1879"/>
      <c r="D1465" s="1831"/>
      <c r="E1465" s="1831"/>
      <c r="F1465" s="1831">
        <f t="shared" si="55"/>
        <v>0</v>
      </c>
      <c r="G1465" s="1911"/>
      <c r="J1465" s="1777"/>
    </row>
    <row r="1466" spans="1:10" s="1883" customFormat="1" ht="39.6">
      <c r="A1466" s="1892"/>
      <c r="B1466" s="1878" t="s">
        <v>2998</v>
      </c>
      <c r="C1466" s="1879"/>
      <c r="D1466" s="1831"/>
      <c r="E1466" s="1831"/>
      <c r="F1466" s="1831">
        <f t="shared" si="55"/>
        <v>0</v>
      </c>
      <c r="G1466" s="1911"/>
      <c r="J1466" s="1777"/>
    </row>
    <row r="1467" spans="1:10" s="1883" customFormat="1">
      <c r="A1467" s="1892"/>
      <c r="B1467" s="1878" t="s">
        <v>2999</v>
      </c>
      <c r="C1467" s="1879"/>
      <c r="D1467" s="1831"/>
      <c r="E1467" s="1831"/>
      <c r="F1467" s="1831">
        <f t="shared" ref="F1467:F1499" si="57">D1467*E1467</f>
        <v>0</v>
      </c>
      <c r="G1467" s="1911"/>
      <c r="J1467" s="1777"/>
    </row>
    <row r="1468" spans="1:10" s="1883" customFormat="1">
      <c r="A1468" s="1892"/>
      <c r="B1468" s="1878" t="s">
        <v>424</v>
      </c>
      <c r="C1468" s="1879"/>
      <c r="D1468" s="1831"/>
      <c r="E1468" s="1831"/>
      <c r="F1468" s="1831">
        <f t="shared" si="57"/>
        <v>0</v>
      </c>
      <c r="G1468" s="1911"/>
      <c r="J1468" s="1777"/>
    </row>
    <row r="1469" spans="1:10" s="1883" customFormat="1">
      <c r="A1469" s="1892"/>
      <c r="B1469" s="1878" t="s">
        <v>331</v>
      </c>
      <c r="C1469" s="1879" t="s">
        <v>226</v>
      </c>
      <c r="D1469" s="1831">
        <v>250</v>
      </c>
      <c r="E1469" s="1831"/>
      <c r="F1469" s="1831">
        <f t="shared" si="57"/>
        <v>0</v>
      </c>
      <c r="G1469" s="1911"/>
      <c r="J1469" s="1777"/>
    </row>
    <row r="1470" spans="1:10" s="1883" customFormat="1">
      <c r="A1470" s="1892"/>
      <c r="B1470" s="1878" t="s">
        <v>2403</v>
      </c>
      <c r="C1470" s="1879" t="s">
        <v>226</v>
      </c>
      <c r="D1470" s="1831">
        <v>250</v>
      </c>
      <c r="E1470" s="1831"/>
      <c r="F1470" s="1831">
        <f t="shared" si="57"/>
        <v>0</v>
      </c>
      <c r="G1470" s="1911"/>
      <c r="J1470" s="1777"/>
    </row>
    <row r="1471" spans="1:10" s="1883" customFormat="1">
      <c r="A1471" s="1892"/>
      <c r="B1471" s="1878"/>
      <c r="C1471" s="1879"/>
      <c r="D1471" s="1831"/>
      <c r="E1471" s="1831"/>
      <c r="F1471" s="1831">
        <f t="shared" si="57"/>
        <v>0</v>
      </c>
      <c r="G1471" s="1911"/>
      <c r="J1471" s="1777"/>
    </row>
    <row r="1472" spans="1:10" s="1883" customFormat="1" ht="26.4">
      <c r="A1472" s="1884" t="s">
        <v>569</v>
      </c>
      <c r="B1472" s="1885" t="s">
        <v>3000</v>
      </c>
      <c r="C1472" s="1879"/>
      <c r="D1472" s="1831"/>
      <c r="E1472" s="1831"/>
      <c r="F1472" s="1831">
        <f t="shared" si="57"/>
        <v>0</v>
      </c>
      <c r="G1472" s="1911"/>
      <c r="J1472" s="1777"/>
    </row>
    <row r="1473" spans="1:10" s="1883" customFormat="1" ht="52.8">
      <c r="A1473" s="1892"/>
      <c r="B1473" s="1878" t="s">
        <v>3001</v>
      </c>
      <c r="C1473" s="1879"/>
      <c r="D1473" s="1831"/>
      <c r="E1473" s="1831"/>
      <c r="F1473" s="1831">
        <f t="shared" si="57"/>
        <v>0</v>
      </c>
      <c r="G1473" s="1911"/>
      <c r="J1473" s="1777"/>
    </row>
    <row r="1474" spans="1:10" s="1883" customFormat="1">
      <c r="A1474" s="1892"/>
      <c r="B1474" s="1878" t="s">
        <v>322</v>
      </c>
      <c r="C1474" s="1879"/>
      <c r="D1474" s="1831"/>
      <c r="E1474" s="1831"/>
      <c r="F1474" s="1831">
        <f t="shared" si="57"/>
        <v>0</v>
      </c>
      <c r="G1474" s="1911"/>
      <c r="J1474" s="1777"/>
    </row>
    <row r="1475" spans="1:10" s="1883" customFormat="1" ht="26.4">
      <c r="A1475" s="1892"/>
      <c r="B1475" s="1878" t="s">
        <v>3002</v>
      </c>
      <c r="C1475" s="1879"/>
      <c r="D1475" s="1831"/>
      <c r="E1475" s="1831"/>
      <c r="F1475" s="1831">
        <f t="shared" si="57"/>
        <v>0</v>
      </c>
      <c r="G1475" s="1911"/>
      <c r="J1475" s="1777"/>
    </row>
    <row r="1476" spans="1:10" s="1883" customFormat="1" ht="39.6">
      <c r="A1476" s="1892"/>
      <c r="B1476" s="1878" t="s">
        <v>2998</v>
      </c>
      <c r="C1476" s="1879"/>
      <c r="D1476" s="1831"/>
      <c r="E1476" s="1831"/>
      <c r="F1476" s="1831">
        <f t="shared" si="57"/>
        <v>0</v>
      </c>
      <c r="G1476" s="1911"/>
      <c r="J1476" s="1777"/>
    </row>
    <row r="1477" spans="1:10" s="1883" customFormat="1">
      <c r="A1477" s="1892"/>
      <c r="B1477" s="1878" t="s">
        <v>2999</v>
      </c>
      <c r="C1477" s="1879"/>
      <c r="D1477" s="1831"/>
      <c r="E1477" s="1831"/>
      <c r="F1477" s="1831">
        <f t="shared" si="57"/>
        <v>0</v>
      </c>
      <c r="G1477" s="1911"/>
      <c r="J1477" s="1777"/>
    </row>
    <row r="1478" spans="1:10" s="1883" customFormat="1">
      <c r="A1478" s="1892"/>
      <c r="B1478" s="1878" t="s">
        <v>424</v>
      </c>
      <c r="C1478" s="1879"/>
      <c r="D1478" s="1831"/>
      <c r="E1478" s="1831"/>
      <c r="F1478" s="1831">
        <f t="shared" si="57"/>
        <v>0</v>
      </c>
      <c r="G1478" s="1911"/>
      <c r="J1478" s="1777"/>
    </row>
    <row r="1479" spans="1:10" s="1883" customFormat="1">
      <c r="A1479" s="1892"/>
      <c r="B1479" s="1878" t="s">
        <v>331</v>
      </c>
      <c r="C1479" s="1879" t="s">
        <v>226</v>
      </c>
      <c r="D1479" s="1831">
        <v>35</v>
      </c>
      <c r="E1479" s="1831"/>
      <c r="F1479" s="1831">
        <f t="shared" si="57"/>
        <v>0</v>
      </c>
      <c r="G1479" s="1911"/>
      <c r="J1479" s="1777"/>
    </row>
    <row r="1480" spans="1:10" s="1883" customFormat="1">
      <c r="A1480" s="1892"/>
      <c r="B1480" s="1878" t="s">
        <v>2403</v>
      </c>
      <c r="C1480" s="1879" t="s">
        <v>226</v>
      </c>
      <c r="D1480" s="1831">
        <v>35</v>
      </c>
      <c r="E1480" s="1831"/>
      <c r="F1480" s="1831">
        <f t="shared" si="57"/>
        <v>0</v>
      </c>
      <c r="G1480" s="1911"/>
      <c r="J1480" s="1777"/>
    </row>
    <row r="1481" spans="1:10" s="1883" customFormat="1">
      <c r="A1481" s="1892"/>
      <c r="B1481" s="1878"/>
      <c r="C1481" s="1879"/>
      <c r="D1481" s="1831"/>
      <c r="E1481" s="1831"/>
      <c r="F1481" s="1831"/>
      <c r="G1481" s="1911"/>
      <c r="J1481" s="1777"/>
    </row>
    <row r="1482" spans="1:10" s="1883" customFormat="1">
      <c r="A1482" s="1884" t="s">
        <v>570</v>
      </c>
      <c r="B1482" s="1885" t="s">
        <v>3003</v>
      </c>
      <c r="C1482" s="1879"/>
      <c r="D1482" s="1831"/>
      <c r="E1482" s="1831"/>
      <c r="F1482" s="1831">
        <f t="shared" si="57"/>
        <v>0</v>
      </c>
      <c r="G1482" s="1776"/>
      <c r="J1482" s="1777"/>
    </row>
    <row r="1483" spans="1:10" s="1883" customFormat="1" ht="52.8">
      <c r="A1483" s="1892"/>
      <c r="B1483" s="1878" t="s">
        <v>3004</v>
      </c>
      <c r="C1483" s="1879"/>
      <c r="D1483" s="1831"/>
      <c r="E1483" s="1831"/>
      <c r="F1483" s="1831">
        <f t="shared" si="57"/>
        <v>0</v>
      </c>
      <c r="G1483" s="1911"/>
      <c r="J1483" s="1777"/>
    </row>
    <row r="1484" spans="1:10" s="1883" customFormat="1">
      <c r="A1484" s="1892"/>
      <c r="B1484" s="1878" t="s">
        <v>306</v>
      </c>
      <c r="C1484" s="1879"/>
      <c r="D1484" s="1831"/>
      <c r="E1484" s="1831"/>
      <c r="F1484" s="1831">
        <f t="shared" si="57"/>
        <v>0</v>
      </c>
      <c r="G1484" s="1911"/>
      <c r="J1484" s="1777"/>
    </row>
    <row r="1485" spans="1:10" s="1883" customFormat="1" ht="26.4">
      <c r="A1485" s="1892"/>
      <c r="B1485" s="1878" t="s">
        <v>3005</v>
      </c>
      <c r="C1485" s="1879"/>
      <c r="D1485" s="1831"/>
      <c r="E1485" s="1831"/>
      <c r="F1485" s="1831">
        <f t="shared" si="57"/>
        <v>0</v>
      </c>
      <c r="G1485" s="1911"/>
      <c r="J1485" s="1777"/>
    </row>
    <row r="1486" spans="1:10" s="1883" customFormat="1" ht="39.6">
      <c r="A1486" s="1892"/>
      <c r="B1486" s="1878" t="s">
        <v>3006</v>
      </c>
      <c r="C1486" s="1879"/>
      <c r="D1486" s="1831"/>
      <c r="E1486" s="1831"/>
      <c r="F1486" s="1831">
        <f t="shared" si="57"/>
        <v>0</v>
      </c>
      <c r="G1486" s="1911"/>
      <c r="J1486" s="1777"/>
    </row>
    <row r="1487" spans="1:10" s="1883" customFormat="1">
      <c r="A1487" s="1892"/>
      <c r="B1487" s="1878" t="s">
        <v>424</v>
      </c>
      <c r="C1487" s="1879"/>
      <c r="D1487" s="1831"/>
      <c r="E1487" s="1831"/>
      <c r="F1487" s="1831">
        <f t="shared" si="57"/>
        <v>0</v>
      </c>
      <c r="G1487" s="1911"/>
      <c r="J1487" s="1777"/>
    </row>
    <row r="1488" spans="1:10" s="1883" customFormat="1">
      <c r="A1488" s="1892"/>
      <c r="B1488" s="1878" t="s">
        <v>331</v>
      </c>
      <c r="C1488" s="1879" t="s">
        <v>226</v>
      </c>
      <c r="D1488" s="1831">
        <v>64</v>
      </c>
      <c r="E1488" s="1831"/>
      <c r="F1488" s="1831">
        <f t="shared" si="57"/>
        <v>0</v>
      </c>
      <c r="G1488" s="1911"/>
      <c r="J1488" s="1777"/>
    </row>
    <row r="1489" spans="1:26" s="1883" customFormat="1">
      <c r="A1489" s="1892"/>
      <c r="B1489" s="1878" t="s">
        <v>2403</v>
      </c>
      <c r="C1489" s="1879" t="s">
        <v>226</v>
      </c>
      <c r="D1489" s="1831">
        <v>64</v>
      </c>
      <c r="E1489" s="1831"/>
      <c r="F1489" s="1831">
        <f t="shared" si="57"/>
        <v>0</v>
      </c>
      <c r="G1489" s="1911"/>
      <c r="J1489" s="1777"/>
    </row>
    <row r="1490" spans="1:26" s="1883" customFormat="1">
      <c r="A1490" s="1892"/>
      <c r="B1490" s="1878"/>
      <c r="C1490" s="1879"/>
      <c r="D1490" s="1831"/>
      <c r="E1490" s="1831"/>
      <c r="F1490" s="1831">
        <f t="shared" si="57"/>
        <v>0</v>
      </c>
      <c r="G1490" s="1911"/>
      <c r="J1490" s="1777"/>
    </row>
    <row r="1491" spans="1:26" s="1883" customFormat="1">
      <c r="A1491" s="1884" t="s">
        <v>571</v>
      </c>
      <c r="B1491" s="1885" t="s">
        <v>3007</v>
      </c>
      <c r="C1491" s="1879"/>
      <c r="D1491" s="1831"/>
      <c r="E1491" s="1831"/>
      <c r="F1491" s="1831">
        <f t="shared" si="57"/>
        <v>0</v>
      </c>
      <c r="G1491" s="1815"/>
      <c r="J1491" s="1777"/>
    </row>
    <row r="1492" spans="1:26" s="1883" customFormat="1" ht="39.6">
      <c r="A1492" s="1892"/>
      <c r="B1492" s="1878" t="s">
        <v>3008</v>
      </c>
      <c r="C1492" s="1879"/>
      <c r="D1492" s="1831"/>
      <c r="E1492" s="1831"/>
      <c r="F1492" s="1831">
        <f t="shared" si="57"/>
        <v>0</v>
      </c>
      <c r="G1492" s="1911"/>
      <c r="J1492" s="1777"/>
    </row>
    <row r="1493" spans="1:26" s="1883" customFormat="1">
      <c r="A1493" s="1892"/>
      <c r="B1493" s="1878" t="s">
        <v>306</v>
      </c>
      <c r="C1493" s="1879"/>
      <c r="D1493" s="1831"/>
      <c r="E1493" s="1831"/>
      <c r="F1493" s="1831">
        <f t="shared" si="57"/>
        <v>0</v>
      </c>
      <c r="G1493" s="1911"/>
      <c r="J1493" s="1777"/>
    </row>
    <row r="1494" spans="1:26" s="1883" customFormat="1" ht="26.4">
      <c r="A1494" s="1892"/>
      <c r="B1494" s="1878" t="s">
        <v>3009</v>
      </c>
      <c r="C1494" s="1879"/>
      <c r="D1494" s="1831"/>
      <c r="E1494" s="1831"/>
      <c r="F1494" s="1831">
        <f t="shared" si="57"/>
        <v>0</v>
      </c>
      <c r="G1494" s="1911"/>
      <c r="J1494" s="1777"/>
    </row>
    <row r="1495" spans="1:26" s="1883" customFormat="1" ht="39.6">
      <c r="A1495" s="1892"/>
      <c r="B1495" s="1878" t="s">
        <v>3006</v>
      </c>
      <c r="C1495" s="1879"/>
      <c r="D1495" s="1831"/>
      <c r="E1495" s="1831"/>
      <c r="F1495" s="1831">
        <f t="shared" si="57"/>
        <v>0</v>
      </c>
      <c r="G1495" s="1911"/>
      <c r="J1495" s="1777"/>
    </row>
    <row r="1496" spans="1:26" s="1883" customFormat="1">
      <c r="A1496" s="1892"/>
      <c r="B1496" s="1878" t="s">
        <v>424</v>
      </c>
      <c r="C1496" s="1879"/>
      <c r="D1496" s="1831"/>
      <c r="E1496" s="1831"/>
      <c r="F1496" s="1831">
        <f t="shared" si="57"/>
        <v>0</v>
      </c>
      <c r="G1496" s="1911"/>
      <c r="J1496" s="1777"/>
    </row>
    <row r="1497" spans="1:26" s="1883" customFormat="1">
      <c r="A1497" s="1892"/>
      <c r="B1497" s="1878" t="s">
        <v>331</v>
      </c>
      <c r="C1497" s="1879" t="s">
        <v>226</v>
      </c>
      <c r="D1497" s="1831">
        <v>40</v>
      </c>
      <c r="E1497" s="1831"/>
      <c r="F1497" s="1831">
        <f t="shared" si="57"/>
        <v>0</v>
      </c>
      <c r="G1497" s="1911"/>
      <c r="J1497" s="1777"/>
    </row>
    <row r="1498" spans="1:26" s="1883" customFormat="1">
      <c r="A1498" s="1892"/>
      <c r="B1498" s="1878" t="s">
        <v>2403</v>
      </c>
      <c r="C1498" s="1879" t="s">
        <v>226</v>
      </c>
      <c r="D1498" s="1831">
        <v>40</v>
      </c>
      <c r="E1498" s="1831"/>
      <c r="F1498" s="1831">
        <f t="shared" si="57"/>
        <v>0</v>
      </c>
      <c r="G1498" s="1911"/>
      <c r="J1498" s="1777"/>
    </row>
    <row r="1499" spans="1:26" s="1883" customFormat="1">
      <c r="A1499" s="1892"/>
      <c r="B1499" s="1878"/>
      <c r="C1499" s="1879"/>
      <c r="D1499" s="1831"/>
      <c r="E1499" s="1831"/>
      <c r="F1499" s="1831">
        <f t="shared" si="57"/>
        <v>0</v>
      </c>
      <c r="G1499" s="1911"/>
      <c r="J1499" s="1777"/>
    </row>
    <row r="1500" spans="1:26" s="1883" customFormat="1">
      <c r="A1500" s="1892"/>
      <c r="B1500" s="1892"/>
      <c r="C1500" s="1879"/>
      <c r="D1500" s="1831"/>
      <c r="E1500" s="1831"/>
      <c r="F1500" s="1831"/>
      <c r="G1500" s="1911"/>
      <c r="J1500" s="1777"/>
    </row>
    <row r="1501" spans="1:26" s="1995" customFormat="1">
      <c r="A1501" s="1924" t="s">
        <v>2772</v>
      </c>
      <c r="B1501" s="1925" t="s">
        <v>334</v>
      </c>
      <c r="C1501" s="1926"/>
      <c r="D1501" s="1927"/>
      <c r="E1501" s="1992"/>
      <c r="F1501" s="1993">
        <f>SUM(F1320:F1500)</f>
        <v>0</v>
      </c>
      <c r="G1501" s="1994"/>
      <c r="J1501" s="1777"/>
    </row>
    <row r="1502" spans="1:26">
      <c r="A1502" s="1814"/>
      <c r="B1502" s="1805"/>
      <c r="C1502" s="1785"/>
      <c r="D1502" s="1794"/>
      <c r="E1502" s="1795"/>
      <c r="F1502" s="1813"/>
      <c r="H1502" s="1777"/>
      <c r="I1502" s="1777"/>
      <c r="J1502" s="1777"/>
      <c r="K1502" s="1777"/>
      <c r="L1502" s="1777"/>
      <c r="M1502" s="1777"/>
      <c r="N1502" s="1777"/>
      <c r="O1502" s="1777"/>
      <c r="P1502" s="1777"/>
      <c r="Q1502" s="1777"/>
      <c r="R1502" s="1777"/>
      <c r="S1502" s="1777"/>
      <c r="T1502" s="1777"/>
      <c r="U1502" s="1777"/>
      <c r="V1502" s="1777"/>
      <c r="W1502" s="1777"/>
      <c r="X1502" s="1777"/>
      <c r="Y1502" s="1777"/>
      <c r="Z1502" s="1777"/>
    </row>
    <row r="1503" spans="1:26">
      <c r="A1503" s="1784"/>
      <c r="B1503" s="1797"/>
      <c r="C1503" s="1785"/>
      <c r="D1503" s="1794"/>
      <c r="E1503" s="1795"/>
      <c r="F1503" s="1813"/>
      <c r="H1503" s="1777"/>
      <c r="I1503" s="1777"/>
      <c r="J1503" s="1777"/>
      <c r="K1503" s="1777"/>
      <c r="L1503" s="1777"/>
      <c r="M1503" s="1777"/>
      <c r="N1503" s="1777"/>
      <c r="O1503" s="1777"/>
      <c r="P1503" s="1777"/>
      <c r="Q1503" s="1777"/>
      <c r="R1503" s="1777"/>
      <c r="S1503" s="1777"/>
      <c r="T1503" s="1777"/>
      <c r="U1503" s="1777"/>
      <c r="V1503" s="1777"/>
      <c r="W1503" s="1777"/>
      <c r="X1503" s="1777"/>
      <c r="Y1503" s="1777"/>
      <c r="Z1503" s="1777"/>
    </row>
    <row r="1504" spans="1:26" s="1883" customFormat="1">
      <c r="A1504" s="1798" t="s">
        <v>2776</v>
      </c>
      <c r="B1504" s="1799" t="s">
        <v>3010</v>
      </c>
      <c r="C1504" s="1800"/>
      <c r="D1504" s="1801"/>
      <c r="E1504" s="1801"/>
      <c r="F1504" s="1978"/>
      <c r="G1504" s="1911"/>
      <c r="J1504" s="1777"/>
    </row>
    <row r="1505" spans="1:10" s="1883" customFormat="1">
      <c r="A1505" s="1884"/>
      <c r="B1505" s="1884"/>
      <c r="C1505" s="1879"/>
      <c r="D1505" s="1831"/>
      <c r="E1505" s="1831"/>
      <c r="F1505" s="1831"/>
      <c r="G1505" s="1911"/>
      <c r="J1505" s="1777"/>
    </row>
    <row r="1506" spans="1:10" s="2008" customFormat="1">
      <c r="A1506" s="1892"/>
      <c r="B1506" s="1878"/>
      <c r="C1506" s="2007"/>
      <c r="D1506" s="1940"/>
      <c r="E1506" s="1940"/>
      <c r="F1506" s="1831"/>
      <c r="G1506" s="1823"/>
      <c r="J1506" s="1777"/>
    </row>
    <row r="1507" spans="1:10" s="1883" customFormat="1" ht="26.4">
      <c r="A1507" s="1884" t="s">
        <v>172</v>
      </c>
      <c r="B1507" s="1885" t="s">
        <v>3011</v>
      </c>
      <c r="C1507" s="1879"/>
      <c r="D1507" s="1835"/>
      <c r="E1507" s="1831"/>
      <c r="F1507" s="1831">
        <f t="shared" ref="F1507:F1520" si="58">D1507*E1507</f>
        <v>0</v>
      </c>
      <c r="J1507" s="1777"/>
    </row>
    <row r="1508" spans="1:10" s="1883" customFormat="1" ht="26.4">
      <c r="A1508" s="1892"/>
      <c r="B1508" s="1878" t="s">
        <v>3012</v>
      </c>
      <c r="C1508" s="1879"/>
      <c r="D1508" s="1831"/>
      <c r="E1508" s="1831"/>
      <c r="F1508" s="1831">
        <f t="shared" si="58"/>
        <v>0</v>
      </c>
      <c r="G1508" s="1911"/>
      <c r="J1508" s="1777"/>
    </row>
    <row r="1509" spans="1:10" s="1883" customFormat="1">
      <c r="A1509" s="1892"/>
      <c r="B1509" s="1878" t="s">
        <v>322</v>
      </c>
      <c r="C1509" s="1879"/>
      <c r="D1509" s="1831"/>
      <c r="E1509" s="1831"/>
      <c r="F1509" s="1831">
        <f t="shared" si="58"/>
        <v>0</v>
      </c>
      <c r="G1509" s="1911"/>
      <c r="J1509" s="1777"/>
    </row>
    <row r="1510" spans="1:10" s="1883" customFormat="1" ht="66">
      <c r="A1510" s="1892"/>
      <c r="B1510" s="1878" t="s">
        <v>3013</v>
      </c>
      <c r="C1510" s="1879"/>
      <c r="D1510" s="1831"/>
      <c r="E1510" s="1831"/>
      <c r="F1510" s="1831">
        <f t="shared" si="58"/>
        <v>0</v>
      </c>
      <c r="G1510" s="1915"/>
      <c r="J1510" s="1777"/>
    </row>
    <row r="1511" spans="1:10" s="1883" customFormat="1" ht="52.8">
      <c r="A1511" s="1892"/>
      <c r="B1511" s="1878" t="s">
        <v>3014</v>
      </c>
      <c r="C1511" s="1879"/>
      <c r="D1511" s="1831"/>
      <c r="E1511" s="1831"/>
      <c r="F1511" s="2009"/>
      <c r="G1511" s="1911"/>
      <c r="J1511" s="1777"/>
    </row>
    <row r="1512" spans="1:10" s="1883" customFormat="1" ht="66">
      <c r="A1512" s="1892"/>
      <c r="B1512" s="1878" t="s">
        <v>3015</v>
      </c>
      <c r="C1512" s="1879"/>
      <c r="D1512" s="1831"/>
      <c r="E1512" s="1831"/>
      <c r="F1512" s="1831">
        <f t="shared" si="58"/>
        <v>0</v>
      </c>
      <c r="G1512" s="1911"/>
      <c r="J1512" s="1777"/>
    </row>
    <row r="1513" spans="1:10" s="1883" customFormat="1" ht="66">
      <c r="A1513" s="1892"/>
      <c r="B1513" s="1878" t="s">
        <v>3016</v>
      </c>
      <c r="C1513" s="1879"/>
      <c r="D1513" s="1831"/>
      <c r="E1513" s="1831"/>
      <c r="F1513" s="1831">
        <f t="shared" si="58"/>
        <v>0</v>
      </c>
      <c r="G1513" s="1911"/>
      <c r="J1513" s="1777"/>
    </row>
    <row r="1514" spans="1:10" s="1883" customFormat="1">
      <c r="A1514" s="1892"/>
      <c r="B1514" s="1892" t="s">
        <v>3017</v>
      </c>
      <c r="C1514" s="1879"/>
      <c r="D1514" s="1831"/>
      <c r="E1514" s="1831"/>
      <c r="F1514" s="1831">
        <f t="shared" si="58"/>
        <v>0</v>
      </c>
      <c r="G1514" s="1911"/>
      <c r="J1514" s="1777"/>
    </row>
    <row r="1515" spans="1:10" s="1883" customFormat="1" ht="39.6">
      <c r="A1515" s="1892"/>
      <c r="B1515" s="1878" t="s">
        <v>3018</v>
      </c>
      <c r="C1515" s="1879"/>
      <c r="D1515" s="1831"/>
      <c r="E1515" s="1831"/>
      <c r="F1515" s="1831"/>
      <c r="G1515" s="1911"/>
      <c r="J1515" s="1777"/>
    </row>
    <row r="1516" spans="1:10" s="1883" customFormat="1" ht="66">
      <c r="A1516" s="1892"/>
      <c r="B1516" s="1878" t="s">
        <v>1805</v>
      </c>
      <c r="C1516" s="1879"/>
      <c r="D1516" s="1831"/>
      <c r="E1516" s="1831"/>
      <c r="F1516" s="1831">
        <f t="shared" si="58"/>
        <v>0</v>
      </c>
      <c r="G1516" s="1911"/>
      <c r="J1516" s="1777"/>
    </row>
    <row r="1517" spans="1:10" s="1883" customFormat="1" ht="26.4">
      <c r="A1517" s="1892"/>
      <c r="B1517" s="1878" t="s">
        <v>1806</v>
      </c>
      <c r="C1517" s="1879"/>
      <c r="D1517" s="1831"/>
      <c r="E1517" s="1831"/>
      <c r="F1517" s="1831">
        <f t="shared" si="58"/>
        <v>0</v>
      </c>
      <c r="G1517" s="1911"/>
      <c r="J1517" s="1777"/>
    </row>
    <row r="1518" spans="1:10" s="1883" customFormat="1">
      <c r="A1518" s="1892"/>
      <c r="B1518" s="1892" t="s">
        <v>1807</v>
      </c>
      <c r="C1518" s="1879"/>
      <c r="D1518" s="1831"/>
      <c r="E1518" s="1831"/>
      <c r="F1518" s="1831"/>
      <c r="G1518" s="1911"/>
      <c r="J1518" s="1777"/>
    </row>
    <row r="1519" spans="1:10" s="1883" customFormat="1" ht="39.6">
      <c r="A1519" s="1892"/>
      <c r="B1519" s="86" t="s">
        <v>1808</v>
      </c>
      <c r="C1519" s="1997"/>
      <c r="D1519" s="1831"/>
      <c r="E1519" s="1831"/>
      <c r="F1519" s="1831">
        <f t="shared" si="58"/>
        <v>0</v>
      </c>
      <c r="G1519" s="1911"/>
      <c r="J1519" s="1777"/>
    </row>
    <row r="1520" spans="1:10" s="1883" customFormat="1">
      <c r="A1520" s="1892"/>
      <c r="B1520" s="1878" t="s">
        <v>221</v>
      </c>
      <c r="C1520" s="1879" t="s">
        <v>179</v>
      </c>
      <c r="D1520" s="1831">
        <v>40</v>
      </c>
      <c r="E1520" s="1831"/>
      <c r="F1520" s="1831">
        <f t="shared" si="58"/>
        <v>0</v>
      </c>
      <c r="G1520" s="1911"/>
      <c r="J1520" s="1777"/>
    </row>
    <row r="1521" spans="1:10" s="1883" customFormat="1">
      <c r="A1521" s="1892"/>
      <c r="B1521" s="1884"/>
      <c r="C1521" s="1879"/>
      <c r="D1521" s="1831"/>
      <c r="E1521" s="1831"/>
      <c r="F1521" s="1831"/>
      <c r="G1521" s="1911"/>
      <c r="J1521" s="1777"/>
    </row>
    <row r="1522" spans="1:10" s="1883" customFormat="1" ht="26.4">
      <c r="A1522" s="1884" t="s">
        <v>202</v>
      </c>
      <c r="B1522" s="1885" t="s">
        <v>3019</v>
      </c>
      <c r="C1522" s="1879"/>
      <c r="D1522" s="1835"/>
      <c r="E1522" s="1831"/>
      <c r="F1522" s="1831">
        <f>D1522*E1522</f>
        <v>0</v>
      </c>
      <c r="J1522" s="1777"/>
    </row>
    <row r="1523" spans="1:10" s="1883" customFormat="1" ht="66">
      <c r="A1523" s="1892"/>
      <c r="B1523" s="1878" t="s">
        <v>3020</v>
      </c>
      <c r="C1523" s="1879"/>
      <c r="D1523" s="1831"/>
      <c r="E1523" s="1831"/>
      <c r="F1523" s="1831">
        <f>D1523*E1523</f>
        <v>0</v>
      </c>
      <c r="G1523" s="1911"/>
      <c r="J1523" s="1777"/>
    </row>
    <row r="1524" spans="1:10" s="1883" customFormat="1">
      <c r="A1524" s="1892"/>
      <c r="B1524" s="1878" t="s">
        <v>322</v>
      </c>
      <c r="C1524" s="1879"/>
      <c r="D1524" s="1831"/>
      <c r="E1524" s="1831"/>
      <c r="F1524" s="1831">
        <f>D1524*E1524</f>
        <v>0</v>
      </c>
      <c r="G1524" s="1911"/>
      <c r="J1524" s="1777"/>
    </row>
    <row r="1525" spans="1:10" s="1883" customFormat="1" ht="52.8">
      <c r="A1525" s="1892"/>
      <c r="B1525" s="1878" t="s">
        <v>3021</v>
      </c>
      <c r="C1525" s="1879"/>
      <c r="D1525" s="1831"/>
      <c r="E1525" s="1831"/>
      <c r="F1525" s="1831"/>
      <c r="G1525" s="1915"/>
      <c r="J1525" s="1777"/>
    </row>
    <row r="1526" spans="1:10" s="1883" customFormat="1" ht="52.8">
      <c r="A1526" s="1892"/>
      <c r="B1526" s="1878" t="s">
        <v>3014</v>
      </c>
      <c r="C1526" s="1879"/>
      <c r="D1526" s="1831"/>
      <c r="E1526" s="1831"/>
      <c r="F1526" s="2009"/>
      <c r="G1526" s="1911"/>
      <c r="J1526" s="1777"/>
    </row>
    <row r="1527" spans="1:10" s="1883" customFormat="1" ht="66">
      <c r="A1527" s="1892"/>
      <c r="B1527" s="1878" t="s">
        <v>3015</v>
      </c>
      <c r="C1527" s="1879"/>
      <c r="D1527" s="1831"/>
      <c r="E1527" s="1831"/>
      <c r="F1527" s="1831">
        <f>D1527*E1527</f>
        <v>0</v>
      </c>
      <c r="G1527" s="1911"/>
      <c r="J1527" s="1777"/>
    </row>
    <row r="1528" spans="1:10" s="1883" customFormat="1" ht="66">
      <c r="A1528" s="1892"/>
      <c r="B1528" s="1878" t="s">
        <v>3022</v>
      </c>
      <c r="C1528" s="1879"/>
      <c r="D1528" s="1831"/>
      <c r="E1528" s="1831"/>
      <c r="F1528" s="1831">
        <f>D1528*E1528</f>
        <v>0</v>
      </c>
      <c r="G1528" s="1911"/>
      <c r="J1528" s="1777"/>
    </row>
    <row r="1529" spans="1:10" s="1883" customFormat="1">
      <c r="A1529" s="1892"/>
      <c r="B1529" s="1892" t="s">
        <v>3017</v>
      </c>
      <c r="C1529" s="1879"/>
      <c r="D1529" s="1831"/>
      <c r="E1529" s="1831"/>
      <c r="F1529" s="1831">
        <f>D1529*E1529</f>
        <v>0</v>
      </c>
      <c r="G1529" s="1911"/>
      <c r="J1529" s="1777"/>
    </row>
    <row r="1530" spans="1:10" s="1883" customFormat="1" ht="39.6">
      <c r="A1530" s="1892"/>
      <c r="B1530" s="1878" t="s">
        <v>3018</v>
      </c>
      <c r="C1530" s="1879"/>
      <c r="D1530" s="1831"/>
      <c r="E1530" s="1831"/>
      <c r="F1530" s="1831"/>
      <c r="G1530" s="1911"/>
      <c r="J1530" s="1777"/>
    </row>
    <row r="1531" spans="1:10" s="1883" customFormat="1" ht="79.2">
      <c r="A1531" s="1892"/>
      <c r="B1531" s="1878" t="s">
        <v>3023</v>
      </c>
      <c r="C1531" s="1879"/>
      <c r="D1531" s="1831"/>
      <c r="E1531" s="1831"/>
      <c r="F1531" s="1831">
        <f>D1531*E1531</f>
        <v>0</v>
      </c>
      <c r="G1531" s="1911"/>
      <c r="J1531" s="1777"/>
    </row>
    <row r="1532" spans="1:10" s="1883" customFormat="1" ht="26.4">
      <c r="A1532" s="1892"/>
      <c r="B1532" s="1878" t="s">
        <v>3024</v>
      </c>
      <c r="C1532" s="1879"/>
      <c r="D1532" s="1831"/>
      <c r="E1532" s="1831"/>
      <c r="F1532" s="1831"/>
      <c r="G1532" s="1911"/>
      <c r="J1532" s="1777"/>
    </row>
    <row r="1533" spans="1:10" s="1883" customFormat="1" ht="26.4">
      <c r="A1533" s="1892"/>
      <c r="B1533" s="1878" t="s">
        <v>1806</v>
      </c>
      <c r="C1533" s="1879"/>
      <c r="D1533" s="1831"/>
      <c r="E1533" s="1831"/>
      <c r="F1533" s="1831">
        <f>D1533*E1533</f>
        <v>0</v>
      </c>
      <c r="G1533" s="1911"/>
      <c r="J1533" s="1777"/>
    </row>
    <row r="1534" spans="1:10" s="1883" customFormat="1">
      <c r="A1534" s="1892"/>
      <c r="B1534" s="1892" t="s">
        <v>1807</v>
      </c>
      <c r="C1534" s="1879"/>
      <c r="D1534" s="1831"/>
      <c r="E1534" s="1831"/>
      <c r="F1534" s="1831"/>
      <c r="G1534" s="1911"/>
      <c r="J1534" s="1777"/>
    </row>
    <row r="1535" spans="1:10" s="1883" customFormat="1" ht="39.6">
      <c r="A1535" s="1892"/>
      <c r="B1535" s="86" t="s">
        <v>1808</v>
      </c>
      <c r="C1535" s="1997"/>
      <c r="D1535" s="1831"/>
      <c r="E1535" s="1831"/>
      <c r="F1535" s="1831">
        <f>D1535*E1535</f>
        <v>0</v>
      </c>
      <c r="G1535" s="1911"/>
      <c r="J1535" s="1777"/>
    </row>
    <row r="1536" spans="1:10" s="1883" customFormat="1">
      <c r="A1536" s="1892"/>
      <c r="B1536" s="1878" t="s">
        <v>221</v>
      </c>
      <c r="C1536" s="1879" t="s">
        <v>179</v>
      </c>
      <c r="D1536" s="1831">
        <v>25</v>
      </c>
      <c r="E1536" s="1831"/>
      <c r="F1536" s="1831">
        <f>D1536*E1536</f>
        <v>0</v>
      </c>
      <c r="G1536" s="1911"/>
      <c r="J1536" s="1777"/>
    </row>
    <row r="1537" spans="1:10" s="1883" customFormat="1">
      <c r="A1537" s="1892"/>
      <c r="B1537" s="1878"/>
      <c r="C1537" s="1879"/>
      <c r="D1537" s="1831"/>
      <c r="E1537" s="1831"/>
      <c r="F1537" s="1831"/>
      <c r="G1537" s="1911"/>
      <c r="J1537" s="1777"/>
    </row>
    <row r="1538" spans="1:10" s="1883" customFormat="1" ht="26.4">
      <c r="A1538" s="1884" t="s">
        <v>203</v>
      </c>
      <c r="B1538" s="1885" t="s">
        <v>3025</v>
      </c>
      <c r="C1538" s="1879"/>
      <c r="D1538" s="1835"/>
      <c r="E1538" s="1831"/>
      <c r="F1538" s="1831">
        <f>D1538*E1538</f>
        <v>0</v>
      </c>
      <c r="J1538" s="1777"/>
    </row>
    <row r="1539" spans="1:10" s="1883" customFormat="1" ht="26.4">
      <c r="A1539" s="1892"/>
      <c r="B1539" s="1878" t="s">
        <v>3012</v>
      </c>
      <c r="C1539" s="1879"/>
      <c r="D1539" s="1831"/>
      <c r="E1539" s="1831"/>
      <c r="F1539" s="1831">
        <f>D1539*E1539</f>
        <v>0</v>
      </c>
      <c r="G1539" s="1911"/>
      <c r="J1539" s="1777"/>
    </row>
    <row r="1540" spans="1:10" s="1883" customFormat="1">
      <c r="A1540" s="1892"/>
      <c r="B1540" s="1878" t="s">
        <v>322</v>
      </c>
      <c r="C1540" s="1879"/>
      <c r="D1540" s="1831"/>
      <c r="E1540" s="1831"/>
      <c r="F1540" s="1831">
        <f>D1540*E1540</f>
        <v>0</v>
      </c>
      <c r="G1540" s="1911"/>
      <c r="J1540" s="1777"/>
    </row>
    <row r="1541" spans="1:10" s="1883" customFormat="1" ht="52.8">
      <c r="A1541" s="1892"/>
      <c r="B1541" s="1878" t="s">
        <v>3021</v>
      </c>
      <c r="C1541" s="1879"/>
      <c r="D1541" s="1831"/>
      <c r="E1541" s="1831"/>
      <c r="F1541" s="1831">
        <f>D1541*E1541</f>
        <v>0</v>
      </c>
      <c r="G1541" s="1911"/>
      <c r="J1541" s="1777"/>
    </row>
    <row r="1542" spans="1:10" s="1883" customFormat="1" ht="52.8">
      <c r="A1542" s="1892"/>
      <c r="B1542" s="1878" t="s">
        <v>2188</v>
      </c>
      <c r="C1542" s="1879"/>
      <c r="D1542" s="1831"/>
      <c r="E1542" s="1831"/>
      <c r="F1542" s="2009"/>
      <c r="G1542" s="1911"/>
      <c r="J1542" s="1777"/>
    </row>
    <row r="1543" spans="1:10" s="1883" customFormat="1" ht="66">
      <c r="A1543" s="1892"/>
      <c r="B1543" s="1878" t="s">
        <v>2189</v>
      </c>
      <c r="C1543" s="1879"/>
      <c r="D1543" s="1831"/>
      <c r="E1543" s="1831"/>
      <c r="F1543" s="1831">
        <f>D1543*E1543</f>
        <v>0</v>
      </c>
      <c r="G1543" s="1911"/>
      <c r="J1543" s="1777"/>
    </row>
    <row r="1544" spans="1:10" s="1883" customFormat="1" ht="52.8">
      <c r="A1544" s="1892"/>
      <c r="B1544" s="1878" t="s">
        <v>3026</v>
      </c>
      <c r="C1544" s="1879"/>
      <c r="D1544" s="1831"/>
      <c r="E1544" s="1831"/>
      <c r="F1544" s="1831">
        <f>D1544*E1544</f>
        <v>0</v>
      </c>
      <c r="G1544" s="1911"/>
      <c r="J1544" s="1777"/>
    </row>
    <row r="1545" spans="1:10" s="1883" customFormat="1">
      <c r="A1545" s="1892"/>
      <c r="B1545" s="1892" t="s">
        <v>3017</v>
      </c>
      <c r="C1545" s="1879"/>
      <c r="D1545" s="1831"/>
      <c r="E1545" s="1831"/>
      <c r="F1545" s="1831">
        <f>D1545*E1545</f>
        <v>0</v>
      </c>
      <c r="G1545" s="1911"/>
      <c r="J1545" s="1777"/>
    </row>
    <row r="1546" spans="1:10" s="1883" customFormat="1" ht="39.6">
      <c r="A1546" s="1892"/>
      <c r="B1546" s="1878" t="s">
        <v>3018</v>
      </c>
      <c r="C1546" s="1879"/>
      <c r="D1546" s="1831"/>
      <c r="E1546" s="1831"/>
      <c r="F1546" s="1831"/>
      <c r="G1546" s="1911"/>
      <c r="J1546" s="1777"/>
    </row>
    <row r="1547" spans="1:10" s="1883" customFormat="1" ht="66">
      <c r="A1547" s="1892"/>
      <c r="B1547" s="1878" t="s">
        <v>1805</v>
      </c>
      <c r="C1547" s="1879"/>
      <c r="D1547" s="1831"/>
      <c r="E1547" s="1831"/>
      <c r="F1547" s="1831">
        <f>D1547*E1547</f>
        <v>0</v>
      </c>
      <c r="G1547" s="1911"/>
      <c r="J1547" s="1777"/>
    </row>
    <row r="1548" spans="1:10" s="1883" customFormat="1" ht="26.4">
      <c r="A1548" s="1892"/>
      <c r="B1548" s="1878" t="s">
        <v>1806</v>
      </c>
      <c r="C1548" s="1879"/>
      <c r="D1548" s="1831"/>
      <c r="E1548" s="1831"/>
      <c r="F1548" s="1831">
        <f>D1548*E1548</f>
        <v>0</v>
      </c>
      <c r="G1548" s="1911"/>
      <c r="J1548" s="1777"/>
    </row>
    <row r="1549" spans="1:10" s="1883" customFormat="1">
      <c r="A1549" s="1892"/>
      <c r="B1549" s="1892" t="s">
        <v>1807</v>
      </c>
      <c r="C1549" s="1879"/>
      <c r="D1549" s="1831"/>
      <c r="E1549" s="1831"/>
      <c r="F1549" s="1831"/>
      <c r="G1549" s="1911"/>
      <c r="J1549" s="1777"/>
    </row>
    <row r="1550" spans="1:10" s="1883" customFormat="1" ht="39.6">
      <c r="A1550" s="1892"/>
      <c r="B1550" s="86" t="s">
        <v>1808</v>
      </c>
      <c r="C1550" s="1997"/>
      <c r="D1550" s="1831"/>
      <c r="E1550" s="1831"/>
      <c r="F1550" s="1831">
        <f>D1550*E1550</f>
        <v>0</v>
      </c>
      <c r="G1550" s="1911"/>
      <c r="J1550" s="1777"/>
    </row>
    <row r="1551" spans="1:10" s="1883" customFormat="1">
      <c r="A1551" s="1892"/>
      <c r="B1551" s="1878" t="s">
        <v>221</v>
      </c>
      <c r="C1551" s="1879" t="s">
        <v>179</v>
      </c>
      <c r="D1551" s="1831">
        <v>520</v>
      </c>
      <c r="E1551" s="1831"/>
      <c r="F1551" s="1831">
        <f>D1551*E1551</f>
        <v>0</v>
      </c>
      <c r="G1551" s="1911"/>
      <c r="J1551" s="1777"/>
    </row>
    <row r="1552" spans="1:10" s="1883" customFormat="1">
      <c r="A1552" s="1892"/>
      <c r="B1552" s="1878"/>
      <c r="C1552" s="1879"/>
      <c r="D1552" s="1831"/>
      <c r="E1552" s="1831"/>
      <c r="F1552" s="1831"/>
      <c r="G1552" s="1911"/>
      <c r="J1552" s="1777"/>
    </row>
    <row r="1553" spans="1:10" s="1883" customFormat="1" ht="26.4">
      <c r="A1553" s="1884" t="s">
        <v>205</v>
      </c>
      <c r="B1553" s="1885" t="s">
        <v>3027</v>
      </c>
      <c r="C1553" s="1879"/>
      <c r="D1553" s="1835"/>
      <c r="E1553" s="1831"/>
      <c r="F1553" s="1831">
        <f>D1553*E1553</f>
        <v>0</v>
      </c>
      <c r="J1553" s="1777"/>
    </row>
    <row r="1554" spans="1:10" s="1883" customFormat="1" ht="26.4">
      <c r="A1554" s="1892"/>
      <c r="B1554" s="1878" t="s">
        <v>3012</v>
      </c>
      <c r="C1554" s="1879"/>
      <c r="D1554" s="1831"/>
      <c r="E1554" s="1831"/>
      <c r="F1554" s="1831">
        <f>D1554*E1554</f>
        <v>0</v>
      </c>
      <c r="G1554" s="1911"/>
      <c r="J1554" s="1777"/>
    </row>
    <row r="1555" spans="1:10" s="1883" customFormat="1">
      <c r="A1555" s="1892"/>
      <c r="B1555" s="1878" t="s">
        <v>322</v>
      </c>
      <c r="C1555" s="1879"/>
      <c r="D1555" s="1831"/>
      <c r="E1555" s="1831"/>
      <c r="F1555" s="1831">
        <f>D1555*E1555</f>
        <v>0</v>
      </c>
      <c r="G1555" s="1911"/>
      <c r="J1555" s="1777"/>
    </row>
    <row r="1556" spans="1:10" s="1883" customFormat="1" ht="52.8">
      <c r="A1556" s="1892"/>
      <c r="B1556" s="1878" t="s">
        <v>3028</v>
      </c>
      <c r="C1556" s="1879"/>
      <c r="D1556" s="1831"/>
      <c r="E1556" s="1831"/>
      <c r="F1556" s="1831">
        <f>D1556*E1556</f>
        <v>0</v>
      </c>
      <c r="G1556" s="1911"/>
      <c r="J1556" s="1777"/>
    </row>
    <row r="1557" spans="1:10" s="1883" customFormat="1" ht="52.8">
      <c r="A1557" s="1892"/>
      <c r="B1557" s="1878" t="s">
        <v>2188</v>
      </c>
      <c r="C1557" s="1879"/>
      <c r="D1557" s="1831"/>
      <c r="E1557" s="1831"/>
      <c r="F1557" s="2009"/>
      <c r="G1557" s="1911"/>
      <c r="J1557" s="1777"/>
    </row>
    <row r="1558" spans="1:10" s="1883" customFormat="1" ht="66">
      <c r="A1558" s="1892"/>
      <c r="B1558" s="1878" t="s">
        <v>2189</v>
      </c>
      <c r="C1558" s="1879"/>
      <c r="D1558" s="1831"/>
      <c r="E1558" s="1831"/>
      <c r="F1558" s="1831">
        <f>D1558*E1558</f>
        <v>0</v>
      </c>
      <c r="G1558" s="1911"/>
      <c r="J1558" s="1777"/>
    </row>
    <row r="1559" spans="1:10" s="1883" customFormat="1" ht="66">
      <c r="A1559" s="1892"/>
      <c r="B1559" s="1878" t="s">
        <v>3029</v>
      </c>
      <c r="C1559" s="1879"/>
      <c r="D1559" s="1831"/>
      <c r="E1559" s="1831"/>
      <c r="F1559" s="1831">
        <f>D1559*E1559</f>
        <v>0</v>
      </c>
      <c r="G1559" s="1911"/>
      <c r="J1559" s="1777"/>
    </row>
    <row r="1560" spans="1:10" s="1883" customFormat="1">
      <c r="A1560" s="1892"/>
      <c r="B1560" s="1892" t="s">
        <v>3017</v>
      </c>
      <c r="C1560" s="1879"/>
      <c r="D1560" s="1831"/>
      <c r="E1560" s="1831"/>
      <c r="F1560" s="1831">
        <f>D1560*E1560</f>
        <v>0</v>
      </c>
      <c r="G1560" s="1911"/>
      <c r="J1560" s="1777"/>
    </row>
    <row r="1561" spans="1:10" s="1883" customFormat="1" ht="39.6">
      <c r="A1561" s="1892"/>
      <c r="B1561" s="1878" t="s">
        <v>3018</v>
      </c>
      <c r="C1561" s="1879"/>
      <c r="D1561" s="1831"/>
      <c r="E1561" s="1831"/>
      <c r="F1561" s="1831"/>
      <c r="G1561" s="1911"/>
      <c r="J1561" s="1777"/>
    </row>
    <row r="1562" spans="1:10" s="1883" customFormat="1" ht="66">
      <c r="A1562" s="1892"/>
      <c r="B1562" s="1878" t="s">
        <v>1805</v>
      </c>
      <c r="C1562" s="1879"/>
      <c r="D1562" s="1831"/>
      <c r="E1562" s="1831"/>
      <c r="F1562" s="1831">
        <f>D1562*E1562</f>
        <v>0</v>
      </c>
      <c r="G1562" s="1911"/>
      <c r="J1562" s="1777"/>
    </row>
    <row r="1563" spans="1:10" s="1883" customFormat="1" ht="26.4">
      <c r="A1563" s="1892"/>
      <c r="B1563" s="1878" t="s">
        <v>1806</v>
      </c>
      <c r="C1563" s="1879"/>
      <c r="D1563" s="1831"/>
      <c r="E1563" s="1831"/>
      <c r="F1563" s="1831">
        <f>D1563*E1563</f>
        <v>0</v>
      </c>
      <c r="G1563" s="1911"/>
      <c r="J1563" s="1777"/>
    </row>
    <row r="1564" spans="1:10" s="1883" customFormat="1">
      <c r="A1564" s="1892"/>
      <c r="B1564" s="1892" t="s">
        <v>1807</v>
      </c>
      <c r="C1564" s="1879"/>
      <c r="D1564" s="1831"/>
      <c r="E1564" s="1831"/>
      <c r="F1564" s="1831"/>
      <c r="G1564" s="1911"/>
      <c r="J1564" s="1777"/>
    </row>
    <row r="1565" spans="1:10" s="1883" customFormat="1" ht="39.6">
      <c r="A1565" s="1892"/>
      <c r="B1565" s="86" t="s">
        <v>1808</v>
      </c>
      <c r="C1565" s="1997"/>
      <c r="D1565" s="1831"/>
      <c r="E1565" s="1831"/>
      <c r="F1565" s="1831">
        <f>D1565*E1565</f>
        <v>0</v>
      </c>
      <c r="G1565" s="1911"/>
      <c r="J1565" s="1777"/>
    </row>
    <row r="1566" spans="1:10" s="1883" customFormat="1">
      <c r="A1566" s="1892"/>
      <c r="B1566" s="1878" t="s">
        <v>221</v>
      </c>
      <c r="C1566" s="1879" t="s">
        <v>179</v>
      </c>
      <c r="D1566" s="1831">
        <v>300</v>
      </c>
      <c r="E1566" s="1831"/>
      <c r="F1566" s="1831">
        <f>D1566*E1566</f>
        <v>0</v>
      </c>
      <c r="G1566" s="1911"/>
      <c r="J1566" s="1777"/>
    </row>
    <row r="1567" spans="1:10" s="1883" customFormat="1">
      <c r="A1567" s="1892"/>
      <c r="B1567" s="1878"/>
      <c r="C1567" s="1879"/>
      <c r="D1567" s="1831"/>
      <c r="E1567" s="1831"/>
      <c r="F1567" s="1831"/>
      <c r="G1567" s="1911"/>
      <c r="J1567" s="1777"/>
    </row>
    <row r="1568" spans="1:10" s="1883" customFormat="1" ht="26.4">
      <c r="A1568" s="1884" t="s">
        <v>206</v>
      </c>
      <c r="B1568" s="1885" t="s">
        <v>3030</v>
      </c>
      <c r="C1568" s="1879"/>
      <c r="D1568" s="1835"/>
      <c r="E1568" s="1831"/>
      <c r="F1568" s="1831">
        <f>D1568*E1568</f>
        <v>0</v>
      </c>
      <c r="J1568" s="1777"/>
    </row>
    <row r="1569" spans="1:10" s="1883" customFormat="1" ht="26.4">
      <c r="A1569" s="1892"/>
      <c r="B1569" s="1878" t="s">
        <v>3012</v>
      </c>
      <c r="C1569" s="1879"/>
      <c r="D1569" s="1831"/>
      <c r="E1569" s="1831"/>
      <c r="F1569" s="1831">
        <f>D1569*E1569</f>
        <v>0</v>
      </c>
      <c r="G1569" s="1911"/>
      <c r="J1569" s="1777"/>
    </row>
    <row r="1570" spans="1:10" s="1883" customFormat="1">
      <c r="A1570" s="1892"/>
      <c r="B1570" s="1878" t="s">
        <v>322</v>
      </c>
      <c r="C1570" s="1879"/>
      <c r="D1570" s="1831"/>
      <c r="E1570" s="1831"/>
      <c r="F1570" s="1831">
        <f>D1570*E1570</f>
        <v>0</v>
      </c>
      <c r="G1570" s="1911"/>
      <c r="J1570" s="1777"/>
    </row>
    <row r="1571" spans="1:10" s="1883" customFormat="1" ht="66">
      <c r="A1571" s="1892"/>
      <c r="B1571" s="1878" t="s">
        <v>3031</v>
      </c>
      <c r="C1571" s="1879"/>
      <c r="D1571" s="1831"/>
      <c r="E1571" s="1831"/>
      <c r="F1571" s="1831">
        <f>D1571*E1571</f>
        <v>0</v>
      </c>
      <c r="G1571" s="1911"/>
      <c r="J1571" s="1777"/>
    </row>
    <row r="1572" spans="1:10" s="1883" customFormat="1" ht="52.8">
      <c r="A1572" s="1892"/>
      <c r="B1572" s="1878" t="s">
        <v>2188</v>
      </c>
      <c r="C1572" s="1879"/>
      <c r="D1572" s="1831"/>
      <c r="E1572" s="1831"/>
      <c r="F1572" s="2009"/>
      <c r="G1572" s="1911"/>
      <c r="J1572" s="1777"/>
    </row>
    <row r="1573" spans="1:10" s="1883" customFormat="1" ht="66">
      <c r="A1573" s="1892"/>
      <c r="B1573" s="1878" t="s">
        <v>2189</v>
      </c>
      <c r="C1573" s="1879"/>
      <c r="D1573" s="1831"/>
      <c r="E1573" s="1831"/>
      <c r="F1573" s="1831">
        <f>D1573*E1573</f>
        <v>0</v>
      </c>
      <c r="G1573" s="1911"/>
      <c r="J1573" s="1777"/>
    </row>
    <row r="1574" spans="1:10" s="1883" customFormat="1" ht="66">
      <c r="A1574" s="1892"/>
      <c r="B1574" s="1878" t="s">
        <v>3029</v>
      </c>
      <c r="C1574" s="1879"/>
      <c r="D1574" s="1831"/>
      <c r="E1574" s="1831"/>
      <c r="F1574" s="1831">
        <f>D1574*E1574</f>
        <v>0</v>
      </c>
      <c r="G1574" s="1911"/>
      <c r="J1574" s="1777"/>
    </row>
    <row r="1575" spans="1:10" s="1883" customFormat="1">
      <c r="A1575" s="1892"/>
      <c r="B1575" s="1892" t="s">
        <v>3017</v>
      </c>
      <c r="C1575" s="1879"/>
      <c r="D1575" s="1831"/>
      <c r="E1575" s="1831"/>
      <c r="F1575" s="1831">
        <f>D1575*E1575</f>
        <v>0</v>
      </c>
      <c r="G1575" s="1911"/>
      <c r="J1575" s="1777"/>
    </row>
    <row r="1576" spans="1:10" s="1883" customFormat="1" ht="39.6">
      <c r="A1576" s="1892"/>
      <c r="B1576" s="1878" t="s">
        <v>3018</v>
      </c>
      <c r="C1576" s="1879"/>
      <c r="D1576" s="1831"/>
      <c r="E1576" s="1831"/>
      <c r="F1576" s="1831"/>
      <c r="G1576" s="1911"/>
      <c r="J1576" s="1777"/>
    </row>
    <row r="1577" spans="1:10" s="1883" customFormat="1" ht="66">
      <c r="A1577" s="1892"/>
      <c r="B1577" s="1878" t="s">
        <v>1805</v>
      </c>
      <c r="C1577" s="1879"/>
      <c r="D1577" s="1831"/>
      <c r="E1577" s="1831"/>
      <c r="F1577" s="1831">
        <f>D1577*E1577</f>
        <v>0</v>
      </c>
      <c r="G1577" s="1911"/>
      <c r="J1577" s="1777"/>
    </row>
    <row r="1578" spans="1:10" s="1883" customFormat="1" ht="26.4">
      <c r="A1578" s="1892"/>
      <c r="B1578" s="1878" t="s">
        <v>1806</v>
      </c>
      <c r="C1578" s="1879"/>
      <c r="D1578" s="1831"/>
      <c r="E1578" s="1831"/>
      <c r="F1578" s="1831">
        <f>D1578*E1578</f>
        <v>0</v>
      </c>
      <c r="G1578" s="1911"/>
      <c r="J1578" s="1777"/>
    </row>
    <row r="1579" spans="1:10" s="1883" customFormat="1">
      <c r="A1579" s="1892"/>
      <c r="B1579" s="1892" t="s">
        <v>1807</v>
      </c>
      <c r="C1579" s="1879"/>
      <c r="D1579" s="1831"/>
      <c r="E1579" s="1831"/>
      <c r="F1579" s="1831"/>
      <c r="G1579" s="1911"/>
      <c r="J1579" s="1777"/>
    </row>
    <row r="1580" spans="1:10" s="1883" customFormat="1" ht="39.6">
      <c r="A1580" s="1892"/>
      <c r="B1580" s="86" t="s">
        <v>1808</v>
      </c>
      <c r="C1580" s="1997"/>
      <c r="D1580" s="1831"/>
      <c r="E1580" s="1831"/>
      <c r="F1580" s="1831">
        <f>D1580*E1580</f>
        <v>0</v>
      </c>
      <c r="G1580" s="1911"/>
      <c r="J1580" s="1777"/>
    </row>
    <row r="1581" spans="1:10" s="1883" customFormat="1">
      <c r="A1581" s="1892"/>
      <c r="B1581" s="1878" t="s">
        <v>221</v>
      </c>
      <c r="C1581" s="1879" t="s">
        <v>179</v>
      </c>
      <c r="D1581" s="1831">
        <v>320</v>
      </c>
      <c r="E1581" s="1831"/>
      <c r="F1581" s="1831">
        <f>D1581*E1581</f>
        <v>0</v>
      </c>
      <c r="G1581" s="1911"/>
      <c r="J1581" s="1777"/>
    </row>
    <row r="1582" spans="1:10" s="1883" customFormat="1">
      <c r="A1582" s="1892"/>
      <c r="B1582" s="1878"/>
      <c r="C1582" s="1879"/>
      <c r="D1582" s="1831"/>
      <c r="E1582" s="1831"/>
      <c r="F1582" s="1831"/>
      <c r="G1582" s="1911"/>
      <c r="J1582" s="1777"/>
    </row>
    <row r="1583" spans="1:10" s="1883" customFormat="1" ht="26.4">
      <c r="A1583" s="1884" t="s">
        <v>207</v>
      </c>
      <c r="B1583" s="1885" t="s">
        <v>3032</v>
      </c>
      <c r="C1583" s="1879"/>
      <c r="D1583" s="1835"/>
      <c r="E1583" s="1831"/>
      <c r="F1583" s="1831">
        <f>D1583*E1583</f>
        <v>0</v>
      </c>
      <c r="J1583" s="1777"/>
    </row>
    <row r="1584" spans="1:10" s="1883" customFormat="1" ht="26.4">
      <c r="A1584" s="1892"/>
      <c r="B1584" s="1878" t="s">
        <v>3012</v>
      </c>
      <c r="C1584" s="1879"/>
      <c r="D1584" s="1831"/>
      <c r="E1584" s="1831"/>
      <c r="F1584" s="1831">
        <f>D1584*E1584</f>
        <v>0</v>
      </c>
      <c r="G1584" s="1911"/>
      <c r="J1584" s="1777"/>
    </row>
    <row r="1585" spans="1:10" s="1883" customFormat="1">
      <c r="A1585" s="1892"/>
      <c r="B1585" s="1878" t="s">
        <v>322</v>
      </c>
      <c r="C1585" s="1879"/>
      <c r="D1585" s="1831"/>
      <c r="E1585" s="1831"/>
      <c r="F1585" s="1831">
        <f>D1585*E1585</f>
        <v>0</v>
      </c>
      <c r="G1585" s="1911"/>
      <c r="J1585" s="1777"/>
    </row>
    <row r="1586" spans="1:10" s="1883" customFormat="1" ht="52.8">
      <c r="A1586" s="1892"/>
      <c r="B1586" s="1878" t="s">
        <v>3033</v>
      </c>
      <c r="C1586" s="1879"/>
      <c r="D1586" s="1831"/>
      <c r="E1586" s="1831"/>
      <c r="F1586" s="1831">
        <f>D1586*E1586</f>
        <v>0</v>
      </c>
      <c r="G1586" s="1911"/>
      <c r="J1586" s="1777"/>
    </row>
    <row r="1587" spans="1:10" s="1883" customFormat="1" ht="52.8">
      <c r="A1587" s="1892"/>
      <c r="B1587" s="1878" t="s">
        <v>2188</v>
      </c>
      <c r="C1587" s="1879"/>
      <c r="D1587" s="1831"/>
      <c r="E1587" s="1831"/>
      <c r="F1587" s="2009"/>
      <c r="G1587" s="1911"/>
      <c r="J1587" s="1777"/>
    </row>
    <row r="1588" spans="1:10" s="1883" customFormat="1" ht="66">
      <c r="A1588" s="1892"/>
      <c r="B1588" s="1878" t="s">
        <v>2189</v>
      </c>
      <c r="C1588" s="1879"/>
      <c r="D1588" s="1831"/>
      <c r="E1588" s="1831"/>
      <c r="F1588" s="1831">
        <f>D1588*E1588</f>
        <v>0</v>
      </c>
      <c r="G1588" s="1911"/>
      <c r="J1588" s="1777"/>
    </row>
    <row r="1589" spans="1:10" s="1883" customFormat="1" ht="66">
      <c r="A1589" s="1892"/>
      <c r="B1589" s="1878" t="s">
        <v>3034</v>
      </c>
      <c r="C1589" s="1879"/>
      <c r="D1589" s="1831"/>
      <c r="E1589" s="1831"/>
      <c r="F1589" s="1831">
        <f>D1589*E1589</f>
        <v>0</v>
      </c>
      <c r="G1589" s="1911"/>
      <c r="J1589" s="1777"/>
    </row>
    <row r="1590" spans="1:10" s="1883" customFormat="1">
      <c r="A1590" s="1892"/>
      <c r="B1590" s="1892" t="s">
        <v>3017</v>
      </c>
      <c r="C1590" s="1879"/>
      <c r="D1590" s="1831"/>
      <c r="E1590" s="1831"/>
      <c r="F1590" s="1831">
        <f>D1590*E1590</f>
        <v>0</v>
      </c>
      <c r="G1590" s="1911"/>
      <c r="J1590" s="1777"/>
    </row>
    <row r="1591" spans="1:10" s="1883" customFormat="1" ht="39.6">
      <c r="A1591" s="1892"/>
      <c r="B1591" s="1878" t="s">
        <v>3018</v>
      </c>
      <c r="C1591" s="1879"/>
      <c r="D1591" s="1831"/>
      <c r="E1591" s="1831"/>
      <c r="F1591" s="1831"/>
      <c r="G1591" s="1911"/>
      <c r="J1591" s="1777"/>
    </row>
    <row r="1592" spans="1:10" s="1883" customFormat="1" ht="66">
      <c r="A1592" s="1892"/>
      <c r="B1592" s="1878" t="s">
        <v>1805</v>
      </c>
      <c r="C1592" s="1879"/>
      <c r="D1592" s="1831"/>
      <c r="E1592" s="1831"/>
      <c r="F1592" s="1831">
        <f>D1592*E1592</f>
        <v>0</v>
      </c>
      <c r="G1592" s="1911"/>
      <c r="J1592" s="1777"/>
    </row>
    <row r="1593" spans="1:10" s="1883" customFormat="1" ht="26.4">
      <c r="A1593" s="1892"/>
      <c r="B1593" s="1878" t="s">
        <v>1806</v>
      </c>
      <c r="C1593" s="1879"/>
      <c r="D1593" s="1831"/>
      <c r="E1593" s="1831"/>
      <c r="F1593" s="1831">
        <f>D1593*E1593</f>
        <v>0</v>
      </c>
      <c r="G1593" s="1911"/>
      <c r="J1593" s="1777"/>
    </row>
    <row r="1594" spans="1:10" s="1883" customFormat="1">
      <c r="A1594" s="1892"/>
      <c r="B1594" s="1892" t="s">
        <v>1807</v>
      </c>
      <c r="C1594" s="1879"/>
      <c r="D1594" s="1831"/>
      <c r="E1594" s="1831"/>
      <c r="F1594" s="1831"/>
      <c r="G1594" s="1911"/>
      <c r="J1594" s="1777"/>
    </row>
    <row r="1595" spans="1:10" s="1883" customFormat="1" ht="39.6">
      <c r="A1595" s="1892"/>
      <c r="B1595" s="86" t="s">
        <v>1808</v>
      </c>
      <c r="C1595" s="1997"/>
      <c r="D1595" s="1831"/>
      <c r="E1595" s="1831"/>
      <c r="F1595" s="1831">
        <f>D1595*E1595</f>
        <v>0</v>
      </c>
      <c r="G1595" s="1911"/>
      <c r="J1595" s="1777"/>
    </row>
    <row r="1596" spans="1:10" s="1883" customFormat="1">
      <c r="A1596" s="1892"/>
      <c r="B1596" s="1878" t="s">
        <v>221</v>
      </c>
      <c r="C1596" s="1879" t="s">
        <v>179</v>
      </c>
      <c r="D1596" s="1831">
        <v>100</v>
      </c>
      <c r="E1596" s="1831"/>
      <c r="F1596" s="1831">
        <f>D1596*E1596</f>
        <v>0</v>
      </c>
      <c r="G1596" s="1911"/>
      <c r="J1596" s="1777"/>
    </row>
    <row r="1597" spans="1:10" s="1883" customFormat="1">
      <c r="A1597" s="1892"/>
      <c r="B1597" s="1878"/>
      <c r="C1597" s="1879"/>
      <c r="D1597" s="1831"/>
      <c r="E1597" s="1831"/>
      <c r="F1597" s="1831"/>
      <c r="G1597" s="1911"/>
      <c r="J1597" s="1777"/>
    </row>
    <row r="1598" spans="1:10" s="1883" customFormat="1" ht="26.4">
      <c r="A1598" s="1884" t="s">
        <v>208</v>
      </c>
      <c r="B1598" s="1885" t="s">
        <v>3035</v>
      </c>
      <c r="C1598" s="1879"/>
      <c r="D1598" s="1835"/>
      <c r="E1598" s="1831"/>
      <c r="F1598" s="1831">
        <f>D1598*E1598</f>
        <v>0</v>
      </c>
      <c r="J1598" s="1777"/>
    </row>
    <row r="1599" spans="1:10" s="1883" customFormat="1" ht="26.4">
      <c r="A1599" s="1892"/>
      <c r="B1599" s="1878" t="s">
        <v>3012</v>
      </c>
      <c r="C1599" s="1879"/>
      <c r="D1599" s="1831"/>
      <c r="E1599" s="1831"/>
      <c r="F1599" s="1831">
        <f>D1599*E1599</f>
        <v>0</v>
      </c>
      <c r="G1599" s="1911"/>
      <c r="J1599" s="1777"/>
    </row>
    <row r="1600" spans="1:10" s="1883" customFormat="1">
      <c r="A1600" s="1892"/>
      <c r="B1600" s="1878" t="s">
        <v>322</v>
      </c>
      <c r="C1600" s="1879"/>
      <c r="D1600" s="1831"/>
      <c r="E1600" s="1831"/>
      <c r="F1600" s="1831">
        <f>D1600*E1600</f>
        <v>0</v>
      </c>
      <c r="G1600" s="1911"/>
      <c r="J1600" s="1777"/>
    </row>
    <row r="1601" spans="1:10" s="1883" customFormat="1" ht="66">
      <c r="A1601" s="1892"/>
      <c r="B1601" s="1878" t="s">
        <v>3036</v>
      </c>
      <c r="C1601" s="1879"/>
      <c r="D1601" s="1831"/>
      <c r="E1601" s="1831"/>
      <c r="F1601" s="1831">
        <f>D1601*E1601</f>
        <v>0</v>
      </c>
      <c r="G1601" s="1915"/>
      <c r="J1601" s="1777"/>
    </row>
    <row r="1602" spans="1:10" s="1883" customFormat="1" ht="52.8">
      <c r="A1602" s="1892"/>
      <c r="B1602" s="1878" t="s">
        <v>3037</v>
      </c>
      <c r="C1602" s="1879"/>
      <c r="D1602" s="1831"/>
      <c r="E1602" s="1831"/>
      <c r="F1602" s="2009"/>
      <c r="G1602" s="1911"/>
      <c r="J1602" s="1777"/>
    </row>
    <row r="1603" spans="1:10" s="1883" customFormat="1" ht="66">
      <c r="A1603" s="1892"/>
      <c r="B1603" s="1878" t="s">
        <v>3038</v>
      </c>
      <c r="C1603" s="1879"/>
      <c r="D1603" s="1831"/>
      <c r="E1603" s="1831"/>
      <c r="F1603" s="1831">
        <f>D1603*E1603</f>
        <v>0</v>
      </c>
      <c r="G1603" s="1911"/>
      <c r="J1603" s="1777"/>
    </row>
    <row r="1604" spans="1:10" s="1883" customFormat="1" ht="52.8">
      <c r="A1604" s="1892"/>
      <c r="B1604" s="1878" t="s">
        <v>3039</v>
      </c>
      <c r="C1604" s="1879"/>
      <c r="D1604" s="1831"/>
      <c r="E1604" s="1831"/>
      <c r="F1604" s="1831">
        <f>D1604*E1604</f>
        <v>0</v>
      </c>
      <c r="G1604" s="1911"/>
      <c r="J1604" s="1777"/>
    </row>
    <row r="1605" spans="1:10" s="1883" customFormat="1">
      <c r="A1605" s="1892"/>
      <c r="B1605" s="1892" t="s">
        <v>3017</v>
      </c>
      <c r="C1605" s="1879"/>
      <c r="D1605" s="1831"/>
      <c r="E1605" s="1831"/>
      <c r="F1605" s="1831">
        <f>D1605*E1605</f>
        <v>0</v>
      </c>
      <c r="G1605" s="1911"/>
      <c r="J1605" s="1777"/>
    </row>
    <row r="1606" spans="1:10" s="1883" customFormat="1" ht="39.6">
      <c r="A1606" s="1892"/>
      <c r="B1606" s="1878" t="s">
        <v>3018</v>
      </c>
      <c r="C1606" s="1879"/>
      <c r="D1606" s="1831"/>
      <c r="E1606" s="1831"/>
      <c r="F1606" s="1831"/>
      <c r="G1606" s="1911"/>
      <c r="J1606" s="1777"/>
    </row>
    <row r="1607" spans="1:10" s="1883" customFormat="1" ht="66">
      <c r="A1607" s="1892"/>
      <c r="B1607" s="1878" t="s">
        <v>1805</v>
      </c>
      <c r="C1607" s="1879"/>
      <c r="D1607" s="1831"/>
      <c r="E1607" s="1831"/>
      <c r="F1607" s="1831">
        <f>D1607*E1607</f>
        <v>0</v>
      </c>
      <c r="G1607" s="1911"/>
      <c r="J1607" s="1777"/>
    </row>
    <row r="1608" spans="1:10" s="1883" customFormat="1" ht="26.4">
      <c r="A1608" s="1892"/>
      <c r="B1608" s="1878" t="s">
        <v>1806</v>
      </c>
      <c r="C1608" s="1879"/>
      <c r="D1608" s="1831"/>
      <c r="E1608" s="1831"/>
      <c r="F1608" s="1831">
        <f>D1608*E1608</f>
        <v>0</v>
      </c>
      <c r="G1608" s="1911"/>
      <c r="J1608" s="1777"/>
    </row>
    <row r="1609" spans="1:10" s="1883" customFormat="1">
      <c r="A1609" s="1892"/>
      <c r="B1609" s="1892" t="s">
        <v>1807</v>
      </c>
      <c r="C1609" s="1879"/>
      <c r="D1609" s="1831"/>
      <c r="E1609" s="1831"/>
      <c r="F1609" s="1831"/>
      <c r="G1609" s="1911"/>
      <c r="J1609" s="1777"/>
    </row>
    <row r="1610" spans="1:10" s="1883" customFormat="1" ht="39.6">
      <c r="A1610" s="1892"/>
      <c r="B1610" s="86" t="s">
        <v>1808</v>
      </c>
      <c r="C1610" s="1997"/>
      <c r="D1610" s="1831"/>
      <c r="E1610" s="1831"/>
      <c r="F1610" s="1831">
        <f>D1610*E1610</f>
        <v>0</v>
      </c>
      <c r="G1610" s="1911"/>
      <c r="J1610" s="1777"/>
    </row>
    <row r="1611" spans="1:10" s="1883" customFormat="1">
      <c r="A1611" s="1892"/>
      <c r="B1611" s="1878" t="s">
        <v>221</v>
      </c>
      <c r="C1611" s="1879" t="s">
        <v>179</v>
      </c>
      <c r="D1611" s="1831">
        <v>20</v>
      </c>
      <c r="E1611" s="1831"/>
      <c r="F1611" s="1831">
        <f>D1611*E1611</f>
        <v>0</v>
      </c>
      <c r="G1611" s="1911"/>
      <c r="J1611" s="1777"/>
    </row>
    <row r="1612" spans="1:10" s="1883" customFormat="1">
      <c r="A1612" s="1892"/>
      <c r="B1612" s="1878"/>
      <c r="C1612" s="1879"/>
      <c r="D1612" s="1831"/>
      <c r="E1612" s="1831"/>
      <c r="F1612" s="1831"/>
      <c r="G1612" s="1911"/>
      <c r="J1612" s="1777"/>
    </row>
    <row r="1613" spans="1:10" s="1883" customFormat="1" ht="26.4">
      <c r="A1613" s="1884" t="s">
        <v>209</v>
      </c>
      <c r="B1613" s="1885" t="s">
        <v>3040</v>
      </c>
      <c r="C1613" s="1879"/>
      <c r="D1613" s="1835"/>
      <c r="E1613" s="1831"/>
      <c r="F1613" s="1831">
        <f>D1613*E1613</f>
        <v>0</v>
      </c>
      <c r="J1613" s="1777"/>
    </row>
    <row r="1614" spans="1:10" s="1883" customFormat="1" ht="26.4">
      <c r="A1614" s="1892"/>
      <c r="B1614" s="1878" t="s">
        <v>3012</v>
      </c>
      <c r="C1614" s="1879"/>
      <c r="D1614" s="1831"/>
      <c r="E1614" s="1831"/>
      <c r="F1614" s="1831">
        <f>D1614*E1614</f>
        <v>0</v>
      </c>
      <c r="G1614" s="1911"/>
      <c r="J1614" s="1777"/>
    </row>
    <row r="1615" spans="1:10" s="1883" customFormat="1">
      <c r="A1615" s="1892"/>
      <c r="B1615" s="1878" t="s">
        <v>322</v>
      </c>
      <c r="C1615" s="1879"/>
      <c r="D1615" s="1831"/>
      <c r="E1615" s="1831"/>
      <c r="F1615" s="1831">
        <f>D1615*E1615</f>
        <v>0</v>
      </c>
      <c r="G1615" s="1911"/>
      <c r="J1615" s="1777"/>
    </row>
    <row r="1616" spans="1:10" s="1883" customFormat="1" ht="66">
      <c r="A1616" s="1892"/>
      <c r="B1616" s="1878" t="s">
        <v>3036</v>
      </c>
      <c r="C1616" s="1879"/>
      <c r="D1616" s="1831"/>
      <c r="E1616" s="1831"/>
      <c r="F1616" s="1831">
        <f>D1616*E1616</f>
        <v>0</v>
      </c>
      <c r="G1616" s="1911"/>
      <c r="J1616" s="1777"/>
    </row>
    <row r="1617" spans="1:10" s="1883" customFormat="1" ht="52.8">
      <c r="A1617" s="1892"/>
      <c r="B1617" s="1878" t="s">
        <v>3037</v>
      </c>
      <c r="C1617" s="1879"/>
      <c r="D1617" s="1831"/>
      <c r="E1617" s="1831"/>
      <c r="F1617" s="2009"/>
      <c r="G1617" s="1911"/>
      <c r="J1617" s="1777"/>
    </row>
    <row r="1618" spans="1:10" s="1883" customFormat="1" ht="66">
      <c r="A1618" s="1892"/>
      <c r="B1618" s="1878" t="s">
        <v>3038</v>
      </c>
      <c r="C1618" s="1879"/>
      <c r="D1618" s="1831"/>
      <c r="E1618" s="1831"/>
      <c r="F1618" s="1831">
        <f>D1618*E1618</f>
        <v>0</v>
      </c>
      <c r="G1618" s="1911"/>
      <c r="J1618" s="1777"/>
    </row>
    <row r="1619" spans="1:10" s="1883" customFormat="1" ht="66">
      <c r="A1619" s="1892"/>
      <c r="B1619" s="1878" t="s">
        <v>3029</v>
      </c>
      <c r="C1619" s="1879"/>
      <c r="D1619" s="1831"/>
      <c r="E1619" s="1831"/>
      <c r="F1619" s="1831">
        <f>D1619*E1619</f>
        <v>0</v>
      </c>
      <c r="G1619" s="1911"/>
      <c r="J1619" s="1777"/>
    </row>
    <row r="1620" spans="1:10" s="1883" customFormat="1">
      <c r="A1620" s="1892"/>
      <c r="B1620" s="1892" t="s">
        <v>3017</v>
      </c>
      <c r="C1620" s="1879"/>
      <c r="D1620" s="1831"/>
      <c r="E1620" s="1831"/>
      <c r="F1620" s="1831">
        <f>D1620*E1620</f>
        <v>0</v>
      </c>
      <c r="G1620" s="1911"/>
      <c r="J1620" s="1777"/>
    </row>
    <row r="1621" spans="1:10" s="1883" customFormat="1" ht="39.6">
      <c r="A1621" s="1892"/>
      <c r="B1621" s="1878" t="s">
        <v>3018</v>
      </c>
      <c r="C1621" s="1879"/>
      <c r="D1621" s="1831"/>
      <c r="E1621" s="1831"/>
      <c r="F1621" s="1831"/>
      <c r="G1621" s="1911"/>
      <c r="J1621" s="1777"/>
    </row>
    <row r="1622" spans="1:10" s="1883" customFormat="1" ht="66">
      <c r="A1622" s="1892"/>
      <c r="B1622" s="1878" t="s">
        <v>1805</v>
      </c>
      <c r="C1622" s="1879"/>
      <c r="D1622" s="1831"/>
      <c r="E1622" s="1831"/>
      <c r="F1622" s="1831">
        <f>D1622*E1622</f>
        <v>0</v>
      </c>
      <c r="G1622" s="1911"/>
      <c r="J1622" s="1777"/>
    </row>
    <row r="1623" spans="1:10" s="1883" customFormat="1" ht="26.4">
      <c r="A1623" s="1892"/>
      <c r="B1623" s="1878" t="s">
        <v>1806</v>
      </c>
      <c r="C1623" s="1879"/>
      <c r="D1623" s="1831"/>
      <c r="E1623" s="1831"/>
      <c r="F1623" s="1831">
        <f>D1623*E1623</f>
        <v>0</v>
      </c>
      <c r="G1623" s="1911"/>
      <c r="J1623" s="1777"/>
    </row>
    <row r="1624" spans="1:10" s="1883" customFormat="1">
      <c r="A1624" s="1892"/>
      <c r="B1624" s="1892" t="s">
        <v>1807</v>
      </c>
      <c r="C1624" s="1879"/>
      <c r="D1624" s="1831"/>
      <c r="E1624" s="1831"/>
      <c r="F1624" s="1831"/>
      <c r="G1624" s="1911"/>
      <c r="J1624" s="1777"/>
    </row>
    <row r="1625" spans="1:10" s="1883" customFormat="1" ht="39.6">
      <c r="A1625" s="1892"/>
      <c r="B1625" s="86" t="s">
        <v>1808</v>
      </c>
      <c r="C1625" s="1997"/>
      <c r="D1625" s="1831"/>
      <c r="E1625" s="1831"/>
      <c r="F1625" s="1831">
        <f>D1625*E1625</f>
        <v>0</v>
      </c>
      <c r="G1625" s="1911"/>
      <c r="J1625" s="1777"/>
    </row>
    <row r="1626" spans="1:10" s="1883" customFormat="1">
      <c r="A1626" s="1892"/>
      <c r="B1626" s="1878" t="s">
        <v>221</v>
      </c>
      <c r="C1626" s="1879" t="s">
        <v>179</v>
      </c>
      <c r="D1626" s="1831">
        <v>50</v>
      </c>
      <c r="E1626" s="1831"/>
      <c r="F1626" s="1831">
        <f>D1626*E1626</f>
        <v>0</v>
      </c>
      <c r="G1626" s="1911"/>
      <c r="J1626" s="1777"/>
    </row>
    <row r="1627" spans="1:10" s="1883" customFormat="1">
      <c r="A1627" s="1892"/>
      <c r="B1627" s="1878"/>
      <c r="C1627" s="1879"/>
      <c r="D1627" s="1831"/>
      <c r="E1627" s="1831"/>
      <c r="F1627" s="1831"/>
      <c r="G1627" s="1911"/>
      <c r="J1627" s="1777"/>
    </row>
    <row r="1628" spans="1:10" s="1883" customFormat="1" ht="26.4">
      <c r="A1628" s="1884" t="s">
        <v>210</v>
      </c>
      <c r="B1628" s="1885" t="s">
        <v>3041</v>
      </c>
      <c r="C1628" s="1879"/>
      <c r="D1628" s="1835"/>
      <c r="E1628" s="1831"/>
      <c r="F1628" s="1831">
        <f>D1628*E1628</f>
        <v>0</v>
      </c>
      <c r="J1628" s="1777"/>
    </row>
    <row r="1629" spans="1:10" s="1883" customFormat="1" ht="26.4">
      <c r="A1629" s="1892"/>
      <c r="B1629" s="1878" t="s">
        <v>3012</v>
      </c>
      <c r="C1629" s="1879"/>
      <c r="D1629" s="1831"/>
      <c r="E1629" s="1831"/>
      <c r="F1629" s="1831">
        <f>D1629*E1629</f>
        <v>0</v>
      </c>
      <c r="G1629" s="1911"/>
      <c r="J1629" s="1777"/>
    </row>
    <row r="1630" spans="1:10" s="1883" customFormat="1">
      <c r="A1630" s="1892"/>
      <c r="B1630" s="1878" t="s">
        <v>322</v>
      </c>
      <c r="C1630" s="1879"/>
      <c r="D1630" s="1831"/>
      <c r="E1630" s="1831"/>
      <c r="F1630" s="1831">
        <f>D1630*E1630</f>
        <v>0</v>
      </c>
      <c r="G1630" s="1911"/>
      <c r="J1630" s="1777"/>
    </row>
    <row r="1631" spans="1:10" s="1883" customFormat="1" ht="66">
      <c r="A1631" s="1892"/>
      <c r="B1631" s="1878" t="s">
        <v>3036</v>
      </c>
      <c r="C1631" s="1879"/>
      <c r="D1631" s="1831"/>
      <c r="E1631" s="1831"/>
      <c r="F1631" s="1831">
        <f>D1631*E1631</f>
        <v>0</v>
      </c>
      <c r="G1631" s="1911"/>
      <c r="J1631" s="1777"/>
    </row>
    <row r="1632" spans="1:10" s="1883" customFormat="1" ht="52.8">
      <c r="A1632" s="1892"/>
      <c r="B1632" s="1878" t="s">
        <v>3042</v>
      </c>
      <c r="C1632" s="1879"/>
      <c r="D1632" s="1831"/>
      <c r="E1632" s="1831"/>
      <c r="F1632" s="2009"/>
      <c r="G1632" s="1911"/>
      <c r="J1632" s="1777"/>
    </row>
    <row r="1633" spans="1:10" s="1883" customFormat="1" ht="66">
      <c r="A1633" s="1892"/>
      <c r="B1633" s="1878" t="s">
        <v>3043</v>
      </c>
      <c r="C1633" s="1879"/>
      <c r="D1633" s="1831"/>
      <c r="E1633" s="1831"/>
      <c r="F1633" s="1831">
        <f>D1633*E1633</f>
        <v>0</v>
      </c>
      <c r="G1633" s="1911"/>
      <c r="J1633" s="1777"/>
    </row>
    <row r="1634" spans="1:10" s="1883" customFormat="1" ht="66">
      <c r="A1634" s="1892"/>
      <c r="B1634" s="1878" t="s">
        <v>3029</v>
      </c>
      <c r="C1634" s="1879"/>
      <c r="D1634" s="1831"/>
      <c r="E1634" s="1831"/>
      <c r="F1634" s="1831">
        <f>D1634*E1634</f>
        <v>0</v>
      </c>
      <c r="G1634" s="1911"/>
      <c r="J1634" s="1777"/>
    </row>
    <row r="1635" spans="1:10" s="1883" customFormat="1">
      <c r="A1635" s="1892"/>
      <c r="B1635" s="1892" t="s">
        <v>3017</v>
      </c>
      <c r="C1635" s="1879"/>
      <c r="D1635" s="1831"/>
      <c r="E1635" s="1831"/>
      <c r="F1635" s="1831">
        <f>D1635*E1635</f>
        <v>0</v>
      </c>
      <c r="G1635" s="1911"/>
      <c r="J1635" s="1777"/>
    </row>
    <row r="1636" spans="1:10" s="1883" customFormat="1" ht="39.6">
      <c r="A1636" s="1892"/>
      <c r="B1636" s="1878" t="s">
        <v>3018</v>
      </c>
      <c r="C1636" s="1879"/>
      <c r="D1636" s="1831"/>
      <c r="E1636" s="1831"/>
      <c r="F1636" s="1831"/>
      <c r="G1636" s="1911"/>
      <c r="J1636" s="1777"/>
    </row>
    <row r="1637" spans="1:10" s="1883" customFormat="1" ht="66">
      <c r="A1637" s="1892"/>
      <c r="B1637" s="1878" t="s">
        <v>1805</v>
      </c>
      <c r="C1637" s="1879"/>
      <c r="D1637" s="1831"/>
      <c r="E1637" s="1831"/>
      <c r="F1637" s="1831">
        <f>D1637*E1637</f>
        <v>0</v>
      </c>
      <c r="G1637" s="1911"/>
      <c r="J1637" s="1777"/>
    </row>
    <row r="1638" spans="1:10" s="1883" customFormat="1" ht="26.4">
      <c r="A1638" s="1892"/>
      <c r="B1638" s="1878" t="s">
        <v>1806</v>
      </c>
      <c r="C1638" s="1879"/>
      <c r="D1638" s="1831"/>
      <c r="E1638" s="1831"/>
      <c r="F1638" s="1831">
        <f>D1638*E1638</f>
        <v>0</v>
      </c>
      <c r="G1638" s="1911"/>
      <c r="J1638" s="1777"/>
    </row>
    <row r="1639" spans="1:10" s="1883" customFormat="1">
      <c r="A1639" s="1892"/>
      <c r="B1639" s="1892" t="s">
        <v>1807</v>
      </c>
      <c r="C1639" s="1879"/>
      <c r="D1639" s="1831"/>
      <c r="E1639" s="1831"/>
      <c r="F1639" s="1831"/>
      <c r="G1639" s="1911"/>
      <c r="J1639" s="1777"/>
    </row>
    <row r="1640" spans="1:10" s="1883" customFormat="1" ht="39.6">
      <c r="A1640" s="1892"/>
      <c r="B1640" s="86" t="s">
        <v>1808</v>
      </c>
      <c r="C1640" s="1997"/>
      <c r="D1640" s="1831"/>
      <c r="E1640" s="1831"/>
      <c r="F1640" s="1831">
        <f>D1640*E1640</f>
        <v>0</v>
      </c>
      <c r="G1640" s="1911"/>
      <c r="J1640" s="1777"/>
    </row>
    <row r="1641" spans="1:10" s="1883" customFormat="1">
      <c r="A1641" s="1892"/>
      <c r="B1641" s="1878" t="s">
        <v>221</v>
      </c>
      <c r="C1641" s="1879" t="s">
        <v>179</v>
      </c>
      <c r="D1641" s="1831">
        <v>15</v>
      </c>
      <c r="E1641" s="1831"/>
      <c r="F1641" s="1831">
        <f>D1641*E1641</f>
        <v>0</v>
      </c>
      <c r="G1641" s="1911"/>
      <c r="J1641" s="1777"/>
    </row>
    <row r="1642" spans="1:10" s="1883" customFormat="1">
      <c r="A1642" s="1892"/>
      <c r="B1642" s="1878"/>
      <c r="C1642" s="1879"/>
      <c r="D1642" s="1831"/>
      <c r="E1642" s="1831"/>
      <c r="F1642" s="1831"/>
      <c r="G1642" s="1911"/>
      <c r="J1642" s="1777"/>
    </row>
    <row r="1643" spans="1:10" s="1883" customFormat="1" ht="26.4">
      <c r="A1643" s="1884" t="s">
        <v>211</v>
      </c>
      <c r="B1643" s="1885" t="s">
        <v>3044</v>
      </c>
      <c r="C1643" s="1879"/>
      <c r="D1643" s="1835"/>
      <c r="E1643" s="1831"/>
      <c r="F1643" s="1831">
        <f>D1643*E1643</f>
        <v>0</v>
      </c>
      <c r="J1643" s="1777"/>
    </row>
    <row r="1644" spans="1:10" s="1883" customFormat="1" ht="26.4">
      <c r="A1644" s="1892"/>
      <c r="B1644" s="1878" t="s">
        <v>3012</v>
      </c>
      <c r="C1644" s="1879"/>
      <c r="D1644" s="1831"/>
      <c r="E1644" s="1831"/>
      <c r="F1644" s="1831">
        <f>D1644*E1644</f>
        <v>0</v>
      </c>
      <c r="G1644" s="1911"/>
      <c r="J1644" s="1777"/>
    </row>
    <row r="1645" spans="1:10" s="1883" customFormat="1">
      <c r="A1645" s="1892"/>
      <c r="B1645" s="1878" t="s">
        <v>322</v>
      </c>
      <c r="C1645" s="1879"/>
      <c r="D1645" s="1831"/>
      <c r="E1645" s="1831"/>
      <c r="F1645" s="1831">
        <f>D1645*E1645</f>
        <v>0</v>
      </c>
      <c r="G1645" s="1911"/>
      <c r="J1645" s="1777"/>
    </row>
    <row r="1646" spans="1:10" s="1883" customFormat="1" ht="52.8">
      <c r="A1646" s="1892"/>
      <c r="B1646" s="1878" t="s">
        <v>3033</v>
      </c>
      <c r="C1646" s="1879"/>
      <c r="D1646" s="1831"/>
      <c r="E1646" s="1831"/>
      <c r="F1646" s="1831">
        <f>D1646*E1646</f>
        <v>0</v>
      </c>
      <c r="G1646" s="1911"/>
      <c r="J1646" s="1777"/>
    </row>
    <row r="1647" spans="1:10" s="1883" customFormat="1" ht="52.8">
      <c r="A1647" s="1892"/>
      <c r="B1647" s="1878" t="s">
        <v>3045</v>
      </c>
      <c r="C1647" s="1879"/>
      <c r="D1647" s="1831"/>
      <c r="E1647" s="1831"/>
      <c r="F1647" s="2009"/>
      <c r="G1647" s="1911"/>
      <c r="J1647" s="1777"/>
    </row>
    <row r="1648" spans="1:10" s="1883" customFormat="1" ht="66">
      <c r="A1648" s="1892"/>
      <c r="B1648" s="1878" t="s">
        <v>3046</v>
      </c>
      <c r="C1648" s="1879"/>
      <c r="D1648" s="1831"/>
      <c r="E1648" s="1831"/>
      <c r="F1648" s="1831">
        <f>D1648*E1648</f>
        <v>0</v>
      </c>
      <c r="G1648" s="1911"/>
      <c r="J1648" s="1777"/>
    </row>
    <row r="1649" spans="1:10" s="1883" customFormat="1" ht="66">
      <c r="A1649" s="1892"/>
      <c r="B1649" s="1878" t="s">
        <v>3029</v>
      </c>
      <c r="C1649" s="1879"/>
      <c r="D1649" s="1831"/>
      <c r="E1649" s="1831"/>
      <c r="F1649" s="1831">
        <f>D1649*E1649</f>
        <v>0</v>
      </c>
      <c r="G1649" s="1911"/>
      <c r="J1649" s="1777"/>
    </row>
    <row r="1650" spans="1:10" s="1883" customFormat="1">
      <c r="A1650" s="1892"/>
      <c r="B1650" s="1892" t="s">
        <v>3017</v>
      </c>
      <c r="C1650" s="1879"/>
      <c r="D1650" s="1831"/>
      <c r="E1650" s="1831"/>
      <c r="F1650" s="1831">
        <f>D1650*E1650</f>
        <v>0</v>
      </c>
      <c r="G1650" s="1911"/>
      <c r="J1650" s="1777"/>
    </row>
    <row r="1651" spans="1:10" s="1883" customFormat="1" ht="39.6">
      <c r="A1651" s="1892"/>
      <c r="B1651" s="1878" t="s">
        <v>3018</v>
      </c>
      <c r="C1651" s="1879"/>
      <c r="D1651" s="1831"/>
      <c r="E1651" s="1831"/>
      <c r="F1651" s="1831"/>
      <c r="G1651" s="1911"/>
      <c r="J1651" s="1777"/>
    </row>
    <row r="1652" spans="1:10" s="1883" customFormat="1" ht="66">
      <c r="A1652" s="1892"/>
      <c r="B1652" s="1878" t="s">
        <v>1805</v>
      </c>
      <c r="C1652" s="1879"/>
      <c r="D1652" s="1831"/>
      <c r="E1652" s="1831"/>
      <c r="F1652" s="1831">
        <f>D1652*E1652</f>
        <v>0</v>
      </c>
      <c r="G1652" s="1911"/>
      <c r="J1652" s="1777"/>
    </row>
    <row r="1653" spans="1:10" s="1883" customFormat="1" ht="26.4">
      <c r="A1653" s="1892"/>
      <c r="B1653" s="1878" t="s">
        <v>1806</v>
      </c>
      <c r="C1653" s="1879"/>
      <c r="D1653" s="1831"/>
      <c r="E1653" s="1831"/>
      <c r="F1653" s="1831">
        <f>D1653*E1653</f>
        <v>0</v>
      </c>
      <c r="G1653" s="1911"/>
      <c r="J1653" s="1777"/>
    </row>
    <row r="1654" spans="1:10" s="1883" customFormat="1">
      <c r="A1654" s="1892"/>
      <c r="B1654" s="1892" t="s">
        <v>1807</v>
      </c>
      <c r="C1654" s="1879"/>
      <c r="D1654" s="1831"/>
      <c r="E1654" s="1831"/>
      <c r="F1654" s="1831"/>
      <c r="G1654" s="1911"/>
      <c r="J1654" s="1777"/>
    </row>
    <row r="1655" spans="1:10" s="1883" customFormat="1" ht="39.6">
      <c r="A1655" s="1892"/>
      <c r="B1655" s="86" t="s">
        <v>1808</v>
      </c>
      <c r="C1655" s="1997"/>
      <c r="D1655" s="1831"/>
      <c r="E1655" s="1831"/>
      <c r="F1655" s="1831">
        <f>D1655*E1655</f>
        <v>0</v>
      </c>
      <c r="G1655" s="1911"/>
      <c r="J1655" s="1777"/>
    </row>
    <row r="1656" spans="1:10" s="1883" customFormat="1">
      <c r="A1656" s="1892"/>
      <c r="B1656" s="1878" t="s">
        <v>221</v>
      </c>
      <c r="C1656" s="1879" t="s">
        <v>179</v>
      </c>
      <c r="D1656" s="1831">
        <v>10</v>
      </c>
      <c r="E1656" s="1831"/>
      <c r="F1656" s="1831">
        <f>D1656*E1656</f>
        <v>0</v>
      </c>
      <c r="G1656" s="1911"/>
      <c r="J1656" s="1777"/>
    </row>
    <row r="1657" spans="1:10" s="1883" customFormat="1">
      <c r="A1657" s="1892"/>
      <c r="B1657" s="1878"/>
      <c r="C1657" s="1879"/>
      <c r="D1657" s="1831"/>
      <c r="E1657" s="1831"/>
      <c r="F1657" s="1831"/>
      <c r="G1657" s="1911"/>
      <c r="J1657" s="1777"/>
    </row>
    <row r="1658" spans="1:10" s="1883" customFormat="1" ht="26.4">
      <c r="A1658" s="1884" t="s">
        <v>212</v>
      </c>
      <c r="B1658" s="1885" t="s">
        <v>3047</v>
      </c>
      <c r="C1658" s="1879"/>
      <c r="D1658" s="1835"/>
      <c r="E1658" s="1831"/>
      <c r="F1658" s="1831">
        <f>D1658*E1658</f>
        <v>0</v>
      </c>
      <c r="J1658" s="1777"/>
    </row>
    <row r="1659" spans="1:10" s="1883" customFormat="1" ht="26.4">
      <c r="A1659" s="1892"/>
      <c r="B1659" s="1878" t="s">
        <v>3012</v>
      </c>
      <c r="C1659" s="1879"/>
      <c r="D1659" s="1831"/>
      <c r="E1659" s="1831"/>
      <c r="F1659" s="1831">
        <f>D1659*E1659</f>
        <v>0</v>
      </c>
      <c r="G1659" s="1911"/>
      <c r="J1659" s="1777"/>
    </row>
    <row r="1660" spans="1:10" s="1883" customFormat="1">
      <c r="A1660" s="1892"/>
      <c r="B1660" s="1878" t="s">
        <v>322</v>
      </c>
      <c r="C1660" s="1879"/>
      <c r="D1660" s="1831"/>
      <c r="E1660" s="1831"/>
      <c r="F1660" s="1831">
        <f>D1660*E1660</f>
        <v>0</v>
      </c>
      <c r="G1660" s="1911"/>
      <c r="J1660" s="1777"/>
    </row>
    <row r="1661" spans="1:10" s="1883" customFormat="1" ht="66">
      <c r="A1661" s="1892"/>
      <c r="B1661" s="1878" t="s">
        <v>3029</v>
      </c>
      <c r="C1661" s="1879"/>
      <c r="D1661" s="1831"/>
      <c r="E1661" s="1831"/>
      <c r="F1661" s="1831">
        <f>D1661*E1661</f>
        <v>0</v>
      </c>
      <c r="G1661" s="1911"/>
      <c r="J1661" s="1777"/>
    </row>
    <row r="1662" spans="1:10" s="1883" customFormat="1" ht="52.8">
      <c r="A1662" s="1892"/>
      <c r="B1662" s="1878" t="s">
        <v>3045</v>
      </c>
      <c r="C1662" s="1879"/>
      <c r="D1662" s="1831"/>
      <c r="E1662" s="1831"/>
      <c r="F1662" s="2009"/>
      <c r="G1662" s="1911"/>
      <c r="J1662" s="1777"/>
    </row>
    <row r="1663" spans="1:10" s="1883" customFormat="1" ht="66">
      <c r="A1663" s="1892"/>
      <c r="B1663" s="1878" t="s">
        <v>3046</v>
      </c>
      <c r="C1663" s="1879"/>
      <c r="D1663" s="1831"/>
      <c r="E1663" s="1831"/>
      <c r="F1663" s="1831">
        <f>D1663*E1663</f>
        <v>0</v>
      </c>
      <c r="G1663" s="1911"/>
      <c r="J1663" s="1777"/>
    </row>
    <row r="1664" spans="1:10" s="1883" customFormat="1" ht="66">
      <c r="A1664" s="1892"/>
      <c r="B1664" s="1878" t="s">
        <v>3029</v>
      </c>
      <c r="C1664" s="1879"/>
      <c r="D1664" s="1831"/>
      <c r="E1664" s="1831"/>
      <c r="F1664" s="1831">
        <f>D1664*E1664</f>
        <v>0</v>
      </c>
      <c r="G1664" s="1911"/>
      <c r="J1664" s="1777"/>
    </row>
    <row r="1665" spans="1:10" s="1883" customFormat="1">
      <c r="A1665" s="1892"/>
      <c r="B1665" s="1892" t="s">
        <v>3017</v>
      </c>
      <c r="C1665" s="1879"/>
      <c r="D1665" s="1831"/>
      <c r="E1665" s="1831"/>
      <c r="F1665" s="1831">
        <f>D1665*E1665</f>
        <v>0</v>
      </c>
      <c r="G1665" s="1911"/>
      <c r="J1665" s="1777"/>
    </row>
    <row r="1666" spans="1:10" s="1883" customFormat="1" ht="39.6">
      <c r="A1666" s="1892"/>
      <c r="B1666" s="1878" t="s">
        <v>3018</v>
      </c>
      <c r="C1666" s="1879"/>
      <c r="D1666" s="1831"/>
      <c r="E1666" s="1831"/>
      <c r="F1666" s="1831"/>
      <c r="G1666" s="1911"/>
      <c r="J1666" s="1777"/>
    </row>
    <row r="1667" spans="1:10" s="1883" customFormat="1" ht="66">
      <c r="A1667" s="1892"/>
      <c r="B1667" s="1878" t="s">
        <v>1805</v>
      </c>
      <c r="C1667" s="1879"/>
      <c r="D1667" s="1831"/>
      <c r="E1667" s="1831"/>
      <c r="F1667" s="1831">
        <f>D1667*E1667</f>
        <v>0</v>
      </c>
      <c r="G1667" s="1911"/>
      <c r="J1667" s="1777"/>
    </row>
    <row r="1668" spans="1:10" s="1883" customFormat="1" ht="26.4">
      <c r="A1668" s="1892"/>
      <c r="B1668" s="1878" t="s">
        <v>1806</v>
      </c>
      <c r="C1668" s="1879"/>
      <c r="D1668" s="1831"/>
      <c r="E1668" s="1831"/>
      <c r="F1668" s="1831">
        <f>D1668*E1668</f>
        <v>0</v>
      </c>
      <c r="G1668" s="1911"/>
      <c r="J1668" s="1777"/>
    </row>
    <row r="1669" spans="1:10" s="1883" customFormat="1">
      <c r="A1669" s="1892"/>
      <c r="B1669" s="1892" t="s">
        <v>1807</v>
      </c>
      <c r="C1669" s="1879"/>
      <c r="D1669" s="1831"/>
      <c r="E1669" s="1831"/>
      <c r="F1669" s="1831"/>
      <c r="G1669" s="1911"/>
      <c r="J1669" s="1777"/>
    </row>
    <row r="1670" spans="1:10" s="1883" customFormat="1" ht="39.6">
      <c r="A1670" s="1892"/>
      <c r="B1670" s="86" t="s">
        <v>1808</v>
      </c>
      <c r="C1670" s="1997"/>
      <c r="D1670" s="1831"/>
      <c r="E1670" s="1831"/>
      <c r="F1670" s="1831">
        <f>D1670*E1670</f>
        <v>0</v>
      </c>
      <c r="G1670" s="1911"/>
      <c r="J1670" s="1777"/>
    </row>
    <row r="1671" spans="1:10" s="1883" customFormat="1">
      <c r="A1671" s="1892"/>
      <c r="B1671" s="1878" t="s">
        <v>221</v>
      </c>
      <c r="C1671" s="1879" t="s">
        <v>179</v>
      </c>
      <c r="D1671" s="1831">
        <v>10</v>
      </c>
      <c r="E1671" s="1831"/>
      <c r="F1671" s="1831">
        <f>D1671*E1671</f>
        <v>0</v>
      </c>
      <c r="G1671" s="1911"/>
      <c r="J1671" s="1777"/>
    </row>
    <row r="1672" spans="1:10" s="1883" customFormat="1">
      <c r="A1672" s="1892"/>
      <c r="B1672" s="1878"/>
      <c r="C1672" s="1879"/>
      <c r="D1672" s="1831"/>
      <c r="E1672" s="1831"/>
      <c r="F1672" s="1831"/>
      <c r="G1672" s="1911"/>
      <c r="J1672" s="1777"/>
    </row>
    <row r="1673" spans="1:10" s="1883" customFormat="1" ht="26.4">
      <c r="A1673" s="1884" t="s">
        <v>213</v>
      </c>
      <c r="B1673" s="1885" t="s">
        <v>3048</v>
      </c>
      <c r="C1673" s="1879"/>
      <c r="D1673" s="1835"/>
      <c r="E1673" s="1831"/>
      <c r="F1673" s="1831">
        <f>D1673*E1673</f>
        <v>0</v>
      </c>
      <c r="J1673" s="1777"/>
    </row>
    <row r="1674" spans="1:10" s="1883" customFormat="1" ht="26.4">
      <c r="A1674" s="1892"/>
      <c r="B1674" s="1878" t="s">
        <v>3049</v>
      </c>
      <c r="C1674" s="1879"/>
      <c r="D1674" s="1831"/>
      <c r="E1674" s="1831"/>
      <c r="F1674" s="1831">
        <f>D1674*E1674</f>
        <v>0</v>
      </c>
      <c r="G1674" s="1911"/>
      <c r="J1674" s="1777"/>
    </row>
    <row r="1675" spans="1:10" s="1883" customFormat="1">
      <c r="A1675" s="1892"/>
      <c r="B1675" s="1878" t="s">
        <v>322</v>
      </c>
      <c r="C1675" s="1879"/>
      <c r="D1675" s="1831"/>
      <c r="E1675" s="1831"/>
      <c r="F1675" s="1831">
        <f>D1675*E1675</f>
        <v>0</v>
      </c>
      <c r="G1675" s="1911"/>
      <c r="J1675" s="1777"/>
    </row>
    <row r="1676" spans="1:10" s="1883" customFormat="1" ht="52.8">
      <c r="A1676" s="1892"/>
      <c r="B1676" s="1878" t="s">
        <v>3033</v>
      </c>
      <c r="C1676" s="1879"/>
      <c r="D1676" s="1831"/>
      <c r="E1676" s="1831"/>
      <c r="F1676" s="1831">
        <f>D1676*E1676</f>
        <v>0</v>
      </c>
      <c r="G1676" s="1911"/>
      <c r="J1676" s="1777"/>
    </row>
    <row r="1677" spans="1:10" s="1883" customFormat="1" ht="52.8">
      <c r="A1677" s="1892"/>
      <c r="B1677" s="1878" t="s">
        <v>3050</v>
      </c>
      <c r="C1677" s="1879"/>
      <c r="D1677" s="1831"/>
      <c r="E1677" s="1831"/>
      <c r="F1677" s="2009"/>
      <c r="G1677" s="1911"/>
      <c r="J1677" s="1777"/>
    </row>
    <row r="1678" spans="1:10" s="1883" customFormat="1" ht="66">
      <c r="A1678" s="1892"/>
      <c r="B1678" s="1878" t="s">
        <v>2189</v>
      </c>
      <c r="C1678" s="1879"/>
      <c r="D1678" s="1831"/>
      <c r="E1678" s="1831"/>
      <c r="F1678" s="1831">
        <f>D1678*E1678</f>
        <v>0</v>
      </c>
      <c r="G1678" s="1911"/>
      <c r="J1678" s="1777"/>
    </row>
    <row r="1679" spans="1:10" s="1883" customFormat="1">
      <c r="A1679" s="1892"/>
      <c r="B1679" s="1892" t="s">
        <v>3051</v>
      </c>
      <c r="C1679" s="1879"/>
      <c r="D1679" s="1831"/>
      <c r="E1679" s="1831"/>
      <c r="F1679" s="1831">
        <f>D1679*E1679</f>
        <v>0</v>
      </c>
      <c r="G1679" s="1911"/>
      <c r="J1679" s="1777"/>
    </row>
    <row r="1680" spans="1:10" s="1883" customFormat="1" ht="39.6">
      <c r="A1680" s="1892"/>
      <c r="B1680" s="1878" t="s">
        <v>3018</v>
      </c>
      <c r="C1680" s="1879"/>
      <c r="D1680" s="1831"/>
      <c r="E1680" s="1831"/>
      <c r="F1680" s="1831"/>
      <c r="G1680" s="1911"/>
      <c r="J1680" s="1777"/>
    </row>
    <row r="1681" spans="1:10" s="1883" customFormat="1" ht="66">
      <c r="A1681" s="1892"/>
      <c r="B1681" s="1878" t="s">
        <v>1805</v>
      </c>
      <c r="C1681" s="1879"/>
      <c r="D1681" s="1831"/>
      <c r="E1681" s="1831"/>
      <c r="F1681" s="1831">
        <f>D1681*E1681</f>
        <v>0</v>
      </c>
      <c r="G1681" s="1911"/>
      <c r="J1681" s="1777"/>
    </row>
    <row r="1682" spans="1:10" s="1883" customFormat="1" ht="26.4">
      <c r="A1682" s="1892"/>
      <c r="B1682" s="1878" t="s">
        <v>1806</v>
      </c>
      <c r="C1682" s="1879"/>
      <c r="D1682" s="1831"/>
      <c r="E1682" s="1831"/>
      <c r="F1682" s="1831">
        <f>D1682*E1682</f>
        <v>0</v>
      </c>
      <c r="G1682" s="1911"/>
      <c r="J1682" s="1777"/>
    </row>
    <row r="1683" spans="1:10" s="1883" customFormat="1">
      <c r="A1683" s="1892"/>
      <c r="B1683" s="1892" t="s">
        <v>1807</v>
      </c>
      <c r="C1683" s="1879"/>
      <c r="D1683" s="1831"/>
      <c r="E1683" s="1831"/>
      <c r="F1683" s="1831"/>
      <c r="G1683" s="1911"/>
      <c r="J1683" s="1777"/>
    </row>
    <row r="1684" spans="1:10" s="1883" customFormat="1" ht="39.6">
      <c r="A1684" s="1892"/>
      <c r="B1684" s="86" t="s">
        <v>1808</v>
      </c>
      <c r="C1684" s="1997"/>
      <c r="D1684" s="1831"/>
      <c r="E1684" s="1831"/>
      <c r="F1684" s="1831">
        <f>D1684*E1684</f>
        <v>0</v>
      </c>
      <c r="G1684" s="1911"/>
      <c r="J1684" s="1777"/>
    </row>
    <row r="1685" spans="1:10" s="1883" customFormat="1">
      <c r="A1685" s="1892"/>
      <c r="B1685" s="1878" t="s">
        <v>221</v>
      </c>
      <c r="C1685" s="1879" t="s">
        <v>179</v>
      </c>
      <c r="D1685" s="1831">
        <v>460</v>
      </c>
      <c r="E1685" s="1831"/>
      <c r="F1685" s="1831">
        <f>D1685*E1685</f>
        <v>0</v>
      </c>
      <c r="G1685" s="1911"/>
      <c r="J1685" s="1777"/>
    </row>
    <row r="1686" spans="1:10" s="1883" customFormat="1">
      <c r="A1686" s="1892"/>
      <c r="B1686" s="1878"/>
      <c r="C1686" s="1879"/>
      <c r="D1686" s="1831"/>
      <c r="E1686" s="1831"/>
      <c r="F1686" s="1831"/>
      <c r="G1686" s="1911"/>
      <c r="J1686" s="1777"/>
    </row>
    <row r="1687" spans="1:10" s="1883" customFormat="1" ht="26.4">
      <c r="A1687" s="1884" t="s">
        <v>425</v>
      </c>
      <c r="B1687" s="1885" t="s">
        <v>3052</v>
      </c>
      <c r="C1687" s="1879"/>
      <c r="D1687" s="1835"/>
      <c r="E1687" s="1831"/>
      <c r="F1687" s="1831">
        <f>D1687*E1687</f>
        <v>0</v>
      </c>
      <c r="J1687" s="1777"/>
    </row>
    <row r="1688" spans="1:10" s="1883" customFormat="1" ht="26.4">
      <c r="A1688" s="1892"/>
      <c r="B1688" s="1878" t="s">
        <v>3049</v>
      </c>
      <c r="C1688" s="1879"/>
      <c r="D1688" s="1831"/>
      <c r="E1688" s="1831"/>
      <c r="F1688" s="1831">
        <f>D1688*E1688</f>
        <v>0</v>
      </c>
      <c r="G1688" s="1911"/>
      <c r="J1688" s="1777"/>
    </row>
    <row r="1689" spans="1:10" s="1883" customFormat="1">
      <c r="A1689" s="1892"/>
      <c r="B1689" s="1878" t="s">
        <v>322</v>
      </c>
      <c r="C1689" s="1879"/>
      <c r="D1689" s="1831"/>
      <c r="E1689" s="1831"/>
      <c r="F1689" s="1831">
        <f>D1689*E1689</f>
        <v>0</v>
      </c>
      <c r="G1689" s="1911"/>
      <c r="J1689" s="1777"/>
    </row>
    <row r="1690" spans="1:10" s="1883" customFormat="1" ht="66">
      <c r="A1690" s="1892"/>
      <c r="B1690" s="1878" t="s">
        <v>3036</v>
      </c>
      <c r="C1690" s="1879"/>
      <c r="D1690" s="1831"/>
      <c r="E1690" s="1831"/>
      <c r="F1690" s="1831">
        <f>D1690*E1690</f>
        <v>0</v>
      </c>
      <c r="G1690" s="1911"/>
      <c r="J1690" s="1777"/>
    </row>
    <row r="1691" spans="1:10" s="1883" customFormat="1" ht="52.8">
      <c r="A1691" s="1892"/>
      <c r="B1691" s="1878" t="s">
        <v>3050</v>
      </c>
      <c r="C1691" s="1879"/>
      <c r="D1691" s="1831"/>
      <c r="E1691" s="1831"/>
      <c r="F1691" s="2009"/>
      <c r="G1691" s="1911"/>
      <c r="J1691" s="1777"/>
    </row>
    <row r="1692" spans="1:10" s="1883" customFormat="1" ht="66">
      <c r="A1692" s="1892"/>
      <c r="B1692" s="1878" t="s">
        <v>2189</v>
      </c>
      <c r="C1692" s="1879"/>
      <c r="D1692" s="1831"/>
      <c r="E1692" s="1831"/>
      <c r="F1692" s="1831">
        <f>D1692*E1692</f>
        <v>0</v>
      </c>
      <c r="G1692" s="1911"/>
      <c r="J1692" s="1777"/>
    </row>
    <row r="1693" spans="1:10" s="1883" customFormat="1">
      <c r="A1693" s="1892"/>
      <c r="B1693" s="1892" t="s">
        <v>3051</v>
      </c>
      <c r="C1693" s="1879"/>
      <c r="D1693" s="1831"/>
      <c r="E1693" s="1831"/>
      <c r="F1693" s="1831">
        <f>D1693*E1693</f>
        <v>0</v>
      </c>
      <c r="G1693" s="1911"/>
      <c r="J1693" s="1777"/>
    </row>
    <row r="1694" spans="1:10" s="1883" customFormat="1" ht="39.6">
      <c r="A1694" s="1892"/>
      <c r="B1694" s="1878" t="s">
        <v>3018</v>
      </c>
      <c r="C1694" s="1879"/>
      <c r="D1694" s="1831"/>
      <c r="E1694" s="1831"/>
      <c r="F1694" s="1831"/>
      <c r="G1694" s="1911"/>
      <c r="J1694" s="1777"/>
    </row>
    <row r="1695" spans="1:10" s="1883" customFormat="1" ht="66">
      <c r="A1695" s="1892"/>
      <c r="B1695" s="1878" t="s">
        <v>1805</v>
      </c>
      <c r="C1695" s="1879"/>
      <c r="D1695" s="1831"/>
      <c r="E1695" s="1831"/>
      <c r="F1695" s="1831">
        <f>D1695*E1695</f>
        <v>0</v>
      </c>
      <c r="G1695" s="1911"/>
      <c r="J1695" s="1777"/>
    </row>
    <row r="1696" spans="1:10" s="1883" customFormat="1" ht="26.4">
      <c r="A1696" s="1892"/>
      <c r="B1696" s="1878" t="s">
        <v>1806</v>
      </c>
      <c r="C1696" s="1879"/>
      <c r="D1696" s="1831"/>
      <c r="E1696" s="1831"/>
      <c r="F1696" s="1831">
        <f>D1696*E1696</f>
        <v>0</v>
      </c>
      <c r="G1696" s="1911"/>
      <c r="J1696" s="1777"/>
    </row>
    <row r="1697" spans="1:10" s="1883" customFormat="1">
      <c r="A1697" s="1892"/>
      <c r="B1697" s="1892" t="s">
        <v>1807</v>
      </c>
      <c r="C1697" s="1879"/>
      <c r="D1697" s="1831"/>
      <c r="E1697" s="1831"/>
      <c r="F1697" s="1831"/>
      <c r="G1697" s="1911"/>
      <c r="J1697" s="1777"/>
    </row>
    <row r="1698" spans="1:10" s="1883" customFormat="1" ht="39.6">
      <c r="A1698" s="1892"/>
      <c r="B1698" s="86" t="s">
        <v>1808</v>
      </c>
      <c r="C1698" s="1997"/>
      <c r="D1698" s="1831"/>
      <c r="E1698" s="1831"/>
      <c r="F1698" s="1831">
        <f>D1698*E1698</f>
        <v>0</v>
      </c>
      <c r="G1698" s="1911"/>
      <c r="J1698" s="1777"/>
    </row>
    <row r="1699" spans="1:10" s="1883" customFormat="1">
      <c r="A1699" s="1892"/>
      <c r="B1699" s="1878" t="s">
        <v>221</v>
      </c>
      <c r="C1699" s="1879" t="s">
        <v>179</v>
      </c>
      <c r="D1699" s="1831">
        <v>250</v>
      </c>
      <c r="E1699" s="1831"/>
      <c r="F1699" s="1831">
        <f>D1699*E1699</f>
        <v>0</v>
      </c>
      <c r="G1699" s="1911"/>
      <c r="J1699" s="1777"/>
    </row>
    <row r="1700" spans="1:10" s="1883" customFormat="1">
      <c r="A1700" s="1892"/>
      <c r="B1700" s="1878"/>
      <c r="C1700" s="1879"/>
      <c r="D1700" s="1831"/>
      <c r="E1700" s="1831"/>
      <c r="F1700" s="1831"/>
      <c r="G1700" s="1911"/>
      <c r="J1700" s="1777"/>
    </row>
    <row r="1701" spans="1:10" s="1883" customFormat="1" ht="26.4">
      <c r="A1701" s="1884" t="s">
        <v>426</v>
      </c>
      <c r="B1701" s="1885" t="s">
        <v>3053</v>
      </c>
      <c r="C1701" s="1879"/>
      <c r="D1701" s="1835"/>
      <c r="E1701" s="1831"/>
      <c r="F1701" s="1831">
        <f>D1701*E1701</f>
        <v>0</v>
      </c>
      <c r="J1701" s="1777"/>
    </row>
    <row r="1702" spans="1:10" s="1883" customFormat="1" ht="26.4">
      <c r="A1702" s="1892"/>
      <c r="B1702" s="1878" t="s">
        <v>3049</v>
      </c>
      <c r="C1702" s="1879"/>
      <c r="D1702" s="1831"/>
      <c r="E1702" s="1831"/>
      <c r="F1702" s="1831">
        <f>D1702*E1702</f>
        <v>0</v>
      </c>
      <c r="G1702" s="1911"/>
      <c r="J1702" s="1777"/>
    </row>
    <row r="1703" spans="1:10" s="1883" customFormat="1">
      <c r="A1703" s="1892"/>
      <c r="B1703" s="1878" t="s">
        <v>322</v>
      </c>
      <c r="C1703" s="1879"/>
      <c r="D1703" s="1831"/>
      <c r="E1703" s="1831"/>
      <c r="F1703" s="1831">
        <f>D1703*E1703</f>
        <v>0</v>
      </c>
      <c r="G1703" s="1911"/>
      <c r="J1703" s="1777"/>
    </row>
    <row r="1704" spans="1:10" s="1883" customFormat="1" ht="66">
      <c r="A1704" s="1892"/>
      <c r="B1704" s="1878" t="s">
        <v>3054</v>
      </c>
      <c r="C1704" s="1879"/>
      <c r="D1704" s="1831"/>
      <c r="E1704" s="1831"/>
      <c r="F1704" s="1831">
        <f>D1704*E1704</f>
        <v>0</v>
      </c>
      <c r="G1704" s="1915"/>
      <c r="J1704" s="1777"/>
    </row>
    <row r="1705" spans="1:10" s="1883" customFormat="1" ht="52.8">
      <c r="A1705" s="1892"/>
      <c r="B1705" s="1878" t="s">
        <v>3050</v>
      </c>
      <c r="C1705" s="1879"/>
      <c r="D1705" s="1831"/>
      <c r="E1705" s="1831"/>
      <c r="F1705" s="2009"/>
      <c r="G1705" s="1911"/>
      <c r="J1705" s="1777"/>
    </row>
    <row r="1706" spans="1:10" s="1883" customFormat="1" ht="66">
      <c r="A1706" s="1892"/>
      <c r="B1706" s="1878" t="s">
        <v>3055</v>
      </c>
      <c r="C1706" s="1879"/>
      <c r="D1706" s="1831"/>
      <c r="E1706" s="1831"/>
      <c r="F1706" s="1831">
        <f>D1706*E1706</f>
        <v>0</v>
      </c>
      <c r="G1706" s="1911"/>
      <c r="J1706" s="1777"/>
    </row>
    <row r="1707" spans="1:10" s="1883" customFormat="1">
      <c r="A1707" s="1892"/>
      <c r="B1707" s="1892" t="s">
        <v>3051</v>
      </c>
      <c r="C1707" s="1879"/>
      <c r="D1707" s="1831"/>
      <c r="E1707" s="1831"/>
      <c r="F1707" s="1831">
        <f>D1707*E1707</f>
        <v>0</v>
      </c>
      <c r="G1707" s="1911"/>
      <c r="J1707" s="1777"/>
    </row>
    <row r="1708" spans="1:10" s="1883" customFormat="1" ht="39.6">
      <c r="A1708" s="1892"/>
      <c r="B1708" s="1878" t="s">
        <v>3018</v>
      </c>
      <c r="C1708" s="1879"/>
      <c r="D1708" s="1831"/>
      <c r="E1708" s="1831"/>
      <c r="F1708" s="1831"/>
      <c r="G1708" s="1911"/>
      <c r="J1708" s="1777"/>
    </row>
    <row r="1709" spans="1:10" s="1883" customFormat="1" ht="66">
      <c r="A1709" s="1892"/>
      <c r="B1709" s="1878" t="s">
        <v>1805</v>
      </c>
      <c r="C1709" s="1879"/>
      <c r="D1709" s="1831"/>
      <c r="E1709" s="1831"/>
      <c r="F1709" s="1831">
        <f>D1709*E1709</f>
        <v>0</v>
      </c>
      <c r="G1709" s="1911"/>
      <c r="J1709" s="1777"/>
    </row>
    <row r="1710" spans="1:10" s="1883" customFormat="1" ht="26.4">
      <c r="A1710" s="1892"/>
      <c r="B1710" s="1878" t="s">
        <v>1806</v>
      </c>
      <c r="C1710" s="1879"/>
      <c r="D1710" s="1831"/>
      <c r="E1710" s="1831"/>
      <c r="F1710" s="1831">
        <f>D1710*E1710</f>
        <v>0</v>
      </c>
      <c r="G1710" s="1911"/>
      <c r="J1710" s="1777"/>
    </row>
    <row r="1711" spans="1:10" s="1883" customFormat="1">
      <c r="A1711" s="1892"/>
      <c r="B1711" s="1892" t="s">
        <v>1807</v>
      </c>
      <c r="C1711" s="1879"/>
      <c r="D1711" s="1831"/>
      <c r="E1711" s="1831"/>
      <c r="F1711" s="1831"/>
      <c r="G1711" s="1911"/>
      <c r="J1711" s="1777"/>
    </row>
    <row r="1712" spans="1:10" s="1883" customFormat="1" ht="39.6">
      <c r="A1712" s="1892"/>
      <c r="B1712" s="86" t="s">
        <v>1808</v>
      </c>
      <c r="C1712" s="1997"/>
      <c r="D1712" s="1831"/>
      <c r="E1712" s="1831"/>
      <c r="F1712" s="1831">
        <f>D1712*E1712</f>
        <v>0</v>
      </c>
      <c r="G1712" s="1911"/>
      <c r="J1712" s="1777"/>
    </row>
    <row r="1713" spans="1:10" s="1883" customFormat="1">
      <c r="A1713" s="1892"/>
      <c r="B1713" s="1878" t="s">
        <v>221</v>
      </c>
      <c r="C1713" s="1879" t="s">
        <v>179</v>
      </c>
      <c r="D1713" s="1831">
        <v>60</v>
      </c>
      <c r="E1713" s="1831"/>
      <c r="F1713" s="1831">
        <f>D1713*E1713</f>
        <v>0</v>
      </c>
      <c r="G1713" s="1911"/>
      <c r="J1713" s="1777"/>
    </row>
    <row r="1714" spans="1:10" s="1883" customFormat="1">
      <c r="A1714" s="1892"/>
      <c r="B1714" s="1878"/>
      <c r="C1714" s="1879"/>
      <c r="D1714" s="1831"/>
      <c r="E1714" s="1831"/>
      <c r="F1714" s="1831"/>
      <c r="G1714" s="1911"/>
      <c r="J1714" s="1777"/>
    </row>
    <row r="1715" spans="1:10" s="1883" customFormat="1" ht="26.4">
      <c r="A1715" s="1884" t="s">
        <v>427</v>
      </c>
      <c r="B1715" s="1885" t="s">
        <v>3056</v>
      </c>
      <c r="C1715" s="1879"/>
      <c r="D1715" s="1835"/>
      <c r="E1715" s="1831"/>
      <c r="F1715" s="1831">
        <f>D1715*E1715</f>
        <v>0</v>
      </c>
      <c r="G1715" s="1911"/>
      <c r="J1715" s="1777"/>
    </row>
    <row r="1716" spans="1:10" s="1883" customFormat="1" ht="26.4">
      <c r="A1716" s="1892"/>
      <c r="B1716" s="1878" t="s">
        <v>3049</v>
      </c>
      <c r="C1716" s="1879"/>
      <c r="D1716" s="1831"/>
      <c r="E1716" s="1831"/>
      <c r="F1716" s="1831">
        <f>D1716*E1716</f>
        <v>0</v>
      </c>
      <c r="G1716" s="1911"/>
      <c r="J1716" s="1777"/>
    </row>
    <row r="1717" spans="1:10" s="1883" customFormat="1">
      <c r="A1717" s="1892"/>
      <c r="B1717" s="1878" t="s">
        <v>322</v>
      </c>
      <c r="C1717" s="1879"/>
      <c r="D1717" s="1831"/>
      <c r="E1717" s="1831"/>
      <c r="F1717" s="1831">
        <f>D1717*E1717</f>
        <v>0</v>
      </c>
      <c r="G1717" s="1911"/>
      <c r="J1717" s="1777"/>
    </row>
    <row r="1718" spans="1:10" s="1883" customFormat="1" ht="52.8">
      <c r="A1718" s="1892"/>
      <c r="B1718" s="1878" t="s">
        <v>3057</v>
      </c>
      <c r="C1718" s="1879"/>
      <c r="D1718" s="1831"/>
      <c r="E1718" s="1831"/>
      <c r="F1718" s="1831">
        <f>D1718*E1718</f>
        <v>0</v>
      </c>
      <c r="G1718" s="1911"/>
      <c r="J1718" s="1777"/>
    </row>
    <row r="1719" spans="1:10" s="1883" customFormat="1" ht="52.8">
      <c r="A1719" s="1892"/>
      <c r="B1719" s="1878" t="s">
        <v>3050</v>
      </c>
      <c r="C1719" s="1879"/>
      <c r="D1719" s="1831"/>
      <c r="E1719" s="1831"/>
      <c r="F1719" s="2009"/>
      <c r="G1719" s="1911"/>
      <c r="J1719" s="1777"/>
    </row>
    <row r="1720" spans="1:10" s="1883" customFormat="1" ht="66">
      <c r="A1720" s="1892"/>
      <c r="B1720" s="1878" t="s">
        <v>3015</v>
      </c>
      <c r="C1720" s="1879"/>
      <c r="D1720" s="1831"/>
      <c r="E1720" s="1831"/>
      <c r="F1720" s="1831">
        <f>D1720*E1720</f>
        <v>0</v>
      </c>
      <c r="G1720" s="1911"/>
      <c r="J1720" s="1777"/>
    </row>
    <row r="1721" spans="1:10" s="1883" customFormat="1">
      <c r="A1721" s="1892"/>
      <c r="B1721" s="1892" t="s">
        <v>3051</v>
      </c>
      <c r="C1721" s="1879"/>
      <c r="D1721" s="1831"/>
      <c r="E1721" s="1831"/>
      <c r="F1721" s="1831">
        <f>D1721*E1721</f>
        <v>0</v>
      </c>
      <c r="G1721" s="1911"/>
      <c r="J1721" s="1777"/>
    </row>
    <row r="1722" spans="1:10" s="1883" customFormat="1" ht="39.6">
      <c r="A1722" s="1892"/>
      <c r="B1722" s="1878" t="s">
        <v>3018</v>
      </c>
      <c r="C1722" s="1879"/>
      <c r="D1722" s="1831"/>
      <c r="E1722" s="1831"/>
      <c r="F1722" s="1831"/>
      <c r="G1722" s="1911"/>
      <c r="J1722" s="1777"/>
    </row>
    <row r="1723" spans="1:10" s="1883" customFormat="1" ht="66">
      <c r="A1723" s="1892"/>
      <c r="B1723" s="1878" t="s">
        <v>1805</v>
      </c>
      <c r="C1723" s="1879"/>
      <c r="D1723" s="1831"/>
      <c r="E1723" s="1831"/>
      <c r="F1723" s="1831">
        <f>D1723*E1723</f>
        <v>0</v>
      </c>
      <c r="G1723" s="1911"/>
      <c r="J1723" s="1777"/>
    </row>
    <row r="1724" spans="1:10" s="1883" customFormat="1" ht="26.4">
      <c r="A1724" s="1892"/>
      <c r="B1724" s="1878" t="s">
        <v>1806</v>
      </c>
      <c r="C1724" s="1879"/>
      <c r="D1724" s="1831"/>
      <c r="E1724" s="1831"/>
      <c r="F1724" s="1831">
        <f>D1724*E1724</f>
        <v>0</v>
      </c>
      <c r="G1724" s="1911"/>
      <c r="J1724" s="1777"/>
    </row>
    <row r="1725" spans="1:10" s="1883" customFormat="1">
      <c r="A1725" s="1892"/>
      <c r="B1725" s="1892" t="s">
        <v>1807</v>
      </c>
      <c r="C1725" s="1879"/>
      <c r="D1725" s="1831"/>
      <c r="E1725" s="1831"/>
      <c r="F1725" s="1831"/>
      <c r="G1725" s="1911"/>
      <c r="J1725" s="1777"/>
    </row>
    <row r="1726" spans="1:10" s="1883" customFormat="1" ht="39.6">
      <c r="A1726" s="1892"/>
      <c r="B1726" s="86" t="s">
        <v>1808</v>
      </c>
      <c r="C1726" s="1997"/>
      <c r="D1726" s="1831"/>
      <c r="E1726" s="1831"/>
      <c r="F1726" s="1831">
        <f>D1726*E1726</f>
        <v>0</v>
      </c>
      <c r="G1726" s="1911"/>
      <c r="J1726" s="1777"/>
    </row>
    <row r="1727" spans="1:10" s="1883" customFormat="1">
      <c r="A1727" s="1892"/>
      <c r="B1727" s="1878" t="s">
        <v>221</v>
      </c>
      <c r="C1727" s="1879" t="s">
        <v>179</v>
      </c>
      <c r="D1727" s="1831">
        <v>10</v>
      </c>
      <c r="E1727" s="1831"/>
      <c r="F1727" s="1831">
        <f>D1727*E1727</f>
        <v>0</v>
      </c>
      <c r="G1727" s="1911"/>
      <c r="J1727" s="1777"/>
    </row>
    <row r="1728" spans="1:10" s="1883" customFormat="1">
      <c r="A1728" s="1892"/>
      <c r="B1728" s="1878"/>
      <c r="C1728" s="1879"/>
      <c r="D1728" s="1831"/>
      <c r="E1728" s="1831"/>
      <c r="F1728" s="1831"/>
      <c r="G1728" s="1911"/>
      <c r="J1728" s="1777"/>
    </row>
    <row r="1729" spans="1:10" s="1883" customFormat="1" ht="26.4">
      <c r="A1729" s="1884" t="s">
        <v>428</v>
      </c>
      <c r="B1729" s="1885" t="s">
        <v>3058</v>
      </c>
      <c r="C1729" s="1879"/>
      <c r="D1729" s="1835"/>
      <c r="E1729" s="1831"/>
      <c r="F1729" s="1831">
        <f>D1729*E1729</f>
        <v>0</v>
      </c>
      <c r="G1729" s="1911"/>
      <c r="J1729" s="1777"/>
    </row>
    <row r="1730" spans="1:10" s="1883" customFormat="1" ht="26.4">
      <c r="A1730" s="1892"/>
      <c r="B1730" s="1878" t="s">
        <v>3049</v>
      </c>
      <c r="C1730" s="1879"/>
      <c r="D1730" s="1831"/>
      <c r="E1730" s="1831"/>
      <c r="F1730" s="1831">
        <f>D1730*E1730</f>
        <v>0</v>
      </c>
      <c r="G1730" s="1911"/>
      <c r="J1730" s="1777"/>
    </row>
    <row r="1731" spans="1:10" s="1883" customFormat="1">
      <c r="A1731" s="1892"/>
      <c r="B1731" s="1878" t="s">
        <v>322</v>
      </c>
      <c r="C1731" s="1879"/>
      <c r="D1731" s="1831"/>
      <c r="E1731" s="1831"/>
      <c r="F1731" s="1831">
        <f>D1731*E1731</f>
        <v>0</v>
      </c>
      <c r="G1731" s="1911"/>
      <c r="J1731" s="1777"/>
    </row>
    <row r="1732" spans="1:10" s="1883" customFormat="1" ht="66">
      <c r="A1732" s="1892"/>
      <c r="B1732" s="1878" t="s">
        <v>3059</v>
      </c>
      <c r="C1732" s="1879"/>
      <c r="D1732" s="1831"/>
      <c r="E1732" s="1831"/>
      <c r="F1732" s="1831">
        <f>D1732*E1732</f>
        <v>0</v>
      </c>
      <c r="G1732" s="1911"/>
      <c r="J1732" s="1777"/>
    </row>
    <row r="1733" spans="1:10" s="1883" customFormat="1" ht="52.8">
      <c r="A1733" s="1892"/>
      <c r="B1733" s="1878" t="s">
        <v>3050</v>
      </c>
      <c r="C1733" s="1879"/>
      <c r="D1733" s="1831"/>
      <c r="E1733" s="1831"/>
      <c r="F1733" s="2009"/>
      <c r="G1733" s="1911"/>
      <c r="J1733" s="1777"/>
    </row>
    <row r="1734" spans="1:10" s="1883" customFormat="1" ht="66">
      <c r="A1734" s="1892"/>
      <c r="B1734" s="1878" t="s">
        <v>3015</v>
      </c>
      <c r="C1734" s="1879"/>
      <c r="D1734" s="1831"/>
      <c r="E1734" s="1831"/>
      <c r="F1734" s="1831">
        <f>D1734*E1734</f>
        <v>0</v>
      </c>
      <c r="G1734" s="1911"/>
      <c r="J1734" s="1777"/>
    </row>
    <row r="1735" spans="1:10" s="1883" customFormat="1">
      <c r="A1735" s="1892"/>
      <c r="B1735" s="1892" t="s">
        <v>3051</v>
      </c>
      <c r="C1735" s="1879"/>
      <c r="D1735" s="1831"/>
      <c r="E1735" s="1831"/>
      <c r="F1735" s="1831">
        <f>D1735*E1735</f>
        <v>0</v>
      </c>
      <c r="G1735" s="1911"/>
      <c r="J1735" s="1777"/>
    </row>
    <row r="1736" spans="1:10" s="1883" customFormat="1" ht="39.6">
      <c r="A1736" s="1892"/>
      <c r="B1736" s="1878" t="s">
        <v>3018</v>
      </c>
      <c r="C1736" s="1879"/>
      <c r="D1736" s="1831"/>
      <c r="E1736" s="1831"/>
      <c r="F1736" s="1831"/>
      <c r="G1736" s="1911"/>
      <c r="J1736" s="1777"/>
    </row>
    <row r="1737" spans="1:10" s="1883" customFormat="1" ht="66">
      <c r="A1737" s="1892"/>
      <c r="B1737" s="1878" t="s">
        <v>1805</v>
      </c>
      <c r="C1737" s="1879"/>
      <c r="D1737" s="1831"/>
      <c r="E1737" s="1831"/>
      <c r="F1737" s="1831">
        <f>D1737*E1737</f>
        <v>0</v>
      </c>
      <c r="G1737" s="1911"/>
      <c r="J1737" s="1777"/>
    </row>
    <row r="1738" spans="1:10" s="1883" customFormat="1" ht="26.4">
      <c r="A1738" s="1892"/>
      <c r="B1738" s="1878" t="s">
        <v>1806</v>
      </c>
      <c r="C1738" s="1879"/>
      <c r="D1738" s="1831"/>
      <c r="E1738" s="1831"/>
      <c r="F1738" s="1831">
        <f>D1738*E1738</f>
        <v>0</v>
      </c>
      <c r="G1738" s="1911"/>
      <c r="J1738" s="1777"/>
    </row>
    <row r="1739" spans="1:10" s="1883" customFormat="1">
      <c r="A1739" s="1892"/>
      <c r="B1739" s="1892" t="s">
        <v>1807</v>
      </c>
      <c r="C1739" s="1879"/>
      <c r="D1739" s="1831"/>
      <c r="E1739" s="1831"/>
      <c r="F1739" s="1831"/>
      <c r="G1739" s="1911"/>
      <c r="J1739" s="1777"/>
    </row>
    <row r="1740" spans="1:10" s="1883" customFormat="1" ht="39.6">
      <c r="A1740" s="1892"/>
      <c r="B1740" s="86" t="s">
        <v>1808</v>
      </c>
      <c r="C1740" s="1997"/>
      <c r="D1740" s="1831"/>
      <c r="E1740" s="1831"/>
      <c r="F1740" s="1831">
        <f>D1740*E1740</f>
        <v>0</v>
      </c>
      <c r="G1740" s="1911"/>
      <c r="J1740" s="1777"/>
    </row>
    <row r="1741" spans="1:10" s="1883" customFormat="1">
      <c r="A1741" s="1892"/>
      <c r="B1741" s="1878" t="s">
        <v>221</v>
      </c>
      <c r="C1741" s="1879" t="s">
        <v>179</v>
      </c>
      <c r="D1741" s="1831">
        <v>30</v>
      </c>
      <c r="E1741" s="1831"/>
      <c r="F1741" s="1831">
        <f>D1741*E1741</f>
        <v>0</v>
      </c>
      <c r="G1741" s="1911"/>
      <c r="J1741" s="1777"/>
    </row>
    <row r="1742" spans="1:10" s="1883" customFormat="1">
      <c r="A1742" s="1892"/>
      <c r="B1742" s="1878"/>
      <c r="C1742" s="1879"/>
      <c r="D1742" s="1831"/>
      <c r="E1742" s="1831"/>
      <c r="F1742" s="1831"/>
      <c r="G1742" s="1911"/>
      <c r="J1742" s="1777"/>
    </row>
    <row r="1743" spans="1:10" s="1883" customFormat="1" ht="26.4">
      <c r="A1743" s="1884" t="s">
        <v>569</v>
      </c>
      <c r="B1743" s="1885" t="s">
        <v>3060</v>
      </c>
      <c r="C1743" s="1879"/>
      <c r="D1743" s="1835"/>
      <c r="E1743" s="1831"/>
      <c r="F1743" s="1831">
        <f>D1743*E1743</f>
        <v>0</v>
      </c>
      <c r="G1743" s="1911"/>
      <c r="J1743" s="1777"/>
    </row>
    <row r="1744" spans="1:10" s="1883" customFormat="1" ht="26.4">
      <c r="A1744" s="1892"/>
      <c r="B1744" s="1878" t="s">
        <v>3049</v>
      </c>
      <c r="C1744" s="1879"/>
      <c r="D1744" s="1831"/>
      <c r="E1744" s="1831"/>
      <c r="F1744" s="1831">
        <f>D1744*E1744</f>
        <v>0</v>
      </c>
      <c r="G1744" s="1911"/>
      <c r="J1744" s="1777"/>
    </row>
    <row r="1745" spans="1:10" s="1883" customFormat="1">
      <c r="A1745" s="1892"/>
      <c r="B1745" s="1878" t="s">
        <v>322</v>
      </c>
      <c r="C1745" s="1879"/>
      <c r="D1745" s="1831"/>
      <c r="E1745" s="1831"/>
      <c r="F1745" s="1831">
        <f>D1745*E1745</f>
        <v>0</v>
      </c>
      <c r="G1745" s="1911"/>
      <c r="J1745" s="1777"/>
    </row>
    <row r="1746" spans="1:10" s="1883" customFormat="1" ht="66">
      <c r="A1746" s="1892"/>
      <c r="B1746" s="1878" t="s">
        <v>3059</v>
      </c>
      <c r="C1746" s="1879"/>
      <c r="D1746" s="1831"/>
      <c r="E1746" s="1831"/>
      <c r="F1746" s="1831">
        <f>D1746*E1746</f>
        <v>0</v>
      </c>
      <c r="G1746" s="1911"/>
      <c r="J1746" s="1777"/>
    </row>
    <row r="1747" spans="1:10" s="1883" customFormat="1" ht="52.8">
      <c r="A1747" s="1892"/>
      <c r="B1747" s="1878" t="s">
        <v>3061</v>
      </c>
      <c r="C1747" s="1879"/>
      <c r="D1747" s="1831"/>
      <c r="E1747" s="1831"/>
      <c r="F1747" s="2009"/>
      <c r="G1747" s="1911"/>
      <c r="J1747" s="1777"/>
    </row>
    <row r="1748" spans="1:10" s="1883" customFormat="1" ht="66">
      <c r="A1748" s="1892"/>
      <c r="B1748" s="1878" t="s">
        <v>3038</v>
      </c>
      <c r="C1748" s="1879"/>
      <c r="D1748" s="1831"/>
      <c r="E1748" s="1831"/>
      <c r="F1748" s="1831">
        <f>D1748*E1748</f>
        <v>0</v>
      </c>
      <c r="G1748" s="1911"/>
      <c r="J1748" s="1777"/>
    </row>
    <row r="1749" spans="1:10" s="1883" customFormat="1">
      <c r="A1749" s="1892"/>
      <c r="B1749" s="1892" t="s">
        <v>3051</v>
      </c>
      <c r="C1749" s="1879"/>
      <c r="D1749" s="1831"/>
      <c r="E1749" s="1831"/>
      <c r="F1749" s="1831">
        <f>D1749*E1749</f>
        <v>0</v>
      </c>
      <c r="G1749" s="1911"/>
      <c r="J1749" s="1777"/>
    </row>
    <row r="1750" spans="1:10" s="1883" customFormat="1" ht="39.6">
      <c r="A1750" s="1892"/>
      <c r="B1750" s="1878" t="s">
        <v>3018</v>
      </c>
      <c r="C1750" s="1879"/>
      <c r="D1750" s="1831"/>
      <c r="E1750" s="1831"/>
      <c r="F1750" s="1831"/>
      <c r="G1750" s="1911"/>
      <c r="J1750" s="1777"/>
    </row>
    <row r="1751" spans="1:10" s="1883" customFormat="1" ht="66">
      <c r="A1751" s="1892"/>
      <c r="B1751" s="1878" t="s">
        <v>1805</v>
      </c>
      <c r="C1751" s="1879"/>
      <c r="D1751" s="1831"/>
      <c r="E1751" s="1831"/>
      <c r="F1751" s="1831">
        <f>D1751*E1751</f>
        <v>0</v>
      </c>
      <c r="G1751" s="1911"/>
      <c r="J1751" s="1777"/>
    </row>
    <row r="1752" spans="1:10" s="1883" customFormat="1" ht="26.4">
      <c r="A1752" s="1892"/>
      <c r="B1752" s="1878" t="s">
        <v>1806</v>
      </c>
      <c r="C1752" s="1879"/>
      <c r="D1752" s="1831"/>
      <c r="E1752" s="1831"/>
      <c r="F1752" s="1831">
        <f>D1752*E1752</f>
        <v>0</v>
      </c>
      <c r="G1752" s="1911"/>
      <c r="J1752" s="1777"/>
    </row>
    <row r="1753" spans="1:10" s="1883" customFormat="1">
      <c r="A1753" s="1892"/>
      <c r="B1753" s="1892" t="s">
        <v>1807</v>
      </c>
      <c r="C1753" s="1879"/>
      <c r="D1753" s="1831"/>
      <c r="E1753" s="1831"/>
      <c r="F1753" s="1831"/>
      <c r="G1753" s="1911"/>
      <c r="J1753" s="1777"/>
    </row>
    <row r="1754" spans="1:10" s="1883" customFormat="1" ht="39.6">
      <c r="A1754" s="1892"/>
      <c r="B1754" s="86" t="s">
        <v>1808</v>
      </c>
      <c r="C1754" s="1997"/>
      <c r="D1754" s="1831"/>
      <c r="E1754" s="1831"/>
      <c r="F1754" s="1831">
        <f>D1754*E1754</f>
        <v>0</v>
      </c>
      <c r="G1754" s="1911"/>
      <c r="J1754" s="1777"/>
    </row>
    <row r="1755" spans="1:10" s="1883" customFormat="1">
      <c r="A1755" s="1892"/>
      <c r="B1755" s="1878" t="s">
        <v>221</v>
      </c>
      <c r="C1755" s="1879" t="s">
        <v>179</v>
      </c>
      <c r="D1755" s="1831">
        <v>120</v>
      </c>
      <c r="E1755" s="1831"/>
      <c r="F1755" s="1831">
        <f>D1755*E1755</f>
        <v>0</v>
      </c>
      <c r="G1755" s="1911"/>
      <c r="J1755" s="1777"/>
    </row>
    <row r="1756" spans="1:10" s="1883" customFormat="1">
      <c r="A1756" s="1892"/>
      <c r="B1756" s="1878"/>
      <c r="C1756" s="1879"/>
      <c r="D1756" s="1831"/>
      <c r="E1756" s="1831"/>
      <c r="F1756" s="1831"/>
      <c r="G1756" s="1911"/>
      <c r="J1756" s="1777"/>
    </row>
    <row r="1757" spans="1:10" s="1883" customFormat="1" ht="26.4">
      <c r="A1757" s="1884" t="s">
        <v>570</v>
      </c>
      <c r="B1757" s="1885" t="s">
        <v>3062</v>
      </c>
      <c r="C1757" s="1879"/>
      <c r="D1757" s="1835"/>
      <c r="E1757" s="1831"/>
      <c r="F1757" s="1831">
        <f>D1757*E1757</f>
        <v>0</v>
      </c>
      <c r="G1757" s="1911"/>
      <c r="J1757" s="1777"/>
    </row>
    <row r="1758" spans="1:10" s="1883" customFormat="1" ht="26.4">
      <c r="A1758" s="1892"/>
      <c r="B1758" s="1878" t="s">
        <v>3049</v>
      </c>
      <c r="C1758" s="1879"/>
      <c r="D1758" s="1831"/>
      <c r="E1758" s="1831"/>
      <c r="F1758" s="1831">
        <f>D1758*E1758</f>
        <v>0</v>
      </c>
      <c r="G1758" s="1911"/>
      <c r="J1758" s="1777"/>
    </row>
    <row r="1759" spans="1:10" s="1883" customFormat="1">
      <c r="A1759" s="1892"/>
      <c r="B1759" s="1878" t="s">
        <v>322</v>
      </c>
      <c r="C1759" s="1879"/>
      <c r="D1759" s="1831"/>
      <c r="E1759" s="1831"/>
      <c r="F1759" s="1831">
        <f>D1759*E1759</f>
        <v>0</v>
      </c>
      <c r="G1759" s="1911"/>
      <c r="J1759" s="1777"/>
    </row>
    <row r="1760" spans="1:10" s="1883" customFormat="1" ht="118.8">
      <c r="A1760" s="1892"/>
      <c r="B1760" s="1878" t="s">
        <v>3063</v>
      </c>
      <c r="C1760" s="1879"/>
      <c r="D1760" s="1831"/>
      <c r="E1760" s="1831"/>
      <c r="F1760" s="1831">
        <f>D1760*E1760</f>
        <v>0</v>
      </c>
      <c r="G1760" s="1911"/>
      <c r="J1760" s="1777"/>
    </row>
    <row r="1761" spans="1:10" s="1883" customFormat="1" ht="66">
      <c r="A1761" s="1892"/>
      <c r="B1761" s="1878" t="s">
        <v>3064</v>
      </c>
      <c r="C1761" s="1879"/>
      <c r="D1761" s="1831"/>
      <c r="E1761" s="1831"/>
      <c r="F1761" s="2009"/>
      <c r="G1761" s="1911"/>
      <c r="J1761" s="1777"/>
    </row>
    <row r="1762" spans="1:10" s="1883" customFormat="1" ht="66">
      <c r="A1762" s="1892"/>
      <c r="B1762" s="1878" t="s">
        <v>3065</v>
      </c>
      <c r="C1762" s="1879"/>
      <c r="D1762" s="1831"/>
      <c r="E1762" s="1831"/>
      <c r="F1762" s="2009"/>
      <c r="G1762" s="1911"/>
      <c r="J1762" s="1777"/>
    </row>
    <row r="1763" spans="1:10" s="1883" customFormat="1" ht="66">
      <c r="A1763" s="1892"/>
      <c r="B1763" s="1878" t="s">
        <v>2189</v>
      </c>
      <c r="C1763" s="1879"/>
      <c r="D1763" s="1831"/>
      <c r="E1763" s="1831"/>
      <c r="F1763" s="1831">
        <f>D1763*E1763</f>
        <v>0</v>
      </c>
      <c r="G1763" s="1911"/>
      <c r="J1763" s="1777"/>
    </row>
    <row r="1764" spans="1:10" s="1883" customFormat="1">
      <c r="A1764" s="1892"/>
      <c r="B1764" s="1892" t="s">
        <v>3051</v>
      </c>
      <c r="C1764" s="1879"/>
      <c r="D1764" s="1831"/>
      <c r="E1764" s="1831"/>
      <c r="F1764" s="1831">
        <f>D1764*E1764</f>
        <v>0</v>
      </c>
      <c r="G1764" s="1911"/>
      <c r="J1764" s="1777"/>
    </row>
    <row r="1765" spans="1:10" s="1883" customFormat="1" ht="39.6">
      <c r="A1765" s="1892"/>
      <c r="B1765" s="1878" t="s">
        <v>3018</v>
      </c>
      <c r="C1765" s="1879"/>
      <c r="D1765" s="1831"/>
      <c r="E1765" s="1831"/>
      <c r="F1765" s="1831"/>
      <c r="G1765" s="1911"/>
      <c r="J1765" s="1777"/>
    </row>
    <row r="1766" spans="1:10" s="1883" customFormat="1" ht="66">
      <c r="A1766" s="1892"/>
      <c r="B1766" s="1878" t="s">
        <v>1805</v>
      </c>
      <c r="C1766" s="1879"/>
      <c r="D1766" s="1831"/>
      <c r="E1766" s="1831"/>
      <c r="F1766" s="1831">
        <f>D1766*E1766</f>
        <v>0</v>
      </c>
      <c r="G1766" s="1911"/>
      <c r="J1766" s="1777"/>
    </row>
    <row r="1767" spans="1:10" s="1883" customFormat="1" ht="26.4">
      <c r="A1767" s="1892"/>
      <c r="B1767" s="1878" t="s">
        <v>1806</v>
      </c>
      <c r="C1767" s="1879"/>
      <c r="D1767" s="1831"/>
      <c r="E1767" s="1831"/>
      <c r="F1767" s="1831">
        <f>D1767*E1767</f>
        <v>0</v>
      </c>
      <c r="G1767" s="1911"/>
      <c r="J1767" s="1777"/>
    </row>
    <row r="1768" spans="1:10" s="1883" customFormat="1">
      <c r="A1768" s="1892"/>
      <c r="B1768" s="1892" t="s">
        <v>1807</v>
      </c>
      <c r="C1768" s="1879"/>
      <c r="D1768" s="1831"/>
      <c r="E1768" s="1831"/>
      <c r="F1768" s="1831"/>
      <c r="G1768" s="1911"/>
      <c r="J1768" s="1777"/>
    </row>
    <row r="1769" spans="1:10" s="1883" customFormat="1" ht="39.6">
      <c r="A1769" s="1892"/>
      <c r="B1769" s="86" t="s">
        <v>1808</v>
      </c>
      <c r="C1769" s="1997"/>
      <c r="D1769" s="1831"/>
      <c r="E1769" s="1831"/>
      <c r="F1769" s="1831">
        <f>D1769*E1769</f>
        <v>0</v>
      </c>
      <c r="G1769" s="1911"/>
      <c r="J1769" s="1777"/>
    </row>
    <row r="1770" spans="1:10" s="1883" customFormat="1">
      <c r="A1770" s="1892"/>
      <c r="B1770" s="1878" t="s">
        <v>221</v>
      </c>
      <c r="C1770" s="1879" t="s">
        <v>179</v>
      </c>
      <c r="D1770" s="1831">
        <v>35</v>
      </c>
      <c r="E1770" s="1831"/>
      <c r="F1770" s="1831">
        <f>D1770*E1770</f>
        <v>0</v>
      </c>
      <c r="G1770" s="1911"/>
      <c r="J1770" s="1777"/>
    </row>
    <row r="1771" spans="1:10" s="1883" customFormat="1">
      <c r="A1771" s="1892"/>
      <c r="B1771" s="1878"/>
      <c r="C1771" s="1879"/>
      <c r="D1771" s="1831"/>
      <c r="E1771" s="1831"/>
      <c r="F1771" s="1831"/>
      <c r="G1771" s="1911"/>
      <c r="J1771" s="1777"/>
    </row>
    <row r="1772" spans="1:10" s="1883" customFormat="1" ht="26.4">
      <c r="A1772" s="1884" t="s">
        <v>571</v>
      </c>
      <c r="B1772" s="1885" t="s">
        <v>3066</v>
      </c>
      <c r="C1772" s="1879"/>
      <c r="D1772" s="1835"/>
      <c r="E1772" s="1831"/>
      <c r="F1772" s="1831">
        <f>D1772*E1772</f>
        <v>0</v>
      </c>
      <c r="G1772" s="1911"/>
      <c r="J1772" s="1777"/>
    </row>
    <row r="1773" spans="1:10" s="1883" customFormat="1" ht="26.4">
      <c r="A1773" s="1892"/>
      <c r="B1773" s="1878" t="s">
        <v>3049</v>
      </c>
      <c r="C1773" s="1879"/>
      <c r="D1773" s="1831"/>
      <c r="E1773" s="1831"/>
      <c r="F1773" s="1831">
        <f>D1773*E1773</f>
        <v>0</v>
      </c>
      <c r="G1773" s="1911"/>
      <c r="J1773" s="1777"/>
    </row>
    <row r="1774" spans="1:10" s="1883" customFormat="1">
      <c r="A1774" s="1892"/>
      <c r="B1774" s="1878" t="s">
        <v>322</v>
      </c>
      <c r="C1774" s="1879"/>
      <c r="D1774" s="1831"/>
      <c r="E1774" s="1831"/>
      <c r="F1774" s="1831">
        <f>D1774*E1774</f>
        <v>0</v>
      </c>
      <c r="G1774" s="1911"/>
      <c r="J1774" s="1777"/>
    </row>
    <row r="1775" spans="1:10" s="1883" customFormat="1" ht="118.8">
      <c r="A1775" s="1892"/>
      <c r="B1775" s="1878" t="s">
        <v>3063</v>
      </c>
      <c r="C1775" s="1879"/>
      <c r="D1775" s="1831"/>
      <c r="E1775" s="1831"/>
      <c r="F1775" s="1831">
        <f>D1775*E1775</f>
        <v>0</v>
      </c>
      <c r="G1775" s="1911"/>
      <c r="J1775" s="1777"/>
    </row>
    <row r="1776" spans="1:10" s="1883" customFormat="1" ht="79.2">
      <c r="A1776" s="1892"/>
      <c r="B1776" s="1878" t="s">
        <v>3067</v>
      </c>
      <c r="C1776" s="1879"/>
      <c r="D1776" s="1831"/>
      <c r="E1776" s="1831"/>
      <c r="F1776" s="2009"/>
      <c r="G1776" s="1911"/>
      <c r="J1776" s="1777"/>
    </row>
    <row r="1777" spans="1:10" s="1883" customFormat="1" ht="66">
      <c r="A1777" s="1892"/>
      <c r="B1777" s="1878" t="s">
        <v>3065</v>
      </c>
      <c r="C1777" s="1879"/>
      <c r="D1777" s="1831"/>
      <c r="E1777" s="1831"/>
      <c r="F1777" s="2009"/>
      <c r="G1777" s="1911"/>
      <c r="J1777" s="1777"/>
    </row>
    <row r="1778" spans="1:10" s="1883" customFormat="1" ht="66">
      <c r="A1778" s="1892"/>
      <c r="B1778" s="1878" t="s">
        <v>2189</v>
      </c>
      <c r="C1778" s="1879"/>
      <c r="D1778" s="1831"/>
      <c r="E1778" s="1831"/>
      <c r="F1778" s="1831">
        <f>D1778*E1778</f>
        <v>0</v>
      </c>
      <c r="G1778" s="1911"/>
      <c r="J1778" s="1777"/>
    </row>
    <row r="1779" spans="1:10" s="1883" customFormat="1">
      <c r="A1779" s="1892"/>
      <c r="B1779" s="1892" t="s">
        <v>3051</v>
      </c>
      <c r="C1779" s="1879"/>
      <c r="D1779" s="1831"/>
      <c r="E1779" s="1831"/>
      <c r="F1779" s="1831">
        <f>D1779*E1779</f>
        <v>0</v>
      </c>
      <c r="G1779" s="1911"/>
      <c r="J1779" s="1777"/>
    </row>
    <row r="1780" spans="1:10" s="1883" customFormat="1" ht="39.6">
      <c r="A1780" s="1892"/>
      <c r="B1780" s="1878" t="s">
        <v>3018</v>
      </c>
      <c r="C1780" s="1879"/>
      <c r="D1780" s="1831"/>
      <c r="E1780" s="1831"/>
      <c r="F1780" s="1831"/>
      <c r="G1780" s="1911"/>
      <c r="J1780" s="1777"/>
    </row>
    <row r="1781" spans="1:10" s="1883" customFormat="1" ht="66">
      <c r="A1781" s="1892"/>
      <c r="B1781" s="1878" t="s">
        <v>1805</v>
      </c>
      <c r="C1781" s="1879"/>
      <c r="D1781" s="1831"/>
      <c r="E1781" s="1831"/>
      <c r="F1781" s="1831">
        <f>D1781*E1781</f>
        <v>0</v>
      </c>
      <c r="G1781" s="1911"/>
      <c r="J1781" s="1777"/>
    </row>
    <row r="1782" spans="1:10" s="1883" customFormat="1" ht="26.4">
      <c r="A1782" s="1892"/>
      <c r="B1782" s="1878" t="s">
        <v>1806</v>
      </c>
      <c r="C1782" s="1879"/>
      <c r="D1782" s="1831"/>
      <c r="E1782" s="1831"/>
      <c r="F1782" s="1831">
        <f>D1782*E1782</f>
        <v>0</v>
      </c>
      <c r="G1782" s="1911"/>
      <c r="J1782" s="1777"/>
    </row>
    <row r="1783" spans="1:10" s="1883" customFormat="1">
      <c r="A1783" s="1892"/>
      <c r="B1783" s="1892" t="s">
        <v>1807</v>
      </c>
      <c r="C1783" s="1879"/>
      <c r="D1783" s="1831"/>
      <c r="E1783" s="1831"/>
      <c r="F1783" s="1831"/>
      <c r="G1783" s="1911"/>
      <c r="J1783" s="1777"/>
    </row>
    <row r="1784" spans="1:10" s="1883" customFormat="1" ht="39.6">
      <c r="A1784" s="1892"/>
      <c r="B1784" s="86" t="s">
        <v>1808</v>
      </c>
      <c r="C1784" s="1997"/>
      <c r="D1784" s="1831"/>
      <c r="E1784" s="1831"/>
      <c r="F1784" s="1831">
        <f>D1784*E1784</f>
        <v>0</v>
      </c>
      <c r="G1784" s="1911"/>
      <c r="J1784" s="1777"/>
    </row>
    <row r="1785" spans="1:10" s="1883" customFormat="1">
      <c r="A1785" s="1892"/>
      <c r="B1785" s="1878" t="s">
        <v>221</v>
      </c>
      <c r="C1785" s="1879" t="s">
        <v>179</v>
      </c>
      <c r="D1785" s="1831">
        <v>25</v>
      </c>
      <c r="E1785" s="1831"/>
      <c r="F1785" s="1831">
        <f>D1785*E1785</f>
        <v>0</v>
      </c>
      <c r="G1785" s="1911"/>
      <c r="J1785" s="1777"/>
    </row>
    <row r="1786" spans="1:10" s="1883" customFormat="1">
      <c r="A1786" s="1892"/>
      <c r="B1786" s="1878"/>
      <c r="C1786" s="1879"/>
      <c r="D1786" s="1831"/>
      <c r="E1786" s="1831"/>
      <c r="F1786" s="1831"/>
      <c r="G1786" s="1911"/>
      <c r="J1786" s="1777"/>
    </row>
    <row r="1787" spans="1:10" s="1883" customFormat="1">
      <c r="A1787" s="1884" t="s">
        <v>573</v>
      </c>
      <c r="B1787" s="1885" t="s">
        <v>3068</v>
      </c>
      <c r="C1787" s="1879"/>
      <c r="D1787" s="1835"/>
      <c r="E1787" s="1831"/>
      <c r="F1787" s="1831">
        <f>D1787*E1787</f>
        <v>0</v>
      </c>
      <c r="G1787" s="1911"/>
      <c r="J1787" s="1777"/>
    </row>
    <row r="1788" spans="1:10" s="1883" customFormat="1" ht="26.4">
      <c r="A1788" s="1892"/>
      <c r="B1788" s="1878" t="s">
        <v>3069</v>
      </c>
      <c r="C1788" s="1879"/>
      <c r="D1788" s="1831"/>
      <c r="E1788" s="1831"/>
      <c r="F1788" s="1831">
        <f>D1788*E1788</f>
        <v>0</v>
      </c>
      <c r="G1788" s="1911"/>
      <c r="J1788" s="1777"/>
    </row>
    <row r="1789" spans="1:10" s="1883" customFormat="1">
      <c r="A1789" s="1892"/>
      <c r="B1789" s="1878" t="s">
        <v>322</v>
      </c>
      <c r="C1789" s="1879"/>
      <c r="D1789" s="1831"/>
      <c r="E1789" s="1831"/>
      <c r="F1789" s="1831">
        <f>D1789*E1789</f>
        <v>0</v>
      </c>
      <c r="G1789" s="1911"/>
      <c r="J1789" s="1777"/>
    </row>
    <row r="1790" spans="1:10" s="1883" customFormat="1" ht="52.8">
      <c r="A1790" s="1892"/>
      <c r="B1790" s="1878" t="s">
        <v>3070</v>
      </c>
      <c r="C1790" s="1879"/>
      <c r="D1790" s="1831"/>
      <c r="E1790" s="1831"/>
      <c r="F1790" s="1831">
        <f>D1790*E1790</f>
        <v>0</v>
      </c>
      <c r="G1790" s="1915"/>
      <c r="J1790" s="1777"/>
    </row>
    <row r="1791" spans="1:10" s="1883" customFormat="1" ht="52.8">
      <c r="A1791" s="1892"/>
      <c r="B1791" s="1878" t="s">
        <v>3050</v>
      </c>
      <c r="C1791" s="1879"/>
      <c r="D1791" s="1831"/>
      <c r="E1791" s="1831"/>
      <c r="F1791" s="2009"/>
      <c r="G1791" s="1911"/>
      <c r="J1791" s="1777"/>
    </row>
    <row r="1792" spans="1:10" s="1883" customFormat="1">
      <c r="A1792" s="1892"/>
      <c r="B1792" s="1892" t="s">
        <v>3051</v>
      </c>
      <c r="C1792" s="1879"/>
      <c r="D1792" s="1831"/>
      <c r="E1792" s="1831"/>
      <c r="F1792" s="1831">
        <f>D1792*E1792</f>
        <v>0</v>
      </c>
      <c r="G1792" s="1911"/>
      <c r="J1792" s="1777"/>
    </row>
    <row r="1793" spans="1:10" s="1883" customFormat="1" ht="39.6">
      <c r="A1793" s="1892"/>
      <c r="B1793" s="1878" t="s">
        <v>3018</v>
      </c>
      <c r="C1793" s="1879"/>
      <c r="D1793" s="1831"/>
      <c r="E1793" s="1831"/>
      <c r="F1793" s="1831"/>
      <c r="G1793" s="1911"/>
      <c r="J1793" s="1777"/>
    </row>
    <row r="1794" spans="1:10" s="1883" customFormat="1" ht="26.4">
      <c r="A1794" s="1892"/>
      <c r="B1794" s="1878" t="s">
        <v>1806</v>
      </c>
      <c r="C1794" s="1879"/>
      <c r="D1794" s="1831"/>
      <c r="E1794" s="1831"/>
      <c r="F1794" s="1831">
        <f>D1794*E1794</f>
        <v>0</v>
      </c>
      <c r="G1794" s="1911"/>
      <c r="J1794" s="1777"/>
    </row>
    <row r="1795" spans="1:10" s="1883" customFormat="1">
      <c r="A1795" s="1892"/>
      <c r="B1795" s="1892" t="s">
        <v>1807</v>
      </c>
      <c r="C1795" s="1879"/>
      <c r="D1795" s="1831"/>
      <c r="E1795" s="1831"/>
      <c r="F1795" s="1831"/>
      <c r="G1795" s="1911"/>
      <c r="J1795" s="1777"/>
    </row>
    <row r="1796" spans="1:10" s="1883" customFormat="1" ht="39.6">
      <c r="A1796" s="1892"/>
      <c r="B1796" s="86" t="s">
        <v>1808</v>
      </c>
      <c r="C1796" s="1997"/>
      <c r="D1796" s="1831"/>
      <c r="E1796" s="1831"/>
      <c r="F1796" s="1831">
        <f>D1796*E1796</f>
        <v>0</v>
      </c>
      <c r="G1796" s="1911"/>
      <c r="J1796" s="1777"/>
    </row>
    <row r="1797" spans="1:10" s="1883" customFormat="1">
      <c r="A1797" s="1892"/>
      <c r="B1797" s="1878" t="s">
        <v>221</v>
      </c>
      <c r="C1797" s="1879" t="s">
        <v>179</v>
      </c>
      <c r="D1797" s="1831">
        <v>30</v>
      </c>
      <c r="E1797" s="1831"/>
      <c r="F1797" s="1831">
        <f>D1797*E1797</f>
        <v>0</v>
      </c>
      <c r="G1797" s="1911"/>
      <c r="J1797" s="1777"/>
    </row>
    <row r="1798" spans="1:10" s="1883" customFormat="1">
      <c r="A1798" s="1892"/>
      <c r="B1798" s="1878"/>
      <c r="C1798" s="1879"/>
      <c r="D1798" s="1831"/>
      <c r="E1798" s="1831"/>
      <c r="F1798" s="1831"/>
      <c r="G1798" s="1911"/>
      <c r="J1798" s="1777"/>
    </row>
    <row r="1799" spans="1:10" s="1883" customFormat="1" ht="26.4">
      <c r="A1799" s="1884" t="s">
        <v>574</v>
      </c>
      <c r="B1799" s="1885" t="s">
        <v>3071</v>
      </c>
      <c r="C1799" s="1879"/>
      <c r="D1799" s="1831"/>
      <c r="E1799" s="1831"/>
      <c r="F1799" s="1831">
        <f t="shared" ref="F1799:F1861" si="59">D1799*E1799</f>
        <v>0</v>
      </c>
      <c r="G1799" s="1815"/>
      <c r="J1799" s="1777"/>
    </row>
    <row r="1800" spans="1:10" s="1883" customFormat="1" ht="132">
      <c r="A1800" s="1892"/>
      <c r="B1800" s="1878" t="s">
        <v>3072</v>
      </c>
      <c r="C1800" s="1879"/>
      <c r="D1800" s="1831"/>
      <c r="E1800" s="1831"/>
      <c r="F1800" s="1831">
        <f t="shared" si="59"/>
        <v>0</v>
      </c>
      <c r="G1800" s="1776"/>
      <c r="J1800" s="1777"/>
    </row>
    <row r="1801" spans="1:10" s="1883" customFormat="1">
      <c r="A1801" s="1892"/>
      <c r="B1801" s="1878" t="s">
        <v>322</v>
      </c>
      <c r="C1801" s="1879"/>
      <c r="D1801" s="1831"/>
      <c r="E1801" s="1831"/>
      <c r="F1801" s="1831">
        <f t="shared" si="59"/>
        <v>0</v>
      </c>
      <c r="G1801" s="1911"/>
      <c r="J1801" s="1777"/>
    </row>
    <row r="1802" spans="1:10" s="1883" customFormat="1" ht="39.6">
      <c r="A1802" s="1892"/>
      <c r="B1802" s="1878" t="s">
        <v>3073</v>
      </c>
      <c r="C1802" s="1879"/>
      <c r="D1802" s="1831"/>
      <c r="E1802" s="1831"/>
      <c r="F1802" s="1831">
        <f t="shared" si="59"/>
        <v>0</v>
      </c>
      <c r="G1802" s="1911"/>
      <c r="J1802" s="1777"/>
    </row>
    <row r="1803" spans="1:10" s="1883" customFormat="1" ht="39.6">
      <c r="A1803" s="1892"/>
      <c r="B1803" s="1878" t="s">
        <v>3074</v>
      </c>
      <c r="C1803" s="1879"/>
      <c r="D1803" s="1831"/>
      <c r="E1803" s="1831"/>
      <c r="F1803" s="1831">
        <f t="shared" si="59"/>
        <v>0</v>
      </c>
      <c r="G1803" s="1911"/>
      <c r="J1803" s="1777"/>
    </row>
    <row r="1804" spans="1:10" s="1883" customFormat="1" ht="26.4">
      <c r="A1804" s="1892"/>
      <c r="B1804" s="1878" t="s">
        <v>1807</v>
      </c>
      <c r="C1804" s="1888"/>
      <c r="D1804" s="1831"/>
      <c r="E1804" s="1831"/>
      <c r="F1804" s="1831">
        <f t="shared" si="59"/>
        <v>0</v>
      </c>
      <c r="G1804" s="1911"/>
      <c r="J1804" s="1777"/>
    </row>
    <row r="1805" spans="1:10" s="1883" customFormat="1" ht="39.6">
      <c r="A1805" s="1892"/>
      <c r="B1805" s="86" t="s">
        <v>1808</v>
      </c>
      <c r="C1805" s="1888"/>
      <c r="D1805" s="1831"/>
      <c r="E1805" s="1831"/>
      <c r="F1805" s="1831">
        <f t="shared" si="59"/>
        <v>0</v>
      </c>
      <c r="G1805" s="1911"/>
      <c r="J1805" s="1777"/>
    </row>
    <row r="1806" spans="1:10" s="1883" customFormat="1">
      <c r="A1806" s="1892"/>
      <c r="B1806" s="1878" t="s">
        <v>333</v>
      </c>
      <c r="C1806" s="1879"/>
      <c r="D1806" s="1831"/>
      <c r="E1806" s="1831"/>
      <c r="F1806" s="1831">
        <f t="shared" si="59"/>
        <v>0</v>
      </c>
      <c r="G1806" s="1815"/>
      <c r="J1806" s="1777"/>
    </row>
    <row r="1807" spans="1:10" s="1883" customFormat="1">
      <c r="A1807" s="1892"/>
      <c r="B1807" s="1878" t="s">
        <v>3075</v>
      </c>
      <c r="C1807" s="1879" t="s">
        <v>215</v>
      </c>
      <c r="D1807" s="1831">
        <v>1</v>
      </c>
      <c r="E1807" s="1831"/>
      <c r="F1807" s="1831">
        <f t="shared" si="59"/>
        <v>0</v>
      </c>
      <c r="G1807" s="1776"/>
      <c r="J1807" s="1777"/>
    </row>
    <row r="1808" spans="1:10" s="1883" customFormat="1">
      <c r="A1808" s="1892"/>
      <c r="B1808" s="1878" t="s">
        <v>3076</v>
      </c>
      <c r="C1808" s="1879" t="s">
        <v>215</v>
      </c>
      <c r="D1808" s="1831">
        <v>10</v>
      </c>
      <c r="E1808" s="1831"/>
      <c r="F1808" s="1831">
        <f t="shared" si="59"/>
        <v>0</v>
      </c>
      <c r="G1808" s="1911"/>
      <c r="J1808" s="1777"/>
    </row>
    <row r="1809" spans="1:10" s="1883" customFormat="1">
      <c r="A1809" s="1892"/>
      <c r="B1809" s="1878" t="s">
        <v>3077</v>
      </c>
      <c r="C1809" s="1879" t="s">
        <v>215</v>
      </c>
      <c r="D1809" s="1831">
        <v>10</v>
      </c>
      <c r="E1809" s="1831"/>
      <c r="F1809" s="1831">
        <f t="shared" si="59"/>
        <v>0</v>
      </c>
      <c r="G1809" s="1911"/>
      <c r="J1809" s="1777"/>
    </row>
    <row r="1810" spans="1:10" s="1883" customFormat="1">
      <c r="A1810" s="1892"/>
      <c r="B1810" s="1878" t="s">
        <v>3078</v>
      </c>
      <c r="C1810" s="1879" t="s">
        <v>215</v>
      </c>
      <c r="D1810" s="1831">
        <v>10</v>
      </c>
      <c r="E1810" s="1831"/>
      <c r="F1810" s="1831">
        <f t="shared" si="59"/>
        <v>0</v>
      </c>
      <c r="G1810" s="1911"/>
      <c r="J1810" s="1777"/>
    </row>
    <row r="1811" spans="1:10" s="1883" customFormat="1">
      <c r="A1811" s="1892"/>
      <c r="B1811" s="1878" t="s">
        <v>3079</v>
      </c>
      <c r="C1811" s="1879" t="s">
        <v>215</v>
      </c>
      <c r="D1811" s="1831">
        <v>10</v>
      </c>
      <c r="E1811" s="1831"/>
      <c r="F1811" s="1831">
        <f t="shared" si="59"/>
        <v>0</v>
      </c>
      <c r="G1811" s="1911"/>
      <c r="J1811" s="1777"/>
    </row>
    <row r="1812" spans="1:10" s="1883" customFormat="1">
      <c r="A1812" s="1892"/>
      <c r="B1812" s="1878" t="s">
        <v>3080</v>
      </c>
      <c r="C1812" s="1879" t="s">
        <v>215</v>
      </c>
      <c r="D1812" s="1831">
        <v>10</v>
      </c>
      <c r="E1812" s="1831"/>
      <c r="F1812" s="1831">
        <f t="shared" si="59"/>
        <v>0</v>
      </c>
      <c r="G1812" s="1911"/>
      <c r="J1812" s="1777"/>
    </row>
    <row r="1813" spans="1:10" s="1883" customFormat="1">
      <c r="A1813" s="1892"/>
      <c r="B1813" s="1878"/>
      <c r="C1813" s="1879"/>
      <c r="D1813" s="1831"/>
      <c r="E1813" s="1831"/>
      <c r="F1813" s="1831">
        <f t="shared" si="59"/>
        <v>0</v>
      </c>
      <c r="G1813" s="1911"/>
      <c r="J1813" s="1777"/>
    </row>
    <row r="1814" spans="1:10" s="1883" customFormat="1" ht="26.4">
      <c r="A1814" s="1884" t="s">
        <v>575</v>
      </c>
      <c r="B1814" s="1885" t="s">
        <v>3081</v>
      </c>
      <c r="C1814" s="1879"/>
      <c r="D1814" s="1831"/>
      <c r="E1814" s="1831"/>
      <c r="F1814" s="1831">
        <f t="shared" si="59"/>
        <v>0</v>
      </c>
      <c r="G1814" s="1911"/>
      <c r="J1814" s="1777"/>
    </row>
    <row r="1815" spans="1:10" s="1883" customFormat="1" ht="118.8">
      <c r="A1815" s="1892"/>
      <c r="B1815" s="1878" t="s">
        <v>3082</v>
      </c>
      <c r="C1815" s="1879"/>
      <c r="D1815" s="1831"/>
      <c r="E1815" s="1831"/>
      <c r="F1815" s="1831">
        <f t="shared" si="59"/>
        <v>0</v>
      </c>
      <c r="G1815" s="1911"/>
      <c r="J1815" s="1777"/>
    </row>
    <row r="1816" spans="1:10" s="1883" customFormat="1">
      <c r="A1816" s="1892"/>
      <c r="B1816" s="1878" t="s">
        <v>322</v>
      </c>
      <c r="C1816" s="1879"/>
      <c r="D1816" s="1831"/>
      <c r="E1816" s="1831"/>
      <c r="F1816" s="1831">
        <f t="shared" si="59"/>
        <v>0</v>
      </c>
      <c r="G1816" s="1911"/>
      <c r="J1816" s="1777"/>
    </row>
    <row r="1817" spans="1:10" s="1883" customFormat="1" ht="39.6">
      <c r="A1817" s="1892"/>
      <c r="B1817" s="1878" t="s">
        <v>3073</v>
      </c>
      <c r="C1817" s="1879"/>
      <c r="D1817" s="1831"/>
      <c r="E1817" s="1831"/>
      <c r="F1817" s="1831">
        <f t="shared" si="59"/>
        <v>0</v>
      </c>
      <c r="G1817" s="1911"/>
      <c r="J1817" s="1777"/>
    </row>
    <row r="1818" spans="1:10" s="1883" customFormat="1" ht="39.6">
      <c r="A1818" s="1892"/>
      <c r="B1818" s="1878" t="s">
        <v>3074</v>
      </c>
      <c r="C1818" s="1879"/>
      <c r="D1818" s="1831"/>
      <c r="E1818" s="1831"/>
      <c r="F1818" s="1831">
        <f t="shared" si="59"/>
        <v>0</v>
      </c>
      <c r="G1818" s="1911"/>
      <c r="J1818" s="1777"/>
    </row>
    <row r="1819" spans="1:10" s="1883" customFormat="1" ht="26.4">
      <c r="A1819" s="1892"/>
      <c r="B1819" s="1878" t="s">
        <v>1807</v>
      </c>
      <c r="C1819" s="1888"/>
      <c r="D1819" s="1831"/>
      <c r="E1819" s="1831"/>
      <c r="F1819" s="1831">
        <f t="shared" si="59"/>
        <v>0</v>
      </c>
      <c r="G1819" s="1911"/>
      <c r="J1819" s="1777"/>
    </row>
    <row r="1820" spans="1:10" s="1883" customFormat="1" ht="39.6">
      <c r="A1820" s="1892"/>
      <c r="B1820" s="86" t="s">
        <v>1808</v>
      </c>
      <c r="C1820" s="1888"/>
      <c r="D1820" s="1831"/>
      <c r="E1820" s="1831"/>
      <c r="F1820" s="1831">
        <f t="shared" si="59"/>
        <v>0</v>
      </c>
      <c r="G1820" s="1911"/>
      <c r="J1820" s="1777"/>
    </row>
    <row r="1821" spans="1:10" s="1883" customFormat="1">
      <c r="A1821" s="1892"/>
      <c r="B1821" s="1878" t="s">
        <v>333</v>
      </c>
      <c r="C1821" s="1879"/>
      <c r="D1821" s="1831"/>
      <c r="E1821" s="1831"/>
      <c r="F1821" s="1831">
        <f t="shared" si="59"/>
        <v>0</v>
      </c>
      <c r="G1821" s="1911"/>
      <c r="J1821" s="1777"/>
    </row>
    <row r="1822" spans="1:10" s="1883" customFormat="1">
      <c r="A1822" s="1892"/>
      <c r="B1822" s="1878" t="s">
        <v>3083</v>
      </c>
      <c r="C1822" s="1879" t="s">
        <v>215</v>
      </c>
      <c r="D1822" s="1831">
        <v>10</v>
      </c>
      <c r="E1822" s="1831"/>
      <c r="F1822" s="1831">
        <f t="shared" si="59"/>
        <v>0</v>
      </c>
      <c r="G1822" s="1911"/>
      <c r="J1822" s="1777"/>
    </row>
    <row r="1823" spans="1:10" s="1883" customFormat="1">
      <c r="A1823" s="1892"/>
      <c r="B1823" s="1878" t="s">
        <v>3084</v>
      </c>
      <c r="C1823" s="1879" t="s">
        <v>215</v>
      </c>
      <c r="D1823" s="1831">
        <v>10</v>
      </c>
      <c r="E1823" s="1831"/>
      <c r="F1823" s="1831">
        <f t="shared" si="59"/>
        <v>0</v>
      </c>
      <c r="G1823" s="1911"/>
      <c r="J1823" s="1777"/>
    </row>
    <row r="1824" spans="1:10" s="1883" customFormat="1">
      <c r="A1824" s="1892"/>
      <c r="B1824" s="1878" t="s">
        <v>3085</v>
      </c>
      <c r="C1824" s="1879" t="s">
        <v>215</v>
      </c>
      <c r="D1824" s="1831">
        <v>10</v>
      </c>
      <c r="E1824" s="1831"/>
      <c r="F1824" s="1831">
        <f t="shared" si="59"/>
        <v>0</v>
      </c>
      <c r="G1824" s="1911"/>
      <c r="J1824" s="1777"/>
    </row>
    <row r="1825" spans="1:10" s="1883" customFormat="1">
      <c r="A1825" s="1892"/>
      <c r="B1825" s="1878" t="s">
        <v>3086</v>
      </c>
      <c r="C1825" s="1879" t="s">
        <v>215</v>
      </c>
      <c r="D1825" s="1831">
        <v>10</v>
      </c>
      <c r="E1825" s="1831"/>
      <c r="F1825" s="1831">
        <f t="shared" si="59"/>
        <v>0</v>
      </c>
      <c r="G1825" s="1911"/>
      <c r="J1825" s="1777"/>
    </row>
    <row r="1826" spans="1:10" s="1883" customFormat="1">
      <c r="A1826" s="1892"/>
      <c r="B1826" s="1878" t="s">
        <v>3087</v>
      </c>
      <c r="C1826" s="1879" t="s">
        <v>215</v>
      </c>
      <c r="D1826" s="1831">
        <v>10</v>
      </c>
      <c r="E1826" s="1831"/>
      <c r="F1826" s="1831">
        <f t="shared" si="59"/>
        <v>0</v>
      </c>
      <c r="G1826" s="1911"/>
      <c r="J1826" s="1777"/>
    </row>
    <row r="1827" spans="1:10" s="1883" customFormat="1">
      <c r="A1827" s="1892"/>
      <c r="B1827" s="1878"/>
      <c r="C1827" s="1879"/>
      <c r="D1827" s="1831"/>
      <c r="E1827" s="1831"/>
      <c r="F1827" s="1831">
        <f t="shared" si="59"/>
        <v>0</v>
      </c>
      <c r="G1827" s="1911"/>
      <c r="J1827" s="1777"/>
    </row>
    <row r="1828" spans="1:10" s="1883" customFormat="1" ht="39.6">
      <c r="A1828" s="1884" t="s">
        <v>576</v>
      </c>
      <c r="B1828" s="1885" t="s">
        <v>3088</v>
      </c>
      <c r="C1828" s="1879"/>
      <c r="D1828" s="1835"/>
      <c r="E1828" s="1831"/>
      <c r="F1828" s="1831">
        <f t="shared" si="59"/>
        <v>0</v>
      </c>
      <c r="G1828" s="1911"/>
      <c r="J1828" s="1777"/>
    </row>
    <row r="1829" spans="1:10" s="1883" customFormat="1" ht="92.4">
      <c r="A1829" s="2010"/>
      <c r="B1829" s="1878" t="s">
        <v>3089</v>
      </c>
      <c r="C1829" s="1879"/>
      <c r="D1829" s="1831"/>
      <c r="E1829" s="1831"/>
      <c r="F1829" s="1831">
        <f t="shared" si="59"/>
        <v>0</v>
      </c>
      <c r="G1829" s="1911"/>
      <c r="J1829" s="1777"/>
    </row>
    <row r="1830" spans="1:10" s="1883" customFormat="1">
      <c r="A1830" s="1892"/>
      <c r="B1830" s="1878" t="s">
        <v>322</v>
      </c>
      <c r="C1830" s="1879"/>
      <c r="D1830" s="1831"/>
      <c r="E1830" s="1831"/>
      <c r="F1830" s="1831">
        <f t="shared" si="59"/>
        <v>0</v>
      </c>
      <c r="G1830" s="1911"/>
      <c r="J1830" s="1777"/>
    </row>
    <row r="1831" spans="1:10" s="1883" customFormat="1" ht="39.6">
      <c r="A1831" s="1892"/>
      <c r="B1831" s="1878" t="s">
        <v>3090</v>
      </c>
      <c r="C1831" s="1879"/>
      <c r="D1831" s="1831"/>
      <c r="E1831" s="1831"/>
      <c r="F1831" s="1831">
        <f t="shared" si="59"/>
        <v>0</v>
      </c>
      <c r="G1831" s="1911"/>
      <c r="J1831" s="1777"/>
    </row>
    <row r="1832" spans="1:10" s="1883" customFormat="1" ht="39.6">
      <c r="A1832" s="1892"/>
      <c r="B1832" s="1878" t="s">
        <v>3091</v>
      </c>
      <c r="C1832" s="1879"/>
      <c r="D1832" s="1831"/>
      <c r="E1832" s="1831"/>
      <c r="F1832" s="1831">
        <f t="shared" si="59"/>
        <v>0</v>
      </c>
      <c r="G1832" s="1911"/>
      <c r="J1832" s="1777"/>
    </row>
    <row r="1833" spans="1:10" s="1883" customFormat="1" ht="26.4">
      <c r="A1833" s="1892"/>
      <c r="B1833" s="1878" t="s">
        <v>1807</v>
      </c>
      <c r="C1833" s="1888"/>
      <c r="D1833" s="1831"/>
      <c r="E1833" s="1831"/>
      <c r="F1833" s="1831">
        <f t="shared" si="59"/>
        <v>0</v>
      </c>
      <c r="G1833" s="1911"/>
      <c r="J1833" s="1777"/>
    </row>
    <row r="1834" spans="1:10" s="1883" customFormat="1" ht="39.6">
      <c r="A1834" s="1892"/>
      <c r="B1834" s="86" t="s">
        <v>1808</v>
      </c>
      <c r="C1834" s="1888"/>
      <c r="D1834" s="1831"/>
      <c r="E1834" s="1831"/>
      <c r="F1834" s="1831">
        <f t="shared" si="59"/>
        <v>0</v>
      </c>
      <c r="G1834" s="1911"/>
      <c r="J1834" s="1777"/>
    </row>
    <row r="1835" spans="1:10" s="1883" customFormat="1">
      <c r="A1835" s="1892"/>
      <c r="B1835" s="1878" t="s">
        <v>424</v>
      </c>
      <c r="C1835" s="1879"/>
      <c r="D1835" s="1831"/>
      <c r="E1835" s="1831"/>
      <c r="F1835" s="1831">
        <f t="shared" si="59"/>
        <v>0</v>
      </c>
      <c r="G1835" s="1911"/>
      <c r="J1835" s="1777"/>
    </row>
    <row r="1836" spans="1:10" s="1883" customFormat="1">
      <c r="A1836" s="1892"/>
      <c r="B1836" s="1878"/>
      <c r="C1836" s="1879" t="s">
        <v>226</v>
      </c>
      <c r="D1836" s="1831">
        <v>200</v>
      </c>
      <c r="E1836" s="1831"/>
      <c r="F1836" s="1831">
        <f t="shared" si="59"/>
        <v>0</v>
      </c>
      <c r="G1836" s="1911"/>
      <c r="J1836" s="1777"/>
    </row>
    <row r="1837" spans="1:10" s="1883" customFormat="1">
      <c r="B1837" s="2011"/>
      <c r="C1837" s="1879"/>
      <c r="D1837" s="1831"/>
      <c r="E1837" s="1831"/>
      <c r="F1837" s="1831">
        <f t="shared" si="59"/>
        <v>0</v>
      </c>
      <c r="G1837" s="1911"/>
      <c r="J1837" s="1777"/>
    </row>
    <row r="1838" spans="1:10" s="1883" customFormat="1">
      <c r="A1838" s="1884" t="s">
        <v>1632</v>
      </c>
      <c r="B1838" s="1885" t="s">
        <v>3092</v>
      </c>
      <c r="C1838" s="1879"/>
      <c r="D1838" s="1835"/>
      <c r="E1838" s="1831"/>
      <c r="F1838" s="1831">
        <f t="shared" si="59"/>
        <v>0</v>
      </c>
      <c r="G1838" s="1911"/>
      <c r="J1838" s="1777"/>
    </row>
    <row r="1839" spans="1:10" s="1883" customFormat="1" ht="52.8">
      <c r="A1839" s="2010"/>
      <c r="B1839" s="1878" t="s">
        <v>3093</v>
      </c>
      <c r="C1839" s="1879"/>
      <c r="D1839" s="1831"/>
      <c r="E1839" s="1831"/>
      <c r="F1839" s="1831">
        <f t="shared" si="59"/>
        <v>0</v>
      </c>
      <c r="G1839" s="1911"/>
      <c r="J1839" s="1777"/>
    </row>
    <row r="1840" spans="1:10" s="1883" customFormat="1">
      <c r="A1840" s="1892"/>
      <c r="B1840" s="1878" t="s">
        <v>322</v>
      </c>
      <c r="C1840" s="1879"/>
      <c r="D1840" s="1831"/>
      <c r="E1840" s="1831"/>
      <c r="F1840" s="1831">
        <f t="shared" si="59"/>
        <v>0</v>
      </c>
      <c r="G1840" s="1911"/>
      <c r="J1840" s="1777"/>
    </row>
    <row r="1841" spans="1:10" s="1883" customFormat="1" ht="26.4">
      <c r="A1841" s="1892"/>
      <c r="B1841" s="1878" t="s">
        <v>3094</v>
      </c>
      <c r="C1841" s="1879"/>
      <c r="D1841" s="1831"/>
      <c r="E1841" s="1831"/>
      <c r="F1841" s="1831">
        <f t="shared" si="59"/>
        <v>0</v>
      </c>
      <c r="G1841" s="1911"/>
      <c r="J1841" s="1777"/>
    </row>
    <row r="1842" spans="1:10" s="1883" customFormat="1" ht="39.6">
      <c r="A1842" s="1892"/>
      <c r="B1842" s="1878" t="s">
        <v>3091</v>
      </c>
      <c r="C1842" s="1879"/>
      <c r="D1842" s="1831"/>
      <c r="E1842" s="1831"/>
      <c r="F1842" s="1831">
        <f t="shared" si="59"/>
        <v>0</v>
      </c>
      <c r="G1842" s="1911"/>
      <c r="J1842" s="1777"/>
    </row>
    <row r="1843" spans="1:10" s="1883" customFormat="1" ht="26.4">
      <c r="A1843" s="1892"/>
      <c r="B1843" s="1878" t="s">
        <v>1807</v>
      </c>
      <c r="C1843" s="1888"/>
      <c r="D1843" s="1831"/>
      <c r="E1843" s="1831"/>
      <c r="F1843" s="1831">
        <f t="shared" si="59"/>
        <v>0</v>
      </c>
      <c r="G1843" s="1911"/>
      <c r="J1843" s="1777"/>
    </row>
    <row r="1844" spans="1:10" s="1883" customFormat="1" ht="39.6">
      <c r="A1844" s="1892"/>
      <c r="B1844" s="86" t="s">
        <v>1808</v>
      </c>
      <c r="C1844" s="1888"/>
      <c r="D1844" s="1831"/>
      <c r="E1844" s="1831"/>
      <c r="F1844" s="1831">
        <f t="shared" si="59"/>
        <v>0</v>
      </c>
      <c r="G1844" s="1911"/>
      <c r="J1844" s="1777"/>
    </row>
    <row r="1845" spans="1:10" s="1883" customFormat="1">
      <c r="A1845" s="1892"/>
      <c r="B1845" s="1878" t="s">
        <v>221</v>
      </c>
      <c r="C1845" s="1879"/>
      <c r="D1845" s="1831"/>
      <c r="E1845" s="1831"/>
      <c r="F1845" s="1831"/>
      <c r="G1845" s="1915"/>
      <c r="J1845" s="1777"/>
    </row>
    <row r="1846" spans="1:10" s="1883" customFormat="1">
      <c r="A1846" s="1892"/>
      <c r="B1846" s="1878"/>
      <c r="C1846" s="1879" t="s">
        <v>179</v>
      </c>
      <c r="D1846" s="1831">
        <v>180</v>
      </c>
      <c r="E1846" s="1831"/>
      <c r="F1846" s="1831">
        <f t="shared" si="59"/>
        <v>0</v>
      </c>
      <c r="G1846" s="1911"/>
      <c r="J1846" s="1777"/>
    </row>
    <row r="1847" spans="1:10" s="1883" customFormat="1">
      <c r="A1847" s="1892"/>
      <c r="B1847" s="1878"/>
      <c r="C1847" s="1879"/>
      <c r="D1847" s="1831"/>
      <c r="E1847" s="1831"/>
      <c r="F1847" s="1831"/>
      <c r="G1847" s="1911"/>
      <c r="J1847" s="1777"/>
    </row>
    <row r="1848" spans="1:10" s="1883" customFormat="1">
      <c r="A1848" s="1884" t="s">
        <v>578</v>
      </c>
      <c r="B1848" s="1885" t="s">
        <v>3095</v>
      </c>
      <c r="C1848" s="1879"/>
      <c r="D1848" s="1831"/>
      <c r="E1848" s="1831"/>
      <c r="F1848" s="1831">
        <f t="shared" si="59"/>
        <v>0</v>
      </c>
      <c r="G1848" s="1911"/>
      <c r="J1848" s="1777"/>
    </row>
    <row r="1849" spans="1:10" s="1883" customFormat="1" ht="79.2">
      <c r="A1849" s="1892"/>
      <c r="B1849" s="1878" t="s">
        <v>3096</v>
      </c>
      <c r="C1849" s="1879"/>
      <c r="D1849" s="1831"/>
      <c r="E1849" s="1831"/>
      <c r="F1849" s="1831">
        <f t="shared" si="59"/>
        <v>0</v>
      </c>
      <c r="G1849" s="1911"/>
      <c r="J1849" s="1777"/>
    </row>
    <row r="1850" spans="1:10" s="1883" customFormat="1">
      <c r="A1850" s="1892"/>
      <c r="B1850" s="1878" t="s">
        <v>322</v>
      </c>
      <c r="C1850" s="1879"/>
      <c r="D1850" s="1831"/>
      <c r="E1850" s="1831"/>
      <c r="F1850" s="1831">
        <f t="shared" si="59"/>
        <v>0</v>
      </c>
      <c r="G1850" s="1911"/>
      <c r="J1850" s="1777"/>
    </row>
    <row r="1851" spans="1:10" s="1883" customFormat="1" ht="26.4">
      <c r="A1851" s="1892"/>
      <c r="B1851" s="1878" t="s">
        <v>3097</v>
      </c>
      <c r="C1851" s="1879"/>
      <c r="D1851" s="1831"/>
      <c r="E1851" s="1831"/>
      <c r="F1851" s="1831">
        <f t="shared" si="59"/>
        <v>0</v>
      </c>
      <c r="G1851" s="1911"/>
      <c r="J1851" s="1777"/>
    </row>
    <row r="1852" spans="1:10" s="1883" customFormat="1" ht="79.2">
      <c r="A1852" s="1892"/>
      <c r="B1852" s="1878" t="s">
        <v>3098</v>
      </c>
      <c r="C1852" s="1879"/>
      <c r="D1852" s="1831"/>
      <c r="E1852" s="1831"/>
      <c r="F1852" s="1831">
        <f t="shared" si="59"/>
        <v>0</v>
      </c>
      <c r="G1852" s="1911"/>
      <c r="J1852" s="1777"/>
    </row>
    <row r="1853" spans="1:10" s="1883" customFormat="1" ht="26.4">
      <c r="A1853" s="1892"/>
      <c r="B1853" s="1878" t="s">
        <v>3099</v>
      </c>
      <c r="C1853" s="1879"/>
      <c r="D1853" s="1831"/>
      <c r="E1853" s="1831"/>
      <c r="F1853" s="1831">
        <f t="shared" si="59"/>
        <v>0</v>
      </c>
      <c r="G1853" s="1911"/>
      <c r="J1853" s="1777"/>
    </row>
    <row r="1854" spans="1:10" s="1883" customFormat="1" ht="26.4">
      <c r="A1854" s="2010"/>
      <c r="B1854" s="1878" t="s">
        <v>1807</v>
      </c>
      <c r="C1854" s="1879"/>
      <c r="D1854" s="1831"/>
      <c r="E1854" s="1831"/>
      <c r="F1854" s="1831">
        <f t="shared" si="59"/>
        <v>0</v>
      </c>
      <c r="G1854" s="1911"/>
      <c r="J1854" s="1777"/>
    </row>
    <row r="1855" spans="1:10" s="1883" customFormat="1" ht="39.6">
      <c r="A1855" s="2010"/>
      <c r="B1855" s="86" t="s">
        <v>1808</v>
      </c>
      <c r="C1855" s="1879"/>
      <c r="D1855" s="1831"/>
      <c r="E1855" s="1831"/>
      <c r="F1855" s="1831">
        <f t="shared" si="59"/>
        <v>0</v>
      </c>
      <c r="G1855" s="1911"/>
      <c r="J1855" s="1777"/>
    </row>
    <row r="1856" spans="1:10" s="1883" customFormat="1">
      <c r="A1856" s="2010"/>
      <c r="B1856" s="1878" t="s">
        <v>333</v>
      </c>
      <c r="C1856" s="1879"/>
      <c r="D1856" s="1831"/>
      <c r="E1856" s="1831"/>
      <c r="F1856" s="1831">
        <f t="shared" si="59"/>
        <v>0</v>
      </c>
      <c r="G1856" s="1911"/>
      <c r="J1856" s="1777"/>
    </row>
    <row r="1857" spans="1:26" s="1883" customFormat="1">
      <c r="A1857" s="2010"/>
      <c r="B1857" s="1878" t="s">
        <v>3100</v>
      </c>
      <c r="C1857" s="1879" t="s">
        <v>215</v>
      </c>
      <c r="D1857" s="1831">
        <v>15</v>
      </c>
      <c r="E1857" s="1831"/>
      <c r="F1857" s="1831">
        <f t="shared" si="59"/>
        <v>0</v>
      </c>
      <c r="G1857" s="1911"/>
      <c r="J1857" s="1777"/>
    </row>
    <row r="1858" spans="1:26" s="1883" customFormat="1">
      <c r="A1858" s="2010"/>
      <c r="B1858" s="1878" t="s">
        <v>3101</v>
      </c>
      <c r="C1858" s="1879" t="s">
        <v>215</v>
      </c>
      <c r="D1858" s="1831">
        <v>15</v>
      </c>
      <c r="E1858" s="1831"/>
      <c r="F1858" s="1831">
        <f t="shared" si="59"/>
        <v>0</v>
      </c>
      <c r="G1858" s="1911"/>
      <c r="J1858" s="1777"/>
    </row>
    <row r="1859" spans="1:26" s="1883" customFormat="1">
      <c r="A1859" s="2010"/>
      <c r="B1859" s="1878" t="s">
        <v>3102</v>
      </c>
      <c r="C1859" s="1879" t="s">
        <v>215</v>
      </c>
      <c r="D1859" s="1831">
        <v>15</v>
      </c>
      <c r="E1859" s="1831"/>
      <c r="F1859" s="1831">
        <f t="shared" si="59"/>
        <v>0</v>
      </c>
      <c r="G1859" s="1911"/>
      <c r="J1859" s="1777"/>
    </row>
    <row r="1860" spans="1:26" s="1883" customFormat="1">
      <c r="A1860" s="2010"/>
      <c r="B1860" s="1878"/>
      <c r="C1860" s="1879"/>
      <c r="D1860" s="1831"/>
      <c r="E1860" s="1831"/>
      <c r="F1860" s="1831">
        <f t="shared" si="59"/>
        <v>0</v>
      </c>
      <c r="G1860" s="1911"/>
      <c r="J1860" s="1777"/>
    </row>
    <row r="1861" spans="1:26" s="1883" customFormat="1">
      <c r="A1861" s="1892"/>
      <c r="B1861" s="1892"/>
      <c r="C1861" s="1879"/>
      <c r="D1861" s="1831"/>
      <c r="E1861" s="1831"/>
      <c r="F1861" s="1831">
        <f t="shared" si="59"/>
        <v>0</v>
      </c>
      <c r="G1861" s="1911"/>
      <c r="J1861" s="1777"/>
    </row>
    <row r="1862" spans="1:26" s="1883" customFormat="1">
      <c r="A1862" s="1924" t="s">
        <v>217</v>
      </c>
      <c r="B1862" s="1925" t="s">
        <v>3103</v>
      </c>
      <c r="C1862" s="1926"/>
      <c r="D1862" s="1927"/>
      <c r="E1862" s="1992"/>
      <c r="F1862" s="1993">
        <f>SUM(F1505:F1861)</f>
        <v>0</v>
      </c>
      <c r="J1862" s="1777"/>
    </row>
    <row r="1863" spans="1:26">
      <c r="A1863" s="1796"/>
      <c r="B1863" s="1797"/>
      <c r="C1863" s="1785"/>
      <c r="D1863" s="1794"/>
      <c r="E1863" s="1795"/>
      <c r="F1863" s="1813"/>
      <c r="H1863" s="1777"/>
      <c r="I1863" s="1777"/>
      <c r="J1863" s="1777"/>
      <c r="K1863" s="1777"/>
      <c r="L1863" s="1777"/>
      <c r="M1863" s="1777"/>
      <c r="N1863" s="1777"/>
      <c r="O1863" s="1777"/>
      <c r="P1863" s="1777"/>
      <c r="Q1863" s="1777"/>
      <c r="R1863" s="1777"/>
      <c r="S1863" s="1777"/>
      <c r="T1863" s="1777"/>
      <c r="U1863" s="1777"/>
      <c r="V1863" s="1777"/>
      <c r="W1863" s="1777"/>
      <c r="X1863" s="1777"/>
      <c r="Y1863" s="1777"/>
      <c r="Z1863" s="1777"/>
    </row>
    <row r="1864" spans="1:26">
      <c r="A1864" s="1796"/>
      <c r="B1864" s="1797"/>
      <c r="C1864" s="1785"/>
      <c r="D1864" s="1794"/>
      <c r="E1864" s="1795"/>
      <c r="F1864" s="1813"/>
      <c r="G1864" s="1911"/>
      <c r="H1864" s="1777"/>
      <c r="I1864" s="1777"/>
      <c r="J1864" s="1777"/>
      <c r="K1864" s="1777"/>
      <c r="L1864" s="1777"/>
      <c r="M1864" s="1777"/>
      <c r="N1864" s="1777"/>
      <c r="O1864" s="1777"/>
      <c r="P1864" s="1777"/>
      <c r="Q1864" s="1777"/>
      <c r="R1864" s="1777"/>
      <c r="S1864" s="1777"/>
      <c r="T1864" s="1777"/>
      <c r="U1864" s="1777"/>
      <c r="V1864" s="1777"/>
      <c r="W1864" s="1777"/>
      <c r="X1864" s="1777"/>
      <c r="Y1864" s="1777"/>
      <c r="Z1864" s="1777"/>
    </row>
    <row r="1865" spans="1:26" s="1883" customFormat="1">
      <c r="A1865" s="1798" t="s">
        <v>1801</v>
      </c>
      <c r="B1865" s="1799" t="s">
        <v>3104</v>
      </c>
      <c r="C1865" s="1800"/>
      <c r="D1865" s="1801"/>
      <c r="E1865" s="1801"/>
      <c r="F1865" s="1978"/>
      <c r="G1865" s="1911"/>
      <c r="J1865" s="1777"/>
    </row>
    <row r="1866" spans="1:26" s="1883" customFormat="1">
      <c r="A1866" s="1884"/>
      <c r="B1866" s="1884"/>
      <c r="C1866" s="1879"/>
      <c r="D1866" s="1831"/>
      <c r="E1866" s="1831"/>
      <c r="F1866" s="1831"/>
      <c r="G1866" s="1911"/>
      <c r="J1866" s="1777"/>
    </row>
    <row r="1867" spans="1:26" s="1883" customFormat="1">
      <c r="A1867" s="1884"/>
      <c r="B1867" s="1884"/>
      <c r="C1867" s="1879"/>
      <c r="D1867" s="1831"/>
      <c r="E1867" s="1831"/>
      <c r="F1867" s="1831"/>
      <c r="G1867" s="1911"/>
      <c r="J1867" s="1777"/>
    </row>
    <row r="1868" spans="1:26" s="1883" customFormat="1" ht="26.4">
      <c r="A1868" s="1884" t="s">
        <v>172</v>
      </c>
      <c r="B1868" s="1885" t="s">
        <v>3105</v>
      </c>
      <c r="C1868" s="1879"/>
      <c r="D1868" s="1831"/>
      <c r="E1868" s="1831"/>
      <c r="F1868" s="1831">
        <f t="shared" ref="F1868" si="60">D1868*E1868</f>
        <v>0</v>
      </c>
      <c r="G1868" s="1915"/>
      <c r="J1868" s="1777"/>
    </row>
    <row r="1869" spans="1:26" s="1883" customFormat="1" ht="132">
      <c r="A1869" s="1892"/>
      <c r="B1869" s="924" t="s">
        <v>3106</v>
      </c>
      <c r="C1869" s="1879"/>
      <c r="D1869" s="1831"/>
      <c r="E1869" s="1831"/>
      <c r="F1869" s="1831"/>
      <c r="G1869" s="1911"/>
      <c r="J1869" s="1777"/>
    </row>
    <row r="1870" spans="1:26" s="1883" customFormat="1">
      <c r="A1870" s="1892"/>
      <c r="B1870" s="1878" t="s">
        <v>322</v>
      </c>
      <c r="C1870" s="1879"/>
      <c r="D1870" s="1831"/>
      <c r="E1870" s="1831"/>
      <c r="F1870" s="1831"/>
      <c r="G1870" s="1911"/>
      <c r="J1870" s="1777"/>
    </row>
    <row r="1871" spans="1:26" s="1883" customFormat="1" ht="39.6">
      <c r="A1871" s="1892"/>
      <c r="B1871" s="1878" t="s">
        <v>3107</v>
      </c>
      <c r="C1871" s="1879"/>
      <c r="D1871" s="1831"/>
      <c r="E1871" s="1831"/>
      <c r="F1871" s="1831"/>
      <c r="G1871" s="1911"/>
      <c r="J1871" s="1777"/>
    </row>
    <row r="1872" spans="1:26" s="1883" customFormat="1" ht="66">
      <c r="A1872" s="1892"/>
      <c r="B1872" s="1878" t="s">
        <v>1811</v>
      </c>
      <c r="C1872" s="1879"/>
      <c r="D1872" s="1831"/>
      <c r="E1872" s="1831"/>
      <c r="F1872" s="1831"/>
      <c r="G1872" s="1915"/>
      <c r="J1872" s="1777"/>
    </row>
    <row r="1873" spans="1:10" s="1883" customFormat="1" ht="79.2">
      <c r="A1873" s="1892"/>
      <c r="B1873" s="1878" t="s">
        <v>1812</v>
      </c>
      <c r="C1873" s="1879"/>
      <c r="D1873" s="1831"/>
      <c r="E1873" s="1831"/>
      <c r="F1873" s="1831"/>
      <c r="G1873" s="1911"/>
      <c r="J1873" s="1777"/>
    </row>
    <row r="1874" spans="1:10" s="1883" customFormat="1" ht="52.8">
      <c r="A1874" s="1892"/>
      <c r="B1874" s="1878" t="s">
        <v>1813</v>
      </c>
      <c r="C1874" s="1879"/>
      <c r="D1874" s="1831"/>
      <c r="E1874" s="1831"/>
      <c r="F1874" s="1831"/>
      <c r="G1874" s="1911"/>
      <c r="J1874" s="1777"/>
    </row>
    <row r="1875" spans="1:10" s="1883" customFormat="1" ht="52.8">
      <c r="A1875" s="1892"/>
      <c r="B1875" s="1878" t="s">
        <v>1814</v>
      </c>
      <c r="C1875" s="1879"/>
      <c r="D1875" s="1831"/>
      <c r="E1875" s="1831"/>
      <c r="F1875" s="1831"/>
      <c r="G1875" s="1911"/>
      <c r="J1875" s="1777"/>
    </row>
    <row r="1876" spans="1:10" s="1883" customFormat="1" ht="66">
      <c r="A1876" s="1892"/>
      <c r="B1876" s="1878" t="s">
        <v>1815</v>
      </c>
      <c r="C1876" s="1879"/>
      <c r="D1876" s="1831"/>
      <c r="E1876" s="1831"/>
      <c r="F1876" s="1831"/>
      <c r="G1876" s="1911"/>
      <c r="J1876" s="1777"/>
    </row>
    <row r="1877" spans="1:10" s="1883" customFormat="1">
      <c r="A1877" s="1892"/>
      <c r="B1877" s="1878" t="s">
        <v>1816</v>
      </c>
      <c r="C1877" s="1879"/>
      <c r="D1877" s="1831"/>
      <c r="E1877" s="1831"/>
      <c r="F1877" s="1831"/>
      <c r="G1877" s="1911"/>
      <c r="J1877" s="1777"/>
    </row>
    <row r="1878" spans="1:10" s="1883" customFormat="1" ht="26.4">
      <c r="A1878" s="1892"/>
      <c r="B1878" s="1878" t="s">
        <v>1807</v>
      </c>
      <c r="C1878" s="1879"/>
      <c r="D1878" s="1831"/>
      <c r="E1878" s="1831"/>
      <c r="F1878" s="1831"/>
      <c r="G1878" s="1911"/>
      <c r="J1878" s="1777"/>
    </row>
    <row r="1879" spans="1:10" s="1883" customFormat="1" ht="39.6">
      <c r="A1879" s="1892"/>
      <c r="B1879" s="86" t="s">
        <v>1808</v>
      </c>
      <c r="C1879" s="1997"/>
      <c r="D1879" s="1831"/>
      <c r="E1879" s="1831"/>
      <c r="F1879" s="1831"/>
      <c r="G1879" s="1911"/>
      <c r="J1879" s="1777"/>
    </row>
    <row r="1880" spans="1:10" s="1883" customFormat="1">
      <c r="A1880" s="1892"/>
      <c r="B1880" s="1878" t="s">
        <v>221</v>
      </c>
      <c r="C1880" s="1879"/>
      <c r="D1880" s="1831"/>
      <c r="E1880" s="1831"/>
      <c r="F1880" s="1831"/>
      <c r="G1880" s="1911"/>
      <c r="J1880" s="1777"/>
    </row>
    <row r="1881" spans="1:10" s="1883" customFormat="1">
      <c r="A1881" s="1892"/>
      <c r="B1881" s="1878" t="s">
        <v>3108</v>
      </c>
      <c r="C1881" s="1879"/>
      <c r="D1881" s="1831"/>
      <c r="E1881" s="1831"/>
      <c r="F1881" s="1831"/>
      <c r="G1881" s="1911"/>
      <c r="J1881" s="1777"/>
    </row>
    <row r="1882" spans="1:10" s="1883" customFormat="1">
      <c r="A1882" s="1892" t="s">
        <v>340</v>
      </c>
      <c r="B1882" s="1878" t="s">
        <v>3109</v>
      </c>
      <c r="C1882" s="1879" t="s">
        <v>179</v>
      </c>
      <c r="D1882" s="1831">
        <v>240</v>
      </c>
      <c r="E1882" s="1831"/>
      <c r="F1882" s="1831">
        <f>D1882*E1882</f>
        <v>0</v>
      </c>
      <c r="G1882" s="1911"/>
      <c r="J1882" s="1777"/>
    </row>
    <row r="1883" spans="1:10" s="1883" customFormat="1">
      <c r="A1883" s="1892"/>
      <c r="B1883" s="1892" t="s">
        <v>3110</v>
      </c>
      <c r="C1883" s="1879"/>
      <c r="D1883" s="1831"/>
      <c r="E1883" s="1831"/>
      <c r="F1883" s="1831"/>
      <c r="G1883" s="1911"/>
      <c r="J1883" s="1777"/>
    </row>
    <row r="1884" spans="1:10" s="1883" customFormat="1">
      <c r="A1884" s="1883" t="s">
        <v>2749</v>
      </c>
      <c r="B1884" s="1878" t="s">
        <v>3109</v>
      </c>
      <c r="C1884" s="1879" t="s">
        <v>179</v>
      </c>
      <c r="D1884" s="1831">
        <v>150</v>
      </c>
      <c r="E1884" s="1831"/>
      <c r="F1884" s="1831">
        <f>D1884*E1884</f>
        <v>0</v>
      </c>
      <c r="G1884" s="1911"/>
      <c r="J1884" s="1777"/>
    </row>
    <row r="1885" spans="1:10" s="1883" customFormat="1">
      <c r="A1885" s="1892"/>
      <c r="B1885" s="1892"/>
      <c r="C1885" s="1879"/>
      <c r="D1885" s="1831"/>
      <c r="E1885" s="1831"/>
      <c r="F1885" s="1831"/>
      <c r="G1885" s="1911"/>
      <c r="J1885" s="1777"/>
    </row>
    <row r="1886" spans="1:10" s="1883" customFormat="1">
      <c r="A1886" s="1892"/>
      <c r="B1886" s="1878"/>
      <c r="C1886" s="1879"/>
      <c r="D1886" s="1831"/>
      <c r="E1886" s="1831"/>
      <c r="F1886" s="1831"/>
      <c r="G1886" s="1911"/>
      <c r="J1886" s="1777"/>
    </row>
    <row r="1887" spans="1:10" s="1883" customFormat="1">
      <c r="A1887" s="1884" t="s">
        <v>202</v>
      </c>
      <c r="B1887" s="1885" t="s">
        <v>3111</v>
      </c>
      <c r="C1887" s="1879"/>
      <c r="D1887" s="1831"/>
      <c r="E1887" s="1831"/>
      <c r="F1887" s="1831"/>
      <c r="G1887" s="1911"/>
      <c r="J1887" s="1777"/>
    </row>
    <row r="1888" spans="1:10" s="1883" customFormat="1" ht="277.2">
      <c r="A1888" s="1892"/>
      <c r="B1888" s="1878" t="s">
        <v>3112</v>
      </c>
      <c r="C1888" s="1879"/>
      <c r="D1888" s="1831"/>
      <c r="E1888" s="1831"/>
      <c r="F1888" s="1831"/>
      <c r="G1888" s="1911"/>
      <c r="J1888" s="1777"/>
    </row>
    <row r="1889" spans="1:10" s="1883" customFormat="1" ht="52.8">
      <c r="A1889" s="1892"/>
      <c r="B1889" s="1878" t="s">
        <v>3113</v>
      </c>
      <c r="C1889" s="1879"/>
      <c r="D1889" s="1831"/>
      <c r="E1889" s="1831"/>
      <c r="F1889" s="1831"/>
      <c r="G1889" s="1911"/>
      <c r="J1889" s="1777"/>
    </row>
    <row r="1890" spans="1:10" s="1883" customFormat="1">
      <c r="A1890" s="1892"/>
      <c r="B1890" s="1878" t="s">
        <v>322</v>
      </c>
      <c r="C1890" s="1879"/>
      <c r="D1890" s="1831"/>
      <c r="E1890" s="1831"/>
      <c r="F1890" s="1831"/>
      <c r="G1890" s="1911"/>
      <c r="J1890" s="1777"/>
    </row>
    <row r="1891" spans="1:10" s="1883" customFormat="1" ht="26.4">
      <c r="A1891" s="1892"/>
      <c r="B1891" s="1878" t="s">
        <v>3114</v>
      </c>
      <c r="C1891" s="1879"/>
      <c r="D1891" s="1831"/>
      <c r="E1891" s="1831"/>
      <c r="F1891" s="1831"/>
      <c r="G1891" s="1911"/>
      <c r="J1891" s="1777"/>
    </row>
    <row r="1892" spans="1:10" s="1883" customFormat="1" ht="52.8">
      <c r="A1892" s="1892"/>
      <c r="B1892" s="1878" t="s">
        <v>1814</v>
      </c>
      <c r="C1892" s="1879"/>
      <c r="D1892" s="1831"/>
      <c r="E1892" s="1831"/>
      <c r="F1892" s="1831"/>
      <c r="G1892" s="1911"/>
      <c r="J1892" s="1777"/>
    </row>
    <row r="1893" spans="1:10" s="1883" customFormat="1" ht="52.8">
      <c r="A1893" s="1892"/>
      <c r="B1893" s="1878" t="s">
        <v>3115</v>
      </c>
      <c r="C1893" s="1879"/>
      <c r="D1893" s="1831"/>
      <c r="E1893" s="1831"/>
      <c r="F1893" s="1831"/>
      <c r="G1893" s="1911"/>
      <c r="J1893" s="1777"/>
    </row>
    <row r="1894" spans="1:10" s="1883" customFormat="1" ht="26.4">
      <c r="A1894" s="1892"/>
      <c r="B1894" s="1878" t="s">
        <v>1807</v>
      </c>
      <c r="C1894" s="1879"/>
      <c r="D1894" s="1831"/>
      <c r="E1894" s="1831"/>
      <c r="F1894" s="1831"/>
      <c r="G1894" s="1911"/>
      <c r="J1894" s="1777"/>
    </row>
    <row r="1895" spans="1:10" s="1883" customFormat="1" ht="39.6">
      <c r="A1895" s="1892"/>
      <c r="B1895" s="86" t="s">
        <v>1808</v>
      </c>
      <c r="C1895" s="1997"/>
      <c r="D1895" s="1831"/>
      <c r="E1895" s="1831"/>
      <c r="F1895" s="1831"/>
      <c r="G1895" s="1911"/>
      <c r="J1895" s="1777"/>
    </row>
    <row r="1896" spans="1:10" s="1883" customFormat="1">
      <c r="A1896" s="1892"/>
      <c r="B1896" s="1878" t="s">
        <v>221</v>
      </c>
      <c r="C1896" s="1879"/>
      <c r="D1896" s="1831"/>
      <c r="E1896" s="1831"/>
      <c r="F1896" s="1831"/>
      <c r="G1896" s="1911"/>
      <c r="J1896" s="1777"/>
    </row>
    <row r="1897" spans="1:10" s="1883" customFormat="1">
      <c r="A1897" s="1892"/>
      <c r="B1897" s="1878"/>
      <c r="C1897" s="1879" t="s">
        <v>179</v>
      </c>
      <c r="D1897" s="1831">
        <v>90</v>
      </c>
      <c r="E1897" s="1831"/>
      <c r="F1897" s="1831">
        <f>D1897*E1897</f>
        <v>0</v>
      </c>
      <c r="G1897" s="1911"/>
      <c r="J1897" s="1777"/>
    </row>
    <row r="1898" spans="1:10" s="1883" customFormat="1">
      <c r="A1898" s="1892"/>
      <c r="B1898" s="1878"/>
      <c r="C1898" s="1879"/>
      <c r="D1898" s="1831"/>
      <c r="E1898" s="1831"/>
      <c r="F1898" s="1831"/>
      <c r="G1898" s="1911"/>
      <c r="J1898" s="1777"/>
    </row>
    <row r="1899" spans="1:10" s="1883" customFormat="1">
      <c r="A1899" s="1884" t="s">
        <v>203</v>
      </c>
      <c r="B1899" s="1912" t="s">
        <v>3116</v>
      </c>
      <c r="C1899" s="1879"/>
      <c r="D1899" s="1831"/>
      <c r="E1899" s="1831"/>
      <c r="F1899" s="1831">
        <f t="shared" ref="F1899:F1905" si="61">D1899*E1899</f>
        <v>0</v>
      </c>
    </row>
    <row r="1900" spans="1:10" s="1883" customFormat="1" ht="184.8">
      <c r="A1900" s="1892"/>
      <c r="B1900" s="1833" t="s">
        <v>3117</v>
      </c>
      <c r="C1900" s="1879"/>
      <c r="D1900" s="1831"/>
      <c r="E1900" s="1831"/>
      <c r="F1900" s="1831">
        <f t="shared" si="61"/>
        <v>0</v>
      </c>
    </row>
    <row r="1901" spans="1:10" s="1883" customFormat="1" ht="92.4">
      <c r="A1901" s="1892"/>
      <c r="B1901" s="1833" t="s">
        <v>3118</v>
      </c>
      <c r="C1901" s="1879"/>
      <c r="D1901" s="1831"/>
      <c r="E1901" s="1831"/>
      <c r="F1901" s="1831">
        <f t="shared" si="61"/>
        <v>0</v>
      </c>
      <c r="G1901" s="1915"/>
    </row>
    <row r="1902" spans="1:10" s="1883" customFormat="1">
      <c r="A1902" s="1892"/>
      <c r="B1902" s="1833" t="s">
        <v>322</v>
      </c>
      <c r="C1902" s="1879"/>
      <c r="D1902" s="1831"/>
      <c r="E1902" s="1831"/>
      <c r="F1902" s="1831">
        <f t="shared" si="61"/>
        <v>0</v>
      </c>
    </row>
    <row r="1903" spans="1:10" s="1883" customFormat="1" ht="39.6">
      <c r="A1903" s="1892"/>
      <c r="B1903" s="1833" t="s">
        <v>3119</v>
      </c>
      <c r="C1903" s="1879"/>
      <c r="D1903" s="1831"/>
      <c r="E1903" s="1831"/>
      <c r="F1903" s="1831">
        <f t="shared" si="61"/>
        <v>0</v>
      </c>
      <c r="G1903" s="1915"/>
    </row>
    <row r="1904" spans="1:10" s="1883" customFormat="1" ht="39.6">
      <c r="A1904" s="1892"/>
      <c r="B1904" s="1833" t="s">
        <v>3120</v>
      </c>
      <c r="C1904" s="1879"/>
      <c r="D1904" s="1831"/>
      <c r="E1904" s="1831"/>
      <c r="F1904" s="1831">
        <f t="shared" si="61"/>
        <v>0</v>
      </c>
      <c r="G1904" s="1915"/>
    </row>
    <row r="1905" spans="1:10" s="1883" customFormat="1" ht="105.6">
      <c r="A1905" s="1892"/>
      <c r="B1905" s="1833" t="s">
        <v>3121</v>
      </c>
      <c r="C1905" s="1888"/>
      <c r="D1905" s="1831"/>
      <c r="E1905" s="1831"/>
      <c r="F1905" s="1831">
        <f t="shared" si="61"/>
        <v>0</v>
      </c>
    </row>
    <row r="1906" spans="1:10" s="1883" customFormat="1" ht="39.6">
      <c r="A1906" s="1892"/>
      <c r="B1906" s="1833" t="s">
        <v>3122</v>
      </c>
      <c r="C1906" s="1888"/>
      <c r="D1906" s="1831"/>
      <c r="E1906" s="1831"/>
      <c r="F1906" s="1831"/>
    </row>
    <row r="1907" spans="1:10" s="1883" customFormat="1" ht="52.8">
      <c r="A1907" s="1892"/>
      <c r="B1907" s="1833" t="s">
        <v>3123</v>
      </c>
      <c r="C1907" s="1888"/>
      <c r="D1907" s="1831"/>
      <c r="E1907" s="1831"/>
      <c r="F1907" s="1831"/>
    </row>
    <row r="1908" spans="1:10" s="1883" customFormat="1" ht="118.8">
      <c r="A1908" s="1892"/>
      <c r="B1908" s="1833" t="s">
        <v>3124</v>
      </c>
      <c r="C1908" s="1888"/>
      <c r="D1908" s="1831"/>
      <c r="E1908" s="1831"/>
      <c r="F1908" s="1831"/>
    </row>
    <row r="1909" spans="1:10" s="1883" customFormat="1" ht="105.6">
      <c r="A1909" s="1892"/>
      <c r="B1909" s="1833" t="s">
        <v>3125</v>
      </c>
      <c r="C1909" s="1888"/>
      <c r="D1909" s="1831"/>
      <c r="E1909" s="1831"/>
      <c r="F1909" s="1831"/>
    </row>
    <row r="1910" spans="1:10" s="1883" customFormat="1" ht="26.4">
      <c r="A1910" s="1892"/>
      <c r="B1910" s="1833" t="s">
        <v>3126</v>
      </c>
      <c r="C1910" s="1879"/>
      <c r="D1910" s="1831"/>
      <c r="E1910" s="1831"/>
      <c r="F1910" s="1831">
        <f>D1910*E1910</f>
        <v>0</v>
      </c>
    </row>
    <row r="1911" spans="1:10" s="1883" customFormat="1" ht="26.4">
      <c r="A1911" s="1892"/>
      <c r="B1911" s="1833" t="s">
        <v>1807</v>
      </c>
      <c r="C1911" s="1879"/>
      <c r="D1911" s="1831"/>
      <c r="E1911" s="1831"/>
      <c r="F1911" s="1831"/>
    </row>
    <row r="1912" spans="1:10" s="1883" customFormat="1" ht="39.6">
      <c r="A1912" s="1892"/>
      <c r="B1912" s="1939" t="s">
        <v>1808</v>
      </c>
      <c r="C1912" s="1997"/>
      <c r="D1912" s="1831"/>
      <c r="E1912" s="1831"/>
      <c r="F1912" s="1831">
        <f>D1912*E1912</f>
        <v>0</v>
      </c>
    </row>
    <row r="1913" spans="1:10" s="1883" customFormat="1">
      <c r="A1913" s="1892"/>
      <c r="B1913" s="1833" t="s">
        <v>221</v>
      </c>
      <c r="C1913" s="1879"/>
      <c r="D1913" s="1831"/>
      <c r="E1913" s="1831"/>
      <c r="F1913" s="1831"/>
    </row>
    <row r="1914" spans="1:10" s="1883" customFormat="1">
      <c r="A1914" s="1892"/>
      <c r="B1914" s="1878"/>
      <c r="C1914" s="1879" t="s">
        <v>179</v>
      </c>
      <c r="D1914" s="1831">
        <v>950</v>
      </c>
      <c r="E1914" s="1831"/>
      <c r="F1914" s="1831">
        <f>D1914*E1914</f>
        <v>0</v>
      </c>
      <c r="G1914" s="1911"/>
      <c r="J1914" s="1777"/>
    </row>
    <row r="1915" spans="1:10" s="1883" customFormat="1">
      <c r="A1915" s="1892"/>
      <c r="B1915" s="1878"/>
      <c r="C1915" s="1879"/>
      <c r="D1915" s="1831"/>
      <c r="E1915" s="1831"/>
      <c r="F1915" s="1831"/>
      <c r="G1915" s="1911"/>
      <c r="J1915" s="1777"/>
    </row>
    <row r="1916" spans="1:10" s="1883" customFormat="1">
      <c r="A1916" s="1884" t="s">
        <v>205</v>
      </c>
      <c r="B1916" s="1885" t="s">
        <v>3127</v>
      </c>
      <c r="C1916" s="1879"/>
      <c r="D1916" s="1831"/>
      <c r="E1916" s="1831"/>
      <c r="F1916" s="1831"/>
      <c r="G1916" s="1911"/>
      <c r="J1916" s="1777"/>
    </row>
    <row r="1917" spans="1:10" s="1883" customFormat="1" ht="303.60000000000002">
      <c r="A1917" s="1892"/>
      <c r="B1917" s="2004" t="s">
        <v>3128</v>
      </c>
      <c r="C1917" s="1879"/>
      <c r="D1917" s="1831"/>
      <c r="E1917" s="1831"/>
      <c r="F1917" s="1831"/>
      <c r="G1917" s="1911"/>
      <c r="J1917" s="1777"/>
    </row>
    <row r="1918" spans="1:10" s="1883" customFormat="1">
      <c r="A1918" s="1892"/>
      <c r="B1918" s="1878" t="s">
        <v>322</v>
      </c>
      <c r="C1918" s="1879"/>
      <c r="D1918" s="1831"/>
      <c r="E1918" s="1831"/>
      <c r="F1918" s="1831">
        <f>D1918*E1918</f>
        <v>0</v>
      </c>
      <c r="G1918" s="1911"/>
      <c r="J1918" s="1777"/>
    </row>
    <row r="1919" spans="1:10" s="1883" customFormat="1" ht="26.4">
      <c r="A1919" s="1892"/>
      <c r="B1919" s="1878" t="s">
        <v>3129</v>
      </c>
      <c r="C1919" s="1879"/>
      <c r="D1919" s="1831"/>
      <c r="E1919" s="1831"/>
      <c r="F1919" s="1831">
        <f>D1919*E1919</f>
        <v>0</v>
      </c>
      <c r="G1919" s="1911"/>
      <c r="J1919" s="1777"/>
    </row>
    <row r="1920" spans="1:10" s="1883" customFormat="1" ht="52.8">
      <c r="A1920" s="1892"/>
      <c r="B1920" s="1878" t="s">
        <v>1814</v>
      </c>
      <c r="C1920" s="1879"/>
      <c r="D1920" s="1831"/>
      <c r="E1920" s="1831"/>
      <c r="F1920" s="1831">
        <f>D1920*E1920</f>
        <v>0</v>
      </c>
      <c r="G1920" s="1911"/>
      <c r="J1920" s="1777"/>
    </row>
    <row r="1921" spans="1:10" s="1883" customFormat="1" ht="26.4">
      <c r="A1921" s="1892"/>
      <c r="B1921" s="1878" t="s">
        <v>3130</v>
      </c>
      <c r="C1921" s="1879"/>
      <c r="D1921" s="1831"/>
      <c r="E1921" s="1831"/>
      <c r="F1921" s="1831">
        <f>D1921*E1921</f>
        <v>0</v>
      </c>
      <c r="G1921" s="1911"/>
      <c r="J1921" s="1777"/>
    </row>
    <row r="1922" spans="1:10" s="1883" customFormat="1" ht="26.4">
      <c r="A1922" s="1892"/>
      <c r="B1922" s="1878" t="s">
        <v>1807</v>
      </c>
      <c r="C1922" s="1879"/>
      <c r="D1922" s="1831"/>
      <c r="E1922" s="1831"/>
      <c r="F1922" s="1831"/>
      <c r="G1922" s="1911"/>
      <c r="J1922" s="1777"/>
    </row>
    <row r="1923" spans="1:10" s="1883" customFormat="1" ht="39.6">
      <c r="A1923" s="1892"/>
      <c r="B1923" s="86" t="s">
        <v>1808</v>
      </c>
      <c r="C1923" s="1997"/>
      <c r="D1923" s="1831"/>
      <c r="E1923" s="1831"/>
      <c r="F1923" s="1831">
        <f>D1923*E1923</f>
        <v>0</v>
      </c>
      <c r="G1923" s="1911"/>
      <c r="J1923" s="1777"/>
    </row>
    <row r="1924" spans="1:10" s="1883" customFormat="1">
      <c r="A1924" s="1892"/>
      <c r="B1924" s="1878" t="s">
        <v>221</v>
      </c>
      <c r="C1924" s="1879"/>
      <c r="D1924" s="1831"/>
      <c r="E1924" s="1831"/>
      <c r="F1924" s="1831">
        <f>D1924*E1924</f>
        <v>0</v>
      </c>
      <c r="G1924" s="1911"/>
      <c r="J1924" s="1777"/>
    </row>
    <row r="1925" spans="1:10" s="1883" customFormat="1">
      <c r="A1925" s="1892"/>
      <c r="B1925" s="1878"/>
      <c r="C1925" s="1879" t="s">
        <v>179</v>
      </c>
      <c r="D1925" s="1831">
        <v>165</v>
      </c>
      <c r="E1925" s="1831"/>
      <c r="F1925" s="1831">
        <f>D1925*E1925</f>
        <v>0</v>
      </c>
      <c r="G1925" s="1911"/>
      <c r="J1925" s="1777"/>
    </row>
    <row r="1926" spans="1:10" s="1883" customFormat="1">
      <c r="A1926" s="1892"/>
      <c r="B1926" s="1878"/>
      <c r="C1926" s="1879"/>
      <c r="D1926" s="1831"/>
      <c r="E1926" s="1831"/>
      <c r="F1926" s="1831"/>
      <c r="G1926" s="1911"/>
      <c r="J1926" s="1777"/>
    </row>
    <row r="1927" spans="1:10" s="1883" customFormat="1">
      <c r="A1927" s="1884" t="s">
        <v>206</v>
      </c>
      <c r="B1927" s="1885" t="s">
        <v>3131</v>
      </c>
      <c r="C1927" s="1879"/>
      <c r="D1927" s="1831"/>
      <c r="E1927" s="1831"/>
      <c r="F1927" s="1831"/>
      <c r="G1927" s="1911"/>
      <c r="J1927" s="1777"/>
    </row>
    <row r="1928" spans="1:10" s="1883" customFormat="1" ht="357">
      <c r="A1928" s="1892"/>
      <c r="B1928" s="1878" t="s">
        <v>3132</v>
      </c>
      <c r="C1928" s="1879"/>
      <c r="D1928" s="1831"/>
      <c r="E1928" s="1831"/>
      <c r="F1928" s="1831"/>
      <c r="G1928" s="1911"/>
      <c r="J1928" s="1777"/>
    </row>
    <row r="1929" spans="1:10" s="1883" customFormat="1">
      <c r="A1929" s="1892"/>
      <c r="B1929" s="1878"/>
      <c r="C1929" s="1879" t="s">
        <v>179</v>
      </c>
      <c r="D1929" s="1831">
        <v>600</v>
      </c>
      <c r="E1929" s="1831"/>
      <c r="F1929" s="1831">
        <f>D1929*E1929</f>
        <v>0</v>
      </c>
      <c r="G1929" s="1911"/>
      <c r="J1929" s="1777"/>
    </row>
    <row r="1930" spans="1:10" s="1883" customFormat="1">
      <c r="A1930" s="1892"/>
      <c r="B1930" s="1878"/>
      <c r="C1930" s="1879"/>
      <c r="D1930" s="1831"/>
      <c r="E1930" s="1831"/>
      <c r="F1930" s="1831"/>
      <c r="G1930" s="1911"/>
      <c r="J1930" s="1777"/>
    </row>
    <row r="1931" spans="1:10" s="1883" customFormat="1">
      <c r="A1931" s="1884" t="s">
        <v>207</v>
      </c>
      <c r="B1931" s="1885" t="s">
        <v>3133</v>
      </c>
      <c r="C1931" s="1879"/>
      <c r="D1931" s="1831"/>
      <c r="E1931" s="1831"/>
      <c r="F1931" s="1831"/>
      <c r="G1931" s="2012"/>
      <c r="J1931" s="1777"/>
    </row>
    <row r="1932" spans="1:10" s="1883" customFormat="1" ht="171.6">
      <c r="A1932" s="1892"/>
      <c r="B1932" s="1878" t="s">
        <v>3134</v>
      </c>
      <c r="C1932" s="1879"/>
      <c r="D1932" s="1831"/>
      <c r="E1932" s="1831"/>
      <c r="F1932" s="1831"/>
      <c r="G1932" s="1915"/>
      <c r="J1932" s="1777"/>
    </row>
    <row r="1933" spans="1:10" s="1883" customFormat="1">
      <c r="A1933" s="1892"/>
      <c r="B1933" s="1878" t="s">
        <v>322</v>
      </c>
      <c r="C1933" s="1879"/>
      <c r="D1933" s="1831"/>
      <c r="E1933" s="1831"/>
      <c r="F1933" s="1831">
        <f t="shared" ref="F1933:F1963" si="62">D1933*E1933</f>
        <v>0</v>
      </c>
      <c r="G1933" s="1911"/>
      <c r="J1933" s="1777"/>
    </row>
    <row r="1934" spans="1:10" s="1883" customFormat="1" ht="39.6">
      <c r="A1934" s="1892"/>
      <c r="B1934" s="1878" t="s">
        <v>3073</v>
      </c>
      <c r="C1934" s="1879"/>
      <c r="D1934" s="1831"/>
      <c r="E1934" s="1831"/>
      <c r="F1934" s="1831">
        <f t="shared" si="62"/>
        <v>0</v>
      </c>
      <c r="G1934" s="1911"/>
      <c r="J1934" s="1777"/>
    </row>
    <row r="1935" spans="1:10" s="1883" customFormat="1" ht="39.6">
      <c r="A1935" s="1892"/>
      <c r="B1935" s="1878" t="s">
        <v>3074</v>
      </c>
      <c r="C1935" s="1879"/>
      <c r="D1935" s="1831"/>
      <c r="E1935" s="1831"/>
      <c r="F1935" s="1831">
        <f t="shared" si="62"/>
        <v>0</v>
      </c>
      <c r="G1935" s="1911"/>
      <c r="J1935" s="1777"/>
    </row>
    <row r="1936" spans="1:10" s="1883" customFormat="1" ht="26.4">
      <c r="A1936" s="1892"/>
      <c r="B1936" s="1878" t="s">
        <v>1807</v>
      </c>
      <c r="C1936" s="1888"/>
      <c r="D1936" s="1831"/>
      <c r="E1936" s="1831"/>
      <c r="F1936" s="1831">
        <f t="shared" si="62"/>
        <v>0</v>
      </c>
      <c r="G1936" s="1911"/>
      <c r="J1936" s="1777"/>
    </row>
    <row r="1937" spans="1:10" s="1883" customFormat="1" ht="39.6">
      <c r="A1937" s="1892"/>
      <c r="B1937" s="86" t="s">
        <v>1808</v>
      </c>
      <c r="C1937" s="1888"/>
      <c r="D1937" s="1831"/>
      <c r="E1937" s="1831"/>
      <c r="F1937" s="1831">
        <f t="shared" si="62"/>
        <v>0</v>
      </c>
      <c r="G1937" s="1911"/>
      <c r="J1937" s="1777"/>
    </row>
    <row r="1938" spans="1:10" s="1883" customFormat="1">
      <c r="A1938" s="1892"/>
      <c r="B1938" s="1878" t="s">
        <v>333</v>
      </c>
      <c r="C1938" s="1879"/>
      <c r="D1938" s="1831"/>
      <c r="E1938" s="1831"/>
      <c r="F1938" s="1831">
        <f t="shared" si="62"/>
        <v>0</v>
      </c>
      <c r="G1938" s="1911"/>
      <c r="J1938" s="1777"/>
    </row>
    <row r="1939" spans="1:10" s="1883" customFormat="1">
      <c r="A1939" s="1892"/>
      <c r="B1939" s="1878" t="s">
        <v>3135</v>
      </c>
      <c r="C1939" s="1879" t="s">
        <v>215</v>
      </c>
      <c r="D1939" s="1831">
        <v>10</v>
      </c>
      <c r="E1939" s="1831"/>
      <c r="F1939" s="1831">
        <f t="shared" si="62"/>
        <v>0</v>
      </c>
      <c r="G1939" s="1911"/>
      <c r="J1939" s="1777"/>
    </row>
    <row r="1940" spans="1:10" s="1883" customFormat="1">
      <c r="A1940" s="1892"/>
      <c r="B1940" s="1878" t="s">
        <v>3136</v>
      </c>
      <c r="C1940" s="1879" t="s">
        <v>215</v>
      </c>
      <c r="D1940" s="1831">
        <v>10</v>
      </c>
      <c r="E1940" s="1831"/>
      <c r="F1940" s="1831">
        <f t="shared" si="62"/>
        <v>0</v>
      </c>
      <c r="G1940" s="1911"/>
      <c r="J1940" s="1777"/>
    </row>
    <row r="1941" spans="1:10" s="1883" customFormat="1">
      <c r="A1941" s="1892"/>
      <c r="B1941" s="1878" t="s">
        <v>3137</v>
      </c>
      <c r="C1941" s="1879" t="s">
        <v>215</v>
      </c>
      <c r="D1941" s="1831">
        <v>10</v>
      </c>
      <c r="E1941" s="1831"/>
      <c r="F1941" s="1831">
        <f t="shared" si="62"/>
        <v>0</v>
      </c>
      <c r="G1941" s="1911"/>
      <c r="J1941" s="1777"/>
    </row>
    <row r="1942" spans="1:10" s="1883" customFormat="1">
      <c r="A1942" s="1892"/>
      <c r="B1942" s="1878" t="s">
        <v>3138</v>
      </c>
      <c r="C1942" s="1879" t="s">
        <v>215</v>
      </c>
      <c r="D1942" s="1831">
        <v>10</v>
      </c>
      <c r="E1942" s="1831"/>
      <c r="F1942" s="1831">
        <f t="shared" si="62"/>
        <v>0</v>
      </c>
      <c r="G1942" s="1911"/>
      <c r="J1942" s="1777"/>
    </row>
    <row r="1943" spans="1:10" s="1883" customFormat="1">
      <c r="A1943" s="1892"/>
      <c r="B1943" s="1878" t="s">
        <v>3139</v>
      </c>
      <c r="C1943" s="1879" t="s">
        <v>215</v>
      </c>
      <c r="D1943" s="1831">
        <v>10</v>
      </c>
      <c r="E1943" s="1831"/>
      <c r="F1943" s="1831">
        <f t="shared" si="62"/>
        <v>0</v>
      </c>
      <c r="G1943" s="1911"/>
      <c r="J1943" s="1777"/>
    </row>
    <row r="1944" spans="1:10" s="1883" customFormat="1">
      <c r="A1944" s="1892"/>
      <c r="B1944" s="1878" t="s">
        <v>3140</v>
      </c>
      <c r="C1944" s="1879" t="s">
        <v>215</v>
      </c>
      <c r="D1944" s="1831">
        <v>10</v>
      </c>
      <c r="E1944" s="1831"/>
      <c r="F1944" s="1831">
        <f t="shared" si="62"/>
        <v>0</v>
      </c>
      <c r="G1944" s="1911"/>
      <c r="J1944" s="1777"/>
    </row>
    <row r="1945" spans="1:10" s="1883" customFormat="1">
      <c r="A1945" s="1892"/>
      <c r="B1945" s="1878" t="s">
        <v>3141</v>
      </c>
      <c r="C1945" s="1879" t="s">
        <v>215</v>
      </c>
      <c r="D1945" s="1831">
        <v>10</v>
      </c>
      <c r="E1945" s="1831"/>
      <c r="F1945" s="1831">
        <f t="shared" si="62"/>
        <v>0</v>
      </c>
      <c r="G1945" s="1911"/>
      <c r="J1945" s="1777"/>
    </row>
    <row r="1946" spans="1:10" s="1883" customFormat="1">
      <c r="A1946" s="1892"/>
      <c r="B1946" s="1878" t="s">
        <v>3142</v>
      </c>
      <c r="C1946" s="1879" t="s">
        <v>215</v>
      </c>
      <c r="D1946" s="1831">
        <v>10</v>
      </c>
      <c r="E1946" s="1831"/>
      <c r="F1946" s="1831">
        <f t="shared" si="62"/>
        <v>0</v>
      </c>
      <c r="G1946" s="1911"/>
      <c r="J1946" s="1777"/>
    </row>
    <row r="1947" spans="1:10" s="1883" customFormat="1">
      <c r="A1947" s="1892"/>
      <c r="B1947" s="1878" t="s">
        <v>3143</v>
      </c>
      <c r="C1947" s="1879" t="s">
        <v>215</v>
      </c>
      <c r="D1947" s="1831">
        <v>10</v>
      </c>
      <c r="E1947" s="1831"/>
      <c r="F1947" s="1831">
        <f t="shared" si="62"/>
        <v>0</v>
      </c>
      <c r="G1947" s="1911"/>
      <c r="J1947" s="1777"/>
    </row>
    <row r="1948" spans="1:10" s="1883" customFormat="1">
      <c r="A1948" s="1892"/>
      <c r="B1948" s="1878"/>
      <c r="C1948" s="1879"/>
      <c r="D1948" s="1831"/>
      <c r="E1948" s="1831"/>
      <c r="F1948" s="1831">
        <f t="shared" si="62"/>
        <v>0</v>
      </c>
      <c r="G1948" s="1911"/>
      <c r="J1948" s="1777"/>
    </row>
    <row r="1949" spans="1:10" s="1883" customFormat="1" ht="26.4">
      <c r="A1949" s="1884" t="s">
        <v>208</v>
      </c>
      <c r="B1949" s="1885" t="s">
        <v>3144</v>
      </c>
      <c r="C1949" s="1879"/>
      <c r="D1949" s="1831"/>
      <c r="E1949" s="1831"/>
      <c r="F1949" s="1831">
        <f t="shared" si="62"/>
        <v>0</v>
      </c>
      <c r="G1949" s="1915"/>
      <c r="J1949" s="1777"/>
    </row>
    <row r="1950" spans="1:10" s="1883" customFormat="1" ht="118.8">
      <c r="A1950" s="1892"/>
      <c r="B1950" s="1878" t="s">
        <v>3145</v>
      </c>
      <c r="C1950" s="1879"/>
      <c r="D1950" s="1831"/>
      <c r="E1950" s="1831"/>
      <c r="F1950" s="1831">
        <f t="shared" si="62"/>
        <v>0</v>
      </c>
      <c r="G1950" s="1911"/>
      <c r="J1950" s="1777"/>
    </row>
    <row r="1951" spans="1:10" s="1883" customFormat="1">
      <c r="A1951" s="1892"/>
      <c r="B1951" s="1878" t="s">
        <v>322</v>
      </c>
      <c r="C1951" s="1879"/>
      <c r="D1951" s="1831"/>
      <c r="E1951" s="1831"/>
      <c r="F1951" s="1831">
        <f t="shared" si="62"/>
        <v>0</v>
      </c>
      <c r="G1951" s="1911"/>
      <c r="J1951" s="1777"/>
    </row>
    <row r="1952" spans="1:10" s="1883" customFormat="1" ht="39.6">
      <c r="A1952" s="1892"/>
      <c r="B1952" s="1878" t="s">
        <v>3073</v>
      </c>
      <c r="C1952" s="1879"/>
      <c r="D1952" s="1831"/>
      <c r="E1952" s="1831"/>
      <c r="F1952" s="1831">
        <f t="shared" si="62"/>
        <v>0</v>
      </c>
      <c r="G1952" s="1911"/>
      <c r="J1952" s="1777"/>
    </row>
    <row r="1953" spans="1:10" s="1883" customFormat="1" ht="39.6">
      <c r="A1953" s="1892"/>
      <c r="B1953" s="1878" t="s">
        <v>3074</v>
      </c>
      <c r="C1953" s="1879"/>
      <c r="D1953" s="1831"/>
      <c r="E1953" s="1831"/>
      <c r="F1953" s="1831">
        <f t="shared" si="62"/>
        <v>0</v>
      </c>
      <c r="G1953" s="1911"/>
      <c r="J1953" s="1777"/>
    </row>
    <row r="1954" spans="1:10" s="1883" customFormat="1" ht="26.4">
      <c r="A1954" s="1892"/>
      <c r="B1954" s="1878" t="s">
        <v>1807</v>
      </c>
      <c r="C1954" s="1888"/>
      <c r="D1954" s="1831"/>
      <c r="E1954" s="1831"/>
      <c r="F1954" s="1831">
        <f t="shared" si="62"/>
        <v>0</v>
      </c>
      <c r="G1954" s="1911"/>
      <c r="J1954" s="1777"/>
    </row>
    <row r="1955" spans="1:10" s="1883" customFormat="1" ht="39.6">
      <c r="A1955" s="1892"/>
      <c r="B1955" s="86" t="s">
        <v>1808</v>
      </c>
      <c r="C1955" s="1888"/>
      <c r="D1955" s="1831"/>
      <c r="E1955" s="1831"/>
      <c r="F1955" s="1831">
        <f t="shared" si="62"/>
        <v>0</v>
      </c>
      <c r="G1955" s="1911"/>
      <c r="J1955" s="1777"/>
    </row>
    <row r="1956" spans="1:10" s="1883" customFormat="1">
      <c r="A1956" s="1892"/>
      <c r="B1956" s="1878" t="s">
        <v>333</v>
      </c>
      <c r="C1956" s="1879"/>
      <c r="D1956" s="1831"/>
      <c r="E1956" s="1831"/>
      <c r="F1956" s="1831">
        <f t="shared" si="62"/>
        <v>0</v>
      </c>
      <c r="G1956" s="1911"/>
      <c r="J1956" s="1777"/>
    </row>
    <row r="1957" spans="1:10" s="1883" customFormat="1">
      <c r="A1957" s="1892"/>
      <c r="B1957" s="1878" t="s">
        <v>3146</v>
      </c>
      <c r="C1957" s="1879" t="s">
        <v>215</v>
      </c>
      <c r="D1957" s="1831">
        <v>10</v>
      </c>
      <c r="E1957" s="1831"/>
      <c r="F1957" s="1831">
        <f t="shared" si="62"/>
        <v>0</v>
      </c>
      <c r="G1957" s="1911"/>
      <c r="J1957" s="1777"/>
    </row>
    <row r="1958" spans="1:10" s="1883" customFormat="1">
      <c r="A1958" s="1892"/>
      <c r="B1958" s="1878" t="s">
        <v>3147</v>
      </c>
      <c r="C1958" s="1879" t="s">
        <v>215</v>
      </c>
      <c r="D1958" s="1831">
        <v>10</v>
      </c>
      <c r="E1958" s="1831"/>
      <c r="F1958" s="1831">
        <f t="shared" si="62"/>
        <v>0</v>
      </c>
      <c r="G1958" s="1911"/>
      <c r="J1958" s="1777"/>
    </row>
    <row r="1959" spans="1:10" s="1883" customFormat="1">
      <c r="A1959" s="1892"/>
      <c r="B1959" s="1878" t="s">
        <v>3148</v>
      </c>
      <c r="C1959" s="1879" t="s">
        <v>215</v>
      </c>
      <c r="D1959" s="1831">
        <v>10</v>
      </c>
      <c r="E1959" s="1831"/>
      <c r="F1959" s="1831">
        <f t="shared" si="62"/>
        <v>0</v>
      </c>
      <c r="G1959" s="1911"/>
      <c r="J1959" s="1777"/>
    </row>
    <row r="1960" spans="1:10" s="1883" customFormat="1">
      <c r="A1960" s="1892"/>
      <c r="B1960" s="1878" t="s">
        <v>3149</v>
      </c>
      <c r="C1960" s="1879" t="s">
        <v>215</v>
      </c>
      <c r="D1960" s="1831">
        <v>10</v>
      </c>
      <c r="E1960" s="1831"/>
      <c r="F1960" s="1831">
        <f t="shared" si="62"/>
        <v>0</v>
      </c>
      <c r="G1960" s="1911"/>
      <c r="J1960" s="1777"/>
    </row>
    <row r="1961" spans="1:10" s="1883" customFormat="1">
      <c r="A1961" s="1892"/>
      <c r="B1961" s="1878" t="s">
        <v>3150</v>
      </c>
      <c r="C1961" s="1879" t="s">
        <v>215</v>
      </c>
      <c r="D1961" s="1831">
        <v>10</v>
      </c>
      <c r="E1961" s="1831"/>
      <c r="F1961" s="1831">
        <f t="shared" si="62"/>
        <v>0</v>
      </c>
      <c r="G1961" s="1911"/>
      <c r="J1961" s="1777"/>
    </row>
    <row r="1962" spans="1:10" s="1883" customFormat="1">
      <c r="A1962" s="1892"/>
      <c r="B1962" s="1878"/>
      <c r="C1962" s="1879"/>
      <c r="D1962" s="1831"/>
      <c r="E1962" s="1831"/>
      <c r="F1962" s="1831">
        <f t="shared" si="62"/>
        <v>0</v>
      </c>
      <c r="G1962" s="1911"/>
      <c r="J1962" s="1777"/>
    </row>
    <row r="1963" spans="1:10" s="1883" customFormat="1" ht="26.4">
      <c r="A1963" s="1884" t="s">
        <v>209</v>
      </c>
      <c r="B1963" s="1885" t="s">
        <v>3151</v>
      </c>
      <c r="C1963" s="1879"/>
      <c r="D1963" s="1831"/>
      <c r="E1963" s="1831"/>
      <c r="F1963" s="1831">
        <f t="shared" si="62"/>
        <v>0</v>
      </c>
      <c r="G1963" s="1911"/>
      <c r="J1963" s="1777"/>
    </row>
    <row r="1964" spans="1:10" s="1883" customFormat="1" ht="79.2">
      <c r="A1964" s="1892"/>
      <c r="B1964" s="1878" t="s">
        <v>3152</v>
      </c>
      <c r="C1964" s="1879"/>
      <c r="D1964" s="1831"/>
      <c r="E1964" s="1831"/>
      <c r="F1964" s="1831"/>
      <c r="G1964" s="1911"/>
      <c r="J1964" s="1777"/>
    </row>
    <row r="1965" spans="1:10" s="1883" customFormat="1" ht="105.6">
      <c r="A1965" s="1892"/>
      <c r="B1965" s="1878" t="s">
        <v>3153</v>
      </c>
      <c r="C1965" s="1879"/>
      <c r="D1965" s="1831"/>
      <c r="E1965" s="1831"/>
      <c r="F1965" s="1831"/>
      <c r="G1965" s="1911"/>
      <c r="J1965" s="1777"/>
    </row>
    <row r="1966" spans="1:10" s="1883" customFormat="1" ht="39.6">
      <c r="A1966" s="1892"/>
      <c r="B1966" s="1878" t="s">
        <v>3154</v>
      </c>
      <c r="C1966" s="1879"/>
      <c r="D1966" s="1831"/>
      <c r="E1966" s="1831"/>
      <c r="F1966" s="1831"/>
      <c r="G1966" s="1911"/>
      <c r="J1966" s="1777"/>
    </row>
    <row r="1967" spans="1:10" s="1883" customFormat="1">
      <c r="A1967" s="1892"/>
      <c r="B1967" s="1878" t="s">
        <v>221</v>
      </c>
      <c r="C1967" s="1879"/>
      <c r="D1967" s="1831"/>
      <c r="E1967" s="1831"/>
      <c r="F1967" s="1831"/>
      <c r="G1967" s="1911"/>
      <c r="J1967" s="1777"/>
    </row>
    <row r="1968" spans="1:10" s="1883" customFormat="1">
      <c r="A1968" s="1892"/>
      <c r="B1968" s="1892"/>
      <c r="C1968" s="1879" t="s">
        <v>179</v>
      </c>
      <c r="D1968" s="1831">
        <v>10</v>
      </c>
      <c r="E1968" s="1831"/>
      <c r="F1968" s="1831">
        <f>D1968*E1968</f>
        <v>0</v>
      </c>
      <c r="G1968" s="1911"/>
      <c r="J1968" s="1777"/>
    </row>
    <row r="1969" spans="1:26" s="1883" customFormat="1">
      <c r="A1969" s="1892"/>
      <c r="B1969" s="1892"/>
      <c r="C1969" s="1879"/>
      <c r="D1969" s="1831"/>
      <c r="E1969" s="1831"/>
      <c r="F1969" s="1831"/>
      <c r="G1969" s="1911"/>
      <c r="J1969" s="1777"/>
    </row>
    <row r="1970" spans="1:26" s="1883" customFormat="1">
      <c r="A1970" s="1892"/>
      <c r="B1970" s="1892"/>
      <c r="C1970" s="1879"/>
      <c r="D1970" s="1831"/>
      <c r="E1970" s="1831"/>
      <c r="F1970" s="1831"/>
      <c r="G1970" s="1911"/>
      <c r="J1970" s="1777"/>
    </row>
    <row r="1971" spans="1:26" s="1883" customFormat="1">
      <c r="A1971" s="1924"/>
      <c r="B1971" s="1925" t="s">
        <v>1822</v>
      </c>
      <c r="C1971" s="1926"/>
      <c r="D1971" s="1927"/>
      <c r="E1971" s="1992"/>
      <c r="F1971" s="1993">
        <f>SUM(F1866:F1970)</f>
        <v>0</v>
      </c>
      <c r="G1971" s="1911"/>
      <c r="J1971" s="1777"/>
    </row>
    <row r="1972" spans="1:26">
      <c r="A1972" s="1821"/>
      <c r="B1972" s="1822"/>
      <c r="C1972" s="1762"/>
      <c r="D1972" s="1780"/>
      <c r="E1972" s="1795"/>
      <c r="F1972" s="1794"/>
      <c r="H1972" s="1777"/>
      <c r="I1972" s="1777"/>
      <c r="J1972" s="1777"/>
      <c r="K1972" s="1777"/>
      <c r="L1972" s="1777"/>
      <c r="M1972" s="1777"/>
      <c r="N1972" s="1777"/>
      <c r="O1972" s="1777"/>
      <c r="P1972" s="1777"/>
      <c r="Q1972" s="1777"/>
      <c r="R1972" s="1777"/>
      <c r="S1972" s="1777"/>
      <c r="T1972" s="1777"/>
      <c r="U1972" s="1777"/>
      <c r="V1972" s="1777"/>
      <c r="W1972" s="1777"/>
      <c r="X1972" s="1777"/>
      <c r="Y1972" s="1777"/>
      <c r="Z1972" s="1777"/>
    </row>
    <row r="1973" spans="1:26">
      <c r="A1973" s="1796"/>
      <c r="B1973" s="1797"/>
      <c r="C1973" s="1785"/>
      <c r="D1973" s="1794"/>
      <c r="E1973" s="1795"/>
      <c r="F1973" s="1813"/>
      <c r="H1973" s="1777"/>
      <c r="I1973" s="1777"/>
      <c r="J1973" s="1777"/>
      <c r="K1973" s="1777"/>
      <c r="L1973" s="1777"/>
      <c r="M1973" s="1777"/>
      <c r="N1973" s="1777"/>
      <c r="O1973" s="1777"/>
      <c r="P1973" s="1777"/>
      <c r="Q1973" s="1777"/>
      <c r="R1973" s="1777"/>
      <c r="S1973" s="1777"/>
      <c r="T1973" s="1777"/>
      <c r="U1973" s="1777"/>
      <c r="V1973" s="1777"/>
      <c r="W1973" s="1777"/>
      <c r="X1973" s="1777"/>
      <c r="Y1973" s="1777"/>
      <c r="Z1973" s="1777"/>
    </row>
    <row r="1974" spans="1:26">
      <c r="A1974" s="1784"/>
      <c r="B1974" s="1797"/>
      <c r="C1974" s="1785"/>
      <c r="D1974" s="1794"/>
      <c r="E1974" s="1795"/>
      <c r="F1974" s="1813"/>
      <c r="H1974" s="1777"/>
      <c r="I1974" s="1777"/>
      <c r="J1974" s="1777"/>
      <c r="K1974" s="1777"/>
      <c r="L1974" s="1777"/>
      <c r="M1974" s="1777"/>
      <c r="N1974" s="1777"/>
      <c r="O1974" s="1777"/>
      <c r="P1974" s="1777"/>
      <c r="Q1974" s="1777"/>
      <c r="R1974" s="1777"/>
      <c r="S1974" s="1777"/>
      <c r="T1974" s="1777"/>
      <c r="U1974" s="1777"/>
      <c r="V1974" s="1777"/>
      <c r="W1974" s="1777"/>
      <c r="X1974" s="1777"/>
      <c r="Y1974" s="1777"/>
      <c r="Z1974" s="1777"/>
    </row>
    <row r="1975" spans="1:26">
      <c r="A1975" s="1798" t="s">
        <v>3155</v>
      </c>
      <c r="B1975" s="1799" t="s">
        <v>162</v>
      </c>
      <c r="C1975" s="1800"/>
      <c r="D1975" s="1800"/>
      <c r="E1975" s="1800"/>
      <c r="F1975" s="1801"/>
      <c r="H1975" s="1777"/>
      <c r="I1975" s="1777"/>
      <c r="J1975" s="1777"/>
      <c r="K1975" s="1777"/>
      <c r="L1975" s="1777"/>
      <c r="M1975" s="1777"/>
      <c r="N1975" s="1777"/>
      <c r="O1975" s="1777"/>
      <c r="P1975" s="1777"/>
      <c r="Q1975" s="1777"/>
      <c r="R1975" s="1777"/>
      <c r="S1975" s="1777"/>
      <c r="T1975" s="1777"/>
      <c r="U1975" s="1777"/>
      <c r="V1975" s="1777"/>
      <c r="W1975" s="1777"/>
      <c r="X1975" s="1777"/>
      <c r="Y1975" s="1777"/>
      <c r="Z1975" s="1777"/>
    </row>
    <row r="1976" spans="1:26">
      <c r="A1976" s="1784"/>
      <c r="B1976" s="1797"/>
      <c r="C1976" s="1785"/>
      <c r="D1976" s="1794"/>
      <c r="E1976" s="1795"/>
      <c r="F1976" s="1813">
        <f t="shared" ref="F1976:F1988" si="63">D1976*E1976</f>
        <v>0</v>
      </c>
      <c r="H1976" s="1777"/>
      <c r="I1976" s="1777"/>
      <c r="J1976" s="1777"/>
      <c r="K1976" s="1777"/>
      <c r="L1976" s="1777"/>
      <c r="M1976" s="1777"/>
      <c r="N1976" s="1777"/>
      <c r="O1976" s="1777"/>
      <c r="P1976" s="1777"/>
      <c r="Q1976" s="1777"/>
      <c r="R1976" s="1777"/>
      <c r="S1976" s="1777"/>
      <c r="T1976" s="1777"/>
      <c r="U1976" s="1777"/>
      <c r="V1976" s="1777"/>
      <c r="W1976" s="1777"/>
      <c r="X1976" s="1777"/>
      <c r="Y1976" s="1777"/>
      <c r="Z1976" s="1777"/>
    </row>
    <row r="1977" spans="1:26">
      <c r="A1977" s="2013"/>
      <c r="B1977" s="2014"/>
      <c r="C1977" s="2015"/>
      <c r="D1977" s="2016"/>
      <c r="E1977" s="2017"/>
      <c r="F1977" s="2018">
        <f t="shared" si="63"/>
        <v>0</v>
      </c>
      <c r="H1977" s="2019"/>
      <c r="I1977" s="2019"/>
      <c r="J1977" s="2019"/>
      <c r="K1977" s="2019"/>
      <c r="L1977" s="2019"/>
      <c r="M1977" s="2019"/>
      <c r="N1977" s="2019"/>
      <c r="O1977" s="2019"/>
      <c r="P1977" s="2019"/>
      <c r="Q1977" s="2019"/>
      <c r="R1977" s="2019"/>
      <c r="S1977" s="2019"/>
      <c r="T1977" s="2019"/>
      <c r="U1977" s="2019"/>
      <c r="V1977" s="2019"/>
      <c r="W1977" s="2019"/>
      <c r="X1977" s="2019"/>
      <c r="Y1977" s="2019"/>
      <c r="Z1977" s="2019"/>
    </row>
    <row r="1978" spans="1:26" ht="26.4">
      <c r="A1978" s="2020" t="s">
        <v>172</v>
      </c>
      <c r="B1978" s="2021" t="s">
        <v>3156</v>
      </c>
      <c r="C1978" s="2015"/>
      <c r="D1978" s="2016"/>
      <c r="E1978" s="2017"/>
      <c r="F1978" s="442">
        <f t="shared" si="63"/>
        <v>0</v>
      </c>
      <c r="G1978" s="2022"/>
      <c r="H1978" s="2019"/>
      <c r="I1978" s="2019"/>
      <c r="J1978" s="2019"/>
      <c r="K1978" s="2019"/>
      <c r="L1978" s="2019"/>
      <c r="M1978" s="2019"/>
      <c r="N1978" s="2019"/>
      <c r="O1978" s="2019"/>
      <c r="P1978" s="2019"/>
      <c r="Q1978" s="2019"/>
      <c r="R1978" s="2019"/>
      <c r="S1978" s="2019"/>
      <c r="T1978" s="2019"/>
      <c r="U1978" s="2019"/>
      <c r="V1978" s="2019"/>
      <c r="W1978" s="2019"/>
      <c r="X1978" s="2019"/>
      <c r="Y1978" s="2019"/>
      <c r="Z1978" s="2019"/>
    </row>
    <row r="1979" spans="1:26" ht="39.6">
      <c r="A1979" s="2013"/>
      <c r="B1979" s="2023" t="s">
        <v>3157</v>
      </c>
      <c r="C1979" s="2015"/>
      <c r="D1979" s="2016"/>
      <c r="E1979" s="2017"/>
      <c r="F1979" s="442">
        <f t="shared" si="63"/>
        <v>0</v>
      </c>
      <c r="H1979" s="2019"/>
      <c r="I1979" s="2019"/>
      <c r="J1979" s="2019"/>
      <c r="K1979" s="2019"/>
      <c r="L1979" s="2019"/>
      <c r="M1979" s="2019"/>
      <c r="N1979" s="2019"/>
      <c r="O1979" s="2019"/>
      <c r="P1979" s="2019"/>
      <c r="Q1979" s="2019"/>
      <c r="R1979" s="2019"/>
      <c r="S1979" s="2019"/>
      <c r="T1979" s="2019"/>
      <c r="U1979" s="2019"/>
      <c r="V1979" s="2019"/>
      <c r="W1979" s="2019"/>
      <c r="X1979" s="2019"/>
      <c r="Y1979" s="2019"/>
      <c r="Z1979" s="2019"/>
    </row>
    <row r="1980" spans="1:26">
      <c r="A1980" s="2024"/>
      <c r="B1980" s="1888" t="s">
        <v>322</v>
      </c>
      <c r="C1980" s="2015"/>
      <c r="D1980" s="2016"/>
      <c r="E1980" s="2017"/>
      <c r="F1980" s="442">
        <f t="shared" si="63"/>
        <v>0</v>
      </c>
      <c r="H1980" s="2019"/>
      <c r="I1980" s="2019"/>
      <c r="J1980" s="2019"/>
      <c r="K1980" s="2019"/>
      <c r="L1980" s="2019"/>
      <c r="M1980" s="2019"/>
      <c r="N1980" s="2019"/>
      <c r="O1980" s="2019"/>
      <c r="P1980" s="2019"/>
      <c r="Q1980" s="2019"/>
      <c r="R1980" s="2019"/>
      <c r="S1980" s="2019"/>
      <c r="T1980" s="2019"/>
      <c r="U1980" s="2019"/>
      <c r="V1980" s="2019"/>
      <c r="W1980" s="2019"/>
      <c r="X1980" s="2019"/>
      <c r="Y1980" s="2019"/>
      <c r="Z1980" s="2019"/>
    </row>
    <row r="1981" spans="1:26" s="93" customFormat="1" ht="26.4">
      <c r="A1981" s="2013" t="s">
        <v>178</v>
      </c>
      <c r="B1981" s="1407" t="s">
        <v>1825</v>
      </c>
      <c r="D1981" s="1831"/>
      <c r="E1981" s="1810"/>
      <c r="F1981" s="442">
        <f t="shared" si="63"/>
        <v>0</v>
      </c>
      <c r="G1981" s="500"/>
      <c r="H1981" s="94"/>
      <c r="I1981" s="1810"/>
    </row>
    <row r="1982" spans="1:26" s="93" customFormat="1" ht="26.4">
      <c r="A1982" s="2013" t="s">
        <v>178</v>
      </c>
      <c r="B1982" s="1407" t="s">
        <v>1826</v>
      </c>
      <c r="D1982" s="1831"/>
      <c r="E1982" s="1810"/>
      <c r="F1982" s="442">
        <f t="shared" si="63"/>
        <v>0</v>
      </c>
      <c r="G1982" s="500"/>
      <c r="H1982" s="94"/>
      <c r="I1982" s="1810"/>
    </row>
    <row r="1983" spans="1:26" s="93" customFormat="1" ht="39.6">
      <c r="A1983" s="2013" t="s">
        <v>178</v>
      </c>
      <c r="B1983" s="1888" t="s">
        <v>1827</v>
      </c>
      <c r="D1983" s="1831"/>
      <c r="E1983" s="1810"/>
      <c r="F1983" s="442">
        <f t="shared" si="63"/>
        <v>0</v>
      </c>
      <c r="G1983" s="500"/>
      <c r="H1983" s="94"/>
      <c r="I1983" s="1810"/>
    </row>
    <row r="1984" spans="1:26" s="93" customFormat="1" ht="39.6">
      <c r="A1984" s="2013" t="s">
        <v>178</v>
      </c>
      <c r="B1984" s="1888" t="s">
        <v>343</v>
      </c>
      <c r="D1984" s="1831"/>
      <c r="E1984" s="1810"/>
      <c r="F1984" s="442">
        <f t="shared" si="63"/>
        <v>0</v>
      </c>
      <c r="G1984" s="500"/>
      <c r="H1984" s="94"/>
      <c r="I1984" s="1810"/>
    </row>
    <row r="1985" spans="1:26" s="1883" customFormat="1">
      <c r="A1985" s="2013" t="s">
        <v>178</v>
      </c>
      <c r="B1985" s="1877" t="s">
        <v>323</v>
      </c>
      <c r="C1985" s="1879"/>
      <c r="D1985" s="1831"/>
      <c r="E1985" s="1831"/>
      <c r="F1985" s="442">
        <f t="shared" si="63"/>
        <v>0</v>
      </c>
      <c r="G1985" s="1911"/>
    </row>
    <row r="1986" spans="1:26" s="1883" customFormat="1" ht="39.6">
      <c r="A1986" s="2013" t="s">
        <v>178</v>
      </c>
      <c r="B1986" s="90" t="s">
        <v>313</v>
      </c>
      <c r="C1986" s="1997"/>
      <c r="D1986" s="1831"/>
      <c r="E1986" s="1831"/>
      <c r="F1986" s="442">
        <f t="shared" si="63"/>
        <v>0</v>
      </c>
      <c r="G1986" s="2025"/>
    </row>
    <row r="1987" spans="1:26" s="93" customFormat="1">
      <c r="A1987" s="1384"/>
      <c r="B1987" s="1390" t="s">
        <v>333</v>
      </c>
      <c r="C1987" s="1385"/>
      <c r="D1987" s="1386"/>
      <c r="E1987" s="1831"/>
      <c r="F1987" s="442">
        <f t="shared" si="63"/>
        <v>0</v>
      </c>
      <c r="G1987" s="500"/>
      <c r="H1987" s="1387"/>
      <c r="J1987" s="1388"/>
      <c r="K1987" s="1389"/>
    </row>
    <row r="1988" spans="1:26" s="2031" customFormat="1">
      <c r="A1988" s="2026"/>
      <c r="B1988" s="2027"/>
      <c r="C1988" s="2028" t="s">
        <v>215</v>
      </c>
      <c r="D1988" s="2029">
        <v>1</v>
      </c>
      <c r="E1988" s="2017"/>
      <c r="F1988" s="2030">
        <f t="shared" si="63"/>
        <v>0</v>
      </c>
      <c r="G1988" s="1776"/>
    </row>
    <row r="1989" spans="1:26">
      <c r="A1989" s="2020"/>
      <c r="B1989" s="2032"/>
      <c r="C1989" s="2015"/>
      <c r="D1989" s="2016"/>
      <c r="E1989" s="2017"/>
      <c r="F1989" s="2018"/>
      <c r="H1989" s="2019"/>
      <c r="I1989" s="2019"/>
      <c r="J1989" s="2019"/>
      <c r="K1989" s="2019"/>
      <c r="L1989" s="2019"/>
      <c r="M1989" s="2019"/>
      <c r="N1989" s="2019"/>
      <c r="O1989" s="2019"/>
      <c r="P1989" s="2019"/>
      <c r="Q1989" s="2019"/>
      <c r="R1989" s="2019"/>
      <c r="S1989" s="2019"/>
      <c r="T1989" s="2019"/>
      <c r="U1989" s="2019"/>
      <c r="V1989" s="2019"/>
      <c r="W1989" s="2019"/>
      <c r="X1989" s="2019"/>
      <c r="Y1989" s="2019"/>
      <c r="Z1989" s="2019"/>
    </row>
    <row r="1990" spans="1:26">
      <c r="A1990" s="2020" t="s">
        <v>202</v>
      </c>
      <c r="B1990" s="2021" t="s">
        <v>3158</v>
      </c>
      <c r="C1990" s="2015"/>
      <c r="D1990" s="2016"/>
      <c r="E1990" s="2017"/>
      <c r="F1990" s="442">
        <f t="shared" ref="F1990:F2000" si="64">D1990*E1990</f>
        <v>0</v>
      </c>
      <c r="G1990" s="2022"/>
      <c r="H1990" s="2019"/>
      <c r="I1990" s="2019"/>
      <c r="J1990" s="2019"/>
      <c r="K1990" s="2019"/>
      <c r="L1990" s="2019"/>
      <c r="M1990" s="2019"/>
      <c r="N1990" s="2019"/>
      <c r="O1990" s="2019"/>
      <c r="P1990" s="2019"/>
      <c r="Q1990" s="2019"/>
      <c r="R1990" s="2019"/>
      <c r="S1990" s="2019"/>
      <c r="T1990" s="2019"/>
      <c r="U1990" s="2019"/>
      <c r="V1990" s="2019"/>
      <c r="W1990" s="2019"/>
      <c r="X1990" s="2019"/>
      <c r="Y1990" s="2019"/>
      <c r="Z1990" s="2019"/>
    </row>
    <row r="1991" spans="1:26" ht="39.6">
      <c r="A1991" s="2013"/>
      <c r="B1991" s="2023" t="s">
        <v>3159</v>
      </c>
      <c r="C1991" s="2015"/>
      <c r="D1991" s="2016"/>
      <c r="E1991" s="2017"/>
      <c r="F1991" s="442">
        <f t="shared" si="64"/>
        <v>0</v>
      </c>
      <c r="H1991" s="2019"/>
      <c r="I1991" s="2019"/>
      <c r="J1991" s="2019"/>
      <c r="K1991" s="2019"/>
      <c r="L1991" s="2019"/>
      <c r="M1991" s="2019"/>
      <c r="N1991" s="2019"/>
      <c r="O1991" s="2019"/>
      <c r="P1991" s="2019"/>
      <c r="Q1991" s="2019"/>
      <c r="R1991" s="2019"/>
      <c r="S1991" s="2019"/>
      <c r="T1991" s="2019"/>
      <c r="U1991" s="2019"/>
      <c r="V1991" s="2019"/>
      <c r="W1991" s="2019"/>
      <c r="X1991" s="2019"/>
      <c r="Y1991" s="2019"/>
      <c r="Z1991" s="2019"/>
    </row>
    <row r="1992" spans="1:26">
      <c r="A1992" s="2024"/>
      <c r="B1992" s="1888" t="s">
        <v>322</v>
      </c>
      <c r="C1992" s="2015"/>
      <c r="D1992" s="2016"/>
      <c r="E1992" s="2017"/>
      <c r="F1992" s="442">
        <f t="shared" si="64"/>
        <v>0</v>
      </c>
      <c r="H1992" s="2019"/>
      <c r="I1992" s="2019"/>
      <c r="J1992" s="2019"/>
      <c r="K1992" s="2019"/>
      <c r="L1992" s="2019"/>
      <c r="M1992" s="2019"/>
      <c r="N1992" s="2019"/>
      <c r="O1992" s="2019"/>
      <c r="P1992" s="2019"/>
      <c r="Q1992" s="2019"/>
      <c r="R1992" s="2019"/>
      <c r="S1992" s="2019"/>
      <c r="T1992" s="2019"/>
      <c r="U1992" s="2019"/>
      <c r="V1992" s="2019"/>
      <c r="W1992" s="2019"/>
      <c r="X1992" s="2019"/>
      <c r="Y1992" s="2019"/>
      <c r="Z1992" s="2019"/>
    </row>
    <row r="1993" spans="1:26" s="93" customFormat="1" ht="26.4">
      <c r="A1993" s="2013" t="s">
        <v>178</v>
      </c>
      <c r="B1993" s="1407" t="s">
        <v>1825</v>
      </c>
      <c r="D1993" s="1831"/>
      <c r="E1993" s="1810"/>
      <c r="F1993" s="442">
        <f t="shared" si="64"/>
        <v>0</v>
      </c>
      <c r="G1993" s="500"/>
      <c r="H1993" s="94"/>
      <c r="I1993" s="1810"/>
    </row>
    <row r="1994" spans="1:26" s="93" customFormat="1" ht="26.4">
      <c r="A1994" s="2013" t="s">
        <v>178</v>
      </c>
      <c r="B1994" s="1407" t="s">
        <v>1826</v>
      </c>
      <c r="D1994" s="1831"/>
      <c r="E1994" s="1810"/>
      <c r="F1994" s="442">
        <f t="shared" si="64"/>
        <v>0</v>
      </c>
      <c r="G1994" s="500"/>
      <c r="H1994" s="94"/>
      <c r="I1994" s="1810"/>
    </row>
    <row r="1995" spans="1:26" s="93" customFormat="1" ht="39.6">
      <c r="A1995" s="2013" t="s">
        <v>178</v>
      </c>
      <c r="B1995" s="1888" t="s">
        <v>1827</v>
      </c>
      <c r="D1995" s="1831"/>
      <c r="E1995" s="1810"/>
      <c r="F1995" s="442">
        <f t="shared" si="64"/>
        <v>0</v>
      </c>
      <c r="G1995" s="500"/>
      <c r="H1995" s="94"/>
      <c r="I1995" s="1810"/>
    </row>
    <row r="1996" spans="1:26" s="93" customFormat="1" ht="39.6">
      <c r="A1996" s="2013" t="s">
        <v>178</v>
      </c>
      <c r="B1996" s="1888" t="s">
        <v>343</v>
      </c>
      <c r="D1996" s="1831"/>
      <c r="E1996" s="1810"/>
      <c r="F1996" s="442">
        <f t="shared" si="64"/>
        <v>0</v>
      </c>
      <c r="G1996" s="500"/>
      <c r="H1996" s="94"/>
      <c r="I1996" s="1810"/>
    </row>
    <row r="1997" spans="1:26" s="1883" customFormat="1">
      <c r="A1997" s="2013" t="s">
        <v>178</v>
      </c>
      <c r="B1997" s="1877" t="s">
        <v>323</v>
      </c>
      <c r="C1997" s="1879"/>
      <c r="D1997" s="1831"/>
      <c r="E1997" s="1831"/>
      <c r="F1997" s="442">
        <f t="shared" si="64"/>
        <v>0</v>
      </c>
      <c r="G1997" s="1911"/>
    </row>
    <row r="1998" spans="1:26" s="1883" customFormat="1" ht="39.6">
      <c r="A1998" s="2013" t="s">
        <v>178</v>
      </c>
      <c r="B1998" s="90" t="s">
        <v>313</v>
      </c>
      <c r="C1998" s="1997"/>
      <c r="D1998" s="1831"/>
      <c r="E1998" s="1831"/>
      <c r="F1998" s="442">
        <f t="shared" si="64"/>
        <v>0</v>
      </c>
      <c r="G1998" s="2025"/>
    </row>
    <row r="1999" spans="1:26" s="93" customFormat="1">
      <c r="A1999" s="1384"/>
      <c r="B1999" s="1390" t="s">
        <v>333</v>
      </c>
      <c r="C1999" s="1385"/>
      <c r="D1999" s="1386"/>
      <c r="E1999" s="1831"/>
      <c r="F1999" s="442">
        <f t="shared" si="64"/>
        <v>0</v>
      </c>
      <c r="G1999" s="500"/>
      <c r="H1999" s="1387"/>
      <c r="J1999" s="1388"/>
      <c r="K1999" s="1389"/>
    </row>
    <row r="2000" spans="1:26" s="2031" customFormat="1">
      <c r="A2000" s="2026"/>
      <c r="B2000" s="2027"/>
      <c r="C2000" s="2028" t="s">
        <v>215</v>
      </c>
      <c r="D2000" s="2029">
        <v>1</v>
      </c>
      <c r="E2000" s="2017"/>
      <c r="F2000" s="2030">
        <f t="shared" si="64"/>
        <v>0</v>
      </c>
      <c r="G2000" s="1776"/>
    </row>
    <row r="2001" spans="1:26" s="93" customFormat="1">
      <c r="A2001" s="1884"/>
      <c r="B2001" s="1999"/>
      <c r="D2001" s="1831"/>
      <c r="E2001" s="1810"/>
      <c r="F2001" s="2018"/>
      <c r="G2001" s="500"/>
      <c r="H2001" s="94"/>
      <c r="I2001" s="1810"/>
      <c r="J2001" s="2019"/>
    </row>
    <row r="2002" spans="1:26">
      <c r="A2002" s="2020" t="s">
        <v>203</v>
      </c>
      <c r="B2002" s="2021" t="s">
        <v>3160</v>
      </c>
      <c r="C2002" s="2015"/>
      <c r="D2002" s="2016"/>
      <c r="E2002" s="2017"/>
      <c r="F2002" s="442">
        <f t="shared" ref="F2002:F2012" si="65">D2002*E2002</f>
        <v>0</v>
      </c>
      <c r="G2002" s="2022"/>
      <c r="H2002" s="2019"/>
      <c r="I2002" s="2019"/>
      <c r="J2002" s="2019"/>
      <c r="K2002" s="2019"/>
      <c r="L2002" s="2019"/>
      <c r="M2002" s="2019"/>
      <c r="N2002" s="2019"/>
      <c r="O2002" s="2019"/>
      <c r="P2002" s="2019"/>
      <c r="Q2002" s="2019"/>
      <c r="R2002" s="2019"/>
      <c r="S2002" s="2019"/>
      <c r="T2002" s="2019"/>
      <c r="U2002" s="2019"/>
      <c r="V2002" s="2019"/>
      <c r="W2002" s="2019"/>
      <c r="X2002" s="2019"/>
      <c r="Y2002" s="2019"/>
      <c r="Z2002" s="2019"/>
    </row>
    <row r="2003" spans="1:26" ht="39.6">
      <c r="A2003" s="2013"/>
      <c r="B2003" s="2023" t="s">
        <v>3161</v>
      </c>
      <c r="C2003" s="2015"/>
      <c r="D2003" s="2016"/>
      <c r="E2003" s="2017"/>
      <c r="F2003" s="442">
        <f t="shared" si="65"/>
        <v>0</v>
      </c>
      <c r="H2003" s="2019"/>
      <c r="I2003" s="2019"/>
      <c r="J2003" s="2019"/>
      <c r="K2003" s="2019"/>
      <c r="L2003" s="2019"/>
      <c r="M2003" s="2019"/>
      <c r="N2003" s="2019"/>
      <c r="O2003" s="2019"/>
      <c r="P2003" s="2019"/>
      <c r="Q2003" s="2019"/>
      <c r="R2003" s="2019"/>
      <c r="S2003" s="2019"/>
      <c r="T2003" s="2019"/>
      <c r="U2003" s="2019"/>
      <c r="V2003" s="2019"/>
      <c r="W2003" s="2019"/>
      <c r="X2003" s="2019"/>
      <c r="Y2003" s="2019"/>
      <c r="Z2003" s="2019"/>
    </row>
    <row r="2004" spans="1:26">
      <c r="A2004" s="2024"/>
      <c r="B2004" s="1888" t="s">
        <v>322</v>
      </c>
      <c r="C2004" s="2015"/>
      <c r="D2004" s="2016"/>
      <c r="E2004" s="2017"/>
      <c r="F2004" s="442">
        <f t="shared" si="65"/>
        <v>0</v>
      </c>
      <c r="H2004" s="2019"/>
      <c r="I2004" s="2019"/>
      <c r="J2004" s="2019"/>
      <c r="K2004" s="2019"/>
      <c r="L2004" s="2019"/>
      <c r="M2004" s="2019"/>
      <c r="N2004" s="2019"/>
      <c r="O2004" s="2019"/>
      <c r="P2004" s="2019"/>
      <c r="Q2004" s="2019"/>
      <c r="R2004" s="2019"/>
      <c r="S2004" s="2019"/>
      <c r="T2004" s="2019"/>
      <c r="U2004" s="2019"/>
      <c r="V2004" s="2019"/>
      <c r="W2004" s="2019"/>
      <c r="X2004" s="2019"/>
      <c r="Y2004" s="2019"/>
      <c r="Z2004" s="2019"/>
    </row>
    <row r="2005" spans="1:26" s="93" customFormat="1" ht="26.4">
      <c r="A2005" s="2013" t="s">
        <v>178</v>
      </c>
      <c r="B2005" s="1407" t="s">
        <v>1825</v>
      </c>
      <c r="D2005" s="1831"/>
      <c r="E2005" s="1810"/>
      <c r="F2005" s="442">
        <f t="shared" si="65"/>
        <v>0</v>
      </c>
      <c r="G2005" s="500"/>
      <c r="H2005" s="94"/>
      <c r="I2005" s="1810"/>
    </row>
    <row r="2006" spans="1:26" s="93" customFormat="1" ht="26.4">
      <c r="A2006" s="2013" t="s">
        <v>178</v>
      </c>
      <c r="B2006" s="1407" t="s">
        <v>1826</v>
      </c>
      <c r="D2006" s="1831"/>
      <c r="E2006" s="1810"/>
      <c r="F2006" s="442">
        <f t="shared" si="65"/>
        <v>0</v>
      </c>
      <c r="G2006" s="500"/>
      <c r="H2006" s="94"/>
      <c r="I2006" s="1810"/>
    </row>
    <row r="2007" spans="1:26" s="93" customFormat="1" ht="39.6">
      <c r="A2007" s="2013" t="s">
        <v>178</v>
      </c>
      <c r="B2007" s="1888" t="s">
        <v>1827</v>
      </c>
      <c r="D2007" s="1831"/>
      <c r="E2007" s="1810"/>
      <c r="F2007" s="442">
        <f t="shared" si="65"/>
        <v>0</v>
      </c>
      <c r="G2007" s="500"/>
      <c r="H2007" s="94"/>
      <c r="I2007" s="1810"/>
    </row>
    <row r="2008" spans="1:26" s="93" customFormat="1" ht="39.6">
      <c r="A2008" s="2013" t="s">
        <v>178</v>
      </c>
      <c r="B2008" s="1888" t="s">
        <v>343</v>
      </c>
      <c r="D2008" s="1831"/>
      <c r="E2008" s="1810"/>
      <c r="F2008" s="442">
        <f t="shared" si="65"/>
        <v>0</v>
      </c>
      <c r="G2008" s="500"/>
      <c r="H2008" s="94"/>
      <c r="I2008" s="1810"/>
    </row>
    <row r="2009" spans="1:26" s="1883" customFormat="1">
      <c r="A2009" s="2013" t="s">
        <v>178</v>
      </c>
      <c r="B2009" s="1877" t="s">
        <v>323</v>
      </c>
      <c r="C2009" s="1879"/>
      <c r="D2009" s="1831"/>
      <c r="E2009" s="1831"/>
      <c r="F2009" s="442">
        <f t="shared" si="65"/>
        <v>0</v>
      </c>
      <c r="G2009" s="1911"/>
    </row>
    <row r="2010" spans="1:26" s="1883" customFormat="1" ht="39.6">
      <c r="A2010" s="2013" t="s">
        <v>178</v>
      </c>
      <c r="B2010" s="90" t="s">
        <v>313</v>
      </c>
      <c r="C2010" s="1997"/>
      <c r="D2010" s="1831"/>
      <c r="E2010" s="1831"/>
      <c r="F2010" s="442">
        <f t="shared" si="65"/>
        <v>0</v>
      </c>
      <c r="G2010" s="2025"/>
    </row>
    <row r="2011" spans="1:26" s="93" customFormat="1">
      <c r="A2011" s="1384"/>
      <c r="B2011" s="1390" t="s">
        <v>333</v>
      </c>
      <c r="C2011" s="1385"/>
      <c r="D2011" s="1386"/>
      <c r="E2011" s="1831"/>
      <c r="F2011" s="442">
        <f t="shared" si="65"/>
        <v>0</v>
      </c>
      <c r="G2011" s="500"/>
      <c r="H2011" s="1387"/>
      <c r="J2011" s="1388"/>
      <c r="K2011" s="1389"/>
    </row>
    <row r="2012" spans="1:26" s="2031" customFormat="1">
      <c r="A2012" s="2026"/>
      <c r="B2012" s="2027"/>
      <c r="C2012" s="2028" t="s">
        <v>215</v>
      </c>
      <c r="D2012" s="2029">
        <v>1</v>
      </c>
      <c r="E2012" s="2017"/>
      <c r="F2012" s="2030">
        <f t="shared" si="65"/>
        <v>0</v>
      </c>
      <c r="G2012" s="1776"/>
    </row>
    <row r="2013" spans="1:26" s="1883" customFormat="1">
      <c r="A2013" s="1892"/>
      <c r="B2013" s="1892"/>
      <c r="C2013" s="1879"/>
      <c r="D2013" s="1831"/>
      <c r="E2013" s="1831"/>
      <c r="F2013" s="2018"/>
      <c r="G2013" s="1911"/>
      <c r="J2013" s="2019"/>
    </row>
    <row r="2014" spans="1:26">
      <c r="A2014" s="2020" t="s">
        <v>205</v>
      </c>
      <c r="B2014" s="2021" t="s">
        <v>3162</v>
      </c>
      <c r="C2014" s="2015"/>
      <c r="D2014" s="2016"/>
      <c r="E2014" s="2017"/>
      <c r="F2014" s="442">
        <f t="shared" ref="F2014:F2024" si="66">D2014*E2014</f>
        <v>0</v>
      </c>
      <c r="G2014" s="2025"/>
      <c r="H2014" s="2019"/>
      <c r="I2014" s="2019"/>
      <c r="J2014" s="2019"/>
      <c r="K2014" s="2019"/>
      <c r="L2014" s="2019"/>
      <c r="M2014" s="2019"/>
      <c r="N2014" s="2019"/>
      <c r="O2014" s="2019"/>
      <c r="P2014" s="2019"/>
      <c r="Q2014" s="2019"/>
      <c r="R2014" s="2019"/>
      <c r="S2014" s="2019"/>
      <c r="T2014" s="2019"/>
      <c r="U2014" s="2019"/>
      <c r="V2014" s="2019"/>
      <c r="W2014" s="2019"/>
      <c r="X2014" s="2019"/>
      <c r="Y2014" s="2019"/>
      <c r="Z2014" s="2019"/>
    </row>
    <row r="2015" spans="1:26" ht="39.6">
      <c r="A2015" s="2013"/>
      <c r="B2015" s="2023" t="s">
        <v>3163</v>
      </c>
      <c r="C2015" s="2015"/>
      <c r="D2015" s="2016"/>
      <c r="E2015" s="2017"/>
      <c r="F2015" s="442">
        <f t="shared" si="66"/>
        <v>0</v>
      </c>
      <c r="H2015" s="2019"/>
      <c r="I2015" s="2019"/>
      <c r="J2015" s="2019"/>
      <c r="K2015" s="2019"/>
      <c r="L2015" s="2019"/>
      <c r="M2015" s="2019"/>
      <c r="N2015" s="2019"/>
      <c r="O2015" s="2019"/>
      <c r="P2015" s="2019"/>
      <c r="Q2015" s="2019"/>
      <c r="R2015" s="2019"/>
      <c r="S2015" s="2019"/>
      <c r="T2015" s="2019"/>
      <c r="U2015" s="2019"/>
      <c r="V2015" s="2019"/>
      <c r="W2015" s="2019"/>
      <c r="X2015" s="2019"/>
      <c r="Y2015" s="2019"/>
      <c r="Z2015" s="2019"/>
    </row>
    <row r="2016" spans="1:26">
      <c r="A2016" s="2024"/>
      <c r="B2016" s="1888" t="s">
        <v>322</v>
      </c>
      <c r="C2016" s="2015"/>
      <c r="D2016" s="2016"/>
      <c r="E2016" s="2017"/>
      <c r="F2016" s="442">
        <f t="shared" si="66"/>
        <v>0</v>
      </c>
      <c r="H2016" s="2019"/>
      <c r="I2016" s="2019"/>
      <c r="J2016" s="2019"/>
      <c r="K2016" s="2019"/>
      <c r="L2016" s="2019"/>
      <c r="M2016" s="2019"/>
      <c r="N2016" s="2019"/>
      <c r="O2016" s="2019"/>
      <c r="P2016" s="2019"/>
      <c r="Q2016" s="2019"/>
      <c r="R2016" s="2019"/>
      <c r="S2016" s="2019"/>
      <c r="T2016" s="2019"/>
      <c r="U2016" s="2019"/>
      <c r="V2016" s="2019"/>
      <c r="W2016" s="2019"/>
      <c r="X2016" s="2019"/>
      <c r="Y2016" s="2019"/>
      <c r="Z2016" s="2019"/>
    </row>
    <row r="2017" spans="1:26" s="93" customFormat="1" ht="26.4">
      <c r="A2017" s="2013" t="s">
        <v>178</v>
      </c>
      <c r="B2017" s="1407" t="s">
        <v>3164</v>
      </c>
      <c r="D2017" s="1831"/>
      <c r="E2017" s="1810"/>
      <c r="F2017" s="442">
        <f t="shared" si="66"/>
        <v>0</v>
      </c>
      <c r="G2017" s="500"/>
      <c r="H2017" s="94"/>
      <c r="I2017" s="1810"/>
    </row>
    <row r="2018" spans="1:26" s="93" customFormat="1" ht="26.4">
      <c r="A2018" s="2013" t="s">
        <v>178</v>
      </c>
      <c r="B2018" s="1407" t="s">
        <v>1826</v>
      </c>
      <c r="D2018" s="1831"/>
      <c r="E2018" s="1810"/>
      <c r="F2018" s="442">
        <f t="shared" si="66"/>
        <v>0</v>
      </c>
      <c r="G2018" s="500"/>
      <c r="H2018" s="94"/>
      <c r="I2018" s="1810"/>
    </row>
    <row r="2019" spans="1:26" s="93" customFormat="1" ht="39.6">
      <c r="A2019" s="2013" t="s">
        <v>178</v>
      </c>
      <c r="B2019" s="1888" t="s">
        <v>1827</v>
      </c>
      <c r="D2019" s="1831"/>
      <c r="E2019" s="1810"/>
      <c r="F2019" s="442">
        <f t="shared" si="66"/>
        <v>0</v>
      </c>
      <c r="G2019" s="500"/>
      <c r="H2019" s="94"/>
      <c r="I2019" s="1810"/>
    </row>
    <row r="2020" spans="1:26" s="93" customFormat="1" ht="39.6">
      <c r="A2020" s="2013" t="s">
        <v>178</v>
      </c>
      <c r="B2020" s="1888" t="s">
        <v>343</v>
      </c>
      <c r="D2020" s="1831"/>
      <c r="E2020" s="1810"/>
      <c r="F2020" s="442">
        <f t="shared" si="66"/>
        <v>0</v>
      </c>
      <c r="G2020" s="500"/>
      <c r="H2020" s="94"/>
      <c r="I2020" s="1810"/>
    </row>
    <row r="2021" spans="1:26" s="1883" customFormat="1">
      <c r="A2021" s="2013" t="s">
        <v>178</v>
      </c>
      <c r="B2021" s="1877" t="s">
        <v>323</v>
      </c>
      <c r="C2021" s="1879"/>
      <c r="D2021" s="1831"/>
      <c r="E2021" s="1831"/>
      <c r="F2021" s="442">
        <f t="shared" si="66"/>
        <v>0</v>
      </c>
      <c r="G2021" s="1911"/>
    </row>
    <row r="2022" spans="1:26" s="1883" customFormat="1" ht="39.6">
      <c r="A2022" s="2013" t="s">
        <v>178</v>
      </c>
      <c r="B2022" s="90" t="s">
        <v>313</v>
      </c>
      <c r="C2022" s="1997"/>
      <c r="D2022" s="1831"/>
      <c r="E2022" s="1831"/>
      <c r="F2022" s="442">
        <f t="shared" si="66"/>
        <v>0</v>
      </c>
      <c r="G2022" s="2025"/>
    </row>
    <row r="2023" spans="1:26" s="93" customFormat="1">
      <c r="A2023" s="1384"/>
      <c r="B2023" s="1390" t="s">
        <v>1628</v>
      </c>
      <c r="C2023" s="1385"/>
      <c r="D2023" s="1386"/>
      <c r="E2023" s="1831"/>
      <c r="F2023" s="442">
        <f t="shared" si="66"/>
        <v>0</v>
      </c>
      <c r="G2023" s="500"/>
      <c r="H2023" s="1387"/>
      <c r="J2023" s="1388"/>
      <c r="K2023" s="1389"/>
    </row>
    <row r="2024" spans="1:26" s="2031" customFormat="1">
      <c r="A2024" s="2026"/>
      <c r="B2024" s="2027"/>
      <c r="C2024" s="2028" t="s">
        <v>201</v>
      </c>
      <c r="D2024" s="2029">
        <v>1</v>
      </c>
      <c r="E2024" s="2017"/>
      <c r="F2024" s="2030">
        <f t="shared" si="66"/>
        <v>0</v>
      </c>
      <c r="G2024" s="1776"/>
    </row>
    <row r="2025" spans="1:26" s="1883" customFormat="1">
      <c r="A2025" s="1892"/>
      <c r="B2025" s="88"/>
      <c r="C2025" s="1997"/>
      <c r="D2025" s="1831"/>
      <c r="E2025" s="1831"/>
      <c r="F2025" s="2018"/>
      <c r="G2025" s="1911"/>
      <c r="J2025" s="2019"/>
    </row>
    <row r="2026" spans="1:26">
      <c r="A2026" s="2020" t="s">
        <v>206</v>
      </c>
      <c r="B2026" s="2021" t="s">
        <v>3165</v>
      </c>
      <c r="C2026" s="2015"/>
      <c r="D2026" s="2016"/>
      <c r="E2026" s="2017"/>
      <c r="F2026" s="442">
        <f t="shared" ref="F2026:F2036" si="67">D2026*E2026</f>
        <v>0</v>
      </c>
      <c r="G2026" s="2025"/>
      <c r="H2026" s="2019"/>
      <c r="I2026" s="2019"/>
      <c r="J2026" s="2019"/>
      <c r="K2026" s="2019"/>
      <c r="L2026" s="2019"/>
      <c r="M2026" s="2019"/>
      <c r="N2026" s="2019"/>
      <c r="O2026" s="2019"/>
      <c r="P2026" s="2019"/>
      <c r="Q2026" s="2019"/>
      <c r="R2026" s="2019"/>
      <c r="S2026" s="2019"/>
      <c r="T2026" s="2019"/>
      <c r="U2026" s="2019"/>
      <c r="V2026" s="2019"/>
      <c r="W2026" s="2019"/>
      <c r="X2026" s="2019"/>
      <c r="Y2026" s="2019"/>
      <c r="Z2026" s="2019"/>
    </row>
    <row r="2027" spans="1:26" ht="39.6">
      <c r="A2027" s="2013"/>
      <c r="B2027" s="2023" t="s">
        <v>3166</v>
      </c>
      <c r="C2027" s="2015"/>
      <c r="D2027" s="2016"/>
      <c r="E2027" s="2017"/>
      <c r="F2027" s="442">
        <f t="shared" si="67"/>
        <v>0</v>
      </c>
      <c r="H2027" s="2019"/>
      <c r="I2027" s="2019"/>
      <c r="J2027" s="2019"/>
      <c r="K2027" s="2019"/>
      <c r="L2027" s="2019"/>
      <c r="M2027" s="2019"/>
      <c r="N2027" s="2019"/>
      <c r="O2027" s="2019"/>
      <c r="P2027" s="2019"/>
      <c r="Q2027" s="2019"/>
      <c r="R2027" s="2019"/>
      <c r="S2027" s="2019"/>
      <c r="T2027" s="2019"/>
      <c r="U2027" s="2019"/>
      <c r="V2027" s="2019"/>
      <c r="W2027" s="2019"/>
      <c r="X2027" s="2019"/>
      <c r="Y2027" s="2019"/>
      <c r="Z2027" s="2019"/>
    </row>
    <row r="2028" spans="1:26">
      <c r="A2028" s="2024"/>
      <c r="B2028" s="1888" t="s">
        <v>322</v>
      </c>
      <c r="C2028" s="2015"/>
      <c r="D2028" s="2016"/>
      <c r="E2028" s="2017"/>
      <c r="F2028" s="442">
        <f t="shared" si="67"/>
        <v>0</v>
      </c>
      <c r="H2028" s="2019"/>
      <c r="I2028" s="2019"/>
      <c r="J2028" s="2019"/>
      <c r="K2028" s="2019"/>
      <c r="L2028" s="2019"/>
      <c r="M2028" s="2019"/>
      <c r="N2028" s="2019"/>
      <c r="O2028" s="2019"/>
      <c r="P2028" s="2019"/>
      <c r="Q2028" s="2019"/>
      <c r="R2028" s="2019"/>
      <c r="S2028" s="2019"/>
      <c r="T2028" s="2019"/>
      <c r="U2028" s="2019"/>
      <c r="V2028" s="2019"/>
      <c r="W2028" s="2019"/>
      <c r="X2028" s="2019"/>
      <c r="Y2028" s="2019"/>
      <c r="Z2028" s="2019"/>
    </row>
    <row r="2029" spans="1:26" s="93" customFormat="1" ht="26.4">
      <c r="A2029" s="2013" t="s">
        <v>178</v>
      </c>
      <c r="B2029" s="1407" t="s">
        <v>3167</v>
      </c>
      <c r="D2029" s="1831"/>
      <c r="E2029" s="1810"/>
      <c r="F2029" s="442">
        <f t="shared" si="67"/>
        <v>0</v>
      </c>
      <c r="G2029" s="500"/>
      <c r="H2029" s="94"/>
      <c r="I2029" s="1810"/>
    </row>
    <row r="2030" spans="1:26" s="93" customFormat="1" ht="26.4">
      <c r="A2030" s="2013" t="s">
        <v>178</v>
      </c>
      <c r="B2030" s="1407" t="s">
        <v>1826</v>
      </c>
      <c r="D2030" s="1831"/>
      <c r="E2030" s="1810"/>
      <c r="F2030" s="442">
        <f t="shared" si="67"/>
        <v>0</v>
      </c>
      <c r="G2030" s="500"/>
      <c r="H2030" s="94"/>
      <c r="I2030" s="1810"/>
    </row>
    <row r="2031" spans="1:26" s="93" customFormat="1" ht="39.6">
      <c r="A2031" s="2013" t="s">
        <v>178</v>
      </c>
      <c r="B2031" s="1888" t="s">
        <v>1827</v>
      </c>
      <c r="D2031" s="1831"/>
      <c r="E2031" s="1810"/>
      <c r="F2031" s="442">
        <f t="shared" si="67"/>
        <v>0</v>
      </c>
      <c r="G2031" s="500"/>
      <c r="H2031" s="94"/>
      <c r="I2031" s="1810"/>
    </row>
    <row r="2032" spans="1:26" s="93" customFormat="1" ht="39.6">
      <c r="A2032" s="2013" t="s">
        <v>178</v>
      </c>
      <c r="B2032" s="1888" t="s">
        <v>343</v>
      </c>
      <c r="D2032" s="1831"/>
      <c r="E2032" s="1810"/>
      <c r="F2032" s="442">
        <f t="shared" si="67"/>
        <v>0</v>
      </c>
      <c r="G2032" s="500"/>
      <c r="H2032" s="94"/>
      <c r="I2032" s="1810"/>
    </row>
    <row r="2033" spans="1:26" s="1883" customFormat="1">
      <c r="A2033" s="2013" t="s">
        <v>178</v>
      </c>
      <c r="B2033" s="1877" t="s">
        <v>323</v>
      </c>
      <c r="C2033" s="1879"/>
      <c r="D2033" s="1831"/>
      <c r="E2033" s="1831"/>
      <c r="F2033" s="442">
        <f t="shared" si="67"/>
        <v>0</v>
      </c>
      <c r="G2033" s="1911"/>
    </row>
    <row r="2034" spans="1:26" s="1883" customFormat="1" ht="39.6">
      <c r="A2034" s="2013" t="s">
        <v>178</v>
      </c>
      <c r="B2034" s="90" t="s">
        <v>313</v>
      </c>
      <c r="C2034" s="1997"/>
      <c r="D2034" s="1831"/>
      <c r="E2034" s="1831"/>
      <c r="F2034" s="442">
        <f t="shared" si="67"/>
        <v>0</v>
      </c>
      <c r="G2034" s="2025"/>
    </row>
    <row r="2035" spans="1:26" s="93" customFormat="1">
      <c r="A2035" s="1384"/>
      <c r="B2035" s="1390" t="s">
        <v>1628</v>
      </c>
      <c r="C2035" s="1385"/>
      <c r="D2035" s="1386"/>
      <c r="E2035" s="1831"/>
      <c r="F2035" s="442">
        <f t="shared" si="67"/>
        <v>0</v>
      </c>
      <c r="G2035" s="500"/>
      <c r="H2035" s="1387"/>
      <c r="J2035" s="1388"/>
      <c r="K2035" s="1389"/>
    </row>
    <row r="2036" spans="1:26" s="2031" customFormat="1">
      <c r="A2036" s="2026"/>
      <c r="B2036" s="2027"/>
      <c r="C2036" s="2028" t="s">
        <v>201</v>
      </c>
      <c r="D2036" s="2029">
        <v>1</v>
      </c>
      <c r="E2036" s="2017"/>
      <c r="F2036" s="2030">
        <f t="shared" si="67"/>
        <v>0</v>
      </c>
      <c r="G2036" s="1776"/>
    </row>
    <row r="2037" spans="1:26" s="93" customFormat="1">
      <c r="A2037" s="1384"/>
      <c r="B2037" s="1999"/>
      <c r="C2037" s="1385"/>
      <c r="D2037" s="1386"/>
      <c r="E2037" s="1831"/>
      <c r="F2037" s="2018"/>
      <c r="G2037" s="500"/>
      <c r="H2037" s="1387"/>
      <c r="J2037" s="2019"/>
      <c r="K2037" s="1389"/>
    </row>
    <row r="2038" spans="1:26" ht="26.4">
      <c r="A2038" s="2020" t="s">
        <v>207</v>
      </c>
      <c r="B2038" s="2021" t="s">
        <v>3168</v>
      </c>
      <c r="C2038" s="2015"/>
      <c r="D2038" s="2016"/>
      <c r="E2038" s="2017"/>
      <c r="F2038" s="442">
        <f t="shared" ref="F2038:F2048" si="68">D2038*E2038</f>
        <v>0</v>
      </c>
      <c r="G2038" s="2025"/>
      <c r="H2038" s="2019"/>
      <c r="I2038" s="2019"/>
      <c r="J2038" s="2019"/>
      <c r="K2038" s="2019"/>
      <c r="L2038" s="2019"/>
      <c r="M2038" s="2019"/>
      <c r="N2038" s="2019"/>
      <c r="O2038" s="2019"/>
      <c r="P2038" s="2019"/>
      <c r="Q2038" s="2019"/>
      <c r="R2038" s="2019"/>
      <c r="S2038" s="2019"/>
      <c r="T2038" s="2019"/>
      <c r="U2038" s="2019"/>
      <c r="V2038" s="2019"/>
      <c r="W2038" s="2019"/>
      <c r="X2038" s="2019"/>
      <c r="Y2038" s="2019"/>
      <c r="Z2038" s="2019"/>
    </row>
    <row r="2039" spans="1:26" ht="39.6">
      <c r="A2039" s="2013"/>
      <c r="B2039" s="2023" t="s">
        <v>3169</v>
      </c>
      <c r="C2039" s="2015"/>
      <c r="D2039" s="2016"/>
      <c r="E2039" s="2017"/>
      <c r="F2039" s="442">
        <f t="shared" si="68"/>
        <v>0</v>
      </c>
      <c r="H2039" s="2019"/>
      <c r="I2039" s="2019"/>
      <c r="J2039" s="2019"/>
      <c r="K2039" s="2019"/>
      <c r="L2039" s="2019"/>
      <c r="M2039" s="2019"/>
      <c r="N2039" s="2019"/>
      <c r="O2039" s="2019"/>
      <c r="P2039" s="2019"/>
      <c r="Q2039" s="2019"/>
      <c r="R2039" s="2019"/>
      <c r="S2039" s="2019"/>
      <c r="T2039" s="2019"/>
      <c r="U2039" s="2019"/>
      <c r="V2039" s="2019"/>
      <c r="W2039" s="2019"/>
      <c r="X2039" s="2019"/>
      <c r="Y2039" s="2019"/>
      <c r="Z2039" s="2019"/>
    </row>
    <row r="2040" spans="1:26">
      <c r="A2040" s="2024"/>
      <c r="B2040" s="1888" t="s">
        <v>322</v>
      </c>
      <c r="C2040" s="2015"/>
      <c r="D2040" s="2016"/>
      <c r="E2040" s="2017"/>
      <c r="F2040" s="442">
        <f t="shared" si="68"/>
        <v>0</v>
      </c>
      <c r="H2040" s="2019"/>
      <c r="I2040" s="2019"/>
      <c r="J2040" s="2019"/>
      <c r="K2040" s="2019"/>
      <c r="L2040" s="2019"/>
      <c r="M2040" s="2019"/>
      <c r="N2040" s="2019"/>
      <c r="O2040" s="2019"/>
      <c r="P2040" s="2019"/>
      <c r="Q2040" s="2019"/>
      <c r="R2040" s="2019"/>
      <c r="S2040" s="2019"/>
      <c r="T2040" s="2019"/>
      <c r="U2040" s="2019"/>
      <c r="V2040" s="2019"/>
      <c r="W2040" s="2019"/>
      <c r="X2040" s="2019"/>
      <c r="Y2040" s="2019"/>
      <c r="Z2040" s="2019"/>
    </row>
    <row r="2041" spans="1:26" s="93" customFormat="1" ht="39.6">
      <c r="A2041" s="2013" t="s">
        <v>178</v>
      </c>
      <c r="B2041" s="1407" t="s">
        <v>3170</v>
      </c>
      <c r="D2041" s="1831"/>
      <c r="E2041" s="1810"/>
      <c r="F2041" s="442">
        <f t="shared" si="68"/>
        <v>0</v>
      </c>
      <c r="G2041" s="500"/>
      <c r="H2041" s="94"/>
      <c r="I2041" s="1810"/>
    </row>
    <row r="2042" spans="1:26" s="93" customFormat="1" ht="26.4">
      <c r="A2042" s="2013" t="s">
        <v>178</v>
      </c>
      <c r="B2042" s="1407" t="s">
        <v>1826</v>
      </c>
      <c r="D2042" s="1831"/>
      <c r="E2042" s="1810"/>
      <c r="F2042" s="442">
        <f t="shared" si="68"/>
        <v>0</v>
      </c>
      <c r="G2042" s="500"/>
      <c r="H2042" s="94"/>
      <c r="I2042" s="1810"/>
    </row>
    <row r="2043" spans="1:26" s="93" customFormat="1" ht="39.6">
      <c r="A2043" s="2013" t="s">
        <v>178</v>
      </c>
      <c r="B2043" s="1888" t="s">
        <v>1827</v>
      </c>
      <c r="D2043" s="1831"/>
      <c r="E2043" s="1810"/>
      <c r="F2043" s="442">
        <f t="shared" si="68"/>
        <v>0</v>
      </c>
      <c r="G2043" s="500"/>
      <c r="H2043" s="94"/>
      <c r="I2043" s="1810"/>
    </row>
    <row r="2044" spans="1:26" s="93" customFormat="1" ht="39.6">
      <c r="A2044" s="2013" t="s">
        <v>178</v>
      </c>
      <c r="B2044" s="1888" t="s">
        <v>343</v>
      </c>
      <c r="D2044" s="1831"/>
      <c r="E2044" s="1810"/>
      <c r="F2044" s="442">
        <f t="shared" si="68"/>
        <v>0</v>
      </c>
      <c r="G2044" s="500"/>
      <c r="H2044" s="94"/>
      <c r="I2044" s="1810"/>
    </row>
    <row r="2045" spans="1:26" s="1883" customFormat="1">
      <c r="A2045" s="2013" t="s">
        <v>178</v>
      </c>
      <c r="B2045" s="1877" t="s">
        <v>323</v>
      </c>
      <c r="C2045" s="1879"/>
      <c r="D2045" s="1831"/>
      <c r="E2045" s="1831"/>
      <c r="F2045" s="442">
        <f t="shared" si="68"/>
        <v>0</v>
      </c>
      <c r="G2045" s="1911"/>
    </row>
    <row r="2046" spans="1:26" s="1883" customFormat="1" ht="39.6">
      <c r="A2046" s="2013" t="s">
        <v>178</v>
      </c>
      <c r="B2046" s="90" t="s">
        <v>313</v>
      </c>
      <c r="C2046" s="1997"/>
      <c r="D2046" s="1831"/>
      <c r="E2046" s="1831"/>
      <c r="F2046" s="442">
        <f t="shared" si="68"/>
        <v>0</v>
      </c>
      <c r="G2046" s="2025"/>
    </row>
    <row r="2047" spans="1:26" s="93" customFormat="1">
      <c r="A2047" s="1384"/>
      <c r="B2047" s="1390" t="s">
        <v>1628</v>
      </c>
      <c r="C2047" s="1385"/>
      <c r="D2047" s="1386"/>
      <c r="E2047" s="1831"/>
      <c r="F2047" s="442">
        <f t="shared" si="68"/>
        <v>0</v>
      </c>
      <c r="G2047" s="500"/>
      <c r="H2047" s="1387"/>
      <c r="J2047" s="1388"/>
      <c r="K2047" s="1389"/>
    </row>
    <row r="2048" spans="1:26" s="2031" customFormat="1">
      <c r="A2048" s="2026"/>
      <c r="B2048" s="2027"/>
      <c r="C2048" s="2028" t="s">
        <v>201</v>
      </c>
      <c r="D2048" s="2029">
        <v>1</v>
      </c>
      <c r="E2048" s="2017"/>
      <c r="F2048" s="2030">
        <f t="shared" si="68"/>
        <v>0</v>
      </c>
      <c r="G2048" s="1776"/>
    </row>
    <row r="2049" spans="1:26" s="93" customFormat="1">
      <c r="A2049" s="1384"/>
      <c r="B2049" s="2033"/>
      <c r="C2049" s="1385"/>
      <c r="D2049" s="1386"/>
      <c r="E2049" s="1831"/>
      <c r="F2049" s="2018"/>
      <c r="G2049" s="500"/>
      <c r="H2049" s="1387"/>
      <c r="J2049" s="2019"/>
      <c r="K2049" s="1389"/>
    </row>
    <row r="2050" spans="1:26">
      <c r="A2050" s="2020" t="s">
        <v>208</v>
      </c>
      <c r="B2050" s="2021" t="s">
        <v>3171</v>
      </c>
      <c r="C2050" s="2015"/>
      <c r="D2050" s="2016"/>
      <c r="E2050" s="2017"/>
      <c r="F2050" s="442">
        <f t="shared" ref="F2050:F2060" si="69">D2050*E2050</f>
        <v>0</v>
      </c>
      <c r="G2050" s="2025"/>
      <c r="H2050" s="2019"/>
      <c r="I2050" s="2019"/>
      <c r="J2050" s="2019"/>
      <c r="K2050" s="2019"/>
      <c r="L2050" s="2019"/>
      <c r="M2050" s="2019"/>
      <c r="N2050" s="2019"/>
      <c r="O2050" s="2019"/>
      <c r="P2050" s="2019"/>
      <c r="Q2050" s="2019"/>
      <c r="R2050" s="2019"/>
      <c r="S2050" s="2019"/>
      <c r="T2050" s="2019"/>
      <c r="U2050" s="2019"/>
      <c r="V2050" s="2019"/>
      <c r="W2050" s="2019"/>
      <c r="X2050" s="2019"/>
      <c r="Y2050" s="2019"/>
      <c r="Z2050" s="2019"/>
    </row>
    <row r="2051" spans="1:26" ht="26.4">
      <c r="A2051" s="2013"/>
      <c r="B2051" s="2023" t="s">
        <v>3172</v>
      </c>
      <c r="C2051" s="2015"/>
      <c r="D2051" s="2016"/>
      <c r="E2051" s="2017"/>
      <c r="F2051" s="442">
        <f t="shared" si="69"/>
        <v>0</v>
      </c>
      <c r="H2051" s="2019"/>
      <c r="I2051" s="2019"/>
      <c r="J2051" s="2019"/>
      <c r="K2051" s="2019"/>
      <c r="L2051" s="2019"/>
      <c r="M2051" s="2019"/>
      <c r="N2051" s="2019"/>
      <c r="O2051" s="2019"/>
      <c r="P2051" s="2019"/>
      <c r="Q2051" s="2019"/>
      <c r="R2051" s="2019"/>
      <c r="S2051" s="2019"/>
      <c r="T2051" s="2019"/>
      <c r="U2051" s="2019"/>
      <c r="V2051" s="2019"/>
      <c r="W2051" s="2019"/>
      <c r="X2051" s="2019"/>
      <c r="Y2051" s="2019"/>
      <c r="Z2051" s="2019"/>
    </row>
    <row r="2052" spans="1:26">
      <c r="A2052" s="2024"/>
      <c r="B2052" s="1888" t="s">
        <v>322</v>
      </c>
      <c r="C2052" s="2015"/>
      <c r="D2052" s="2016"/>
      <c r="E2052" s="2017"/>
      <c r="F2052" s="442">
        <f t="shared" si="69"/>
        <v>0</v>
      </c>
      <c r="H2052" s="2019"/>
      <c r="I2052" s="2019"/>
      <c r="J2052" s="2019"/>
      <c r="K2052" s="2019"/>
      <c r="L2052" s="2019"/>
      <c r="M2052" s="2019"/>
      <c r="N2052" s="2019"/>
      <c r="O2052" s="2019"/>
      <c r="P2052" s="2019"/>
      <c r="Q2052" s="2019"/>
      <c r="R2052" s="2019"/>
      <c r="S2052" s="2019"/>
      <c r="T2052" s="2019"/>
      <c r="U2052" s="2019"/>
      <c r="V2052" s="2019"/>
      <c r="W2052" s="2019"/>
      <c r="X2052" s="2019"/>
      <c r="Y2052" s="2019"/>
      <c r="Z2052" s="2019"/>
    </row>
    <row r="2053" spans="1:26" s="93" customFormat="1" ht="26.4">
      <c r="A2053" s="2013" t="s">
        <v>178</v>
      </c>
      <c r="B2053" s="1407" t="s">
        <v>3173</v>
      </c>
      <c r="D2053" s="1831"/>
      <c r="E2053" s="1810"/>
      <c r="F2053" s="442">
        <f t="shared" si="69"/>
        <v>0</v>
      </c>
      <c r="G2053" s="500"/>
      <c r="H2053" s="94"/>
      <c r="I2053" s="1810"/>
    </row>
    <row r="2054" spans="1:26" s="93" customFormat="1" ht="26.4">
      <c r="A2054" s="2013" t="s">
        <v>178</v>
      </c>
      <c r="B2054" s="1407" t="s">
        <v>1826</v>
      </c>
      <c r="D2054" s="1831"/>
      <c r="E2054" s="1810"/>
      <c r="F2054" s="442">
        <f t="shared" si="69"/>
        <v>0</v>
      </c>
      <c r="G2054" s="500"/>
      <c r="H2054" s="94"/>
      <c r="I2054" s="1810"/>
    </row>
    <row r="2055" spans="1:26" s="93" customFormat="1" ht="39.6">
      <c r="A2055" s="2013" t="s">
        <v>178</v>
      </c>
      <c r="B2055" s="1888" t="s">
        <v>1827</v>
      </c>
      <c r="D2055" s="1831"/>
      <c r="E2055" s="1810"/>
      <c r="F2055" s="442">
        <f t="shared" si="69"/>
        <v>0</v>
      </c>
      <c r="G2055" s="500"/>
      <c r="H2055" s="94"/>
      <c r="I2055" s="1810"/>
    </row>
    <row r="2056" spans="1:26" s="93" customFormat="1" ht="39.6">
      <c r="A2056" s="2013" t="s">
        <v>178</v>
      </c>
      <c r="B2056" s="1888" t="s">
        <v>343</v>
      </c>
      <c r="D2056" s="1831"/>
      <c r="E2056" s="1810"/>
      <c r="F2056" s="442">
        <f t="shared" si="69"/>
        <v>0</v>
      </c>
      <c r="G2056" s="500"/>
      <c r="H2056" s="94"/>
      <c r="I2056" s="1810"/>
    </row>
    <row r="2057" spans="1:26" s="1883" customFormat="1">
      <c r="A2057" s="2013" t="s">
        <v>178</v>
      </c>
      <c r="B2057" s="1877" t="s">
        <v>323</v>
      </c>
      <c r="C2057" s="1879"/>
      <c r="D2057" s="1831"/>
      <c r="E2057" s="1831"/>
      <c r="F2057" s="442">
        <f t="shared" si="69"/>
        <v>0</v>
      </c>
      <c r="G2057" s="1911"/>
    </row>
    <row r="2058" spans="1:26" s="1883" customFormat="1" ht="39.6">
      <c r="A2058" s="2013" t="s">
        <v>178</v>
      </c>
      <c r="B2058" s="90" t="s">
        <v>313</v>
      </c>
      <c r="C2058" s="1997"/>
      <c r="D2058" s="1831"/>
      <c r="E2058" s="1831"/>
      <c r="F2058" s="442">
        <f t="shared" si="69"/>
        <v>0</v>
      </c>
      <c r="G2058" s="2025"/>
    </row>
    <row r="2059" spans="1:26" s="93" customFormat="1">
      <c r="A2059" s="1384"/>
      <c r="B2059" s="1390" t="s">
        <v>1628</v>
      </c>
      <c r="C2059" s="1385"/>
      <c r="D2059" s="1386"/>
      <c r="E2059" s="1831"/>
      <c r="F2059" s="442">
        <f t="shared" si="69"/>
        <v>0</v>
      </c>
      <c r="G2059" s="500"/>
      <c r="H2059" s="1387"/>
      <c r="J2059" s="1388"/>
      <c r="K2059" s="1389"/>
    </row>
    <row r="2060" spans="1:26" s="2031" customFormat="1">
      <c r="A2060" s="2026"/>
      <c r="B2060" s="2027"/>
      <c r="C2060" s="2028" t="s">
        <v>201</v>
      </c>
      <c r="D2060" s="2029">
        <v>1</v>
      </c>
      <c r="E2060" s="2017"/>
      <c r="F2060" s="2030">
        <f t="shared" si="69"/>
        <v>0</v>
      </c>
      <c r="G2060" s="1776"/>
    </row>
    <row r="2061" spans="1:26" s="2031" customFormat="1">
      <c r="A2061" s="2026"/>
      <c r="B2061" s="2034"/>
      <c r="C2061" s="2028"/>
      <c r="D2061" s="2029"/>
      <c r="E2061" s="2017"/>
      <c r="F2061" s="2018"/>
      <c r="G2061" s="1776"/>
      <c r="J2061" s="2019"/>
    </row>
    <row r="2062" spans="1:26">
      <c r="A2062" s="2020" t="s">
        <v>209</v>
      </c>
      <c r="B2062" s="2021" t="s">
        <v>3171</v>
      </c>
      <c r="C2062" s="2015"/>
      <c r="D2062" s="2016"/>
      <c r="E2062" s="2017"/>
      <c r="F2062" s="442">
        <f t="shared" ref="F2062:F2073" si="70">D2062*E2062</f>
        <v>0</v>
      </c>
      <c r="G2062" s="2025"/>
      <c r="H2062" s="2019"/>
      <c r="I2062" s="2019"/>
      <c r="J2062" s="2019"/>
      <c r="K2062" s="2019"/>
      <c r="L2062" s="2019"/>
      <c r="M2062" s="2019"/>
      <c r="N2062" s="2019"/>
      <c r="O2062" s="2019"/>
      <c r="P2062" s="2019"/>
      <c r="Q2062" s="2019"/>
      <c r="R2062" s="2019"/>
      <c r="S2062" s="2019"/>
      <c r="T2062" s="2019"/>
      <c r="U2062" s="2019"/>
      <c r="V2062" s="2019"/>
      <c r="W2062" s="2019"/>
      <c r="X2062" s="2019"/>
      <c r="Y2062" s="2019"/>
      <c r="Z2062" s="2019"/>
    </row>
    <row r="2063" spans="1:26" ht="26.4">
      <c r="A2063" s="2013"/>
      <c r="B2063" s="2023" t="s">
        <v>3174</v>
      </c>
      <c r="C2063" s="2015"/>
      <c r="D2063" s="2016"/>
      <c r="E2063" s="2017"/>
      <c r="F2063" s="442">
        <f t="shared" si="70"/>
        <v>0</v>
      </c>
      <c r="H2063" s="2019"/>
      <c r="I2063" s="2019"/>
      <c r="J2063" s="2019"/>
      <c r="K2063" s="2019"/>
      <c r="L2063" s="2019"/>
      <c r="M2063" s="2019"/>
      <c r="N2063" s="2019"/>
      <c r="O2063" s="2019"/>
      <c r="P2063" s="2019"/>
      <c r="Q2063" s="2019"/>
      <c r="R2063" s="2019"/>
      <c r="S2063" s="2019"/>
      <c r="T2063" s="2019"/>
      <c r="U2063" s="2019"/>
      <c r="V2063" s="2019"/>
      <c r="W2063" s="2019"/>
      <c r="X2063" s="2019"/>
      <c r="Y2063" s="2019"/>
      <c r="Z2063" s="2019"/>
    </row>
    <row r="2064" spans="1:26">
      <c r="A2064" s="2024"/>
      <c r="B2064" s="1888" t="s">
        <v>322</v>
      </c>
      <c r="C2064" s="2015"/>
      <c r="D2064" s="2016"/>
      <c r="E2064" s="2017"/>
      <c r="F2064" s="442">
        <f t="shared" si="70"/>
        <v>0</v>
      </c>
      <c r="H2064" s="2019"/>
      <c r="I2064" s="2019"/>
      <c r="J2064" s="2019"/>
      <c r="K2064" s="2019"/>
      <c r="L2064" s="2019"/>
      <c r="M2064" s="2019"/>
      <c r="N2064" s="2019"/>
      <c r="O2064" s="2019"/>
      <c r="P2064" s="2019"/>
      <c r="Q2064" s="2019"/>
      <c r="R2064" s="2019"/>
      <c r="S2064" s="2019"/>
      <c r="T2064" s="2019"/>
      <c r="U2064" s="2019"/>
      <c r="V2064" s="2019"/>
      <c r="W2064" s="2019"/>
      <c r="X2064" s="2019"/>
      <c r="Y2064" s="2019"/>
      <c r="Z2064" s="2019"/>
    </row>
    <row r="2065" spans="1:26" s="93" customFormat="1" ht="26.4">
      <c r="A2065" s="2013" t="s">
        <v>178</v>
      </c>
      <c r="B2065" s="1407" t="s">
        <v>3173</v>
      </c>
      <c r="D2065" s="1831"/>
      <c r="E2065" s="1810"/>
      <c r="F2065" s="442">
        <f t="shared" si="70"/>
        <v>0</v>
      </c>
      <c r="G2065" s="500"/>
      <c r="H2065" s="94"/>
      <c r="I2065" s="1810"/>
    </row>
    <row r="2066" spans="1:26" s="93" customFormat="1" ht="26.4">
      <c r="A2066" s="2013" t="s">
        <v>178</v>
      </c>
      <c r="B2066" s="1407" t="s">
        <v>3175</v>
      </c>
      <c r="D2066" s="1831"/>
      <c r="E2066" s="1810"/>
      <c r="F2066" s="442">
        <f t="shared" si="70"/>
        <v>0</v>
      </c>
      <c r="G2066" s="500"/>
      <c r="H2066" s="94"/>
      <c r="I2066" s="1810"/>
    </row>
    <row r="2067" spans="1:26" s="93" customFormat="1" ht="26.4">
      <c r="A2067" s="2013" t="s">
        <v>178</v>
      </c>
      <c r="B2067" s="1407" t="s">
        <v>1826</v>
      </c>
      <c r="D2067" s="1831"/>
      <c r="E2067" s="1810"/>
      <c r="F2067" s="442">
        <f t="shared" si="70"/>
        <v>0</v>
      </c>
      <c r="G2067" s="500"/>
      <c r="H2067" s="94"/>
      <c r="I2067" s="1810"/>
    </row>
    <row r="2068" spans="1:26" s="93" customFormat="1" ht="39.6">
      <c r="A2068" s="2013" t="s">
        <v>178</v>
      </c>
      <c r="B2068" s="1888" t="s">
        <v>1827</v>
      </c>
      <c r="D2068" s="1831"/>
      <c r="E2068" s="1810"/>
      <c r="F2068" s="442">
        <f t="shared" si="70"/>
        <v>0</v>
      </c>
      <c r="G2068" s="500"/>
      <c r="H2068" s="94"/>
      <c r="I2068" s="1810"/>
    </row>
    <row r="2069" spans="1:26" s="93" customFormat="1" ht="39.6">
      <c r="A2069" s="2013" t="s">
        <v>178</v>
      </c>
      <c r="B2069" s="1888" t="s">
        <v>343</v>
      </c>
      <c r="D2069" s="1831"/>
      <c r="E2069" s="1810"/>
      <c r="F2069" s="442">
        <f t="shared" si="70"/>
        <v>0</v>
      </c>
      <c r="G2069" s="500"/>
      <c r="H2069" s="94"/>
      <c r="I2069" s="1810"/>
    </row>
    <row r="2070" spans="1:26" s="1883" customFormat="1">
      <c r="A2070" s="2013" t="s">
        <v>178</v>
      </c>
      <c r="B2070" s="1877" t="s">
        <v>323</v>
      </c>
      <c r="C2070" s="1879"/>
      <c r="D2070" s="1831"/>
      <c r="E2070" s="1831"/>
      <c r="F2070" s="442">
        <f t="shared" si="70"/>
        <v>0</v>
      </c>
      <c r="G2070" s="1911"/>
    </row>
    <row r="2071" spans="1:26" s="1883" customFormat="1" ht="39.6">
      <c r="A2071" s="2013" t="s">
        <v>178</v>
      </c>
      <c r="B2071" s="90" t="s">
        <v>313</v>
      </c>
      <c r="C2071" s="1997"/>
      <c r="D2071" s="1831"/>
      <c r="E2071" s="1831"/>
      <c r="F2071" s="442">
        <f t="shared" si="70"/>
        <v>0</v>
      </c>
      <c r="G2071" s="2025"/>
    </row>
    <row r="2072" spans="1:26" s="93" customFormat="1">
      <c r="A2072" s="1384"/>
      <c r="B2072" s="1390" t="s">
        <v>1628</v>
      </c>
      <c r="C2072" s="1385"/>
      <c r="D2072" s="1386"/>
      <c r="E2072" s="1831"/>
      <c r="F2072" s="442">
        <f t="shared" si="70"/>
        <v>0</v>
      </c>
      <c r="G2072" s="500"/>
      <c r="H2072" s="1387"/>
      <c r="J2072" s="1388"/>
      <c r="K2072" s="1389"/>
    </row>
    <row r="2073" spans="1:26" s="2031" customFormat="1">
      <c r="A2073" s="2026"/>
      <c r="B2073" s="2027"/>
      <c r="C2073" s="2028" t="s">
        <v>201</v>
      </c>
      <c r="D2073" s="2029">
        <v>2</v>
      </c>
      <c r="E2073" s="2017"/>
      <c r="F2073" s="2030">
        <f t="shared" si="70"/>
        <v>0</v>
      </c>
      <c r="G2073" s="1776"/>
    </row>
    <row r="2074" spans="1:26">
      <c r="A2074" s="2024"/>
      <c r="B2074" s="2014"/>
      <c r="C2074" s="2035"/>
      <c r="D2074" s="2036"/>
      <c r="E2074" s="2017"/>
      <c r="F2074" s="2018"/>
      <c r="H2074" s="2019"/>
      <c r="I2074" s="2019"/>
      <c r="J2074" s="2019"/>
      <c r="K2074" s="2019"/>
      <c r="L2074" s="2019"/>
      <c r="M2074" s="2019"/>
      <c r="N2074" s="2019"/>
      <c r="O2074" s="2019"/>
      <c r="P2074" s="2019"/>
      <c r="Q2074" s="2019"/>
      <c r="R2074" s="2019"/>
      <c r="S2074" s="2019"/>
      <c r="T2074" s="2019"/>
      <c r="U2074" s="2019"/>
      <c r="V2074" s="2019"/>
      <c r="W2074" s="2019"/>
      <c r="X2074" s="2019"/>
      <c r="Y2074" s="2019"/>
      <c r="Z2074" s="2019"/>
    </row>
    <row r="2075" spans="1:26">
      <c r="A2075" s="2020" t="s">
        <v>210</v>
      </c>
      <c r="B2075" s="2021" t="s">
        <v>3171</v>
      </c>
      <c r="C2075" s="2015"/>
      <c r="D2075" s="2016"/>
      <c r="E2075" s="2017"/>
      <c r="F2075" s="442">
        <f t="shared" ref="F2075:F2085" si="71">D2075*E2075</f>
        <v>0</v>
      </c>
      <c r="G2075" s="2025"/>
      <c r="H2075" s="2019"/>
      <c r="I2075" s="2019"/>
      <c r="J2075" s="2019"/>
      <c r="K2075" s="2019"/>
      <c r="L2075" s="2019"/>
      <c r="M2075" s="2019"/>
      <c r="N2075" s="2019"/>
      <c r="O2075" s="2019"/>
      <c r="P2075" s="2019"/>
      <c r="Q2075" s="2019"/>
      <c r="R2075" s="2019"/>
      <c r="S2075" s="2019"/>
      <c r="T2075" s="2019"/>
      <c r="U2075" s="2019"/>
      <c r="V2075" s="2019"/>
      <c r="W2075" s="2019"/>
      <c r="X2075" s="2019"/>
      <c r="Y2075" s="2019"/>
      <c r="Z2075" s="2019"/>
    </row>
    <row r="2076" spans="1:26" ht="26.4">
      <c r="A2076" s="2013"/>
      <c r="B2076" s="2023" t="s">
        <v>3176</v>
      </c>
      <c r="C2076" s="2015"/>
      <c r="D2076" s="2016"/>
      <c r="E2076" s="2017"/>
      <c r="F2076" s="442">
        <f t="shared" si="71"/>
        <v>0</v>
      </c>
      <c r="H2076" s="2019"/>
      <c r="I2076" s="2019"/>
      <c r="J2076" s="2019"/>
      <c r="K2076" s="2019"/>
      <c r="L2076" s="2019"/>
      <c r="M2076" s="2019"/>
      <c r="N2076" s="2019"/>
      <c r="O2076" s="2019"/>
      <c r="P2076" s="2019"/>
      <c r="Q2076" s="2019"/>
      <c r="R2076" s="2019"/>
      <c r="S2076" s="2019"/>
      <c r="T2076" s="2019"/>
      <c r="U2076" s="2019"/>
      <c r="V2076" s="2019"/>
      <c r="W2076" s="2019"/>
      <c r="X2076" s="2019"/>
      <c r="Y2076" s="2019"/>
      <c r="Z2076" s="2019"/>
    </row>
    <row r="2077" spans="1:26">
      <c r="A2077" s="2024"/>
      <c r="B2077" s="1888" t="s">
        <v>322</v>
      </c>
      <c r="C2077" s="2015"/>
      <c r="D2077" s="2016"/>
      <c r="E2077" s="2017"/>
      <c r="F2077" s="442">
        <f t="shared" si="71"/>
        <v>0</v>
      </c>
      <c r="H2077" s="2019"/>
      <c r="I2077" s="2019"/>
      <c r="J2077" s="2019"/>
      <c r="K2077" s="2019"/>
      <c r="L2077" s="2019"/>
      <c r="M2077" s="2019"/>
      <c r="N2077" s="2019"/>
      <c r="O2077" s="2019"/>
      <c r="P2077" s="2019"/>
      <c r="Q2077" s="2019"/>
      <c r="R2077" s="2019"/>
      <c r="S2077" s="2019"/>
      <c r="T2077" s="2019"/>
      <c r="U2077" s="2019"/>
      <c r="V2077" s="2019"/>
      <c r="W2077" s="2019"/>
      <c r="X2077" s="2019"/>
      <c r="Y2077" s="2019"/>
      <c r="Z2077" s="2019"/>
    </row>
    <row r="2078" spans="1:26" s="93" customFormat="1" ht="26.4">
      <c r="A2078" s="2013" t="s">
        <v>178</v>
      </c>
      <c r="B2078" s="1407" t="s">
        <v>3173</v>
      </c>
      <c r="D2078" s="1831"/>
      <c r="E2078" s="1810"/>
      <c r="F2078" s="442">
        <f t="shared" si="71"/>
        <v>0</v>
      </c>
      <c r="G2078" s="500"/>
      <c r="H2078" s="94"/>
      <c r="I2078" s="1810"/>
    </row>
    <row r="2079" spans="1:26" s="93" customFormat="1" ht="26.4">
      <c r="A2079" s="2013" t="s">
        <v>178</v>
      </c>
      <c r="B2079" s="1407" t="s">
        <v>1826</v>
      </c>
      <c r="D2079" s="1831"/>
      <c r="E2079" s="1810"/>
      <c r="F2079" s="442">
        <f t="shared" si="71"/>
        <v>0</v>
      </c>
      <c r="G2079" s="500"/>
      <c r="H2079" s="94"/>
      <c r="I2079" s="1810"/>
    </row>
    <row r="2080" spans="1:26" s="93" customFormat="1" ht="39.6">
      <c r="A2080" s="2013" t="s">
        <v>178</v>
      </c>
      <c r="B2080" s="1888" t="s">
        <v>1827</v>
      </c>
      <c r="D2080" s="1831"/>
      <c r="E2080" s="1810"/>
      <c r="F2080" s="442">
        <f t="shared" si="71"/>
        <v>0</v>
      </c>
      <c r="G2080" s="500"/>
      <c r="H2080" s="94"/>
      <c r="I2080" s="1810"/>
    </row>
    <row r="2081" spans="1:26" s="93" customFormat="1" ht="39.6">
      <c r="A2081" s="2013" t="s">
        <v>178</v>
      </c>
      <c r="B2081" s="1888" t="s">
        <v>343</v>
      </c>
      <c r="D2081" s="1831"/>
      <c r="E2081" s="1810"/>
      <c r="F2081" s="442">
        <f t="shared" si="71"/>
        <v>0</v>
      </c>
      <c r="G2081" s="500"/>
      <c r="H2081" s="94"/>
      <c r="I2081" s="1810"/>
    </row>
    <row r="2082" spans="1:26" s="1883" customFormat="1">
      <c r="A2082" s="2013" t="s">
        <v>178</v>
      </c>
      <c r="B2082" s="1877" t="s">
        <v>323</v>
      </c>
      <c r="C2082" s="1879"/>
      <c r="D2082" s="1831"/>
      <c r="E2082" s="1831"/>
      <c r="F2082" s="442">
        <f t="shared" si="71"/>
        <v>0</v>
      </c>
      <c r="G2082" s="1911"/>
    </row>
    <row r="2083" spans="1:26" s="1883" customFormat="1" ht="39.6">
      <c r="A2083" s="2013" t="s">
        <v>178</v>
      </c>
      <c r="B2083" s="90" t="s">
        <v>313</v>
      </c>
      <c r="C2083" s="1997"/>
      <c r="D2083" s="1831"/>
      <c r="E2083" s="1831"/>
      <c r="F2083" s="442">
        <f t="shared" si="71"/>
        <v>0</v>
      </c>
      <c r="G2083" s="2025"/>
    </row>
    <row r="2084" spans="1:26" s="93" customFormat="1">
      <c r="A2084" s="1384"/>
      <c r="B2084" s="1390" t="s">
        <v>1628</v>
      </c>
      <c r="C2084" s="1385"/>
      <c r="D2084" s="1386"/>
      <c r="E2084" s="1831"/>
      <c r="F2084" s="442">
        <f t="shared" si="71"/>
        <v>0</v>
      </c>
      <c r="G2084" s="500"/>
      <c r="H2084" s="1387"/>
      <c r="J2084" s="1388"/>
      <c r="K2084" s="1389"/>
    </row>
    <row r="2085" spans="1:26" s="2031" customFormat="1">
      <c r="A2085" s="2026"/>
      <c r="B2085" s="2027"/>
      <c r="C2085" s="2028" t="s">
        <v>201</v>
      </c>
      <c r="D2085" s="2029">
        <v>1</v>
      </c>
      <c r="E2085" s="2017"/>
      <c r="F2085" s="2030">
        <f t="shared" si="71"/>
        <v>0</v>
      </c>
      <c r="G2085" s="1776"/>
    </row>
    <row r="2086" spans="1:26">
      <c r="A2086" s="2020"/>
      <c r="B2086" s="2032"/>
      <c r="C2086" s="2015"/>
      <c r="D2086" s="2016"/>
      <c r="E2086" s="2017"/>
      <c r="F2086" s="2018"/>
      <c r="H2086" s="2019"/>
      <c r="I2086" s="2019"/>
      <c r="J2086" s="2019"/>
      <c r="K2086" s="2019"/>
      <c r="L2086" s="2019"/>
      <c r="M2086" s="2019"/>
      <c r="N2086" s="2019"/>
      <c r="O2086" s="2019"/>
      <c r="P2086" s="2019"/>
      <c r="Q2086" s="2019"/>
      <c r="R2086" s="2019"/>
      <c r="S2086" s="2019"/>
      <c r="T2086" s="2019"/>
      <c r="U2086" s="2019"/>
      <c r="V2086" s="2019"/>
      <c r="W2086" s="2019"/>
      <c r="X2086" s="2019"/>
      <c r="Y2086" s="2019"/>
      <c r="Z2086" s="2019"/>
    </row>
    <row r="2087" spans="1:26" ht="26.4">
      <c r="A2087" s="2020" t="s">
        <v>210</v>
      </c>
      <c r="B2087" s="2021" t="s">
        <v>3177</v>
      </c>
      <c r="C2087" s="2015"/>
      <c r="D2087" s="2016"/>
      <c r="E2087" s="2017"/>
      <c r="F2087" s="442">
        <f t="shared" ref="F2087:F2097" si="72">D2087*E2087</f>
        <v>0</v>
      </c>
      <c r="G2087" s="2025"/>
      <c r="H2087" s="2019"/>
      <c r="I2087" s="2019"/>
      <c r="J2087" s="2019"/>
      <c r="K2087" s="2019"/>
      <c r="L2087" s="2019"/>
      <c r="M2087" s="2019"/>
      <c r="N2087" s="2019"/>
      <c r="O2087" s="2019"/>
      <c r="P2087" s="2019"/>
      <c r="Q2087" s="2019"/>
      <c r="R2087" s="2019"/>
      <c r="S2087" s="2019"/>
      <c r="T2087" s="2019"/>
      <c r="U2087" s="2019"/>
      <c r="V2087" s="2019"/>
      <c r="W2087" s="2019"/>
      <c r="X2087" s="2019"/>
      <c r="Y2087" s="2019"/>
      <c r="Z2087" s="2019"/>
    </row>
    <row r="2088" spans="1:26" ht="39.6">
      <c r="A2088" s="2013"/>
      <c r="B2088" s="2023" t="s">
        <v>3178</v>
      </c>
      <c r="C2088" s="2015"/>
      <c r="D2088" s="2016"/>
      <c r="E2088" s="2017"/>
      <c r="F2088" s="442">
        <f t="shared" si="72"/>
        <v>0</v>
      </c>
      <c r="H2088" s="2019"/>
      <c r="I2088" s="2019"/>
      <c r="J2088" s="2019"/>
      <c r="K2088" s="2019"/>
      <c r="L2088" s="2019"/>
      <c r="M2088" s="2019"/>
      <c r="N2088" s="2019"/>
      <c r="O2088" s="2019"/>
      <c r="P2088" s="2019"/>
      <c r="Q2088" s="2019"/>
      <c r="R2088" s="2019"/>
      <c r="S2088" s="2019"/>
      <c r="T2088" s="2019"/>
      <c r="U2088" s="2019"/>
      <c r="V2088" s="2019"/>
      <c r="W2088" s="2019"/>
      <c r="X2088" s="2019"/>
      <c r="Y2088" s="2019"/>
      <c r="Z2088" s="2019"/>
    </row>
    <row r="2089" spans="1:26">
      <c r="A2089" s="2024"/>
      <c r="B2089" s="1888" t="s">
        <v>322</v>
      </c>
      <c r="C2089" s="2015"/>
      <c r="D2089" s="2016"/>
      <c r="E2089" s="2017"/>
      <c r="F2089" s="442">
        <f t="shared" si="72"/>
        <v>0</v>
      </c>
      <c r="H2089" s="2019"/>
      <c r="I2089" s="2019"/>
      <c r="J2089" s="2019"/>
      <c r="K2089" s="2019"/>
      <c r="L2089" s="2019"/>
      <c r="M2089" s="2019"/>
      <c r="N2089" s="2019"/>
      <c r="O2089" s="2019"/>
      <c r="P2089" s="2019"/>
      <c r="Q2089" s="2019"/>
      <c r="R2089" s="2019"/>
      <c r="S2089" s="2019"/>
      <c r="T2089" s="2019"/>
      <c r="U2089" s="2019"/>
      <c r="V2089" s="2019"/>
      <c r="W2089" s="2019"/>
      <c r="X2089" s="2019"/>
      <c r="Y2089" s="2019"/>
      <c r="Z2089" s="2019"/>
    </row>
    <row r="2090" spans="1:26" s="93" customFormat="1" ht="26.4">
      <c r="A2090" s="2013" t="s">
        <v>178</v>
      </c>
      <c r="B2090" s="1407" t="s">
        <v>3179</v>
      </c>
      <c r="D2090" s="1831"/>
      <c r="E2090" s="1810"/>
      <c r="F2090" s="442">
        <f t="shared" si="72"/>
        <v>0</v>
      </c>
      <c r="G2090" s="500"/>
      <c r="H2090" s="94"/>
      <c r="I2090" s="1810"/>
    </row>
    <row r="2091" spans="1:26" s="93" customFormat="1" ht="26.4">
      <c r="A2091" s="2013" t="s">
        <v>178</v>
      </c>
      <c r="B2091" s="1407" t="s">
        <v>1826</v>
      </c>
      <c r="D2091" s="1831"/>
      <c r="E2091" s="1810"/>
      <c r="F2091" s="442">
        <f t="shared" si="72"/>
        <v>0</v>
      </c>
      <c r="G2091" s="500"/>
      <c r="H2091" s="94"/>
      <c r="I2091" s="1810"/>
    </row>
    <row r="2092" spans="1:26" s="93" customFormat="1" ht="39.6">
      <c r="A2092" s="2013" t="s">
        <v>178</v>
      </c>
      <c r="B2092" s="1888" t="s">
        <v>1827</v>
      </c>
      <c r="D2092" s="1831"/>
      <c r="E2092" s="1810"/>
      <c r="F2092" s="442">
        <f t="shared" si="72"/>
        <v>0</v>
      </c>
      <c r="G2092" s="500"/>
      <c r="H2092" s="94"/>
      <c r="I2092" s="1810"/>
    </row>
    <row r="2093" spans="1:26" s="93" customFormat="1" ht="39.6">
      <c r="A2093" s="2013" t="s">
        <v>178</v>
      </c>
      <c r="B2093" s="1888" t="s">
        <v>343</v>
      </c>
      <c r="D2093" s="1831"/>
      <c r="E2093" s="1810"/>
      <c r="F2093" s="442">
        <f t="shared" si="72"/>
        <v>0</v>
      </c>
      <c r="G2093" s="500"/>
      <c r="H2093" s="94"/>
      <c r="I2093" s="1810"/>
    </row>
    <row r="2094" spans="1:26" s="1883" customFormat="1">
      <c r="A2094" s="2013" t="s">
        <v>178</v>
      </c>
      <c r="B2094" s="1877" t="s">
        <v>323</v>
      </c>
      <c r="C2094" s="1879"/>
      <c r="D2094" s="1831"/>
      <c r="E2094" s="1831"/>
      <c r="F2094" s="442">
        <f t="shared" si="72"/>
        <v>0</v>
      </c>
      <c r="G2094" s="1911"/>
    </row>
    <row r="2095" spans="1:26" s="1883" customFormat="1" ht="39.6">
      <c r="A2095" s="2013" t="s">
        <v>178</v>
      </c>
      <c r="B2095" s="90" t="s">
        <v>313</v>
      </c>
      <c r="C2095" s="1997"/>
      <c r="D2095" s="1831"/>
      <c r="E2095" s="1831"/>
      <c r="F2095" s="442">
        <f t="shared" si="72"/>
        <v>0</v>
      </c>
      <c r="G2095" s="2025"/>
    </row>
    <row r="2096" spans="1:26" s="93" customFormat="1">
      <c r="A2096" s="1384"/>
      <c r="B2096" s="1390" t="s">
        <v>1628</v>
      </c>
      <c r="C2096" s="1385"/>
      <c r="D2096" s="1386"/>
      <c r="E2096" s="1831"/>
      <c r="F2096" s="442">
        <f t="shared" si="72"/>
        <v>0</v>
      </c>
      <c r="G2096" s="500"/>
      <c r="H2096" s="1387"/>
      <c r="J2096" s="1388"/>
      <c r="K2096" s="1389"/>
    </row>
    <row r="2097" spans="1:26" s="2031" customFormat="1">
      <c r="A2097" s="2026"/>
      <c r="B2097" s="2027"/>
      <c r="C2097" s="2028" t="s">
        <v>201</v>
      </c>
      <c r="D2097" s="2029">
        <v>1</v>
      </c>
      <c r="E2097" s="2017"/>
      <c r="F2097" s="2030">
        <f t="shared" si="72"/>
        <v>0</v>
      </c>
      <c r="G2097" s="1776"/>
    </row>
    <row r="2098" spans="1:26">
      <c r="A2098" s="2020"/>
      <c r="B2098" s="2032"/>
      <c r="C2098" s="2015"/>
      <c r="D2098" s="2016"/>
      <c r="E2098" s="2017"/>
      <c r="F2098" s="2018"/>
      <c r="H2098" s="2019"/>
      <c r="I2098" s="2019"/>
      <c r="J2098" s="2019"/>
      <c r="K2098" s="2019"/>
      <c r="L2098" s="2019"/>
      <c r="M2098" s="2019"/>
      <c r="N2098" s="2019"/>
      <c r="O2098" s="2019"/>
      <c r="P2098" s="2019"/>
      <c r="Q2098" s="2019"/>
      <c r="R2098" s="2019"/>
      <c r="S2098" s="2019"/>
      <c r="T2098" s="2019"/>
      <c r="U2098" s="2019"/>
      <c r="V2098" s="2019"/>
      <c r="W2098" s="2019"/>
      <c r="X2098" s="2019"/>
      <c r="Y2098" s="2019"/>
      <c r="Z2098" s="2019"/>
    </row>
    <row r="2099" spans="1:26">
      <c r="A2099" s="2020" t="s">
        <v>210</v>
      </c>
      <c r="B2099" s="2021" t="s">
        <v>3180</v>
      </c>
      <c r="C2099" s="2015"/>
      <c r="D2099" s="2016"/>
      <c r="E2099" s="2017"/>
      <c r="F2099" s="442">
        <f t="shared" ref="F2099:F2109" si="73">D2099*E2099</f>
        <v>0</v>
      </c>
      <c r="G2099" s="2025"/>
      <c r="H2099" s="2019"/>
      <c r="I2099" s="2019"/>
      <c r="J2099" s="2019"/>
      <c r="K2099" s="2019"/>
      <c r="L2099" s="2019"/>
      <c r="M2099" s="2019"/>
      <c r="N2099" s="2019"/>
      <c r="O2099" s="2019"/>
      <c r="P2099" s="2019"/>
      <c r="Q2099" s="2019"/>
      <c r="R2099" s="2019"/>
      <c r="S2099" s="2019"/>
      <c r="T2099" s="2019"/>
      <c r="U2099" s="2019"/>
      <c r="V2099" s="2019"/>
      <c r="W2099" s="2019"/>
      <c r="X2099" s="2019"/>
      <c r="Y2099" s="2019"/>
      <c r="Z2099" s="2019"/>
    </row>
    <row r="2100" spans="1:26" ht="39.6">
      <c r="A2100" s="2013"/>
      <c r="B2100" s="2023" t="s">
        <v>3181</v>
      </c>
      <c r="C2100" s="2015"/>
      <c r="D2100" s="2016"/>
      <c r="E2100" s="2017"/>
      <c r="F2100" s="442">
        <f t="shared" si="73"/>
        <v>0</v>
      </c>
      <c r="H2100" s="2019"/>
      <c r="I2100" s="2019"/>
      <c r="J2100" s="2019"/>
      <c r="K2100" s="2019"/>
      <c r="L2100" s="2019"/>
      <c r="M2100" s="2019"/>
      <c r="N2100" s="2019"/>
      <c r="O2100" s="2019"/>
      <c r="P2100" s="2019"/>
      <c r="Q2100" s="2019"/>
      <c r="R2100" s="2019"/>
      <c r="S2100" s="2019"/>
      <c r="T2100" s="2019"/>
      <c r="U2100" s="2019"/>
      <c r="V2100" s="2019"/>
      <c r="W2100" s="2019"/>
      <c r="X2100" s="2019"/>
      <c r="Y2100" s="2019"/>
      <c r="Z2100" s="2019"/>
    </row>
    <row r="2101" spans="1:26">
      <c r="A2101" s="2024"/>
      <c r="B2101" s="1888" t="s">
        <v>322</v>
      </c>
      <c r="C2101" s="2015"/>
      <c r="D2101" s="2016"/>
      <c r="E2101" s="2017"/>
      <c r="F2101" s="442">
        <f t="shared" si="73"/>
        <v>0</v>
      </c>
      <c r="H2101" s="2019"/>
      <c r="I2101" s="2019"/>
      <c r="J2101" s="2019"/>
      <c r="K2101" s="2019"/>
      <c r="L2101" s="2019"/>
      <c r="M2101" s="2019"/>
      <c r="N2101" s="2019"/>
      <c r="O2101" s="2019"/>
      <c r="P2101" s="2019"/>
      <c r="Q2101" s="2019"/>
      <c r="R2101" s="2019"/>
      <c r="S2101" s="2019"/>
      <c r="T2101" s="2019"/>
      <c r="U2101" s="2019"/>
      <c r="V2101" s="2019"/>
      <c r="W2101" s="2019"/>
      <c r="X2101" s="2019"/>
      <c r="Y2101" s="2019"/>
      <c r="Z2101" s="2019"/>
    </row>
    <row r="2102" spans="1:26" s="93" customFormat="1" ht="26.4">
      <c r="A2102" s="2013" t="s">
        <v>178</v>
      </c>
      <c r="B2102" s="1407" t="s">
        <v>3173</v>
      </c>
      <c r="D2102" s="1831"/>
      <c r="E2102" s="1810"/>
      <c r="F2102" s="442">
        <f t="shared" si="73"/>
        <v>0</v>
      </c>
      <c r="G2102" s="500"/>
      <c r="H2102" s="94"/>
      <c r="I2102" s="1810"/>
    </row>
    <row r="2103" spans="1:26" s="93" customFormat="1" ht="26.4">
      <c r="A2103" s="2013" t="s">
        <v>178</v>
      </c>
      <c r="B2103" s="1407" t="s">
        <v>1826</v>
      </c>
      <c r="D2103" s="1831"/>
      <c r="E2103" s="1810"/>
      <c r="F2103" s="442">
        <f t="shared" si="73"/>
        <v>0</v>
      </c>
      <c r="G2103" s="500"/>
      <c r="H2103" s="94"/>
      <c r="I2103" s="1810"/>
    </row>
    <row r="2104" spans="1:26" s="93" customFormat="1" ht="39.6">
      <c r="A2104" s="2013" t="s">
        <v>178</v>
      </c>
      <c r="B2104" s="1888" t="s">
        <v>1827</v>
      </c>
      <c r="D2104" s="1831"/>
      <c r="E2104" s="1810"/>
      <c r="F2104" s="442">
        <f t="shared" si="73"/>
        <v>0</v>
      </c>
      <c r="G2104" s="500"/>
      <c r="H2104" s="94"/>
      <c r="I2104" s="1810"/>
    </row>
    <row r="2105" spans="1:26" s="93" customFormat="1" ht="39.6">
      <c r="A2105" s="2013" t="s">
        <v>178</v>
      </c>
      <c r="B2105" s="1888" t="s">
        <v>343</v>
      </c>
      <c r="D2105" s="1831"/>
      <c r="E2105" s="1810"/>
      <c r="F2105" s="442">
        <f t="shared" si="73"/>
        <v>0</v>
      </c>
      <c r="G2105" s="500"/>
      <c r="H2105" s="94"/>
      <c r="I2105" s="1810"/>
    </row>
    <row r="2106" spans="1:26" s="1883" customFormat="1">
      <c r="A2106" s="2013" t="s">
        <v>178</v>
      </c>
      <c r="B2106" s="1877" t="s">
        <v>323</v>
      </c>
      <c r="C2106" s="1879"/>
      <c r="D2106" s="1831"/>
      <c r="E2106" s="1831"/>
      <c r="F2106" s="442">
        <f t="shared" si="73"/>
        <v>0</v>
      </c>
      <c r="G2106" s="1911"/>
    </row>
    <row r="2107" spans="1:26" s="1883" customFormat="1" ht="39.6">
      <c r="A2107" s="2013" t="s">
        <v>178</v>
      </c>
      <c r="B2107" s="90" t="s">
        <v>313</v>
      </c>
      <c r="C2107" s="1997"/>
      <c r="D2107" s="1831"/>
      <c r="E2107" s="1831"/>
      <c r="F2107" s="442">
        <f t="shared" si="73"/>
        <v>0</v>
      </c>
      <c r="G2107" s="2025"/>
    </row>
    <row r="2108" spans="1:26" s="93" customFormat="1">
      <c r="A2108" s="1384"/>
      <c r="B2108" s="1390" t="s">
        <v>1628</v>
      </c>
      <c r="C2108" s="1385"/>
      <c r="D2108" s="1386"/>
      <c r="E2108" s="1831"/>
      <c r="F2108" s="442">
        <f t="shared" si="73"/>
        <v>0</v>
      </c>
      <c r="G2108" s="500"/>
      <c r="H2108" s="1387"/>
      <c r="J2108" s="1388"/>
      <c r="K2108" s="1389"/>
    </row>
    <row r="2109" spans="1:26" s="2031" customFormat="1">
      <c r="A2109" s="2026"/>
      <c r="B2109" s="2027"/>
      <c r="C2109" s="2028" t="s">
        <v>201</v>
      </c>
      <c r="D2109" s="2029">
        <v>1</v>
      </c>
      <c r="E2109" s="2017"/>
      <c r="F2109" s="2030">
        <f t="shared" si="73"/>
        <v>0</v>
      </c>
      <c r="G2109" s="1776"/>
    </row>
    <row r="2110" spans="1:26">
      <c r="A2110" s="2020"/>
      <c r="B2110" s="2032"/>
      <c r="C2110" s="2015"/>
      <c r="D2110" s="2016"/>
      <c r="E2110" s="2017"/>
      <c r="F2110" s="2018"/>
      <c r="H2110" s="2019"/>
      <c r="I2110" s="2019"/>
      <c r="J2110" s="2019"/>
      <c r="K2110" s="2019"/>
      <c r="L2110" s="2019"/>
      <c r="M2110" s="2019"/>
      <c r="N2110" s="2019"/>
      <c r="O2110" s="2019"/>
      <c r="P2110" s="2019"/>
      <c r="Q2110" s="2019"/>
      <c r="R2110" s="2019"/>
      <c r="S2110" s="2019"/>
      <c r="T2110" s="2019"/>
      <c r="U2110" s="2019"/>
      <c r="V2110" s="2019"/>
      <c r="W2110" s="2019"/>
      <c r="X2110" s="2019"/>
      <c r="Y2110" s="2019"/>
      <c r="Z2110" s="2019"/>
    </row>
    <row r="2111" spans="1:26" ht="26.4">
      <c r="A2111" s="2020" t="s">
        <v>211</v>
      </c>
      <c r="B2111" s="2021" t="s">
        <v>3182</v>
      </c>
      <c r="C2111" s="2015"/>
      <c r="D2111" s="2016"/>
      <c r="E2111" s="2017"/>
      <c r="F2111" s="442">
        <f t="shared" ref="F2111:F2121" si="74">D2111*E2111</f>
        <v>0</v>
      </c>
      <c r="G2111" s="2025"/>
      <c r="H2111" s="2019"/>
      <c r="I2111" s="2019"/>
      <c r="J2111" s="2019"/>
      <c r="K2111" s="2019"/>
      <c r="L2111" s="2019"/>
      <c r="M2111" s="2019"/>
      <c r="N2111" s="2019"/>
      <c r="O2111" s="2019"/>
      <c r="P2111" s="2019"/>
      <c r="Q2111" s="2019"/>
      <c r="R2111" s="2019"/>
      <c r="S2111" s="2019"/>
      <c r="T2111" s="2019"/>
      <c r="U2111" s="2019"/>
      <c r="V2111" s="2019"/>
      <c r="W2111" s="2019"/>
      <c r="X2111" s="2019"/>
      <c r="Y2111" s="2019"/>
      <c r="Z2111" s="2019"/>
    </row>
    <row r="2112" spans="1:26" ht="39.6">
      <c r="A2112" s="2013"/>
      <c r="B2112" s="2023" t="s">
        <v>3183</v>
      </c>
      <c r="C2112" s="2015"/>
      <c r="D2112" s="2016"/>
      <c r="E2112" s="2017"/>
      <c r="F2112" s="442">
        <f t="shared" si="74"/>
        <v>0</v>
      </c>
      <c r="H2112" s="2019"/>
      <c r="I2112" s="2019"/>
      <c r="J2112" s="2019"/>
      <c r="K2112" s="2019"/>
      <c r="L2112" s="2019"/>
      <c r="M2112" s="2019"/>
      <c r="N2112" s="2019"/>
      <c r="O2112" s="2019"/>
      <c r="P2112" s="2019"/>
      <c r="Q2112" s="2019"/>
      <c r="R2112" s="2019"/>
      <c r="S2112" s="2019"/>
      <c r="T2112" s="2019"/>
      <c r="U2112" s="2019"/>
      <c r="V2112" s="2019"/>
      <c r="W2112" s="2019"/>
      <c r="X2112" s="2019"/>
      <c r="Y2112" s="2019"/>
      <c r="Z2112" s="2019"/>
    </row>
    <row r="2113" spans="1:26">
      <c r="A2113" s="2024"/>
      <c r="B2113" s="1888" t="s">
        <v>322</v>
      </c>
      <c r="C2113" s="2015"/>
      <c r="D2113" s="2016"/>
      <c r="E2113" s="2017"/>
      <c r="F2113" s="442">
        <f t="shared" si="74"/>
        <v>0</v>
      </c>
      <c r="H2113" s="2019"/>
      <c r="I2113" s="2019"/>
      <c r="J2113" s="2019"/>
      <c r="K2113" s="2019"/>
      <c r="L2113" s="2019"/>
      <c r="M2113" s="2019"/>
      <c r="N2113" s="2019"/>
      <c r="O2113" s="2019"/>
      <c r="P2113" s="2019"/>
      <c r="Q2113" s="2019"/>
      <c r="R2113" s="2019"/>
      <c r="S2113" s="2019"/>
      <c r="T2113" s="2019"/>
      <c r="U2113" s="2019"/>
      <c r="V2113" s="2019"/>
      <c r="W2113" s="2019"/>
      <c r="X2113" s="2019"/>
      <c r="Y2113" s="2019"/>
      <c r="Z2113" s="2019"/>
    </row>
    <row r="2114" spans="1:26" s="93" customFormat="1" ht="26.4">
      <c r="A2114" s="2013" t="s">
        <v>178</v>
      </c>
      <c r="B2114" s="1407" t="s">
        <v>3184</v>
      </c>
      <c r="D2114" s="1831"/>
      <c r="E2114" s="1810"/>
      <c r="F2114" s="442">
        <f t="shared" si="74"/>
        <v>0</v>
      </c>
      <c r="G2114" s="500"/>
      <c r="H2114" s="94"/>
      <c r="I2114" s="1810"/>
    </row>
    <row r="2115" spans="1:26" s="93" customFormat="1" ht="26.4">
      <c r="A2115" s="2013" t="s">
        <v>178</v>
      </c>
      <c r="B2115" s="1407" t="s">
        <v>1826</v>
      </c>
      <c r="D2115" s="1831"/>
      <c r="E2115" s="1810"/>
      <c r="F2115" s="442">
        <f t="shared" si="74"/>
        <v>0</v>
      </c>
      <c r="G2115" s="500"/>
      <c r="H2115" s="94"/>
      <c r="I2115" s="1810"/>
    </row>
    <row r="2116" spans="1:26" s="93" customFormat="1" ht="39.6">
      <c r="A2116" s="2013" t="s">
        <v>178</v>
      </c>
      <c r="B2116" s="1888" t="s">
        <v>1827</v>
      </c>
      <c r="D2116" s="1831"/>
      <c r="E2116" s="1810"/>
      <c r="F2116" s="442">
        <f t="shared" si="74"/>
        <v>0</v>
      </c>
      <c r="G2116" s="500"/>
      <c r="H2116" s="94"/>
      <c r="I2116" s="1810"/>
    </row>
    <row r="2117" spans="1:26" s="93" customFormat="1" ht="39.6">
      <c r="A2117" s="2013" t="s">
        <v>178</v>
      </c>
      <c r="B2117" s="1888" t="s">
        <v>343</v>
      </c>
      <c r="D2117" s="1831"/>
      <c r="E2117" s="1810"/>
      <c r="F2117" s="442">
        <f t="shared" si="74"/>
        <v>0</v>
      </c>
      <c r="G2117" s="500"/>
      <c r="H2117" s="94"/>
      <c r="I2117" s="1810"/>
    </row>
    <row r="2118" spans="1:26" s="1883" customFormat="1">
      <c r="A2118" s="2013" t="s">
        <v>178</v>
      </c>
      <c r="B2118" s="1877" t="s">
        <v>323</v>
      </c>
      <c r="C2118" s="1879"/>
      <c r="D2118" s="1831"/>
      <c r="E2118" s="1831"/>
      <c r="F2118" s="442">
        <f t="shared" si="74"/>
        <v>0</v>
      </c>
      <c r="G2118" s="1911"/>
    </row>
    <row r="2119" spans="1:26" s="1883" customFormat="1" ht="39.6">
      <c r="A2119" s="2013" t="s">
        <v>178</v>
      </c>
      <c r="B2119" s="90" t="s">
        <v>313</v>
      </c>
      <c r="C2119" s="1997"/>
      <c r="D2119" s="1831"/>
      <c r="E2119" s="1831"/>
      <c r="F2119" s="442">
        <f t="shared" si="74"/>
        <v>0</v>
      </c>
      <c r="G2119" s="2025"/>
    </row>
    <row r="2120" spans="1:26" s="93" customFormat="1">
      <c r="A2120" s="1384"/>
      <c r="B2120" s="1390" t="s">
        <v>1628</v>
      </c>
      <c r="C2120" s="1385"/>
      <c r="D2120" s="1386"/>
      <c r="E2120" s="1831"/>
      <c r="F2120" s="442">
        <f t="shared" si="74"/>
        <v>0</v>
      </c>
      <c r="G2120" s="500"/>
      <c r="H2120" s="1387"/>
      <c r="J2120" s="1388"/>
      <c r="K2120" s="1389"/>
    </row>
    <row r="2121" spans="1:26" s="2031" customFormat="1">
      <c r="A2121" s="2026"/>
      <c r="B2121" s="2027"/>
      <c r="C2121" s="2028" t="s">
        <v>201</v>
      </c>
      <c r="D2121" s="2029">
        <v>1</v>
      </c>
      <c r="E2121" s="2017"/>
      <c r="F2121" s="2030">
        <f t="shared" si="74"/>
        <v>0</v>
      </c>
      <c r="G2121" s="1776"/>
    </row>
    <row r="2122" spans="1:26">
      <c r="A2122" s="2013"/>
      <c r="B2122" s="2014"/>
      <c r="C2122" s="2015"/>
      <c r="D2122" s="2016"/>
      <c r="E2122" s="2017"/>
      <c r="F2122" s="2018"/>
      <c r="H2122" s="2019"/>
      <c r="I2122" s="2019"/>
      <c r="J2122" s="2019"/>
      <c r="K2122" s="2019"/>
      <c r="L2122" s="2019"/>
      <c r="M2122" s="2019"/>
      <c r="N2122" s="2019"/>
      <c r="O2122" s="2019"/>
      <c r="P2122" s="2019"/>
      <c r="Q2122" s="2019"/>
      <c r="R2122" s="2019"/>
      <c r="S2122" s="2019"/>
      <c r="T2122" s="2019"/>
      <c r="U2122" s="2019"/>
      <c r="V2122" s="2019"/>
      <c r="W2122" s="2019"/>
      <c r="X2122" s="2019"/>
      <c r="Y2122" s="2019"/>
      <c r="Z2122" s="2019"/>
    </row>
    <row r="2123" spans="1:26" ht="26.4">
      <c r="A2123" s="2020" t="s">
        <v>212</v>
      </c>
      <c r="B2123" s="2021" t="s">
        <v>3182</v>
      </c>
      <c r="C2123" s="2015"/>
      <c r="D2123" s="2016"/>
      <c r="E2123" s="2017"/>
      <c r="F2123" s="442">
        <f t="shared" ref="F2123:F2133" si="75">D2123*E2123</f>
        <v>0</v>
      </c>
      <c r="G2123" s="2025"/>
      <c r="H2123" s="2019"/>
      <c r="I2123" s="2019"/>
      <c r="J2123" s="2019"/>
      <c r="K2123" s="2019"/>
      <c r="L2123" s="2019"/>
      <c r="M2123" s="2019"/>
      <c r="N2123" s="2019"/>
      <c r="O2123" s="2019"/>
      <c r="P2123" s="2019"/>
      <c r="Q2123" s="2019"/>
      <c r="R2123" s="2019"/>
      <c r="S2123" s="2019"/>
      <c r="T2123" s="2019"/>
      <c r="U2123" s="2019"/>
      <c r="V2123" s="2019"/>
      <c r="W2123" s="2019"/>
      <c r="X2123" s="2019"/>
      <c r="Y2123" s="2019"/>
      <c r="Z2123" s="2019"/>
    </row>
    <row r="2124" spans="1:26" ht="39.6">
      <c r="A2124" s="2013"/>
      <c r="B2124" s="2023" t="s">
        <v>3185</v>
      </c>
      <c r="C2124" s="2015"/>
      <c r="D2124" s="2016"/>
      <c r="E2124" s="2017"/>
      <c r="F2124" s="442">
        <f t="shared" si="75"/>
        <v>0</v>
      </c>
      <c r="H2124" s="2019"/>
      <c r="I2124" s="2019"/>
      <c r="J2124" s="2019"/>
      <c r="K2124" s="2019"/>
      <c r="L2124" s="2019"/>
      <c r="M2124" s="2019"/>
      <c r="N2124" s="2019"/>
      <c r="O2124" s="2019"/>
      <c r="P2124" s="2019"/>
      <c r="Q2124" s="2019"/>
      <c r="R2124" s="2019"/>
      <c r="S2124" s="2019"/>
      <c r="T2124" s="2019"/>
      <c r="U2124" s="2019"/>
      <c r="V2124" s="2019"/>
      <c r="W2124" s="2019"/>
      <c r="X2124" s="2019"/>
      <c r="Y2124" s="2019"/>
      <c r="Z2124" s="2019"/>
    </row>
    <row r="2125" spans="1:26">
      <c r="A2125" s="2024"/>
      <c r="B2125" s="1888" t="s">
        <v>322</v>
      </c>
      <c r="C2125" s="2015"/>
      <c r="D2125" s="2016"/>
      <c r="E2125" s="2017"/>
      <c r="F2125" s="442">
        <f t="shared" si="75"/>
        <v>0</v>
      </c>
      <c r="H2125" s="2019"/>
      <c r="I2125" s="2019"/>
      <c r="J2125" s="2019"/>
      <c r="K2125" s="2019"/>
      <c r="L2125" s="2019"/>
      <c r="M2125" s="2019"/>
      <c r="N2125" s="2019"/>
      <c r="O2125" s="2019"/>
      <c r="P2125" s="2019"/>
      <c r="Q2125" s="2019"/>
      <c r="R2125" s="2019"/>
      <c r="S2125" s="2019"/>
      <c r="T2125" s="2019"/>
      <c r="U2125" s="2019"/>
      <c r="V2125" s="2019"/>
      <c r="W2125" s="2019"/>
      <c r="X2125" s="2019"/>
      <c r="Y2125" s="2019"/>
      <c r="Z2125" s="2019"/>
    </row>
    <row r="2126" spans="1:26" s="93" customFormat="1" ht="26.4">
      <c r="A2126" s="2013" t="s">
        <v>178</v>
      </c>
      <c r="B2126" s="1407" t="s">
        <v>3184</v>
      </c>
      <c r="D2126" s="1831"/>
      <c r="E2126" s="1810"/>
      <c r="F2126" s="442">
        <f t="shared" si="75"/>
        <v>0</v>
      </c>
      <c r="G2126" s="500"/>
      <c r="H2126" s="94"/>
      <c r="I2126" s="1810"/>
    </row>
    <row r="2127" spans="1:26" s="93" customFormat="1" ht="26.4">
      <c r="A2127" s="2013" t="s">
        <v>178</v>
      </c>
      <c r="B2127" s="1407" t="s">
        <v>1826</v>
      </c>
      <c r="D2127" s="1831"/>
      <c r="E2127" s="1810"/>
      <c r="F2127" s="442">
        <f t="shared" si="75"/>
        <v>0</v>
      </c>
      <c r="G2127" s="500"/>
      <c r="H2127" s="94"/>
      <c r="I2127" s="1810"/>
    </row>
    <row r="2128" spans="1:26" s="93" customFormat="1" ht="39.6">
      <c r="A2128" s="2013" t="s">
        <v>178</v>
      </c>
      <c r="B2128" s="1888" t="s">
        <v>1827</v>
      </c>
      <c r="D2128" s="1831"/>
      <c r="E2128" s="1810"/>
      <c r="F2128" s="442">
        <f t="shared" si="75"/>
        <v>0</v>
      </c>
      <c r="G2128" s="500"/>
      <c r="H2128" s="94"/>
      <c r="I2128" s="1810"/>
    </row>
    <row r="2129" spans="1:26" s="93" customFormat="1" ht="39.6">
      <c r="A2129" s="2013" t="s">
        <v>178</v>
      </c>
      <c r="B2129" s="1888" t="s">
        <v>343</v>
      </c>
      <c r="D2129" s="1831"/>
      <c r="E2129" s="1810"/>
      <c r="F2129" s="442">
        <f t="shared" si="75"/>
        <v>0</v>
      </c>
      <c r="G2129" s="500"/>
      <c r="H2129" s="94"/>
      <c r="I2129" s="1810"/>
    </row>
    <row r="2130" spans="1:26" s="1883" customFormat="1">
      <c r="A2130" s="2013" t="s">
        <v>178</v>
      </c>
      <c r="B2130" s="1877" t="s">
        <v>323</v>
      </c>
      <c r="C2130" s="1879"/>
      <c r="D2130" s="1831"/>
      <c r="E2130" s="1831"/>
      <c r="F2130" s="442">
        <f t="shared" si="75"/>
        <v>0</v>
      </c>
      <c r="G2130" s="1911"/>
    </row>
    <row r="2131" spans="1:26" s="1883" customFormat="1" ht="39.6">
      <c r="A2131" s="2013" t="s">
        <v>178</v>
      </c>
      <c r="B2131" s="90" t="s">
        <v>313</v>
      </c>
      <c r="C2131" s="1997"/>
      <c r="D2131" s="1831"/>
      <c r="E2131" s="1831"/>
      <c r="F2131" s="442">
        <f t="shared" si="75"/>
        <v>0</v>
      </c>
      <c r="G2131" s="2025"/>
    </row>
    <row r="2132" spans="1:26" s="93" customFormat="1">
      <c r="A2132" s="1384"/>
      <c r="B2132" s="1390" t="s">
        <v>1628</v>
      </c>
      <c r="C2132" s="1385"/>
      <c r="D2132" s="1386"/>
      <c r="E2132" s="1831"/>
      <c r="F2132" s="442">
        <f t="shared" si="75"/>
        <v>0</v>
      </c>
      <c r="G2132" s="500"/>
      <c r="H2132" s="1387"/>
      <c r="J2132" s="1388"/>
      <c r="K2132" s="1389"/>
    </row>
    <row r="2133" spans="1:26" s="2031" customFormat="1">
      <c r="A2133" s="2026"/>
      <c r="B2133" s="2027"/>
      <c r="C2133" s="2028" t="s">
        <v>201</v>
      </c>
      <c r="D2133" s="2029">
        <v>1</v>
      </c>
      <c r="E2133" s="2017"/>
      <c r="F2133" s="2030">
        <f t="shared" si="75"/>
        <v>0</v>
      </c>
      <c r="G2133" s="1776"/>
    </row>
    <row r="2134" spans="1:26">
      <c r="A2134" s="2024"/>
      <c r="B2134" s="1878"/>
      <c r="C2134" s="2015"/>
      <c r="D2134" s="2016"/>
      <c r="E2134" s="2017"/>
      <c r="F2134" s="2018"/>
      <c r="H2134" s="2019"/>
      <c r="I2134" s="2019"/>
      <c r="J2134" s="2019"/>
      <c r="K2134" s="2019"/>
      <c r="L2134" s="2019"/>
      <c r="M2134" s="2019"/>
      <c r="N2134" s="2019"/>
      <c r="O2134" s="2019"/>
      <c r="P2134" s="2019"/>
      <c r="Q2134" s="2019"/>
      <c r="R2134" s="2019"/>
      <c r="S2134" s="2019"/>
      <c r="T2134" s="2019"/>
      <c r="U2134" s="2019"/>
      <c r="V2134" s="2019"/>
      <c r="W2134" s="2019"/>
      <c r="X2134" s="2019"/>
      <c r="Y2134" s="2019"/>
      <c r="Z2134" s="2019"/>
    </row>
    <row r="2135" spans="1:26" ht="26.4">
      <c r="A2135" s="2020" t="s">
        <v>213</v>
      </c>
      <c r="B2135" s="2021" t="s">
        <v>3182</v>
      </c>
      <c r="C2135" s="2015"/>
      <c r="D2135" s="2016"/>
      <c r="E2135" s="2017"/>
      <c r="F2135" s="442">
        <f t="shared" ref="F2135:F2145" si="76">D2135*E2135</f>
        <v>0</v>
      </c>
      <c r="G2135" s="2025"/>
      <c r="H2135" s="2019"/>
      <c r="I2135" s="2019"/>
      <c r="J2135" s="2019"/>
      <c r="K2135" s="2019"/>
      <c r="L2135" s="2019"/>
      <c r="M2135" s="2019"/>
      <c r="N2135" s="2019"/>
      <c r="O2135" s="2019"/>
      <c r="P2135" s="2019"/>
      <c r="Q2135" s="2019"/>
      <c r="R2135" s="2019"/>
      <c r="S2135" s="2019"/>
      <c r="T2135" s="2019"/>
      <c r="U2135" s="2019"/>
      <c r="V2135" s="2019"/>
      <c r="W2135" s="2019"/>
      <c r="X2135" s="2019"/>
      <c r="Y2135" s="2019"/>
      <c r="Z2135" s="2019"/>
    </row>
    <row r="2136" spans="1:26" ht="39.6">
      <c r="A2136" s="2013"/>
      <c r="B2136" s="2023" t="s">
        <v>3186</v>
      </c>
      <c r="C2136" s="2015"/>
      <c r="D2136" s="2016"/>
      <c r="E2136" s="2017"/>
      <c r="F2136" s="442">
        <f t="shared" si="76"/>
        <v>0</v>
      </c>
      <c r="H2136" s="2019"/>
      <c r="I2136" s="2019"/>
      <c r="J2136" s="2019"/>
      <c r="K2136" s="2019"/>
      <c r="L2136" s="2019"/>
      <c r="M2136" s="2019"/>
      <c r="N2136" s="2019"/>
      <c r="O2136" s="2019"/>
      <c r="P2136" s="2019"/>
      <c r="Q2136" s="2019"/>
      <c r="R2136" s="2019"/>
      <c r="S2136" s="2019"/>
      <c r="T2136" s="2019"/>
      <c r="U2136" s="2019"/>
      <c r="V2136" s="2019"/>
      <c r="W2136" s="2019"/>
      <c r="X2136" s="2019"/>
      <c r="Y2136" s="2019"/>
      <c r="Z2136" s="2019"/>
    </row>
    <row r="2137" spans="1:26">
      <c r="A2137" s="2024"/>
      <c r="B2137" s="1888" t="s">
        <v>322</v>
      </c>
      <c r="C2137" s="2015"/>
      <c r="D2137" s="2016"/>
      <c r="E2137" s="2017"/>
      <c r="F2137" s="442">
        <f t="shared" si="76"/>
        <v>0</v>
      </c>
      <c r="H2137" s="2019"/>
      <c r="I2137" s="2019"/>
      <c r="J2137" s="2019"/>
      <c r="K2137" s="2019"/>
      <c r="L2137" s="2019"/>
      <c r="M2137" s="2019"/>
      <c r="N2137" s="2019"/>
      <c r="O2137" s="2019"/>
      <c r="P2137" s="2019"/>
      <c r="Q2137" s="2019"/>
      <c r="R2137" s="2019"/>
      <c r="S2137" s="2019"/>
      <c r="T2137" s="2019"/>
      <c r="U2137" s="2019"/>
      <c r="V2137" s="2019"/>
      <c r="W2137" s="2019"/>
      <c r="X2137" s="2019"/>
      <c r="Y2137" s="2019"/>
      <c r="Z2137" s="2019"/>
    </row>
    <row r="2138" spans="1:26" s="93" customFormat="1" ht="26.4">
      <c r="A2138" s="2013" t="s">
        <v>178</v>
      </c>
      <c r="B2138" s="1407" t="s">
        <v>3184</v>
      </c>
      <c r="D2138" s="1831"/>
      <c r="E2138" s="1810"/>
      <c r="F2138" s="442">
        <f t="shared" si="76"/>
        <v>0</v>
      </c>
      <c r="G2138" s="500"/>
      <c r="H2138" s="94"/>
      <c r="I2138" s="1810"/>
    </row>
    <row r="2139" spans="1:26" s="93" customFormat="1" ht="26.4">
      <c r="A2139" s="2013" t="s">
        <v>178</v>
      </c>
      <c r="B2139" s="1407" t="s">
        <v>1826</v>
      </c>
      <c r="D2139" s="1831"/>
      <c r="E2139" s="1810"/>
      <c r="F2139" s="442">
        <f t="shared" si="76"/>
        <v>0</v>
      </c>
      <c r="G2139" s="500"/>
      <c r="H2139" s="94"/>
      <c r="I2139" s="1810"/>
    </row>
    <row r="2140" spans="1:26" s="93" customFormat="1" ht="39.6">
      <c r="A2140" s="2013" t="s">
        <v>178</v>
      </c>
      <c r="B2140" s="1888" t="s">
        <v>1827</v>
      </c>
      <c r="D2140" s="1831"/>
      <c r="E2140" s="1810"/>
      <c r="F2140" s="442">
        <f t="shared" si="76"/>
        <v>0</v>
      </c>
      <c r="G2140" s="500"/>
      <c r="H2140" s="94"/>
      <c r="I2140" s="1810"/>
    </row>
    <row r="2141" spans="1:26" s="93" customFormat="1" ht="39.6">
      <c r="A2141" s="2013" t="s">
        <v>178</v>
      </c>
      <c r="B2141" s="1888" t="s">
        <v>343</v>
      </c>
      <c r="D2141" s="1831"/>
      <c r="E2141" s="1810"/>
      <c r="F2141" s="442">
        <f t="shared" si="76"/>
        <v>0</v>
      </c>
      <c r="G2141" s="500"/>
      <c r="H2141" s="94"/>
      <c r="I2141" s="1810"/>
    </row>
    <row r="2142" spans="1:26" s="1883" customFormat="1">
      <c r="A2142" s="2013" t="s">
        <v>178</v>
      </c>
      <c r="B2142" s="1877" t="s">
        <v>323</v>
      </c>
      <c r="C2142" s="1879"/>
      <c r="D2142" s="1831"/>
      <c r="E2142" s="1831"/>
      <c r="F2142" s="442">
        <f t="shared" si="76"/>
        <v>0</v>
      </c>
      <c r="G2142" s="1911"/>
    </row>
    <row r="2143" spans="1:26" s="1883" customFormat="1" ht="39.6">
      <c r="A2143" s="2013" t="s">
        <v>178</v>
      </c>
      <c r="B2143" s="90" t="s">
        <v>313</v>
      </c>
      <c r="C2143" s="1997"/>
      <c r="D2143" s="1831"/>
      <c r="E2143" s="1831"/>
      <c r="F2143" s="442">
        <f t="shared" si="76"/>
        <v>0</v>
      </c>
      <c r="G2143" s="2025"/>
    </row>
    <row r="2144" spans="1:26" s="93" customFormat="1">
      <c r="A2144" s="1384"/>
      <c r="B2144" s="1390" t="s">
        <v>1628</v>
      </c>
      <c r="C2144" s="1385"/>
      <c r="D2144" s="1386"/>
      <c r="E2144" s="1831"/>
      <c r="F2144" s="442">
        <f t="shared" si="76"/>
        <v>0</v>
      </c>
      <c r="G2144" s="500"/>
      <c r="H2144" s="1387"/>
      <c r="J2144" s="1388"/>
      <c r="K2144" s="1389"/>
    </row>
    <row r="2145" spans="1:26" s="2031" customFormat="1">
      <c r="A2145" s="2026"/>
      <c r="B2145" s="2027"/>
      <c r="C2145" s="2028" t="s">
        <v>201</v>
      </c>
      <c r="D2145" s="2029">
        <v>1</v>
      </c>
      <c r="E2145" s="2017"/>
      <c r="F2145" s="2030">
        <f t="shared" si="76"/>
        <v>0</v>
      </c>
      <c r="G2145" s="1776"/>
    </row>
    <row r="2146" spans="1:26" s="93" customFormat="1">
      <c r="A2146" s="1884"/>
      <c r="B2146" s="2037"/>
      <c r="D2146" s="1831"/>
      <c r="E2146" s="1810"/>
      <c r="F2146" s="2018"/>
      <c r="G2146" s="500"/>
      <c r="H2146" s="94"/>
      <c r="I2146" s="1810"/>
      <c r="J2146" s="2019"/>
    </row>
    <row r="2147" spans="1:26">
      <c r="A2147" s="2020" t="s">
        <v>425</v>
      </c>
      <c r="B2147" s="2021" t="s">
        <v>3187</v>
      </c>
      <c r="C2147" s="2015"/>
      <c r="D2147" s="2016"/>
      <c r="E2147" s="2017"/>
      <c r="F2147" s="442">
        <f t="shared" ref="F2147:F2157" si="77">D2147*E2147</f>
        <v>0</v>
      </c>
      <c r="G2147" s="2025"/>
      <c r="H2147" s="2019"/>
      <c r="I2147" s="2019"/>
      <c r="J2147" s="2019"/>
      <c r="K2147" s="2019"/>
      <c r="L2147" s="2019"/>
      <c r="M2147" s="2019"/>
      <c r="N2147" s="2019"/>
      <c r="O2147" s="2019"/>
      <c r="P2147" s="2019"/>
      <c r="Q2147" s="2019"/>
      <c r="R2147" s="2019"/>
      <c r="S2147" s="2019"/>
      <c r="T2147" s="2019"/>
      <c r="U2147" s="2019"/>
      <c r="V2147" s="2019"/>
      <c r="W2147" s="2019"/>
      <c r="X2147" s="2019"/>
      <c r="Y2147" s="2019"/>
      <c r="Z2147" s="2019"/>
    </row>
    <row r="2148" spans="1:26" ht="39.6">
      <c r="A2148" s="2013"/>
      <c r="B2148" s="2023" t="s">
        <v>3188</v>
      </c>
      <c r="C2148" s="2015"/>
      <c r="D2148" s="2016"/>
      <c r="E2148" s="2017"/>
      <c r="F2148" s="442">
        <f t="shared" si="77"/>
        <v>0</v>
      </c>
      <c r="H2148" s="2019"/>
      <c r="I2148" s="2019"/>
      <c r="J2148" s="2019"/>
      <c r="K2148" s="2019"/>
      <c r="L2148" s="2019"/>
      <c r="M2148" s="2019"/>
      <c r="N2148" s="2019"/>
      <c r="O2148" s="2019"/>
      <c r="P2148" s="2019"/>
      <c r="Q2148" s="2019"/>
      <c r="R2148" s="2019"/>
      <c r="S2148" s="2019"/>
      <c r="T2148" s="2019"/>
      <c r="U2148" s="2019"/>
      <c r="V2148" s="2019"/>
      <c r="W2148" s="2019"/>
      <c r="X2148" s="2019"/>
      <c r="Y2148" s="2019"/>
      <c r="Z2148" s="2019"/>
    </row>
    <row r="2149" spans="1:26">
      <c r="A2149" s="2024"/>
      <c r="B2149" s="1888" t="s">
        <v>322</v>
      </c>
      <c r="C2149" s="2015"/>
      <c r="D2149" s="2016"/>
      <c r="E2149" s="2017"/>
      <c r="F2149" s="442">
        <f t="shared" si="77"/>
        <v>0</v>
      </c>
      <c r="H2149" s="2019"/>
      <c r="I2149" s="2019"/>
      <c r="J2149" s="2019"/>
      <c r="K2149" s="2019"/>
      <c r="L2149" s="2019"/>
      <c r="M2149" s="2019"/>
      <c r="N2149" s="2019"/>
      <c r="O2149" s="2019"/>
      <c r="P2149" s="2019"/>
      <c r="Q2149" s="2019"/>
      <c r="R2149" s="2019"/>
      <c r="S2149" s="2019"/>
      <c r="T2149" s="2019"/>
      <c r="U2149" s="2019"/>
      <c r="V2149" s="2019"/>
      <c r="W2149" s="2019"/>
      <c r="X2149" s="2019"/>
      <c r="Y2149" s="2019"/>
      <c r="Z2149" s="2019"/>
    </row>
    <row r="2150" spans="1:26" s="93" customFormat="1" ht="26.4">
      <c r="A2150" s="2013" t="s">
        <v>178</v>
      </c>
      <c r="B2150" s="1407" t="s">
        <v>3189</v>
      </c>
      <c r="D2150" s="1831"/>
      <c r="E2150" s="1810"/>
      <c r="F2150" s="442">
        <f t="shared" si="77"/>
        <v>0</v>
      </c>
      <c r="G2150" s="500"/>
      <c r="H2150" s="94"/>
      <c r="I2150" s="1810"/>
    </row>
    <row r="2151" spans="1:26" s="93" customFormat="1" ht="26.4">
      <c r="A2151" s="2013" t="s">
        <v>178</v>
      </c>
      <c r="B2151" s="1407" t="s">
        <v>1826</v>
      </c>
      <c r="D2151" s="1831"/>
      <c r="E2151" s="1810"/>
      <c r="F2151" s="442">
        <f t="shared" si="77"/>
        <v>0</v>
      </c>
      <c r="G2151" s="500"/>
      <c r="H2151" s="94"/>
      <c r="I2151" s="1810"/>
    </row>
    <row r="2152" spans="1:26" s="93" customFormat="1" ht="39.6">
      <c r="A2152" s="2013" t="s">
        <v>178</v>
      </c>
      <c r="B2152" s="1888" t="s">
        <v>1827</v>
      </c>
      <c r="D2152" s="1831"/>
      <c r="E2152" s="1810"/>
      <c r="F2152" s="442">
        <f t="shared" si="77"/>
        <v>0</v>
      </c>
      <c r="G2152" s="500"/>
      <c r="H2152" s="94"/>
      <c r="I2152" s="1810"/>
    </row>
    <row r="2153" spans="1:26" s="93" customFormat="1" ht="39.6">
      <c r="A2153" s="2013" t="s">
        <v>178</v>
      </c>
      <c r="B2153" s="1888" t="s">
        <v>343</v>
      </c>
      <c r="D2153" s="1831"/>
      <c r="E2153" s="1810"/>
      <c r="F2153" s="442">
        <f t="shared" si="77"/>
        <v>0</v>
      </c>
      <c r="G2153" s="500"/>
      <c r="H2153" s="94"/>
      <c r="I2153" s="1810"/>
    </row>
    <row r="2154" spans="1:26" s="1883" customFormat="1">
      <c r="A2154" s="2013" t="s">
        <v>178</v>
      </c>
      <c r="B2154" s="1877" t="s">
        <v>323</v>
      </c>
      <c r="C2154" s="1879"/>
      <c r="D2154" s="1831"/>
      <c r="E2154" s="1831"/>
      <c r="F2154" s="442">
        <f t="shared" si="77"/>
        <v>0</v>
      </c>
      <c r="G2154" s="1911"/>
    </row>
    <row r="2155" spans="1:26" s="1883" customFormat="1" ht="39.6">
      <c r="A2155" s="2013" t="s">
        <v>178</v>
      </c>
      <c r="B2155" s="90" t="s">
        <v>313</v>
      </c>
      <c r="C2155" s="1997"/>
      <c r="D2155" s="1831"/>
      <c r="E2155" s="1831"/>
      <c r="F2155" s="442">
        <f t="shared" si="77"/>
        <v>0</v>
      </c>
      <c r="G2155" s="2025"/>
    </row>
    <row r="2156" spans="1:26" s="93" customFormat="1">
      <c r="A2156" s="1384"/>
      <c r="B2156" s="1390" t="s">
        <v>1628</v>
      </c>
      <c r="C2156" s="1385"/>
      <c r="D2156" s="1386"/>
      <c r="E2156" s="1831"/>
      <c r="F2156" s="442">
        <f t="shared" si="77"/>
        <v>0</v>
      </c>
      <c r="G2156" s="500"/>
      <c r="H2156" s="1387"/>
      <c r="J2156" s="1388"/>
      <c r="K2156" s="1389"/>
    </row>
    <row r="2157" spans="1:26" s="2031" customFormat="1">
      <c r="A2157" s="2026"/>
      <c r="B2157" s="2027"/>
      <c r="C2157" s="2028" t="s">
        <v>201</v>
      </c>
      <c r="D2157" s="2029">
        <v>1</v>
      </c>
      <c r="E2157" s="2017"/>
      <c r="F2157" s="2030">
        <f t="shared" si="77"/>
        <v>0</v>
      </c>
      <c r="G2157" s="1776"/>
    </row>
    <row r="2158" spans="1:26" s="93" customFormat="1">
      <c r="A2158" s="1884"/>
      <c r="B2158" s="2037"/>
      <c r="D2158" s="1831"/>
      <c r="E2158" s="1810"/>
      <c r="F2158" s="2018"/>
      <c r="G2158" s="500"/>
      <c r="H2158" s="94"/>
      <c r="I2158" s="1810"/>
      <c r="J2158" s="2019"/>
    </row>
    <row r="2159" spans="1:26">
      <c r="A2159" s="2020" t="s">
        <v>426</v>
      </c>
      <c r="B2159" s="2021" t="s">
        <v>3190</v>
      </c>
      <c r="C2159" s="2015"/>
      <c r="D2159" s="2016"/>
      <c r="E2159" s="2017"/>
      <c r="F2159" s="442">
        <f t="shared" ref="F2159:F2169" si="78">D2159*E2159</f>
        <v>0</v>
      </c>
      <c r="G2159" s="2025"/>
      <c r="H2159" s="2019"/>
      <c r="I2159" s="2019"/>
      <c r="J2159" s="2019"/>
      <c r="K2159" s="2019"/>
      <c r="L2159" s="2019"/>
      <c r="M2159" s="2019"/>
      <c r="N2159" s="2019"/>
      <c r="O2159" s="2019"/>
      <c r="P2159" s="2019"/>
      <c r="Q2159" s="2019"/>
      <c r="R2159" s="2019"/>
      <c r="S2159" s="2019"/>
      <c r="T2159" s="2019"/>
      <c r="U2159" s="2019"/>
      <c r="V2159" s="2019"/>
      <c r="W2159" s="2019"/>
      <c r="X2159" s="2019"/>
      <c r="Y2159" s="2019"/>
      <c r="Z2159" s="2019"/>
    </row>
    <row r="2160" spans="1:26" ht="26.4">
      <c r="A2160" s="2013"/>
      <c r="B2160" s="2023" t="s">
        <v>3191</v>
      </c>
      <c r="C2160" s="2015"/>
      <c r="D2160" s="2016"/>
      <c r="E2160" s="2017"/>
      <c r="F2160" s="442">
        <f t="shared" si="78"/>
        <v>0</v>
      </c>
      <c r="H2160" s="2019"/>
      <c r="I2160" s="2019"/>
      <c r="J2160" s="2019"/>
      <c r="K2160" s="2019"/>
      <c r="L2160" s="2019"/>
      <c r="M2160" s="2019"/>
      <c r="N2160" s="2019"/>
      <c r="O2160" s="2019"/>
      <c r="P2160" s="2019"/>
      <c r="Q2160" s="2019"/>
      <c r="R2160" s="2019"/>
      <c r="S2160" s="2019"/>
      <c r="T2160" s="2019"/>
      <c r="U2160" s="2019"/>
      <c r="V2160" s="2019"/>
      <c r="W2160" s="2019"/>
      <c r="X2160" s="2019"/>
      <c r="Y2160" s="2019"/>
      <c r="Z2160" s="2019"/>
    </row>
    <row r="2161" spans="1:26">
      <c r="A2161" s="2024"/>
      <c r="B2161" s="1888" t="s">
        <v>322</v>
      </c>
      <c r="C2161" s="2015"/>
      <c r="D2161" s="2016"/>
      <c r="E2161" s="2017"/>
      <c r="F2161" s="442">
        <f t="shared" si="78"/>
        <v>0</v>
      </c>
      <c r="H2161" s="2019"/>
      <c r="I2161" s="2019"/>
      <c r="J2161" s="2019"/>
      <c r="K2161" s="2019"/>
      <c r="L2161" s="2019"/>
      <c r="M2161" s="2019"/>
      <c r="N2161" s="2019"/>
      <c r="O2161" s="2019"/>
      <c r="P2161" s="2019"/>
      <c r="Q2161" s="2019"/>
      <c r="R2161" s="2019"/>
      <c r="S2161" s="2019"/>
      <c r="T2161" s="2019"/>
      <c r="U2161" s="2019"/>
      <c r="V2161" s="2019"/>
      <c r="W2161" s="2019"/>
      <c r="X2161" s="2019"/>
      <c r="Y2161" s="2019"/>
      <c r="Z2161" s="2019"/>
    </row>
    <row r="2162" spans="1:26" s="93" customFormat="1" ht="26.4">
      <c r="A2162" s="2013" t="s">
        <v>178</v>
      </c>
      <c r="B2162" s="1407" t="s">
        <v>3192</v>
      </c>
      <c r="D2162" s="1831"/>
      <c r="E2162" s="1810"/>
      <c r="F2162" s="442">
        <f t="shared" si="78"/>
        <v>0</v>
      </c>
      <c r="G2162" s="500"/>
      <c r="H2162" s="94"/>
      <c r="I2162" s="1810"/>
    </row>
    <row r="2163" spans="1:26" s="93" customFormat="1" ht="26.4">
      <c r="A2163" s="2013" t="s">
        <v>178</v>
      </c>
      <c r="B2163" s="1407" t="s">
        <v>1826</v>
      </c>
      <c r="D2163" s="1831"/>
      <c r="E2163" s="1810"/>
      <c r="F2163" s="442">
        <f t="shared" si="78"/>
        <v>0</v>
      </c>
      <c r="G2163" s="500"/>
      <c r="H2163" s="94"/>
      <c r="I2163" s="1810"/>
    </row>
    <row r="2164" spans="1:26" s="93" customFormat="1" ht="39.6">
      <c r="A2164" s="2013" t="s">
        <v>178</v>
      </c>
      <c r="B2164" s="1888" t="s">
        <v>1827</v>
      </c>
      <c r="D2164" s="1831"/>
      <c r="E2164" s="1810"/>
      <c r="F2164" s="442">
        <f t="shared" si="78"/>
        <v>0</v>
      </c>
      <c r="G2164" s="500"/>
      <c r="H2164" s="94"/>
      <c r="I2164" s="1810"/>
    </row>
    <row r="2165" spans="1:26" s="93" customFormat="1" ht="39.6">
      <c r="A2165" s="2013" t="s">
        <v>178</v>
      </c>
      <c r="B2165" s="1888" t="s">
        <v>343</v>
      </c>
      <c r="D2165" s="1831"/>
      <c r="E2165" s="1810"/>
      <c r="F2165" s="442">
        <f t="shared" si="78"/>
        <v>0</v>
      </c>
      <c r="G2165" s="500"/>
      <c r="H2165" s="94"/>
      <c r="I2165" s="1810"/>
    </row>
    <row r="2166" spans="1:26" s="1883" customFormat="1">
      <c r="A2166" s="2013" t="s">
        <v>178</v>
      </c>
      <c r="B2166" s="1877" t="s">
        <v>323</v>
      </c>
      <c r="C2166" s="1879"/>
      <c r="D2166" s="1831"/>
      <c r="E2166" s="1831"/>
      <c r="F2166" s="442">
        <f t="shared" si="78"/>
        <v>0</v>
      </c>
      <c r="G2166" s="1911"/>
    </row>
    <row r="2167" spans="1:26" s="1883" customFormat="1" ht="39.6">
      <c r="A2167" s="2013" t="s">
        <v>178</v>
      </c>
      <c r="B2167" s="90" t="s">
        <v>313</v>
      </c>
      <c r="C2167" s="1997"/>
      <c r="D2167" s="1831"/>
      <c r="E2167" s="1831"/>
      <c r="F2167" s="442">
        <f t="shared" si="78"/>
        <v>0</v>
      </c>
      <c r="G2167" s="2025"/>
    </row>
    <row r="2168" spans="1:26" s="93" customFormat="1">
      <c r="A2168" s="1384"/>
      <c r="B2168" s="1390" t="s">
        <v>1628</v>
      </c>
      <c r="C2168" s="1385"/>
      <c r="D2168" s="1386"/>
      <c r="E2168" s="1831"/>
      <c r="F2168" s="442">
        <f t="shared" si="78"/>
        <v>0</v>
      </c>
      <c r="G2168" s="500"/>
      <c r="H2168" s="1387"/>
      <c r="J2168" s="1388"/>
      <c r="K2168" s="1389"/>
    </row>
    <row r="2169" spans="1:26" s="2031" customFormat="1">
      <c r="A2169" s="2026"/>
      <c r="B2169" s="2027"/>
      <c r="C2169" s="2028" t="s">
        <v>201</v>
      </c>
      <c r="D2169" s="2029">
        <v>1</v>
      </c>
      <c r="E2169" s="2017"/>
      <c r="F2169" s="2030">
        <f t="shared" si="78"/>
        <v>0</v>
      </c>
      <c r="G2169" s="1776"/>
    </row>
    <row r="2170" spans="1:26" s="93" customFormat="1">
      <c r="A2170" s="1884"/>
      <c r="B2170" s="2037"/>
      <c r="D2170" s="1831"/>
      <c r="E2170" s="1810"/>
      <c r="F2170" s="2018"/>
      <c r="G2170" s="500"/>
      <c r="H2170" s="94"/>
      <c r="I2170" s="1810"/>
      <c r="J2170" s="2019"/>
    </row>
    <row r="2171" spans="1:26">
      <c r="A2171" s="2020" t="s">
        <v>427</v>
      </c>
      <c r="B2171" s="2021" t="s">
        <v>3193</v>
      </c>
      <c r="C2171" s="2015"/>
      <c r="D2171" s="2016"/>
      <c r="E2171" s="2017"/>
      <c r="F2171" s="442">
        <f t="shared" ref="F2171:F2181" si="79">D2171*E2171</f>
        <v>0</v>
      </c>
      <c r="G2171" s="2025"/>
      <c r="H2171" s="2019"/>
      <c r="I2171" s="2019"/>
      <c r="J2171" s="2019"/>
      <c r="K2171" s="2019"/>
      <c r="L2171" s="2019"/>
      <c r="M2171" s="2019"/>
      <c r="N2171" s="2019"/>
      <c r="O2171" s="2019"/>
      <c r="P2171" s="2019"/>
      <c r="Q2171" s="2019"/>
      <c r="R2171" s="2019"/>
      <c r="S2171" s="2019"/>
      <c r="T2171" s="2019"/>
      <c r="U2171" s="2019"/>
      <c r="V2171" s="2019"/>
      <c r="W2171" s="2019"/>
      <c r="X2171" s="2019"/>
      <c r="Y2171" s="2019"/>
      <c r="Z2171" s="2019"/>
    </row>
    <row r="2172" spans="1:26" ht="26.4">
      <c r="A2172" s="2013"/>
      <c r="B2172" s="2023" t="s">
        <v>3194</v>
      </c>
      <c r="C2172" s="2015"/>
      <c r="D2172" s="2016"/>
      <c r="E2172" s="2017"/>
      <c r="F2172" s="442">
        <f t="shared" si="79"/>
        <v>0</v>
      </c>
      <c r="H2172" s="2019"/>
      <c r="I2172" s="2019"/>
      <c r="J2172" s="2019"/>
      <c r="K2172" s="2019"/>
      <c r="L2172" s="2019"/>
      <c r="M2172" s="2019"/>
      <c r="N2172" s="2019"/>
      <c r="O2172" s="2019"/>
      <c r="P2172" s="2019"/>
      <c r="Q2172" s="2019"/>
      <c r="R2172" s="2019"/>
      <c r="S2172" s="2019"/>
      <c r="T2172" s="2019"/>
      <c r="U2172" s="2019"/>
      <c r="V2172" s="2019"/>
      <c r="W2172" s="2019"/>
      <c r="X2172" s="2019"/>
      <c r="Y2172" s="2019"/>
      <c r="Z2172" s="2019"/>
    </row>
    <row r="2173" spans="1:26">
      <c r="A2173" s="2024"/>
      <c r="B2173" s="1888" t="s">
        <v>322</v>
      </c>
      <c r="C2173" s="2015"/>
      <c r="D2173" s="2016"/>
      <c r="E2173" s="2017"/>
      <c r="F2173" s="442">
        <f t="shared" si="79"/>
        <v>0</v>
      </c>
      <c r="H2173" s="2019"/>
      <c r="I2173" s="2019"/>
      <c r="J2173" s="2019"/>
      <c r="K2173" s="2019"/>
      <c r="L2173" s="2019"/>
      <c r="M2173" s="2019"/>
      <c r="N2173" s="2019"/>
      <c r="O2173" s="2019"/>
      <c r="P2173" s="2019"/>
      <c r="Q2173" s="2019"/>
      <c r="R2173" s="2019"/>
      <c r="S2173" s="2019"/>
      <c r="T2173" s="2019"/>
      <c r="U2173" s="2019"/>
      <c r="V2173" s="2019"/>
      <c r="W2173" s="2019"/>
      <c r="X2173" s="2019"/>
      <c r="Y2173" s="2019"/>
      <c r="Z2173" s="2019"/>
    </row>
    <row r="2174" spans="1:26" s="93" customFormat="1" ht="26.4">
      <c r="A2174" s="2013" t="s">
        <v>178</v>
      </c>
      <c r="B2174" s="1407" t="s">
        <v>3195</v>
      </c>
      <c r="D2174" s="1831"/>
      <c r="E2174" s="1810"/>
      <c r="F2174" s="442">
        <f t="shared" si="79"/>
        <v>0</v>
      </c>
      <c r="G2174" s="500"/>
      <c r="H2174" s="94"/>
      <c r="I2174" s="1810"/>
    </row>
    <row r="2175" spans="1:26" s="93" customFormat="1" ht="26.4">
      <c r="A2175" s="2013" t="s">
        <v>178</v>
      </c>
      <c r="B2175" s="1407" t="s">
        <v>1826</v>
      </c>
      <c r="D2175" s="1831"/>
      <c r="E2175" s="1810"/>
      <c r="F2175" s="442">
        <f t="shared" si="79"/>
        <v>0</v>
      </c>
      <c r="G2175" s="500"/>
      <c r="H2175" s="94"/>
      <c r="I2175" s="1810"/>
    </row>
    <row r="2176" spans="1:26" s="93" customFormat="1" ht="39.6">
      <c r="A2176" s="2013" t="s">
        <v>178</v>
      </c>
      <c r="B2176" s="1888" t="s">
        <v>1827</v>
      </c>
      <c r="D2176" s="1831"/>
      <c r="E2176" s="1810"/>
      <c r="F2176" s="442">
        <f t="shared" si="79"/>
        <v>0</v>
      </c>
      <c r="G2176" s="500"/>
      <c r="H2176" s="94"/>
      <c r="I2176" s="1810"/>
    </row>
    <row r="2177" spans="1:26" s="93" customFormat="1" ht="39.6">
      <c r="A2177" s="2013" t="s">
        <v>178</v>
      </c>
      <c r="B2177" s="1888" t="s">
        <v>343</v>
      </c>
      <c r="D2177" s="1831"/>
      <c r="E2177" s="1810"/>
      <c r="F2177" s="442">
        <f t="shared" si="79"/>
        <v>0</v>
      </c>
      <c r="G2177" s="500"/>
      <c r="H2177" s="94"/>
      <c r="I2177" s="1810"/>
    </row>
    <row r="2178" spans="1:26" s="1883" customFormat="1">
      <c r="A2178" s="2013" t="s">
        <v>178</v>
      </c>
      <c r="B2178" s="1877" t="s">
        <v>323</v>
      </c>
      <c r="C2178" s="1879"/>
      <c r="D2178" s="1831"/>
      <c r="E2178" s="1831"/>
      <c r="F2178" s="442">
        <f t="shared" si="79"/>
        <v>0</v>
      </c>
      <c r="G2178" s="1911"/>
    </row>
    <row r="2179" spans="1:26" s="1883" customFormat="1" ht="39.6">
      <c r="A2179" s="2013" t="s">
        <v>178</v>
      </c>
      <c r="B2179" s="90" t="s">
        <v>313</v>
      </c>
      <c r="C2179" s="1997"/>
      <c r="D2179" s="1831"/>
      <c r="E2179" s="1831"/>
      <c r="F2179" s="442">
        <f t="shared" si="79"/>
        <v>0</v>
      </c>
      <c r="G2179" s="2025"/>
    </row>
    <row r="2180" spans="1:26" s="93" customFormat="1">
      <c r="A2180" s="1384"/>
      <c r="B2180" s="1390" t="s">
        <v>1628</v>
      </c>
      <c r="C2180" s="1385"/>
      <c r="D2180" s="1386"/>
      <c r="E2180" s="1831"/>
      <c r="F2180" s="442">
        <f t="shared" si="79"/>
        <v>0</v>
      </c>
      <c r="G2180" s="500"/>
      <c r="H2180" s="1387"/>
      <c r="J2180" s="1388"/>
      <c r="K2180" s="1389"/>
    </row>
    <row r="2181" spans="1:26" s="2031" customFormat="1">
      <c r="A2181" s="2026"/>
      <c r="B2181" s="2027"/>
      <c r="C2181" s="2028" t="s">
        <v>201</v>
      </c>
      <c r="D2181" s="2029">
        <v>1</v>
      </c>
      <c r="E2181" s="2017"/>
      <c r="F2181" s="2030">
        <f t="shared" si="79"/>
        <v>0</v>
      </c>
      <c r="G2181" s="1776"/>
    </row>
    <row r="2182" spans="1:26" s="93" customFormat="1">
      <c r="A2182" s="1384"/>
      <c r="B2182" s="1888"/>
      <c r="C2182" s="1385"/>
      <c r="D2182" s="1386"/>
      <c r="E2182" s="1831"/>
      <c r="F2182" s="2018"/>
      <c r="G2182" s="500"/>
      <c r="H2182" s="1387"/>
      <c r="J2182" s="2019"/>
      <c r="K2182" s="1389"/>
    </row>
    <row r="2183" spans="1:26">
      <c r="A2183" s="2020" t="s">
        <v>428</v>
      </c>
      <c r="B2183" s="2021" t="s">
        <v>3196</v>
      </c>
      <c r="C2183" s="2015"/>
      <c r="D2183" s="2016"/>
      <c r="E2183" s="2017"/>
      <c r="F2183" s="442">
        <f t="shared" ref="F2183:F2193" si="80">D2183*E2183</f>
        <v>0</v>
      </c>
      <c r="G2183" s="2025"/>
      <c r="H2183" s="2019"/>
      <c r="I2183" s="2019"/>
      <c r="J2183" s="2019"/>
      <c r="K2183" s="2019"/>
      <c r="L2183" s="2019"/>
      <c r="M2183" s="2019"/>
      <c r="N2183" s="2019"/>
      <c r="O2183" s="2019"/>
      <c r="P2183" s="2019"/>
      <c r="Q2183" s="2019"/>
      <c r="R2183" s="2019"/>
      <c r="S2183" s="2019"/>
      <c r="T2183" s="2019"/>
      <c r="U2183" s="2019"/>
      <c r="V2183" s="2019"/>
      <c r="W2183" s="2019"/>
      <c r="X2183" s="2019"/>
      <c r="Y2183" s="2019"/>
      <c r="Z2183" s="2019"/>
    </row>
    <row r="2184" spans="1:26" ht="26.4">
      <c r="A2184" s="2013"/>
      <c r="B2184" s="2023" t="s">
        <v>3197</v>
      </c>
      <c r="C2184" s="2015"/>
      <c r="D2184" s="2016"/>
      <c r="E2184" s="2017"/>
      <c r="F2184" s="442">
        <f t="shared" si="80"/>
        <v>0</v>
      </c>
      <c r="H2184" s="2019"/>
      <c r="I2184" s="2019"/>
      <c r="J2184" s="2019"/>
      <c r="K2184" s="2019"/>
      <c r="L2184" s="2019"/>
      <c r="M2184" s="2019"/>
      <c r="N2184" s="2019"/>
      <c r="O2184" s="2019"/>
      <c r="P2184" s="2019"/>
      <c r="Q2184" s="2019"/>
      <c r="R2184" s="2019"/>
      <c r="S2184" s="2019"/>
      <c r="T2184" s="2019"/>
      <c r="U2184" s="2019"/>
      <c r="V2184" s="2019"/>
      <c r="W2184" s="2019"/>
      <c r="X2184" s="2019"/>
      <c r="Y2184" s="2019"/>
      <c r="Z2184" s="2019"/>
    </row>
    <row r="2185" spans="1:26">
      <c r="A2185" s="2024"/>
      <c r="B2185" s="1888" t="s">
        <v>322</v>
      </c>
      <c r="C2185" s="2015"/>
      <c r="D2185" s="2016"/>
      <c r="E2185" s="2017"/>
      <c r="F2185" s="442">
        <f t="shared" si="80"/>
        <v>0</v>
      </c>
      <c r="H2185" s="2019"/>
      <c r="I2185" s="2019"/>
      <c r="J2185" s="2019"/>
      <c r="K2185" s="2019"/>
      <c r="L2185" s="2019"/>
      <c r="M2185" s="2019"/>
      <c r="N2185" s="2019"/>
      <c r="O2185" s="2019"/>
      <c r="P2185" s="2019"/>
      <c r="Q2185" s="2019"/>
      <c r="R2185" s="2019"/>
      <c r="S2185" s="2019"/>
      <c r="T2185" s="2019"/>
      <c r="U2185" s="2019"/>
      <c r="V2185" s="2019"/>
      <c r="W2185" s="2019"/>
      <c r="X2185" s="2019"/>
      <c r="Y2185" s="2019"/>
      <c r="Z2185" s="2019"/>
    </row>
    <row r="2186" spans="1:26" s="93" customFormat="1">
      <c r="A2186" s="2013" t="s">
        <v>178</v>
      </c>
      <c r="B2186" s="1407" t="s">
        <v>3198</v>
      </c>
      <c r="D2186" s="1831"/>
      <c r="E2186" s="1810"/>
      <c r="F2186" s="442">
        <f t="shared" si="80"/>
        <v>0</v>
      </c>
      <c r="G2186" s="500"/>
      <c r="H2186" s="94"/>
      <c r="I2186" s="1810"/>
    </row>
    <row r="2187" spans="1:26" s="93" customFormat="1" ht="26.4">
      <c r="A2187" s="2013" t="s">
        <v>178</v>
      </c>
      <c r="B2187" s="1407" t="s">
        <v>1826</v>
      </c>
      <c r="D2187" s="1831"/>
      <c r="E2187" s="1810"/>
      <c r="F2187" s="442">
        <f t="shared" si="80"/>
        <v>0</v>
      </c>
      <c r="G2187" s="500"/>
      <c r="H2187" s="94"/>
      <c r="I2187" s="1810"/>
    </row>
    <row r="2188" spans="1:26" s="93" customFormat="1" ht="39.6">
      <c r="A2188" s="2013" t="s">
        <v>178</v>
      </c>
      <c r="B2188" s="1888" t="s">
        <v>1827</v>
      </c>
      <c r="D2188" s="1831"/>
      <c r="E2188" s="1810"/>
      <c r="F2188" s="442">
        <f t="shared" si="80"/>
        <v>0</v>
      </c>
      <c r="G2188" s="500"/>
      <c r="H2188" s="94"/>
      <c r="I2188" s="1810"/>
    </row>
    <row r="2189" spans="1:26" s="93" customFormat="1" ht="39.6">
      <c r="A2189" s="2013" t="s">
        <v>178</v>
      </c>
      <c r="B2189" s="1888" t="s">
        <v>343</v>
      </c>
      <c r="D2189" s="1831"/>
      <c r="E2189" s="1810"/>
      <c r="F2189" s="442">
        <f t="shared" si="80"/>
        <v>0</v>
      </c>
      <c r="G2189" s="500"/>
      <c r="H2189" s="94"/>
      <c r="I2189" s="1810"/>
    </row>
    <row r="2190" spans="1:26" s="1883" customFormat="1">
      <c r="A2190" s="2013" t="s">
        <v>178</v>
      </c>
      <c r="B2190" s="1877" t="s">
        <v>323</v>
      </c>
      <c r="C2190" s="1879"/>
      <c r="D2190" s="1831"/>
      <c r="E2190" s="1831"/>
      <c r="F2190" s="442">
        <f t="shared" si="80"/>
        <v>0</v>
      </c>
      <c r="G2190" s="1911"/>
    </row>
    <row r="2191" spans="1:26" s="1883" customFormat="1" ht="39.6">
      <c r="A2191" s="2013" t="s">
        <v>178</v>
      </c>
      <c r="B2191" s="90" t="s">
        <v>313</v>
      </c>
      <c r="C2191" s="1997"/>
      <c r="D2191" s="1831"/>
      <c r="E2191" s="1831"/>
      <c r="F2191" s="442">
        <f t="shared" si="80"/>
        <v>0</v>
      </c>
      <c r="G2191" s="2025"/>
    </row>
    <row r="2192" spans="1:26" s="93" customFormat="1">
      <c r="A2192" s="1384"/>
      <c r="B2192" s="1390" t="s">
        <v>1628</v>
      </c>
      <c r="C2192" s="1385"/>
      <c r="D2192" s="1386"/>
      <c r="E2192" s="1831"/>
      <c r="F2192" s="442">
        <f t="shared" si="80"/>
        <v>0</v>
      </c>
      <c r="G2192" s="500"/>
      <c r="H2192" s="1387"/>
      <c r="J2192" s="1388"/>
      <c r="K2192" s="1389"/>
    </row>
    <row r="2193" spans="1:26" s="2031" customFormat="1">
      <c r="A2193" s="2026"/>
      <c r="B2193" s="2027"/>
      <c r="C2193" s="2028" t="s">
        <v>201</v>
      </c>
      <c r="D2193" s="2029">
        <v>1</v>
      </c>
      <c r="E2193" s="2017"/>
      <c r="F2193" s="2030">
        <f t="shared" si="80"/>
        <v>0</v>
      </c>
      <c r="G2193" s="1776"/>
    </row>
    <row r="2194" spans="1:26" s="93" customFormat="1">
      <c r="A2194" s="1884"/>
      <c r="B2194" s="2037"/>
      <c r="D2194" s="1831"/>
      <c r="E2194" s="1810"/>
      <c r="F2194" s="2018"/>
      <c r="G2194" s="500"/>
      <c r="H2194" s="94"/>
      <c r="I2194" s="1810"/>
      <c r="J2194" s="2019"/>
    </row>
    <row r="2195" spans="1:26">
      <c r="A2195" s="2020" t="s">
        <v>569</v>
      </c>
      <c r="B2195" s="2021" t="s">
        <v>3199</v>
      </c>
      <c r="C2195" s="2015"/>
      <c r="D2195" s="2016"/>
      <c r="E2195" s="2017"/>
      <c r="F2195" s="442">
        <f t="shared" ref="F2195:F2205" si="81">D2195*E2195</f>
        <v>0</v>
      </c>
      <c r="G2195" s="2025"/>
      <c r="H2195" s="2019"/>
      <c r="I2195" s="2019"/>
      <c r="J2195" s="2019"/>
      <c r="K2195" s="2019"/>
      <c r="L2195" s="2019"/>
      <c r="M2195" s="2019"/>
      <c r="N2195" s="2019"/>
      <c r="O2195" s="2019"/>
      <c r="P2195" s="2019"/>
      <c r="Q2195" s="2019"/>
      <c r="R2195" s="2019"/>
      <c r="S2195" s="2019"/>
      <c r="T2195" s="2019"/>
      <c r="U2195" s="2019"/>
      <c r="V2195" s="2019"/>
      <c r="W2195" s="2019"/>
      <c r="X2195" s="2019"/>
      <c r="Y2195" s="2019"/>
      <c r="Z2195" s="2019"/>
    </row>
    <row r="2196" spans="1:26" ht="26.4">
      <c r="A2196" s="2013"/>
      <c r="B2196" s="2023" t="s">
        <v>3200</v>
      </c>
      <c r="C2196" s="2015"/>
      <c r="D2196" s="2016"/>
      <c r="E2196" s="2017"/>
      <c r="F2196" s="442">
        <f t="shared" si="81"/>
        <v>0</v>
      </c>
      <c r="H2196" s="2019"/>
      <c r="I2196" s="2019"/>
      <c r="J2196" s="2019"/>
      <c r="K2196" s="2019"/>
      <c r="L2196" s="2019"/>
      <c r="M2196" s="2019"/>
      <c r="N2196" s="2019"/>
      <c r="O2196" s="2019"/>
      <c r="P2196" s="2019"/>
      <c r="Q2196" s="2019"/>
      <c r="R2196" s="2019"/>
      <c r="S2196" s="2019"/>
      <c r="T2196" s="2019"/>
      <c r="U2196" s="2019"/>
      <c r="V2196" s="2019"/>
      <c r="W2196" s="2019"/>
      <c r="X2196" s="2019"/>
      <c r="Y2196" s="2019"/>
      <c r="Z2196" s="2019"/>
    </row>
    <row r="2197" spans="1:26">
      <c r="A2197" s="2024"/>
      <c r="B2197" s="1888" t="s">
        <v>322</v>
      </c>
      <c r="C2197" s="2015"/>
      <c r="D2197" s="2016"/>
      <c r="E2197" s="2017"/>
      <c r="F2197" s="442">
        <f t="shared" si="81"/>
        <v>0</v>
      </c>
      <c r="H2197" s="2019"/>
      <c r="I2197" s="2019"/>
      <c r="J2197" s="2019"/>
      <c r="K2197" s="2019"/>
      <c r="L2197" s="2019"/>
      <c r="M2197" s="2019"/>
      <c r="N2197" s="2019"/>
      <c r="O2197" s="2019"/>
      <c r="P2197" s="2019"/>
      <c r="Q2197" s="2019"/>
      <c r="R2197" s="2019"/>
      <c r="S2197" s="2019"/>
      <c r="T2197" s="2019"/>
      <c r="U2197" s="2019"/>
      <c r="V2197" s="2019"/>
      <c r="W2197" s="2019"/>
      <c r="X2197" s="2019"/>
      <c r="Y2197" s="2019"/>
      <c r="Z2197" s="2019"/>
    </row>
    <row r="2198" spans="1:26" s="93" customFormat="1" ht="26.4">
      <c r="A2198" s="2013" t="s">
        <v>178</v>
      </c>
      <c r="B2198" s="1407" t="s">
        <v>3201</v>
      </c>
      <c r="D2198" s="1831"/>
      <c r="E2198" s="1810"/>
      <c r="F2198" s="442">
        <f t="shared" si="81"/>
        <v>0</v>
      </c>
      <c r="G2198" s="500"/>
      <c r="H2198" s="94"/>
      <c r="I2198" s="1810"/>
    </row>
    <row r="2199" spans="1:26" s="93" customFormat="1" ht="26.4">
      <c r="A2199" s="2013" t="s">
        <v>178</v>
      </c>
      <c r="B2199" s="1407" t="s">
        <v>1826</v>
      </c>
      <c r="D2199" s="1831"/>
      <c r="E2199" s="1810"/>
      <c r="F2199" s="442">
        <f t="shared" si="81"/>
        <v>0</v>
      </c>
      <c r="G2199" s="500"/>
      <c r="H2199" s="94"/>
      <c r="I2199" s="1810"/>
    </row>
    <row r="2200" spans="1:26" s="93" customFormat="1" ht="39.6">
      <c r="A2200" s="2013" t="s">
        <v>178</v>
      </c>
      <c r="B2200" s="1888" t="s">
        <v>1827</v>
      </c>
      <c r="D2200" s="1831"/>
      <c r="E2200" s="1810"/>
      <c r="F2200" s="442">
        <f t="shared" si="81"/>
        <v>0</v>
      </c>
      <c r="G2200" s="500"/>
      <c r="H2200" s="94"/>
      <c r="I2200" s="1810"/>
    </row>
    <row r="2201" spans="1:26" s="93" customFormat="1" ht="39.6">
      <c r="A2201" s="2013" t="s">
        <v>178</v>
      </c>
      <c r="B2201" s="1888" t="s">
        <v>343</v>
      </c>
      <c r="D2201" s="1831"/>
      <c r="E2201" s="1810"/>
      <c r="F2201" s="442">
        <f t="shared" si="81"/>
        <v>0</v>
      </c>
      <c r="G2201" s="500"/>
      <c r="H2201" s="94"/>
      <c r="I2201" s="1810"/>
    </row>
    <row r="2202" spans="1:26" s="1883" customFormat="1">
      <c r="A2202" s="2013" t="s">
        <v>178</v>
      </c>
      <c r="B2202" s="1877" t="s">
        <v>323</v>
      </c>
      <c r="C2202" s="1879"/>
      <c r="D2202" s="1831"/>
      <c r="E2202" s="1831"/>
      <c r="F2202" s="442">
        <f t="shared" si="81"/>
        <v>0</v>
      </c>
      <c r="G2202" s="1911"/>
    </row>
    <row r="2203" spans="1:26" s="1883" customFormat="1" ht="39.6">
      <c r="A2203" s="2013" t="s">
        <v>178</v>
      </c>
      <c r="B2203" s="90" t="s">
        <v>313</v>
      </c>
      <c r="C2203" s="1997"/>
      <c r="D2203" s="1831"/>
      <c r="E2203" s="1831"/>
      <c r="F2203" s="442">
        <f t="shared" si="81"/>
        <v>0</v>
      </c>
      <c r="G2203" s="2025"/>
    </row>
    <row r="2204" spans="1:26" s="93" customFormat="1">
      <c r="A2204" s="1384"/>
      <c r="B2204" s="1390" t="s">
        <v>1628</v>
      </c>
      <c r="C2204" s="1385"/>
      <c r="D2204" s="1386"/>
      <c r="E2204" s="1831"/>
      <c r="F2204" s="442">
        <f t="shared" si="81"/>
        <v>0</v>
      </c>
      <c r="G2204" s="500"/>
      <c r="H2204" s="1387"/>
      <c r="J2204" s="1388"/>
      <c r="K2204" s="1389"/>
    </row>
    <row r="2205" spans="1:26" s="2031" customFormat="1">
      <c r="A2205" s="2026"/>
      <c r="B2205" s="2027"/>
      <c r="C2205" s="2028" t="s">
        <v>201</v>
      </c>
      <c r="D2205" s="2029">
        <v>1</v>
      </c>
      <c r="E2205" s="2017"/>
      <c r="F2205" s="2030">
        <f t="shared" si="81"/>
        <v>0</v>
      </c>
      <c r="G2205" s="1776"/>
    </row>
    <row r="2206" spans="1:26" s="93" customFormat="1">
      <c r="A2206" s="1884"/>
      <c r="B2206" s="2037"/>
      <c r="D2206" s="1831"/>
      <c r="E2206" s="1810"/>
      <c r="F2206" s="2018"/>
      <c r="G2206" s="500"/>
      <c r="H2206" s="94"/>
      <c r="I2206" s="1810"/>
      <c r="J2206" s="2019"/>
    </row>
    <row r="2207" spans="1:26">
      <c r="A2207" s="2020" t="s">
        <v>570</v>
      </c>
      <c r="B2207" s="2021" t="s">
        <v>3202</v>
      </c>
      <c r="C2207" s="2015"/>
      <c r="D2207" s="2016"/>
      <c r="E2207" s="2017"/>
      <c r="F2207" s="442">
        <f t="shared" ref="F2207:F2217" si="82">D2207*E2207</f>
        <v>0</v>
      </c>
      <c r="G2207" s="2025"/>
      <c r="H2207" s="2019"/>
      <c r="I2207" s="2019"/>
      <c r="J2207" s="2019"/>
      <c r="K2207" s="2019"/>
      <c r="L2207" s="2019"/>
      <c r="M2207" s="2019"/>
      <c r="N2207" s="2019"/>
      <c r="O2207" s="2019"/>
      <c r="P2207" s="2019"/>
      <c r="Q2207" s="2019"/>
      <c r="R2207" s="2019"/>
      <c r="S2207" s="2019"/>
      <c r="T2207" s="2019"/>
      <c r="U2207" s="2019"/>
      <c r="V2207" s="2019"/>
      <c r="W2207" s="2019"/>
      <c r="X2207" s="2019"/>
      <c r="Y2207" s="2019"/>
      <c r="Z2207" s="2019"/>
    </row>
    <row r="2208" spans="1:26" ht="26.4">
      <c r="A2208" s="2013"/>
      <c r="B2208" s="2023" t="s">
        <v>3203</v>
      </c>
      <c r="C2208" s="2015"/>
      <c r="D2208" s="2016"/>
      <c r="E2208" s="2017"/>
      <c r="F2208" s="442">
        <f t="shared" si="82"/>
        <v>0</v>
      </c>
      <c r="H2208" s="2019"/>
      <c r="I2208" s="2019"/>
      <c r="J2208" s="2019"/>
      <c r="K2208" s="2019"/>
      <c r="L2208" s="2019"/>
      <c r="M2208" s="2019"/>
      <c r="N2208" s="2019"/>
      <c r="O2208" s="2019"/>
      <c r="P2208" s="2019"/>
      <c r="Q2208" s="2019"/>
      <c r="R2208" s="2019"/>
      <c r="S2208" s="2019"/>
      <c r="T2208" s="2019"/>
      <c r="U2208" s="2019"/>
      <c r="V2208" s="2019"/>
      <c r="W2208" s="2019"/>
      <c r="X2208" s="2019"/>
      <c r="Y2208" s="2019"/>
      <c r="Z2208" s="2019"/>
    </row>
    <row r="2209" spans="1:26">
      <c r="A2209" s="2024"/>
      <c r="B2209" s="1888" t="s">
        <v>322</v>
      </c>
      <c r="C2209" s="2015"/>
      <c r="D2209" s="2016"/>
      <c r="E2209" s="2017"/>
      <c r="F2209" s="442">
        <f t="shared" si="82"/>
        <v>0</v>
      </c>
      <c r="H2209" s="2019"/>
      <c r="I2209" s="2019"/>
      <c r="J2209" s="2019"/>
      <c r="K2209" s="2019"/>
      <c r="L2209" s="2019"/>
      <c r="M2209" s="2019"/>
      <c r="N2209" s="2019"/>
      <c r="O2209" s="2019"/>
      <c r="P2209" s="2019"/>
      <c r="Q2209" s="2019"/>
      <c r="R2209" s="2019"/>
      <c r="S2209" s="2019"/>
      <c r="T2209" s="2019"/>
      <c r="U2209" s="2019"/>
      <c r="V2209" s="2019"/>
      <c r="W2209" s="2019"/>
      <c r="X2209" s="2019"/>
      <c r="Y2209" s="2019"/>
      <c r="Z2209" s="2019"/>
    </row>
    <row r="2210" spans="1:26" s="93" customFormat="1" ht="26.4">
      <c r="A2210" s="2013" t="s">
        <v>178</v>
      </c>
      <c r="B2210" s="1407" t="s">
        <v>3204</v>
      </c>
      <c r="D2210" s="1831"/>
      <c r="E2210" s="1810"/>
      <c r="F2210" s="442">
        <f t="shared" si="82"/>
        <v>0</v>
      </c>
      <c r="G2210" s="500"/>
      <c r="H2210" s="94"/>
      <c r="I2210" s="1810"/>
    </row>
    <row r="2211" spans="1:26" s="93" customFormat="1" ht="26.4">
      <c r="A2211" s="2013" t="s">
        <v>178</v>
      </c>
      <c r="B2211" s="1407" t="s">
        <v>1826</v>
      </c>
      <c r="D2211" s="1831"/>
      <c r="E2211" s="1810"/>
      <c r="F2211" s="442">
        <f t="shared" si="82"/>
        <v>0</v>
      </c>
      <c r="G2211" s="500"/>
      <c r="H2211" s="94"/>
      <c r="I2211" s="1810"/>
    </row>
    <row r="2212" spans="1:26" s="93" customFormat="1" ht="39.6">
      <c r="A2212" s="2013" t="s">
        <v>178</v>
      </c>
      <c r="B2212" s="1888" t="s">
        <v>1827</v>
      </c>
      <c r="D2212" s="1831"/>
      <c r="E2212" s="1810"/>
      <c r="F2212" s="442">
        <f t="shared" si="82"/>
        <v>0</v>
      </c>
      <c r="G2212" s="500"/>
      <c r="H2212" s="94"/>
      <c r="I2212" s="1810"/>
    </row>
    <row r="2213" spans="1:26" s="93" customFormat="1" ht="39.6">
      <c r="A2213" s="2013" t="s">
        <v>178</v>
      </c>
      <c r="B2213" s="1888" t="s">
        <v>343</v>
      </c>
      <c r="D2213" s="1831"/>
      <c r="E2213" s="1810"/>
      <c r="F2213" s="442">
        <f t="shared" si="82"/>
        <v>0</v>
      </c>
      <c r="G2213" s="500"/>
      <c r="H2213" s="94"/>
      <c r="I2213" s="1810"/>
    </row>
    <row r="2214" spans="1:26" s="1883" customFormat="1">
      <c r="A2214" s="2013" t="s">
        <v>178</v>
      </c>
      <c r="B2214" s="1877" t="s">
        <v>323</v>
      </c>
      <c r="C2214" s="1879"/>
      <c r="D2214" s="1831"/>
      <c r="E2214" s="1831"/>
      <c r="F2214" s="442">
        <f t="shared" si="82"/>
        <v>0</v>
      </c>
      <c r="G2214" s="1911"/>
    </row>
    <row r="2215" spans="1:26" s="1883" customFormat="1" ht="39.6">
      <c r="A2215" s="2013" t="s">
        <v>178</v>
      </c>
      <c r="B2215" s="90" t="s">
        <v>313</v>
      </c>
      <c r="C2215" s="1997"/>
      <c r="D2215" s="1831"/>
      <c r="E2215" s="1831"/>
      <c r="F2215" s="442">
        <f t="shared" si="82"/>
        <v>0</v>
      </c>
      <c r="G2215" s="2025"/>
    </row>
    <row r="2216" spans="1:26" s="93" customFormat="1">
      <c r="A2216" s="1384"/>
      <c r="B2216" s="1390" t="s">
        <v>1628</v>
      </c>
      <c r="C2216" s="1385"/>
      <c r="D2216" s="1386"/>
      <c r="E2216" s="1831"/>
      <c r="F2216" s="442">
        <f t="shared" si="82"/>
        <v>0</v>
      </c>
      <c r="G2216" s="500"/>
      <c r="H2216" s="1387"/>
      <c r="J2216" s="1388"/>
      <c r="K2216" s="1389"/>
    </row>
    <row r="2217" spans="1:26" s="2031" customFormat="1">
      <c r="A2217" s="2026"/>
      <c r="B2217" s="2027"/>
      <c r="C2217" s="2028" t="s">
        <v>201</v>
      </c>
      <c r="D2217" s="2029">
        <v>1</v>
      </c>
      <c r="E2217" s="2017"/>
      <c r="F2217" s="2030">
        <f t="shared" si="82"/>
        <v>0</v>
      </c>
      <c r="G2217" s="1776"/>
    </row>
    <row r="2218" spans="1:26" s="93" customFormat="1">
      <c r="A2218" s="1884"/>
      <c r="B2218" s="2038"/>
      <c r="D2218" s="1831"/>
      <c r="E2218" s="1810"/>
      <c r="F2218" s="2018"/>
      <c r="G2218" s="500"/>
      <c r="H2218" s="94"/>
      <c r="I2218" s="1810"/>
      <c r="J2218" s="2019"/>
    </row>
    <row r="2219" spans="1:26" ht="26.4">
      <c r="A2219" s="2020" t="s">
        <v>571</v>
      </c>
      <c r="B2219" s="2021" t="s">
        <v>3205</v>
      </c>
      <c r="C2219" s="2015"/>
      <c r="D2219" s="2016"/>
      <c r="E2219" s="2017"/>
      <c r="F2219" s="442">
        <f t="shared" ref="F2219:F2229" si="83">D2219*E2219</f>
        <v>0</v>
      </c>
      <c r="G2219" s="2025"/>
      <c r="H2219" s="2019"/>
      <c r="I2219" s="2019"/>
      <c r="J2219" s="2019"/>
      <c r="K2219" s="2019"/>
      <c r="L2219" s="2019"/>
      <c r="M2219" s="2019"/>
      <c r="N2219" s="2019"/>
      <c r="O2219" s="2019"/>
      <c r="P2219" s="2019"/>
      <c r="Q2219" s="2019"/>
      <c r="R2219" s="2019"/>
      <c r="S2219" s="2019"/>
      <c r="T2219" s="2019"/>
      <c r="U2219" s="2019"/>
      <c r="V2219" s="2019"/>
      <c r="W2219" s="2019"/>
      <c r="X2219" s="2019"/>
      <c r="Y2219" s="2019"/>
      <c r="Z2219" s="2019"/>
    </row>
    <row r="2220" spans="1:26" ht="39.6">
      <c r="A2220" s="2013"/>
      <c r="B2220" s="2023" t="s">
        <v>3206</v>
      </c>
      <c r="C2220" s="2015"/>
      <c r="D2220" s="2016"/>
      <c r="E2220" s="2017"/>
      <c r="F2220" s="442">
        <f t="shared" si="83"/>
        <v>0</v>
      </c>
      <c r="H2220" s="2019"/>
      <c r="I2220" s="2019"/>
      <c r="J2220" s="2019"/>
      <c r="K2220" s="2019"/>
      <c r="L2220" s="2019"/>
      <c r="M2220" s="2019"/>
      <c r="N2220" s="2019"/>
      <c r="O2220" s="2019"/>
      <c r="P2220" s="2019"/>
      <c r="Q2220" s="2019"/>
      <c r="R2220" s="2019"/>
      <c r="S2220" s="2019"/>
      <c r="T2220" s="2019"/>
      <c r="U2220" s="2019"/>
      <c r="V2220" s="2019"/>
      <c r="W2220" s="2019"/>
      <c r="X2220" s="2019"/>
      <c r="Y2220" s="2019"/>
      <c r="Z2220" s="2019"/>
    </row>
    <row r="2221" spans="1:26">
      <c r="A2221" s="2024"/>
      <c r="B2221" s="1888" t="s">
        <v>322</v>
      </c>
      <c r="C2221" s="2015"/>
      <c r="D2221" s="2016"/>
      <c r="E2221" s="2017"/>
      <c r="F2221" s="442">
        <f t="shared" si="83"/>
        <v>0</v>
      </c>
      <c r="H2221" s="2019"/>
      <c r="I2221" s="2019"/>
      <c r="J2221" s="2019"/>
      <c r="K2221" s="2019"/>
      <c r="L2221" s="2019"/>
      <c r="M2221" s="2019"/>
      <c r="N2221" s="2019"/>
      <c r="O2221" s="2019"/>
      <c r="P2221" s="2019"/>
      <c r="Q2221" s="2019"/>
      <c r="R2221" s="2019"/>
      <c r="S2221" s="2019"/>
      <c r="T2221" s="2019"/>
      <c r="U2221" s="2019"/>
      <c r="V2221" s="2019"/>
      <c r="W2221" s="2019"/>
      <c r="X2221" s="2019"/>
      <c r="Y2221" s="2019"/>
      <c r="Z2221" s="2019"/>
    </row>
    <row r="2222" spans="1:26" s="93" customFormat="1" ht="39.6">
      <c r="A2222" s="2013" t="s">
        <v>178</v>
      </c>
      <c r="B2222" s="1407" t="s">
        <v>3207</v>
      </c>
      <c r="D2222" s="1831"/>
      <c r="E2222" s="1810"/>
      <c r="F2222" s="442">
        <f t="shared" si="83"/>
        <v>0</v>
      </c>
      <c r="G2222" s="500"/>
      <c r="H2222" s="94"/>
      <c r="I2222" s="1810"/>
    </row>
    <row r="2223" spans="1:26" s="93" customFormat="1" ht="26.4">
      <c r="A2223" s="2013" t="s">
        <v>178</v>
      </c>
      <c r="B2223" s="1407" t="s">
        <v>1826</v>
      </c>
      <c r="D2223" s="1831"/>
      <c r="E2223" s="1810"/>
      <c r="F2223" s="442">
        <f t="shared" si="83"/>
        <v>0</v>
      </c>
      <c r="G2223" s="500"/>
      <c r="H2223" s="94"/>
      <c r="I2223" s="1810"/>
    </row>
    <row r="2224" spans="1:26" s="93" customFormat="1" ht="39.6">
      <c r="A2224" s="2013" t="s">
        <v>178</v>
      </c>
      <c r="B2224" s="1888" t="s">
        <v>1827</v>
      </c>
      <c r="D2224" s="1831"/>
      <c r="E2224" s="1810"/>
      <c r="F2224" s="442">
        <f t="shared" si="83"/>
        <v>0</v>
      </c>
      <c r="G2224" s="500"/>
      <c r="H2224" s="94"/>
      <c r="I2224" s="1810"/>
    </row>
    <row r="2225" spans="1:26" s="93" customFormat="1" ht="39.6">
      <c r="A2225" s="2013" t="s">
        <v>178</v>
      </c>
      <c r="B2225" s="1888" t="s">
        <v>343</v>
      </c>
      <c r="D2225" s="1831"/>
      <c r="E2225" s="1810"/>
      <c r="F2225" s="442">
        <f t="shared" si="83"/>
        <v>0</v>
      </c>
      <c r="G2225" s="500"/>
      <c r="H2225" s="94"/>
      <c r="I2225" s="1810"/>
    </row>
    <row r="2226" spans="1:26" s="1883" customFormat="1">
      <c r="A2226" s="2013" t="s">
        <v>178</v>
      </c>
      <c r="B2226" s="1877" t="s">
        <v>323</v>
      </c>
      <c r="C2226" s="1879"/>
      <c r="D2226" s="1831"/>
      <c r="E2226" s="1831"/>
      <c r="F2226" s="442">
        <f t="shared" si="83"/>
        <v>0</v>
      </c>
      <c r="G2226" s="1911"/>
    </row>
    <row r="2227" spans="1:26" s="1883" customFormat="1" ht="39.6">
      <c r="A2227" s="2013" t="s">
        <v>178</v>
      </c>
      <c r="B2227" s="90" t="s">
        <v>313</v>
      </c>
      <c r="C2227" s="1997"/>
      <c r="D2227" s="1831"/>
      <c r="E2227" s="1831"/>
      <c r="F2227" s="442">
        <f t="shared" si="83"/>
        <v>0</v>
      </c>
      <c r="G2227" s="2025"/>
    </row>
    <row r="2228" spans="1:26" s="93" customFormat="1">
      <c r="A2228" s="1384"/>
      <c r="B2228" s="1390" t="s">
        <v>1628</v>
      </c>
      <c r="C2228" s="1385"/>
      <c r="D2228" s="1386"/>
      <c r="E2228" s="1831"/>
      <c r="F2228" s="442">
        <f t="shared" si="83"/>
        <v>0</v>
      </c>
      <c r="G2228" s="500"/>
      <c r="H2228" s="1387"/>
      <c r="J2228" s="1388"/>
      <c r="K2228" s="1389"/>
    </row>
    <row r="2229" spans="1:26" s="2031" customFormat="1">
      <c r="A2229" s="2026"/>
      <c r="B2229" s="2027"/>
      <c r="C2229" s="2028" t="s">
        <v>201</v>
      </c>
      <c r="D2229" s="2029">
        <v>1</v>
      </c>
      <c r="E2229" s="2017"/>
      <c r="F2229" s="2030">
        <f t="shared" si="83"/>
        <v>0</v>
      </c>
      <c r="G2229" s="1776"/>
    </row>
    <row r="2230" spans="1:26" s="93" customFormat="1">
      <c r="A2230" s="1884"/>
      <c r="B2230" s="1999"/>
      <c r="D2230" s="1831"/>
      <c r="E2230" s="1810"/>
      <c r="F2230" s="2018"/>
      <c r="G2230" s="500"/>
      <c r="H2230" s="94"/>
      <c r="I2230" s="1810"/>
      <c r="J2230" s="2019"/>
    </row>
    <row r="2231" spans="1:26">
      <c r="A2231" s="2020" t="s">
        <v>573</v>
      </c>
      <c r="B2231" s="2021" t="s">
        <v>3208</v>
      </c>
      <c r="C2231" s="2015"/>
      <c r="D2231" s="2016"/>
      <c r="E2231" s="2017"/>
      <c r="F2231" s="442">
        <f t="shared" ref="F2231:F2241" si="84">D2231*E2231</f>
        <v>0</v>
      </c>
      <c r="G2231" s="2025"/>
      <c r="H2231" s="2019"/>
      <c r="I2231" s="2019"/>
      <c r="J2231" s="2019"/>
      <c r="K2231" s="2019"/>
      <c r="L2231" s="2019"/>
      <c r="M2231" s="2019"/>
      <c r="N2231" s="2019"/>
      <c r="O2231" s="2019"/>
      <c r="P2231" s="2019"/>
      <c r="Q2231" s="2019"/>
      <c r="R2231" s="2019"/>
      <c r="S2231" s="2019"/>
      <c r="T2231" s="2019"/>
      <c r="U2231" s="2019"/>
      <c r="V2231" s="2019"/>
      <c r="W2231" s="2019"/>
      <c r="X2231" s="2019"/>
      <c r="Y2231" s="2019"/>
      <c r="Z2231" s="2019"/>
    </row>
    <row r="2232" spans="1:26" ht="39.6">
      <c r="A2232" s="2013"/>
      <c r="B2232" s="2023" t="s">
        <v>3209</v>
      </c>
      <c r="C2232" s="2015"/>
      <c r="D2232" s="2016"/>
      <c r="E2232" s="2017"/>
      <c r="F2232" s="442">
        <f t="shared" si="84"/>
        <v>0</v>
      </c>
      <c r="H2232" s="2019"/>
      <c r="I2232" s="2019"/>
      <c r="J2232" s="2019"/>
      <c r="K2232" s="2019"/>
      <c r="L2232" s="2019"/>
      <c r="M2232" s="2019"/>
      <c r="N2232" s="2019"/>
      <c r="O2232" s="2019"/>
      <c r="P2232" s="2019"/>
      <c r="Q2232" s="2019"/>
      <c r="R2232" s="2019"/>
      <c r="S2232" s="2019"/>
      <c r="T2232" s="2019"/>
      <c r="U2232" s="2019"/>
      <c r="V2232" s="2019"/>
      <c r="W2232" s="2019"/>
      <c r="X2232" s="2019"/>
      <c r="Y2232" s="2019"/>
      <c r="Z2232" s="2019"/>
    </row>
    <row r="2233" spans="1:26">
      <c r="A2233" s="2024"/>
      <c r="B2233" s="1888" t="s">
        <v>322</v>
      </c>
      <c r="C2233" s="2015"/>
      <c r="D2233" s="2016"/>
      <c r="E2233" s="2017"/>
      <c r="F2233" s="442">
        <f t="shared" si="84"/>
        <v>0</v>
      </c>
      <c r="H2233" s="2019"/>
      <c r="I2233" s="2019"/>
      <c r="J2233" s="2019"/>
      <c r="K2233" s="2019"/>
      <c r="L2233" s="2019"/>
      <c r="M2233" s="2019"/>
      <c r="N2233" s="2019"/>
      <c r="O2233" s="2019"/>
      <c r="P2233" s="2019"/>
      <c r="Q2233" s="2019"/>
      <c r="R2233" s="2019"/>
      <c r="S2233" s="2019"/>
      <c r="T2233" s="2019"/>
      <c r="U2233" s="2019"/>
      <c r="V2233" s="2019"/>
      <c r="W2233" s="2019"/>
      <c r="X2233" s="2019"/>
      <c r="Y2233" s="2019"/>
      <c r="Z2233" s="2019"/>
    </row>
    <row r="2234" spans="1:26" s="93" customFormat="1" ht="39.6">
      <c r="A2234" s="2013" t="s">
        <v>178</v>
      </c>
      <c r="B2234" s="1407" t="s">
        <v>3207</v>
      </c>
      <c r="D2234" s="1831"/>
      <c r="E2234" s="1810"/>
      <c r="F2234" s="442">
        <f t="shared" si="84"/>
        <v>0</v>
      </c>
      <c r="G2234" s="500"/>
      <c r="H2234" s="94"/>
      <c r="I2234" s="1810"/>
    </row>
    <row r="2235" spans="1:26" s="93" customFormat="1" ht="26.4">
      <c r="A2235" s="2013" t="s">
        <v>178</v>
      </c>
      <c r="B2235" s="1407" t="s">
        <v>1826</v>
      </c>
      <c r="D2235" s="1831"/>
      <c r="E2235" s="1810"/>
      <c r="F2235" s="442">
        <f t="shared" si="84"/>
        <v>0</v>
      </c>
      <c r="G2235" s="500"/>
      <c r="H2235" s="94"/>
      <c r="I2235" s="1810"/>
    </row>
    <row r="2236" spans="1:26" s="93" customFormat="1" ht="39.6">
      <c r="A2236" s="2013" t="s">
        <v>178</v>
      </c>
      <c r="B2236" s="1888" t="s">
        <v>1827</v>
      </c>
      <c r="D2236" s="1831"/>
      <c r="E2236" s="1810"/>
      <c r="F2236" s="442">
        <f t="shared" si="84"/>
        <v>0</v>
      </c>
      <c r="G2236" s="500"/>
      <c r="H2236" s="94"/>
      <c r="I2236" s="1810"/>
    </row>
    <row r="2237" spans="1:26" s="93" customFormat="1" ht="39.6">
      <c r="A2237" s="2013" t="s">
        <v>178</v>
      </c>
      <c r="B2237" s="1888" t="s">
        <v>343</v>
      </c>
      <c r="D2237" s="1831"/>
      <c r="E2237" s="1810"/>
      <c r="F2237" s="442">
        <f t="shared" si="84"/>
        <v>0</v>
      </c>
      <c r="G2237" s="500"/>
      <c r="H2237" s="94"/>
      <c r="I2237" s="1810"/>
    </row>
    <row r="2238" spans="1:26" s="1883" customFormat="1">
      <c r="A2238" s="2013" t="s">
        <v>178</v>
      </c>
      <c r="B2238" s="1877" t="s">
        <v>323</v>
      </c>
      <c r="C2238" s="1879"/>
      <c r="D2238" s="1831"/>
      <c r="E2238" s="1831"/>
      <c r="F2238" s="442">
        <f t="shared" si="84"/>
        <v>0</v>
      </c>
      <c r="G2238" s="1911"/>
    </row>
    <row r="2239" spans="1:26" s="1883" customFormat="1" ht="39.6">
      <c r="A2239" s="2013" t="s">
        <v>178</v>
      </c>
      <c r="B2239" s="90" t="s">
        <v>313</v>
      </c>
      <c r="C2239" s="1997"/>
      <c r="D2239" s="1831"/>
      <c r="E2239" s="1831"/>
      <c r="F2239" s="442">
        <f t="shared" si="84"/>
        <v>0</v>
      </c>
      <c r="G2239" s="2025"/>
    </row>
    <row r="2240" spans="1:26" s="93" customFormat="1">
      <c r="A2240" s="1384"/>
      <c r="B2240" s="1390" t="s">
        <v>1628</v>
      </c>
      <c r="C2240" s="1385"/>
      <c r="D2240" s="1386"/>
      <c r="E2240" s="1831"/>
      <c r="F2240" s="442">
        <f t="shared" si="84"/>
        <v>0</v>
      </c>
      <c r="G2240" s="500"/>
      <c r="H2240" s="1387"/>
      <c r="J2240" s="1388"/>
      <c r="K2240" s="1389"/>
    </row>
    <row r="2241" spans="1:26" s="2031" customFormat="1">
      <c r="A2241" s="2026"/>
      <c r="B2241" s="2027"/>
      <c r="C2241" s="2028" t="s">
        <v>201</v>
      </c>
      <c r="D2241" s="2029">
        <v>1</v>
      </c>
      <c r="E2241" s="2017"/>
      <c r="F2241" s="2030">
        <f t="shared" si="84"/>
        <v>0</v>
      </c>
      <c r="G2241" s="1776"/>
    </row>
    <row r="2242" spans="1:26" s="93" customFormat="1">
      <c r="A2242" s="1884"/>
      <c r="B2242" s="1999"/>
      <c r="D2242" s="1831"/>
      <c r="E2242" s="1810"/>
      <c r="F2242" s="2018"/>
      <c r="G2242" s="500"/>
      <c r="H2242" s="94"/>
      <c r="I2242" s="1810"/>
      <c r="J2242" s="2019"/>
    </row>
    <row r="2243" spans="1:26">
      <c r="A2243" s="2020" t="s">
        <v>574</v>
      </c>
      <c r="B2243" s="2021" t="s">
        <v>3210</v>
      </c>
      <c r="C2243" s="2015"/>
      <c r="D2243" s="2016"/>
      <c r="E2243" s="2017"/>
      <c r="F2243" s="442">
        <f t="shared" ref="F2243:F2253" si="85">D2243*E2243</f>
        <v>0</v>
      </c>
      <c r="G2243" s="2025"/>
      <c r="H2243" s="2019"/>
      <c r="I2243" s="2019"/>
      <c r="J2243" s="2019"/>
      <c r="K2243" s="2019"/>
      <c r="L2243" s="2019"/>
      <c r="M2243" s="2019"/>
      <c r="N2243" s="2019"/>
      <c r="O2243" s="2019"/>
      <c r="P2243" s="2019"/>
      <c r="Q2243" s="2019"/>
      <c r="R2243" s="2019"/>
      <c r="S2243" s="2019"/>
      <c r="T2243" s="2019"/>
      <c r="U2243" s="2019"/>
      <c r="V2243" s="2019"/>
      <c r="W2243" s="2019"/>
      <c r="X2243" s="2019"/>
      <c r="Y2243" s="2019"/>
      <c r="Z2243" s="2019"/>
    </row>
    <row r="2244" spans="1:26" ht="26.4">
      <c r="A2244" s="2013"/>
      <c r="B2244" s="2023" t="s">
        <v>3211</v>
      </c>
      <c r="C2244" s="2015"/>
      <c r="D2244" s="2016"/>
      <c r="E2244" s="2017"/>
      <c r="F2244" s="442">
        <f t="shared" si="85"/>
        <v>0</v>
      </c>
      <c r="H2244" s="2019"/>
      <c r="I2244" s="2019"/>
      <c r="J2244" s="2019"/>
      <c r="K2244" s="2019"/>
      <c r="L2244" s="2019"/>
      <c r="M2244" s="2019"/>
      <c r="N2244" s="2019"/>
      <c r="O2244" s="2019"/>
      <c r="P2244" s="2019"/>
      <c r="Q2244" s="2019"/>
      <c r="R2244" s="2019"/>
      <c r="S2244" s="2019"/>
      <c r="T2244" s="2019"/>
      <c r="U2244" s="2019"/>
      <c r="V2244" s="2019"/>
      <c r="W2244" s="2019"/>
      <c r="X2244" s="2019"/>
      <c r="Y2244" s="2019"/>
      <c r="Z2244" s="2019"/>
    </row>
    <row r="2245" spans="1:26">
      <c r="A2245" s="2024"/>
      <c r="B2245" s="1888" t="s">
        <v>322</v>
      </c>
      <c r="C2245" s="2015"/>
      <c r="D2245" s="2016"/>
      <c r="E2245" s="2017"/>
      <c r="F2245" s="442">
        <f t="shared" si="85"/>
        <v>0</v>
      </c>
      <c r="H2245" s="2019"/>
      <c r="I2245" s="2019"/>
      <c r="J2245" s="2019"/>
      <c r="K2245" s="2019"/>
      <c r="L2245" s="2019"/>
      <c r="M2245" s="2019"/>
      <c r="N2245" s="2019"/>
      <c r="O2245" s="2019"/>
      <c r="P2245" s="2019"/>
      <c r="Q2245" s="2019"/>
      <c r="R2245" s="2019"/>
      <c r="S2245" s="2019"/>
      <c r="T2245" s="2019"/>
      <c r="U2245" s="2019"/>
      <c r="V2245" s="2019"/>
      <c r="W2245" s="2019"/>
      <c r="X2245" s="2019"/>
      <c r="Y2245" s="2019"/>
      <c r="Z2245" s="2019"/>
    </row>
    <row r="2246" spans="1:26" s="93" customFormat="1" ht="26.4">
      <c r="A2246" s="2013" t="s">
        <v>178</v>
      </c>
      <c r="B2246" s="1407" t="s">
        <v>3212</v>
      </c>
      <c r="D2246" s="1831"/>
      <c r="E2246" s="1810"/>
      <c r="F2246" s="442">
        <f t="shared" si="85"/>
        <v>0</v>
      </c>
      <c r="G2246" s="500"/>
      <c r="H2246" s="94"/>
      <c r="I2246" s="1810"/>
    </row>
    <row r="2247" spans="1:26" s="93" customFormat="1" ht="26.4">
      <c r="A2247" s="2013" t="s">
        <v>178</v>
      </c>
      <c r="B2247" s="1407" t="s">
        <v>1826</v>
      </c>
      <c r="D2247" s="1831"/>
      <c r="E2247" s="1810"/>
      <c r="F2247" s="442">
        <f t="shared" si="85"/>
        <v>0</v>
      </c>
      <c r="G2247" s="500"/>
      <c r="H2247" s="94"/>
      <c r="I2247" s="1810"/>
    </row>
    <row r="2248" spans="1:26" s="93" customFormat="1" ht="39.6">
      <c r="A2248" s="2013" t="s">
        <v>178</v>
      </c>
      <c r="B2248" s="1888" t="s">
        <v>1827</v>
      </c>
      <c r="D2248" s="1831"/>
      <c r="E2248" s="1810"/>
      <c r="F2248" s="442">
        <f t="shared" si="85"/>
        <v>0</v>
      </c>
      <c r="G2248" s="500"/>
      <c r="H2248" s="94"/>
      <c r="I2248" s="1810"/>
    </row>
    <row r="2249" spans="1:26" s="93" customFormat="1" ht="39.6">
      <c r="A2249" s="2013" t="s">
        <v>178</v>
      </c>
      <c r="B2249" s="1888" t="s">
        <v>343</v>
      </c>
      <c r="D2249" s="1831"/>
      <c r="E2249" s="1810"/>
      <c r="F2249" s="442">
        <f t="shared" si="85"/>
        <v>0</v>
      </c>
      <c r="G2249" s="500"/>
      <c r="H2249" s="94"/>
      <c r="I2249" s="1810"/>
    </row>
    <row r="2250" spans="1:26" s="1883" customFormat="1">
      <c r="A2250" s="2013" t="s">
        <v>178</v>
      </c>
      <c r="B2250" s="1877" t="s">
        <v>323</v>
      </c>
      <c r="C2250" s="1879"/>
      <c r="D2250" s="1831"/>
      <c r="E2250" s="1831"/>
      <c r="F2250" s="442">
        <f t="shared" si="85"/>
        <v>0</v>
      </c>
      <c r="G2250" s="1911"/>
    </row>
    <row r="2251" spans="1:26" s="1883" customFormat="1" ht="39.6">
      <c r="A2251" s="2013" t="s">
        <v>178</v>
      </c>
      <c r="B2251" s="90" t="s">
        <v>313</v>
      </c>
      <c r="C2251" s="1997"/>
      <c r="D2251" s="1831"/>
      <c r="E2251" s="1831"/>
      <c r="F2251" s="442">
        <f t="shared" si="85"/>
        <v>0</v>
      </c>
      <c r="G2251" s="2025"/>
    </row>
    <row r="2252" spans="1:26" s="93" customFormat="1">
      <c r="A2252" s="1384"/>
      <c r="B2252" s="1390" t="s">
        <v>1628</v>
      </c>
      <c r="C2252" s="1385"/>
      <c r="D2252" s="1386"/>
      <c r="E2252" s="1831"/>
      <c r="F2252" s="442">
        <f t="shared" si="85"/>
        <v>0</v>
      </c>
      <c r="G2252" s="500"/>
      <c r="H2252" s="1387"/>
      <c r="J2252" s="1388"/>
      <c r="K2252" s="1389"/>
    </row>
    <row r="2253" spans="1:26" s="2031" customFormat="1">
      <c r="A2253" s="2026"/>
      <c r="B2253" s="2027"/>
      <c r="C2253" s="2028" t="s">
        <v>201</v>
      </c>
      <c r="D2253" s="2029">
        <v>1</v>
      </c>
      <c r="E2253" s="2017"/>
      <c r="F2253" s="2030">
        <f t="shared" si="85"/>
        <v>0</v>
      </c>
      <c r="G2253" s="1776"/>
    </row>
    <row r="2254" spans="1:26" s="93" customFormat="1">
      <c r="A2254" s="1884"/>
      <c r="B2254" s="2037"/>
      <c r="D2254" s="1831"/>
      <c r="E2254" s="1810"/>
      <c r="F2254" s="2018"/>
      <c r="G2254" s="500"/>
      <c r="H2254" s="94"/>
      <c r="I2254" s="1810"/>
      <c r="J2254" s="2019"/>
    </row>
    <row r="2255" spans="1:26" ht="26.4">
      <c r="A2255" s="2020" t="s">
        <v>575</v>
      </c>
      <c r="B2255" s="2021" t="s">
        <v>3213</v>
      </c>
      <c r="C2255" s="2015"/>
      <c r="D2255" s="2016"/>
      <c r="E2255" s="2017"/>
      <c r="F2255" s="442">
        <f t="shared" ref="F2255:F2265" si="86">D2255*E2255</f>
        <v>0</v>
      </c>
      <c r="G2255" s="2025"/>
      <c r="H2255" s="2019"/>
      <c r="I2255" s="2019"/>
      <c r="J2255" s="2019"/>
      <c r="K2255" s="2019"/>
      <c r="L2255" s="2019"/>
      <c r="M2255" s="2019"/>
      <c r="N2255" s="2019"/>
      <c r="O2255" s="2019"/>
      <c r="P2255" s="2019"/>
      <c r="Q2255" s="2019"/>
      <c r="R2255" s="2019"/>
      <c r="S2255" s="2019"/>
      <c r="T2255" s="2019"/>
      <c r="U2255" s="2019"/>
      <c r="V2255" s="2019"/>
      <c r="W2255" s="2019"/>
      <c r="X2255" s="2019"/>
      <c r="Y2255" s="2019"/>
      <c r="Z2255" s="2019"/>
    </row>
    <row r="2256" spans="1:26" ht="39.6">
      <c r="A2256" s="2013"/>
      <c r="B2256" s="2023" t="s">
        <v>3214</v>
      </c>
      <c r="C2256" s="2015"/>
      <c r="D2256" s="2016"/>
      <c r="E2256" s="2017"/>
      <c r="F2256" s="442">
        <f t="shared" si="86"/>
        <v>0</v>
      </c>
      <c r="H2256" s="2019"/>
      <c r="I2256" s="2019"/>
      <c r="J2256" s="2019"/>
      <c r="K2256" s="2019"/>
      <c r="L2256" s="2019"/>
      <c r="M2256" s="2019"/>
      <c r="N2256" s="2019"/>
      <c r="O2256" s="2019"/>
      <c r="P2256" s="2019"/>
      <c r="Q2256" s="2019"/>
      <c r="R2256" s="2019"/>
      <c r="S2256" s="2019"/>
      <c r="T2256" s="2019"/>
      <c r="U2256" s="2019"/>
      <c r="V2256" s="2019"/>
      <c r="W2256" s="2019"/>
      <c r="X2256" s="2019"/>
      <c r="Y2256" s="2019"/>
      <c r="Z2256" s="2019"/>
    </row>
    <row r="2257" spans="1:26">
      <c r="A2257" s="2024"/>
      <c r="B2257" s="1888" t="s">
        <v>322</v>
      </c>
      <c r="C2257" s="2015"/>
      <c r="D2257" s="2016"/>
      <c r="E2257" s="2017"/>
      <c r="F2257" s="442">
        <f t="shared" si="86"/>
        <v>0</v>
      </c>
      <c r="H2257" s="2019"/>
      <c r="I2257" s="2019"/>
      <c r="J2257" s="2019"/>
      <c r="K2257" s="2019"/>
      <c r="L2257" s="2019"/>
      <c r="M2257" s="2019"/>
      <c r="N2257" s="2019"/>
      <c r="O2257" s="2019"/>
      <c r="P2257" s="2019"/>
      <c r="Q2257" s="2019"/>
      <c r="R2257" s="2019"/>
      <c r="S2257" s="2019"/>
      <c r="T2257" s="2019"/>
      <c r="U2257" s="2019"/>
      <c r="V2257" s="2019"/>
      <c r="W2257" s="2019"/>
      <c r="X2257" s="2019"/>
      <c r="Y2257" s="2019"/>
      <c r="Z2257" s="2019"/>
    </row>
    <row r="2258" spans="1:26" s="93" customFormat="1" ht="26.4">
      <c r="A2258" s="2013" t="s">
        <v>178</v>
      </c>
      <c r="B2258" s="1407" t="s">
        <v>3215</v>
      </c>
      <c r="D2258" s="1831"/>
      <c r="E2258" s="1810"/>
      <c r="F2258" s="442">
        <f t="shared" si="86"/>
        <v>0</v>
      </c>
      <c r="G2258" s="500"/>
      <c r="H2258" s="94"/>
      <c r="I2258" s="1810"/>
    </row>
    <row r="2259" spans="1:26" s="93" customFormat="1" ht="26.4">
      <c r="A2259" s="2013" t="s">
        <v>178</v>
      </c>
      <c r="B2259" s="1407" t="s">
        <v>1826</v>
      </c>
      <c r="D2259" s="1831"/>
      <c r="E2259" s="1810"/>
      <c r="F2259" s="442">
        <f t="shared" si="86"/>
        <v>0</v>
      </c>
      <c r="G2259" s="500"/>
      <c r="H2259" s="94"/>
      <c r="I2259" s="1810"/>
    </row>
    <row r="2260" spans="1:26" s="93" customFormat="1" ht="39.6">
      <c r="A2260" s="2013" t="s">
        <v>178</v>
      </c>
      <c r="B2260" s="1888" t="s">
        <v>1827</v>
      </c>
      <c r="D2260" s="1831"/>
      <c r="E2260" s="1810"/>
      <c r="F2260" s="442">
        <f t="shared" si="86"/>
        <v>0</v>
      </c>
      <c r="G2260" s="500"/>
      <c r="H2260" s="94"/>
      <c r="I2260" s="1810"/>
    </row>
    <row r="2261" spans="1:26" s="93" customFormat="1" ht="39.6">
      <c r="A2261" s="2013" t="s">
        <v>178</v>
      </c>
      <c r="B2261" s="1888" t="s">
        <v>343</v>
      </c>
      <c r="D2261" s="1831"/>
      <c r="E2261" s="1810"/>
      <c r="F2261" s="442">
        <f t="shared" si="86"/>
        <v>0</v>
      </c>
      <c r="G2261" s="500"/>
      <c r="H2261" s="94"/>
      <c r="I2261" s="1810"/>
    </row>
    <row r="2262" spans="1:26" s="1883" customFormat="1">
      <c r="A2262" s="2013" t="s">
        <v>178</v>
      </c>
      <c r="B2262" s="1877" t="s">
        <v>323</v>
      </c>
      <c r="C2262" s="1879"/>
      <c r="D2262" s="1831"/>
      <c r="E2262" s="1831"/>
      <c r="F2262" s="442">
        <f t="shared" si="86"/>
        <v>0</v>
      </c>
      <c r="G2262" s="1911"/>
    </row>
    <row r="2263" spans="1:26" s="1883" customFormat="1" ht="39.6">
      <c r="A2263" s="2013" t="s">
        <v>178</v>
      </c>
      <c r="B2263" s="90" t="s">
        <v>313</v>
      </c>
      <c r="C2263" s="1997"/>
      <c r="D2263" s="1831"/>
      <c r="E2263" s="1831"/>
      <c r="F2263" s="442">
        <f t="shared" si="86"/>
        <v>0</v>
      </c>
      <c r="G2263" s="2025"/>
    </row>
    <row r="2264" spans="1:26" s="93" customFormat="1">
      <c r="A2264" s="1384"/>
      <c r="B2264" s="1390" t="s">
        <v>1628</v>
      </c>
      <c r="C2264" s="1385"/>
      <c r="D2264" s="1386"/>
      <c r="E2264" s="1831"/>
      <c r="F2264" s="442">
        <f t="shared" si="86"/>
        <v>0</v>
      </c>
      <c r="G2264" s="500"/>
      <c r="H2264" s="1387"/>
      <c r="J2264" s="1388"/>
      <c r="K2264" s="1389"/>
    </row>
    <row r="2265" spans="1:26" s="2031" customFormat="1">
      <c r="A2265" s="2026"/>
      <c r="B2265" s="2027"/>
      <c r="C2265" s="2028" t="s">
        <v>201</v>
      </c>
      <c r="D2265" s="2029">
        <v>1</v>
      </c>
      <c r="E2265" s="2017"/>
      <c r="F2265" s="2030">
        <f t="shared" si="86"/>
        <v>0</v>
      </c>
      <c r="G2265" s="1776"/>
    </row>
    <row r="2266" spans="1:26" s="93" customFormat="1">
      <c r="A2266" s="1384"/>
      <c r="B2266" s="1888"/>
      <c r="C2266" s="1385"/>
      <c r="D2266" s="1386"/>
      <c r="E2266" s="1831"/>
      <c r="F2266" s="2018"/>
      <c r="G2266" s="500"/>
      <c r="H2266" s="1387"/>
      <c r="J2266" s="2019"/>
      <c r="K2266" s="1389"/>
    </row>
    <row r="2267" spans="1:26">
      <c r="A2267" s="2020" t="s">
        <v>576</v>
      </c>
      <c r="B2267" s="2021" t="s">
        <v>3216</v>
      </c>
      <c r="C2267" s="2015"/>
      <c r="D2267" s="2016"/>
      <c r="E2267" s="2017"/>
      <c r="F2267" s="442">
        <f t="shared" ref="F2267:F2278" si="87">D2267*E2267</f>
        <v>0</v>
      </c>
      <c r="G2267" s="2025"/>
      <c r="H2267" s="2019"/>
      <c r="I2267" s="2019"/>
      <c r="J2267" s="2019"/>
      <c r="K2267" s="2019"/>
      <c r="L2267" s="2019"/>
      <c r="M2267" s="2019"/>
      <c r="N2267" s="2019"/>
      <c r="O2267" s="2019"/>
      <c r="P2267" s="2019"/>
      <c r="Q2267" s="2019"/>
      <c r="R2267" s="2019"/>
      <c r="S2267" s="2019"/>
      <c r="T2267" s="2019"/>
      <c r="U2267" s="2019"/>
      <c r="V2267" s="2019"/>
      <c r="W2267" s="2019"/>
      <c r="X2267" s="2019"/>
      <c r="Y2267" s="2019"/>
      <c r="Z2267" s="2019"/>
    </row>
    <row r="2268" spans="1:26" ht="26.4">
      <c r="A2268" s="2013"/>
      <c r="B2268" s="2023" t="s">
        <v>3217</v>
      </c>
      <c r="C2268" s="2015"/>
      <c r="D2268" s="2016"/>
      <c r="E2268" s="2017"/>
      <c r="F2268" s="442">
        <f t="shared" si="87"/>
        <v>0</v>
      </c>
      <c r="H2268" s="2019"/>
      <c r="I2268" s="2019"/>
      <c r="J2268" s="2019"/>
      <c r="K2268" s="2019"/>
      <c r="L2268" s="2019"/>
      <c r="M2268" s="2019"/>
      <c r="N2268" s="2019"/>
      <c r="O2268" s="2019"/>
      <c r="P2268" s="2019"/>
      <c r="Q2268" s="2019"/>
      <c r="R2268" s="2019"/>
      <c r="S2268" s="2019"/>
      <c r="T2268" s="2019"/>
      <c r="U2268" s="2019"/>
      <c r="V2268" s="2019"/>
      <c r="W2268" s="2019"/>
      <c r="X2268" s="2019"/>
      <c r="Y2268" s="2019"/>
      <c r="Z2268" s="2019"/>
    </row>
    <row r="2269" spans="1:26">
      <c r="A2269" s="2024"/>
      <c r="B2269" s="1888" t="s">
        <v>322</v>
      </c>
      <c r="C2269" s="2015"/>
      <c r="D2269" s="2016"/>
      <c r="E2269" s="2017"/>
      <c r="F2269" s="442">
        <f t="shared" si="87"/>
        <v>0</v>
      </c>
      <c r="H2269" s="2019"/>
      <c r="I2269" s="2019"/>
      <c r="J2269" s="2019"/>
      <c r="K2269" s="2019"/>
      <c r="L2269" s="2019"/>
      <c r="M2269" s="2019"/>
      <c r="N2269" s="2019"/>
      <c r="O2269" s="2019"/>
      <c r="P2269" s="2019"/>
      <c r="Q2269" s="2019"/>
      <c r="R2269" s="2019"/>
      <c r="S2269" s="2019"/>
      <c r="T2269" s="2019"/>
      <c r="U2269" s="2019"/>
      <c r="V2269" s="2019"/>
      <c r="W2269" s="2019"/>
      <c r="X2269" s="2019"/>
      <c r="Y2269" s="2019"/>
      <c r="Z2269" s="2019"/>
    </row>
    <row r="2270" spans="1:26" s="93" customFormat="1" ht="26.4">
      <c r="A2270" s="2013" t="s">
        <v>178</v>
      </c>
      <c r="B2270" s="1407" t="s">
        <v>3218</v>
      </c>
      <c r="D2270" s="1831"/>
      <c r="E2270" s="1810"/>
      <c r="F2270" s="442">
        <f t="shared" si="87"/>
        <v>0</v>
      </c>
      <c r="G2270" s="500"/>
      <c r="H2270" s="94"/>
      <c r="I2270" s="1810"/>
    </row>
    <row r="2271" spans="1:26" s="93" customFormat="1" ht="26.4">
      <c r="A2271" s="2013" t="s">
        <v>178</v>
      </c>
      <c r="B2271" s="1407" t="s">
        <v>1826</v>
      </c>
      <c r="D2271" s="1831"/>
      <c r="E2271" s="1810"/>
      <c r="F2271" s="442">
        <f t="shared" si="87"/>
        <v>0</v>
      </c>
      <c r="G2271" s="500"/>
      <c r="H2271" s="94"/>
      <c r="I2271" s="1810"/>
    </row>
    <row r="2272" spans="1:26" s="93" customFormat="1" ht="39.6">
      <c r="A2272" s="2013" t="s">
        <v>178</v>
      </c>
      <c r="B2272" s="1888" t="s">
        <v>1827</v>
      </c>
      <c r="D2272" s="1831"/>
      <c r="E2272" s="1810"/>
      <c r="F2272" s="442">
        <f t="shared" si="87"/>
        <v>0</v>
      </c>
      <c r="G2272" s="500"/>
      <c r="H2272" s="94"/>
      <c r="I2272" s="1810"/>
    </row>
    <row r="2273" spans="1:26" s="93" customFormat="1" ht="39.6">
      <c r="A2273" s="2013" t="s">
        <v>178</v>
      </c>
      <c r="B2273" s="1888" t="s">
        <v>343</v>
      </c>
      <c r="D2273" s="1831"/>
      <c r="E2273" s="1810"/>
      <c r="F2273" s="442">
        <f t="shared" si="87"/>
        <v>0</v>
      </c>
      <c r="G2273" s="500"/>
      <c r="H2273" s="94"/>
      <c r="I2273" s="1810"/>
    </row>
    <row r="2274" spans="1:26" s="1883" customFormat="1">
      <c r="A2274" s="2013" t="s">
        <v>178</v>
      </c>
      <c r="B2274" s="1877" t="s">
        <v>323</v>
      </c>
      <c r="C2274" s="1879"/>
      <c r="D2274" s="1831"/>
      <c r="E2274" s="1831"/>
      <c r="F2274" s="442">
        <f t="shared" si="87"/>
        <v>0</v>
      </c>
      <c r="G2274" s="1911"/>
    </row>
    <row r="2275" spans="1:26" s="1883" customFormat="1" ht="39.6">
      <c r="A2275" s="2013" t="s">
        <v>178</v>
      </c>
      <c r="B2275" s="90" t="s">
        <v>313</v>
      </c>
      <c r="C2275" s="1997"/>
      <c r="D2275" s="1831"/>
      <c r="E2275" s="1831"/>
      <c r="F2275" s="442">
        <f t="shared" si="87"/>
        <v>0</v>
      </c>
      <c r="G2275" s="2025"/>
    </row>
    <row r="2276" spans="1:26" s="93" customFormat="1">
      <c r="A2276" s="1384"/>
      <c r="B2276" s="1390" t="s">
        <v>1628</v>
      </c>
      <c r="C2276" s="1385"/>
      <c r="D2276" s="1386"/>
      <c r="E2276" s="1831"/>
      <c r="F2276" s="442">
        <f t="shared" si="87"/>
        <v>0</v>
      </c>
      <c r="G2276" s="500"/>
      <c r="H2276" s="1387"/>
      <c r="J2276" s="1388"/>
      <c r="K2276" s="1389"/>
    </row>
    <row r="2277" spans="1:26" s="2031" customFormat="1">
      <c r="A2277" s="2026"/>
      <c r="B2277" s="2039" t="s">
        <v>3219</v>
      </c>
      <c r="C2277" s="2028" t="s">
        <v>215</v>
      </c>
      <c r="D2277" s="2029">
        <v>5</v>
      </c>
      <c r="E2277" s="2017"/>
      <c r="F2277" s="2030">
        <f t="shared" si="87"/>
        <v>0</v>
      </c>
      <c r="G2277" s="1776"/>
    </row>
    <row r="2278" spans="1:26" s="2031" customFormat="1">
      <c r="A2278" s="2026"/>
      <c r="B2278" s="2039" t="s">
        <v>3220</v>
      </c>
      <c r="C2278" s="2028" t="s">
        <v>215</v>
      </c>
      <c r="D2278" s="2029">
        <v>3</v>
      </c>
      <c r="E2278" s="2017"/>
      <c r="F2278" s="2030">
        <f t="shared" si="87"/>
        <v>0</v>
      </c>
      <c r="G2278" s="1776"/>
    </row>
    <row r="2279" spans="1:26" s="93" customFormat="1">
      <c r="A2279" s="1884"/>
      <c r="B2279" s="2037"/>
      <c r="D2279" s="1831"/>
      <c r="E2279" s="1810"/>
      <c r="F2279" s="2018"/>
      <c r="G2279" s="500"/>
      <c r="H2279" s="94"/>
      <c r="I2279" s="1810"/>
      <c r="J2279" s="2019"/>
    </row>
    <row r="2280" spans="1:26">
      <c r="A2280" s="2020" t="s">
        <v>1632</v>
      </c>
      <c r="B2280" s="2021" t="s">
        <v>2339</v>
      </c>
      <c r="C2280" s="2015"/>
      <c r="D2280" s="2016"/>
      <c r="E2280" s="2017"/>
      <c r="F2280" s="442">
        <f t="shared" ref="F2280:F2290" si="88">D2280*E2280</f>
        <v>0</v>
      </c>
      <c r="G2280" s="2025"/>
      <c r="H2280" s="2019"/>
      <c r="I2280" s="2019"/>
      <c r="J2280" s="2019"/>
      <c r="K2280" s="2019"/>
      <c r="L2280" s="2019"/>
      <c r="M2280" s="2019"/>
      <c r="N2280" s="2019"/>
      <c r="O2280" s="2019"/>
      <c r="P2280" s="2019"/>
      <c r="Q2280" s="2019"/>
      <c r="R2280" s="2019"/>
      <c r="S2280" s="2019"/>
      <c r="T2280" s="2019"/>
      <c r="U2280" s="2019"/>
      <c r="V2280" s="2019"/>
      <c r="W2280" s="2019"/>
      <c r="X2280" s="2019"/>
      <c r="Y2280" s="2019"/>
      <c r="Z2280" s="2019"/>
    </row>
    <row r="2281" spans="1:26" ht="39.6">
      <c r="A2281" s="2013"/>
      <c r="B2281" s="2023" t="s">
        <v>3221</v>
      </c>
      <c r="C2281" s="2015"/>
      <c r="D2281" s="2016"/>
      <c r="E2281" s="2017"/>
      <c r="F2281" s="442">
        <f t="shared" si="88"/>
        <v>0</v>
      </c>
      <c r="H2281" s="2019"/>
      <c r="I2281" s="2019"/>
      <c r="J2281" s="2019"/>
      <c r="K2281" s="2019"/>
      <c r="L2281" s="2019"/>
      <c r="M2281" s="2019"/>
      <c r="N2281" s="2019"/>
      <c r="O2281" s="2019"/>
      <c r="P2281" s="2019"/>
      <c r="Q2281" s="2019"/>
      <c r="R2281" s="2019"/>
      <c r="S2281" s="2019"/>
      <c r="T2281" s="2019"/>
      <c r="U2281" s="2019"/>
      <c r="V2281" s="2019"/>
      <c r="W2281" s="2019"/>
      <c r="X2281" s="2019"/>
      <c r="Y2281" s="2019"/>
      <c r="Z2281" s="2019"/>
    </row>
    <row r="2282" spans="1:26">
      <c r="A2282" s="2024"/>
      <c r="B2282" s="1888" t="s">
        <v>322</v>
      </c>
      <c r="C2282" s="2015"/>
      <c r="D2282" s="2016"/>
      <c r="E2282" s="2017"/>
      <c r="F2282" s="442">
        <f t="shared" si="88"/>
        <v>0</v>
      </c>
      <c r="H2282" s="2019"/>
      <c r="I2282" s="2019"/>
      <c r="J2282" s="2019"/>
      <c r="K2282" s="2019"/>
      <c r="L2282" s="2019"/>
      <c r="M2282" s="2019"/>
      <c r="N2282" s="2019"/>
      <c r="O2282" s="2019"/>
      <c r="P2282" s="2019"/>
      <c r="Q2282" s="2019"/>
      <c r="R2282" s="2019"/>
      <c r="S2282" s="2019"/>
      <c r="T2282" s="2019"/>
      <c r="U2282" s="2019"/>
      <c r="V2282" s="2019"/>
      <c r="W2282" s="2019"/>
      <c r="X2282" s="2019"/>
      <c r="Y2282" s="2019"/>
      <c r="Z2282" s="2019"/>
    </row>
    <row r="2283" spans="1:26" s="93" customFormat="1" ht="26.4">
      <c r="A2283" s="2013" t="s">
        <v>178</v>
      </c>
      <c r="B2283" s="1407" t="s">
        <v>3222</v>
      </c>
      <c r="D2283" s="1831"/>
      <c r="E2283" s="1810"/>
      <c r="F2283" s="442">
        <f t="shared" si="88"/>
        <v>0</v>
      </c>
      <c r="G2283" s="500"/>
      <c r="H2283" s="94"/>
      <c r="I2283" s="1810"/>
    </row>
    <row r="2284" spans="1:26" s="93" customFormat="1" ht="26.4">
      <c r="A2284" s="2013" t="s">
        <v>178</v>
      </c>
      <c r="B2284" s="1407" t="s">
        <v>1826</v>
      </c>
      <c r="D2284" s="1831"/>
      <c r="E2284" s="1810"/>
      <c r="F2284" s="442">
        <f t="shared" si="88"/>
        <v>0</v>
      </c>
      <c r="G2284" s="500"/>
      <c r="H2284" s="94"/>
      <c r="I2284" s="1810"/>
    </row>
    <row r="2285" spans="1:26" s="93" customFormat="1" ht="39.6">
      <c r="A2285" s="2013" t="s">
        <v>178</v>
      </c>
      <c r="B2285" s="1888" t="s">
        <v>1827</v>
      </c>
      <c r="D2285" s="1831"/>
      <c r="E2285" s="1810"/>
      <c r="F2285" s="442">
        <f t="shared" si="88"/>
        <v>0</v>
      </c>
      <c r="G2285" s="500"/>
      <c r="H2285" s="94"/>
      <c r="I2285" s="1810"/>
    </row>
    <row r="2286" spans="1:26" s="93" customFormat="1" ht="39.6">
      <c r="A2286" s="2013" t="s">
        <v>178</v>
      </c>
      <c r="B2286" s="1888" t="s">
        <v>343</v>
      </c>
      <c r="D2286" s="1831"/>
      <c r="E2286" s="1810"/>
      <c r="F2286" s="442">
        <f t="shared" si="88"/>
        <v>0</v>
      </c>
      <c r="G2286" s="500"/>
      <c r="H2286" s="94"/>
      <c r="I2286" s="1810"/>
    </row>
    <row r="2287" spans="1:26" s="1883" customFormat="1">
      <c r="A2287" s="2013" t="s">
        <v>178</v>
      </c>
      <c r="B2287" s="1877" t="s">
        <v>323</v>
      </c>
      <c r="C2287" s="1879"/>
      <c r="D2287" s="1831"/>
      <c r="E2287" s="1831"/>
      <c r="F2287" s="442">
        <f t="shared" si="88"/>
        <v>0</v>
      </c>
      <c r="G2287" s="1911"/>
    </row>
    <row r="2288" spans="1:26" s="1883" customFormat="1" ht="39.6">
      <c r="A2288" s="2013" t="s">
        <v>178</v>
      </c>
      <c r="B2288" s="90" t="s">
        <v>313</v>
      </c>
      <c r="C2288" s="1997"/>
      <c r="D2288" s="1831"/>
      <c r="E2288" s="1831"/>
      <c r="F2288" s="442">
        <f t="shared" si="88"/>
        <v>0</v>
      </c>
      <c r="G2288" s="2025"/>
    </row>
    <row r="2289" spans="1:26" s="93" customFormat="1">
      <c r="A2289" s="1384"/>
      <c r="B2289" s="1390" t="s">
        <v>1628</v>
      </c>
      <c r="C2289" s="1385"/>
      <c r="D2289" s="1386"/>
      <c r="E2289" s="1831"/>
      <c r="F2289" s="442">
        <f t="shared" si="88"/>
        <v>0</v>
      </c>
      <c r="G2289" s="500"/>
      <c r="H2289" s="1387"/>
      <c r="J2289" s="1388"/>
      <c r="K2289" s="1389"/>
    </row>
    <row r="2290" spans="1:26" s="2031" customFormat="1">
      <c r="A2290" s="2026"/>
      <c r="B2290" s="2027"/>
      <c r="C2290" s="2028" t="s">
        <v>201</v>
      </c>
      <c r="D2290" s="2029">
        <v>1</v>
      </c>
      <c r="E2290" s="2017"/>
      <c r="F2290" s="2030">
        <f t="shared" si="88"/>
        <v>0</v>
      </c>
      <c r="G2290" s="1776"/>
    </row>
    <row r="2291" spans="1:26">
      <c r="A2291" s="2024"/>
      <c r="B2291" s="1878"/>
      <c r="C2291" s="2015"/>
      <c r="D2291" s="2016"/>
      <c r="E2291" s="2017"/>
      <c r="F2291" s="2018"/>
      <c r="H2291" s="2019"/>
      <c r="I2291" s="2019"/>
      <c r="J2291" s="2019"/>
      <c r="K2291" s="2019"/>
      <c r="L2291" s="2019"/>
      <c r="M2291" s="2019"/>
      <c r="N2291" s="2019"/>
      <c r="O2291" s="2019"/>
      <c r="P2291" s="2019"/>
      <c r="Q2291" s="2019"/>
      <c r="R2291" s="2019"/>
      <c r="S2291" s="2019"/>
      <c r="T2291" s="2019"/>
      <c r="U2291" s="2019"/>
      <c r="V2291" s="2019"/>
      <c r="W2291" s="2019"/>
      <c r="X2291" s="2019"/>
      <c r="Y2291" s="2019"/>
      <c r="Z2291" s="2019"/>
    </row>
    <row r="2292" spans="1:26" ht="26.4">
      <c r="A2292" s="2020" t="s">
        <v>578</v>
      </c>
      <c r="B2292" s="2021" t="s">
        <v>3223</v>
      </c>
      <c r="C2292" s="2015"/>
      <c r="D2292" s="2016"/>
      <c r="E2292" s="2017"/>
      <c r="F2292" s="442">
        <f t="shared" ref="F2292:F2302" si="89">D2292*E2292</f>
        <v>0</v>
      </c>
      <c r="G2292" s="2025"/>
      <c r="H2292" s="2019"/>
      <c r="I2292" s="2019"/>
      <c r="J2292" s="2019"/>
      <c r="K2292" s="2019"/>
      <c r="L2292" s="2019"/>
      <c r="M2292" s="2019"/>
      <c r="N2292" s="2019"/>
      <c r="O2292" s="2019"/>
      <c r="P2292" s="2019"/>
      <c r="Q2292" s="2019"/>
      <c r="R2292" s="2019"/>
      <c r="S2292" s="2019"/>
      <c r="T2292" s="2019"/>
      <c r="U2292" s="2019"/>
      <c r="V2292" s="2019"/>
      <c r="W2292" s="2019"/>
      <c r="X2292" s="2019"/>
      <c r="Y2292" s="2019"/>
      <c r="Z2292" s="2019"/>
    </row>
    <row r="2293" spans="1:26" ht="39.6">
      <c r="A2293" s="2013"/>
      <c r="B2293" s="2023" t="s">
        <v>3224</v>
      </c>
      <c r="C2293" s="2015"/>
      <c r="D2293" s="2016"/>
      <c r="E2293" s="2017"/>
      <c r="F2293" s="442">
        <f t="shared" si="89"/>
        <v>0</v>
      </c>
      <c r="H2293" s="2019"/>
      <c r="I2293" s="2019"/>
      <c r="J2293" s="2019"/>
      <c r="K2293" s="2019"/>
      <c r="L2293" s="2019"/>
      <c r="M2293" s="2019"/>
      <c r="N2293" s="2019"/>
      <c r="O2293" s="2019"/>
      <c r="P2293" s="2019"/>
      <c r="Q2293" s="2019"/>
      <c r="R2293" s="2019"/>
      <c r="S2293" s="2019"/>
      <c r="T2293" s="2019"/>
      <c r="U2293" s="2019"/>
      <c r="V2293" s="2019"/>
      <c r="W2293" s="2019"/>
      <c r="X2293" s="2019"/>
      <c r="Y2293" s="2019"/>
      <c r="Z2293" s="2019"/>
    </row>
    <row r="2294" spans="1:26">
      <c r="A2294" s="2024"/>
      <c r="B2294" s="1888" t="s">
        <v>322</v>
      </c>
      <c r="C2294" s="2015"/>
      <c r="D2294" s="2016"/>
      <c r="E2294" s="2017"/>
      <c r="F2294" s="442">
        <f t="shared" si="89"/>
        <v>0</v>
      </c>
      <c r="H2294" s="2019"/>
      <c r="I2294" s="2019"/>
      <c r="J2294" s="2019"/>
      <c r="K2294" s="2019"/>
      <c r="L2294" s="2019"/>
      <c r="M2294" s="2019"/>
      <c r="N2294" s="2019"/>
      <c r="O2294" s="2019"/>
      <c r="P2294" s="2019"/>
      <c r="Q2294" s="2019"/>
      <c r="R2294" s="2019"/>
      <c r="S2294" s="2019"/>
      <c r="T2294" s="2019"/>
      <c r="U2294" s="2019"/>
      <c r="V2294" s="2019"/>
      <c r="W2294" s="2019"/>
      <c r="X2294" s="2019"/>
      <c r="Y2294" s="2019"/>
      <c r="Z2294" s="2019"/>
    </row>
    <row r="2295" spans="1:26" s="93" customFormat="1" ht="26.4">
      <c r="A2295" s="2013" t="s">
        <v>178</v>
      </c>
      <c r="B2295" s="1407" t="s">
        <v>3222</v>
      </c>
      <c r="D2295" s="1831"/>
      <c r="E2295" s="1810"/>
      <c r="F2295" s="442">
        <f t="shared" si="89"/>
        <v>0</v>
      </c>
      <c r="G2295" s="500"/>
      <c r="H2295" s="94"/>
      <c r="I2295" s="1810"/>
    </row>
    <row r="2296" spans="1:26" s="93" customFormat="1" ht="26.4">
      <c r="A2296" s="2013" t="s">
        <v>178</v>
      </c>
      <c r="B2296" s="1407" t="s">
        <v>1826</v>
      </c>
      <c r="D2296" s="1831"/>
      <c r="E2296" s="1810"/>
      <c r="F2296" s="442">
        <f t="shared" si="89"/>
        <v>0</v>
      </c>
      <c r="G2296" s="500"/>
      <c r="H2296" s="94"/>
      <c r="I2296" s="1810"/>
    </row>
    <row r="2297" spans="1:26" s="93" customFormat="1" ht="39.6">
      <c r="A2297" s="2013" t="s">
        <v>178</v>
      </c>
      <c r="B2297" s="1888" t="s">
        <v>1827</v>
      </c>
      <c r="D2297" s="1831"/>
      <c r="E2297" s="1810"/>
      <c r="F2297" s="442">
        <f t="shared" si="89"/>
        <v>0</v>
      </c>
      <c r="G2297" s="500"/>
      <c r="H2297" s="94"/>
      <c r="I2297" s="1810"/>
    </row>
    <row r="2298" spans="1:26" s="93" customFormat="1" ht="39.6">
      <c r="A2298" s="2013" t="s">
        <v>178</v>
      </c>
      <c r="B2298" s="1888" t="s">
        <v>343</v>
      </c>
      <c r="D2298" s="1831"/>
      <c r="E2298" s="1810"/>
      <c r="F2298" s="442">
        <f t="shared" si="89"/>
        <v>0</v>
      </c>
      <c r="G2298" s="500"/>
      <c r="H2298" s="94"/>
      <c r="I2298" s="1810"/>
    </row>
    <row r="2299" spans="1:26" s="1883" customFormat="1">
      <c r="A2299" s="2013" t="s">
        <v>178</v>
      </c>
      <c r="B2299" s="1877" t="s">
        <v>323</v>
      </c>
      <c r="C2299" s="1879"/>
      <c r="D2299" s="1831"/>
      <c r="E2299" s="1831"/>
      <c r="F2299" s="442">
        <f t="shared" si="89"/>
        <v>0</v>
      </c>
      <c r="G2299" s="1911"/>
    </row>
    <row r="2300" spans="1:26" s="1883" customFormat="1" ht="39.6">
      <c r="A2300" s="2013" t="s">
        <v>178</v>
      </c>
      <c r="B2300" s="90" t="s">
        <v>313</v>
      </c>
      <c r="C2300" s="1997"/>
      <c r="D2300" s="1831"/>
      <c r="E2300" s="1831"/>
      <c r="F2300" s="442">
        <f t="shared" si="89"/>
        <v>0</v>
      </c>
      <c r="G2300" s="2025"/>
    </row>
    <row r="2301" spans="1:26" s="93" customFormat="1">
      <c r="A2301" s="1384"/>
      <c r="B2301" s="1390" t="s">
        <v>1628</v>
      </c>
      <c r="C2301" s="1385"/>
      <c r="D2301" s="1386"/>
      <c r="E2301" s="1831"/>
      <c r="F2301" s="442">
        <f t="shared" si="89"/>
        <v>0</v>
      </c>
      <c r="G2301" s="500"/>
      <c r="H2301" s="1387"/>
      <c r="J2301" s="1388"/>
      <c r="K2301" s="1389"/>
    </row>
    <row r="2302" spans="1:26" s="2031" customFormat="1">
      <c r="A2302" s="2026"/>
      <c r="B2302" s="2027"/>
      <c r="C2302" s="2028" t="s">
        <v>201</v>
      </c>
      <c r="D2302" s="2029">
        <v>1</v>
      </c>
      <c r="E2302" s="2017"/>
      <c r="F2302" s="2030">
        <f t="shared" si="89"/>
        <v>0</v>
      </c>
      <c r="G2302" s="1776"/>
    </row>
    <row r="2303" spans="1:26" s="93" customFormat="1">
      <c r="A2303" s="1384"/>
      <c r="B2303" s="1999"/>
      <c r="C2303" s="1385"/>
      <c r="D2303" s="1386"/>
      <c r="E2303" s="1831"/>
      <c r="F2303" s="2018"/>
      <c r="G2303" s="500"/>
      <c r="H2303" s="1387"/>
      <c r="J2303" s="2019"/>
      <c r="K2303" s="1389"/>
    </row>
    <row r="2304" spans="1:26">
      <c r="A2304" s="2020" t="s">
        <v>1634</v>
      </c>
      <c r="B2304" s="2021" t="s">
        <v>3225</v>
      </c>
      <c r="C2304" s="2015"/>
      <c r="D2304" s="2016"/>
      <c r="E2304" s="2017"/>
      <c r="F2304" s="442">
        <f t="shared" ref="F2304:F2314" si="90">D2304*E2304</f>
        <v>0</v>
      </c>
      <c r="G2304" s="2025"/>
      <c r="H2304" s="2019"/>
      <c r="I2304" s="2019"/>
      <c r="J2304" s="2019"/>
      <c r="K2304" s="2019"/>
      <c r="L2304" s="2019"/>
      <c r="M2304" s="2019"/>
      <c r="N2304" s="2019"/>
      <c r="O2304" s="2019"/>
      <c r="P2304" s="2019"/>
      <c r="Q2304" s="2019"/>
      <c r="R2304" s="2019"/>
      <c r="S2304" s="2019"/>
      <c r="T2304" s="2019"/>
      <c r="U2304" s="2019"/>
      <c r="V2304" s="2019"/>
      <c r="W2304" s="2019"/>
      <c r="X2304" s="2019"/>
      <c r="Y2304" s="2019"/>
      <c r="Z2304" s="2019"/>
    </row>
    <row r="2305" spans="1:26" ht="26.4">
      <c r="A2305" s="2013"/>
      <c r="B2305" s="2023" t="s">
        <v>3226</v>
      </c>
      <c r="C2305" s="2015"/>
      <c r="D2305" s="2016"/>
      <c r="E2305" s="2017"/>
      <c r="F2305" s="442">
        <f t="shared" si="90"/>
        <v>0</v>
      </c>
      <c r="H2305" s="2019"/>
      <c r="I2305" s="2019"/>
      <c r="J2305" s="2019"/>
      <c r="K2305" s="2019"/>
      <c r="L2305" s="2019"/>
      <c r="M2305" s="2019"/>
      <c r="N2305" s="2019"/>
      <c r="O2305" s="2019"/>
      <c r="P2305" s="2019"/>
      <c r="Q2305" s="2019"/>
      <c r="R2305" s="2019"/>
      <c r="S2305" s="2019"/>
      <c r="T2305" s="2019"/>
      <c r="U2305" s="2019"/>
      <c r="V2305" s="2019"/>
      <c r="W2305" s="2019"/>
      <c r="X2305" s="2019"/>
      <c r="Y2305" s="2019"/>
      <c r="Z2305" s="2019"/>
    </row>
    <row r="2306" spans="1:26">
      <c r="A2306" s="2024"/>
      <c r="B2306" s="1888" t="s">
        <v>322</v>
      </c>
      <c r="C2306" s="2015"/>
      <c r="D2306" s="2016"/>
      <c r="E2306" s="2017"/>
      <c r="F2306" s="442">
        <f t="shared" si="90"/>
        <v>0</v>
      </c>
      <c r="H2306" s="2019"/>
      <c r="I2306" s="2019"/>
      <c r="J2306" s="2019"/>
      <c r="K2306" s="2019"/>
      <c r="L2306" s="2019"/>
      <c r="M2306" s="2019"/>
      <c r="N2306" s="2019"/>
      <c r="O2306" s="2019"/>
      <c r="P2306" s="2019"/>
      <c r="Q2306" s="2019"/>
      <c r="R2306" s="2019"/>
      <c r="S2306" s="2019"/>
      <c r="T2306" s="2019"/>
      <c r="U2306" s="2019"/>
      <c r="V2306" s="2019"/>
      <c r="W2306" s="2019"/>
      <c r="X2306" s="2019"/>
      <c r="Y2306" s="2019"/>
      <c r="Z2306" s="2019"/>
    </row>
    <row r="2307" spans="1:26" s="93" customFormat="1" ht="26.4">
      <c r="A2307" s="2013" t="s">
        <v>178</v>
      </c>
      <c r="B2307" s="1407" t="s">
        <v>3227</v>
      </c>
      <c r="D2307" s="1831"/>
      <c r="E2307" s="1810"/>
      <c r="F2307" s="442">
        <f t="shared" si="90"/>
        <v>0</v>
      </c>
      <c r="G2307" s="500"/>
      <c r="H2307" s="94"/>
      <c r="I2307" s="1810"/>
    </row>
    <row r="2308" spans="1:26" s="93" customFormat="1" ht="26.4">
      <c r="A2308" s="2013" t="s">
        <v>178</v>
      </c>
      <c r="B2308" s="1407" t="s">
        <v>1826</v>
      </c>
      <c r="D2308" s="1831"/>
      <c r="E2308" s="1810"/>
      <c r="F2308" s="442">
        <f t="shared" si="90"/>
        <v>0</v>
      </c>
      <c r="G2308" s="500"/>
      <c r="H2308" s="94"/>
      <c r="I2308" s="1810"/>
    </row>
    <row r="2309" spans="1:26" s="93" customFormat="1" ht="39.6">
      <c r="A2309" s="2013" t="s">
        <v>178</v>
      </c>
      <c r="B2309" s="1888" t="s">
        <v>1827</v>
      </c>
      <c r="D2309" s="1831"/>
      <c r="E2309" s="1810"/>
      <c r="F2309" s="442">
        <f t="shared" si="90"/>
        <v>0</v>
      </c>
      <c r="G2309" s="500"/>
      <c r="H2309" s="94"/>
      <c r="I2309" s="1810"/>
    </row>
    <row r="2310" spans="1:26" s="93" customFormat="1" ht="39.6">
      <c r="A2310" s="2013" t="s">
        <v>178</v>
      </c>
      <c r="B2310" s="1888" t="s">
        <v>343</v>
      </c>
      <c r="D2310" s="1831"/>
      <c r="E2310" s="1810"/>
      <c r="F2310" s="442">
        <f t="shared" si="90"/>
        <v>0</v>
      </c>
      <c r="G2310" s="500"/>
      <c r="H2310" s="94"/>
      <c r="I2310" s="1810"/>
    </row>
    <row r="2311" spans="1:26" s="1883" customFormat="1">
      <c r="A2311" s="2013" t="s">
        <v>178</v>
      </c>
      <c r="B2311" s="1877" t="s">
        <v>323</v>
      </c>
      <c r="C2311" s="1879"/>
      <c r="D2311" s="1831"/>
      <c r="E2311" s="1831"/>
      <c r="F2311" s="442">
        <f t="shared" si="90"/>
        <v>0</v>
      </c>
      <c r="G2311" s="1911"/>
    </row>
    <row r="2312" spans="1:26" s="1883" customFormat="1" ht="39.6">
      <c r="A2312" s="2013" t="s">
        <v>178</v>
      </c>
      <c r="B2312" s="90" t="s">
        <v>313</v>
      </c>
      <c r="C2312" s="1997"/>
      <c r="D2312" s="1831"/>
      <c r="E2312" s="1831"/>
      <c r="F2312" s="442">
        <f t="shared" si="90"/>
        <v>0</v>
      </c>
      <c r="G2312" s="2025"/>
    </row>
    <row r="2313" spans="1:26" s="93" customFormat="1">
      <c r="A2313" s="1384"/>
      <c r="B2313" s="1390" t="s">
        <v>1628</v>
      </c>
      <c r="C2313" s="1385"/>
      <c r="D2313" s="1386"/>
      <c r="E2313" s="1831"/>
      <c r="F2313" s="442">
        <f t="shared" si="90"/>
        <v>0</v>
      </c>
      <c r="G2313" s="500"/>
      <c r="H2313" s="1387"/>
      <c r="J2313" s="1388"/>
      <c r="K2313" s="1389"/>
    </row>
    <row r="2314" spans="1:26" s="2031" customFormat="1">
      <c r="A2314" s="2026"/>
      <c r="B2314" s="2027"/>
      <c r="C2314" s="2028" t="s">
        <v>201</v>
      </c>
      <c r="D2314" s="2029">
        <v>1</v>
      </c>
      <c r="E2314" s="2017"/>
      <c r="F2314" s="2030">
        <f t="shared" si="90"/>
        <v>0</v>
      </c>
      <c r="G2314" s="1776"/>
    </row>
    <row r="2315" spans="1:26" s="93" customFormat="1">
      <c r="A2315" s="1884"/>
      <c r="B2315" s="2037"/>
      <c r="D2315" s="1831"/>
      <c r="E2315" s="1810"/>
      <c r="F2315" s="2018"/>
      <c r="G2315" s="500"/>
      <c r="H2315" s="94"/>
      <c r="I2315" s="1810"/>
      <c r="J2315" s="2019"/>
    </row>
    <row r="2316" spans="1:26">
      <c r="A2316" s="2020" t="s">
        <v>1635</v>
      </c>
      <c r="B2316" s="2021" t="s">
        <v>3228</v>
      </c>
      <c r="C2316" s="2015"/>
      <c r="D2316" s="2016"/>
      <c r="E2316" s="2017"/>
      <c r="F2316" s="442">
        <f t="shared" ref="F2316:F2326" si="91">D2316*E2316</f>
        <v>0</v>
      </c>
      <c r="G2316" s="2025"/>
      <c r="H2316" s="2019"/>
      <c r="I2316" s="2019"/>
      <c r="J2316" s="2019"/>
      <c r="K2316" s="2019"/>
      <c r="L2316" s="2019"/>
      <c r="M2316" s="2019"/>
      <c r="N2316" s="2019"/>
      <c r="O2316" s="2019"/>
      <c r="P2316" s="2019"/>
      <c r="Q2316" s="2019"/>
      <c r="R2316" s="2019"/>
      <c r="S2316" s="2019"/>
      <c r="T2316" s="2019"/>
      <c r="U2316" s="2019"/>
      <c r="V2316" s="2019"/>
      <c r="W2316" s="2019"/>
      <c r="X2316" s="2019"/>
      <c r="Y2316" s="2019"/>
      <c r="Z2316" s="2019"/>
    </row>
    <row r="2317" spans="1:26" ht="26.4">
      <c r="A2317" s="2013"/>
      <c r="B2317" s="2023" t="s">
        <v>3229</v>
      </c>
      <c r="C2317" s="2015"/>
      <c r="D2317" s="2016"/>
      <c r="E2317" s="2017"/>
      <c r="F2317" s="442">
        <f t="shared" si="91"/>
        <v>0</v>
      </c>
      <c r="H2317" s="2019"/>
      <c r="I2317" s="2019"/>
      <c r="J2317" s="2019"/>
      <c r="K2317" s="2019"/>
      <c r="L2317" s="2019"/>
      <c r="M2317" s="2019"/>
      <c r="N2317" s="2019"/>
      <c r="O2317" s="2019"/>
      <c r="P2317" s="2019"/>
      <c r="Q2317" s="2019"/>
      <c r="R2317" s="2019"/>
      <c r="S2317" s="2019"/>
      <c r="T2317" s="2019"/>
      <c r="U2317" s="2019"/>
      <c r="V2317" s="2019"/>
      <c r="W2317" s="2019"/>
      <c r="X2317" s="2019"/>
      <c r="Y2317" s="2019"/>
      <c r="Z2317" s="2019"/>
    </row>
    <row r="2318" spans="1:26">
      <c r="A2318" s="2024"/>
      <c r="B2318" s="1888" t="s">
        <v>322</v>
      </c>
      <c r="C2318" s="2015"/>
      <c r="D2318" s="2016"/>
      <c r="E2318" s="2017"/>
      <c r="F2318" s="442">
        <f t="shared" si="91"/>
        <v>0</v>
      </c>
      <c r="H2318" s="2019"/>
      <c r="I2318" s="2019"/>
      <c r="J2318" s="2019"/>
      <c r="K2318" s="2019"/>
      <c r="L2318" s="2019"/>
      <c r="M2318" s="2019"/>
      <c r="N2318" s="2019"/>
      <c r="O2318" s="2019"/>
      <c r="P2318" s="2019"/>
      <c r="Q2318" s="2019"/>
      <c r="R2318" s="2019"/>
      <c r="S2318" s="2019"/>
      <c r="T2318" s="2019"/>
      <c r="U2318" s="2019"/>
      <c r="V2318" s="2019"/>
      <c r="W2318" s="2019"/>
      <c r="X2318" s="2019"/>
      <c r="Y2318" s="2019"/>
      <c r="Z2318" s="2019"/>
    </row>
    <row r="2319" spans="1:26" s="93" customFormat="1" ht="26.4">
      <c r="A2319" s="2013" t="s">
        <v>178</v>
      </c>
      <c r="B2319" s="1407" t="s">
        <v>3230</v>
      </c>
      <c r="D2319" s="1831"/>
      <c r="E2319" s="1810"/>
      <c r="F2319" s="442">
        <f t="shared" si="91"/>
        <v>0</v>
      </c>
      <c r="G2319" s="500"/>
      <c r="H2319" s="94"/>
      <c r="I2319" s="1810"/>
    </row>
    <row r="2320" spans="1:26" s="93" customFormat="1" ht="26.4">
      <c r="A2320" s="2013" t="s">
        <v>178</v>
      </c>
      <c r="B2320" s="1407" t="s">
        <v>1826</v>
      </c>
      <c r="D2320" s="1831"/>
      <c r="E2320" s="1810"/>
      <c r="F2320" s="442">
        <f t="shared" si="91"/>
        <v>0</v>
      </c>
      <c r="G2320" s="500"/>
      <c r="H2320" s="94"/>
      <c r="I2320" s="1810"/>
    </row>
    <row r="2321" spans="1:26" s="93" customFormat="1" ht="39.6">
      <c r="A2321" s="2013" t="s">
        <v>178</v>
      </c>
      <c r="B2321" s="1888" t="s">
        <v>1827</v>
      </c>
      <c r="D2321" s="1831"/>
      <c r="E2321" s="1810"/>
      <c r="F2321" s="442">
        <f t="shared" si="91"/>
        <v>0</v>
      </c>
      <c r="G2321" s="500"/>
      <c r="H2321" s="94"/>
      <c r="I2321" s="1810"/>
    </row>
    <row r="2322" spans="1:26" s="93" customFormat="1" ht="39.6">
      <c r="A2322" s="2013" t="s">
        <v>178</v>
      </c>
      <c r="B2322" s="1888" t="s">
        <v>343</v>
      </c>
      <c r="D2322" s="1831"/>
      <c r="E2322" s="1810"/>
      <c r="F2322" s="442">
        <f t="shared" si="91"/>
        <v>0</v>
      </c>
      <c r="G2322" s="500"/>
      <c r="H2322" s="94"/>
      <c r="I2322" s="1810"/>
    </row>
    <row r="2323" spans="1:26" s="1883" customFormat="1">
      <c r="A2323" s="2013" t="s">
        <v>178</v>
      </c>
      <c r="B2323" s="1877" t="s">
        <v>323</v>
      </c>
      <c r="C2323" s="1879"/>
      <c r="D2323" s="1831"/>
      <c r="E2323" s="1831"/>
      <c r="F2323" s="442">
        <f t="shared" si="91"/>
        <v>0</v>
      </c>
      <c r="G2323" s="1911"/>
    </row>
    <row r="2324" spans="1:26" s="1883" customFormat="1" ht="39.6">
      <c r="A2324" s="2013" t="s">
        <v>178</v>
      </c>
      <c r="B2324" s="90" t="s">
        <v>313</v>
      </c>
      <c r="C2324" s="1997"/>
      <c r="D2324" s="1831"/>
      <c r="E2324" s="1831"/>
      <c r="F2324" s="442">
        <f t="shared" si="91"/>
        <v>0</v>
      </c>
      <c r="G2324" s="2025"/>
    </row>
    <row r="2325" spans="1:26" s="93" customFormat="1">
      <c r="A2325" s="1384"/>
      <c r="B2325" s="1390" t="s">
        <v>1628</v>
      </c>
      <c r="C2325" s="1385"/>
      <c r="D2325" s="1386"/>
      <c r="E2325" s="1831"/>
      <c r="F2325" s="442">
        <f t="shared" si="91"/>
        <v>0</v>
      </c>
      <c r="G2325" s="500"/>
      <c r="H2325" s="1387"/>
      <c r="J2325" s="1388"/>
      <c r="K2325" s="1389"/>
    </row>
    <row r="2326" spans="1:26" s="2031" customFormat="1">
      <c r="A2326" s="2026"/>
      <c r="B2326" s="2027"/>
      <c r="C2326" s="2028" t="s">
        <v>201</v>
      </c>
      <c r="D2326" s="2029">
        <v>1</v>
      </c>
      <c r="E2326" s="2017"/>
      <c r="F2326" s="2030">
        <f t="shared" si="91"/>
        <v>0</v>
      </c>
      <c r="G2326" s="1776"/>
    </row>
    <row r="2327" spans="1:26" s="93" customFormat="1">
      <c r="A2327" s="1884"/>
      <c r="B2327" s="2037"/>
      <c r="D2327" s="1831"/>
      <c r="E2327" s="1810"/>
      <c r="F2327" s="2018"/>
      <c r="G2327" s="500"/>
      <c r="H2327" s="94"/>
      <c r="I2327" s="1810"/>
      <c r="J2327" s="2019"/>
    </row>
    <row r="2328" spans="1:26">
      <c r="A2328" s="2020" t="s">
        <v>1637</v>
      </c>
      <c r="B2328" s="2021" t="s">
        <v>3231</v>
      </c>
      <c r="C2328" s="2015"/>
      <c r="D2328" s="2016"/>
      <c r="E2328" s="2017"/>
      <c r="F2328" s="442">
        <f t="shared" ref="F2328:F2338" si="92">D2328*E2328</f>
        <v>0</v>
      </c>
      <c r="G2328" s="2025"/>
      <c r="H2328" s="2019"/>
      <c r="I2328" s="2019"/>
      <c r="J2328" s="2019"/>
      <c r="K2328" s="2019"/>
      <c r="L2328" s="2019"/>
      <c r="M2328" s="2019"/>
      <c r="N2328" s="2019"/>
      <c r="O2328" s="2019"/>
      <c r="P2328" s="2019"/>
      <c r="Q2328" s="2019"/>
      <c r="R2328" s="2019"/>
      <c r="S2328" s="2019"/>
      <c r="T2328" s="2019"/>
      <c r="U2328" s="2019"/>
      <c r="V2328" s="2019"/>
      <c r="W2328" s="2019"/>
      <c r="X2328" s="2019"/>
      <c r="Y2328" s="2019"/>
      <c r="Z2328" s="2019"/>
    </row>
    <row r="2329" spans="1:26" ht="39.6">
      <c r="A2329" s="2013"/>
      <c r="B2329" s="2023" t="s">
        <v>3232</v>
      </c>
      <c r="C2329" s="2015"/>
      <c r="D2329" s="2016"/>
      <c r="E2329" s="2017"/>
      <c r="F2329" s="442">
        <f t="shared" si="92"/>
        <v>0</v>
      </c>
      <c r="H2329" s="2019"/>
      <c r="I2329" s="2019"/>
      <c r="J2329" s="2019"/>
      <c r="K2329" s="2019"/>
      <c r="L2329" s="2019"/>
      <c r="M2329" s="2019"/>
      <c r="N2329" s="2019"/>
      <c r="O2329" s="2019"/>
      <c r="P2329" s="2019"/>
      <c r="Q2329" s="2019"/>
      <c r="R2329" s="2019"/>
      <c r="S2329" s="2019"/>
      <c r="T2329" s="2019"/>
      <c r="U2329" s="2019"/>
      <c r="V2329" s="2019"/>
      <c r="W2329" s="2019"/>
      <c r="X2329" s="2019"/>
      <c r="Y2329" s="2019"/>
      <c r="Z2329" s="2019"/>
    </row>
    <row r="2330" spans="1:26">
      <c r="A2330" s="2024"/>
      <c r="B2330" s="1888" t="s">
        <v>322</v>
      </c>
      <c r="C2330" s="2015"/>
      <c r="D2330" s="2016"/>
      <c r="E2330" s="2017"/>
      <c r="F2330" s="442">
        <f t="shared" si="92"/>
        <v>0</v>
      </c>
      <c r="H2330" s="2019"/>
      <c r="I2330" s="2019"/>
      <c r="J2330" s="2019"/>
      <c r="K2330" s="2019"/>
      <c r="L2330" s="2019"/>
      <c r="M2330" s="2019"/>
      <c r="N2330" s="2019"/>
      <c r="O2330" s="2019"/>
      <c r="P2330" s="2019"/>
      <c r="Q2330" s="2019"/>
      <c r="R2330" s="2019"/>
      <c r="S2330" s="2019"/>
      <c r="T2330" s="2019"/>
      <c r="U2330" s="2019"/>
      <c r="V2330" s="2019"/>
      <c r="W2330" s="2019"/>
      <c r="X2330" s="2019"/>
      <c r="Y2330" s="2019"/>
      <c r="Z2330" s="2019"/>
    </row>
    <row r="2331" spans="1:26" s="93" customFormat="1" ht="26.4">
      <c r="A2331" s="2013" t="s">
        <v>178</v>
      </c>
      <c r="B2331" s="1407" t="s">
        <v>3233</v>
      </c>
      <c r="D2331" s="1831"/>
      <c r="E2331" s="1810"/>
      <c r="F2331" s="442">
        <f t="shared" si="92"/>
        <v>0</v>
      </c>
      <c r="G2331" s="500"/>
      <c r="H2331" s="94"/>
      <c r="I2331" s="1810"/>
    </row>
    <row r="2332" spans="1:26" s="93" customFormat="1" ht="26.4">
      <c r="A2332" s="2013" t="s">
        <v>178</v>
      </c>
      <c r="B2332" s="1407" t="s">
        <v>1826</v>
      </c>
      <c r="D2332" s="1831"/>
      <c r="E2332" s="1810"/>
      <c r="F2332" s="442">
        <f t="shared" si="92"/>
        <v>0</v>
      </c>
      <c r="G2332" s="500"/>
      <c r="H2332" s="94"/>
      <c r="I2332" s="1810"/>
    </row>
    <row r="2333" spans="1:26" s="93" customFormat="1" ht="39.6">
      <c r="A2333" s="2013" t="s">
        <v>178</v>
      </c>
      <c r="B2333" s="1888" t="s">
        <v>1827</v>
      </c>
      <c r="D2333" s="1831"/>
      <c r="E2333" s="1810"/>
      <c r="F2333" s="442">
        <f t="shared" si="92"/>
        <v>0</v>
      </c>
      <c r="G2333" s="500"/>
      <c r="H2333" s="94"/>
      <c r="I2333" s="1810"/>
    </row>
    <row r="2334" spans="1:26" s="93" customFormat="1" ht="39.6">
      <c r="A2334" s="2013" t="s">
        <v>178</v>
      </c>
      <c r="B2334" s="1888" t="s">
        <v>343</v>
      </c>
      <c r="D2334" s="1831"/>
      <c r="E2334" s="1810"/>
      <c r="F2334" s="442">
        <f t="shared" si="92"/>
        <v>0</v>
      </c>
      <c r="G2334" s="500"/>
      <c r="H2334" s="94"/>
      <c r="I2334" s="1810"/>
    </row>
    <row r="2335" spans="1:26" s="1883" customFormat="1">
      <c r="A2335" s="2013" t="s">
        <v>178</v>
      </c>
      <c r="B2335" s="1877" t="s">
        <v>323</v>
      </c>
      <c r="C2335" s="1879"/>
      <c r="D2335" s="1831"/>
      <c r="E2335" s="1831"/>
      <c r="F2335" s="442">
        <f t="shared" si="92"/>
        <v>0</v>
      </c>
      <c r="G2335" s="1911"/>
    </row>
    <row r="2336" spans="1:26" s="1883" customFormat="1" ht="39.6">
      <c r="A2336" s="2013" t="s">
        <v>178</v>
      </c>
      <c r="B2336" s="90" t="s">
        <v>313</v>
      </c>
      <c r="C2336" s="1997"/>
      <c r="D2336" s="1831"/>
      <c r="E2336" s="1831"/>
      <c r="F2336" s="442">
        <f t="shared" si="92"/>
        <v>0</v>
      </c>
      <c r="G2336" s="2025"/>
    </row>
    <row r="2337" spans="1:26" s="93" customFormat="1">
      <c r="A2337" s="1384"/>
      <c r="B2337" s="1390" t="s">
        <v>1628</v>
      </c>
      <c r="C2337" s="1385"/>
      <c r="D2337" s="1386"/>
      <c r="E2337" s="1831"/>
      <c r="F2337" s="442">
        <f t="shared" si="92"/>
        <v>0</v>
      </c>
      <c r="G2337" s="500"/>
      <c r="H2337" s="1387"/>
      <c r="J2337" s="1388"/>
      <c r="K2337" s="1389"/>
    </row>
    <row r="2338" spans="1:26" s="2031" customFormat="1">
      <c r="A2338" s="2026"/>
      <c r="B2338" s="2027"/>
      <c r="C2338" s="2028" t="s">
        <v>201</v>
      </c>
      <c r="D2338" s="2029">
        <v>1</v>
      </c>
      <c r="E2338" s="2017"/>
      <c r="F2338" s="2030">
        <f t="shared" si="92"/>
        <v>0</v>
      </c>
      <c r="G2338" s="1776"/>
    </row>
    <row r="2339" spans="1:26" s="93" customFormat="1">
      <c r="A2339" s="1884"/>
      <c r="B2339" s="2038"/>
      <c r="D2339" s="1831"/>
      <c r="E2339" s="1810"/>
      <c r="F2339" s="2018"/>
      <c r="G2339" s="500"/>
      <c r="H2339" s="94"/>
      <c r="I2339" s="1810"/>
      <c r="J2339" s="2019"/>
    </row>
    <row r="2340" spans="1:26">
      <c r="A2340" s="2020" t="s">
        <v>2130</v>
      </c>
      <c r="B2340" s="2021" t="s">
        <v>3234</v>
      </c>
      <c r="C2340" s="2015"/>
      <c r="D2340" s="2016"/>
      <c r="E2340" s="2017"/>
      <c r="F2340" s="442">
        <f t="shared" ref="F2340:F2350" si="93">D2340*E2340</f>
        <v>0</v>
      </c>
      <c r="G2340" s="2025"/>
      <c r="H2340" s="2019"/>
      <c r="I2340" s="2019"/>
      <c r="J2340" s="2019"/>
      <c r="K2340" s="2019"/>
      <c r="L2340" s="2019"/>
      <c r="M2340" s="2019"/>
      <c r="N2340" s="2019"/>
      <c r="O2340" s="2019"/>
      <c r="P2340" s="2019"/>
      <c r="Q2340" s="2019"/>
      <c r="R2340" s="2019"/>
      <c r="S2340" s="2019"/>
      <c r="T2340" s="2019"/>
      <c r="U2340" s="2019"/>
      <c r="V2340" s="2019"/>
      <c r="W2340" s="2019"/>
      <c r="X2340" s="2019"/>
      <c r="Y2340" s="2019"/>
      <c r="Z2340" s="2019"/>
    </row>
    <row r="2341" spans="1:26" ht="39.6">
      <c r="A2341" s="2013"/>
      <c r="B2341" s="2023" t="s">
        <v>3235</v>
      </c>
      <c r="C2341" s="2015"/>
      <c r="D2341" s="2016"/>
      <c r="E2341" s="2017"/>
      <c r="F2341" s="442">
        <f t="shared" si="93"/>
        <v>0</v>
      </c>
      <c r="H2341" s="2019"/>
      <c r="I2341" s="2019"/>
      <c r="J2341" s="2019"/>
      <c r="K2341" s="2019"/>
      <c r="L2341" s="2019"/>
      <c r="M2341" s="2019"/>
      <c r="N2341" s="2019"/>
      <c r="O2341" s="2019"/>
      <c r="P2341" s="2019"/>
      <c r="Q2341" s="2019"/>
      <c r="R2341" s="2019"/>
      <c r="S2341" s="2019"/>
      <c r="T2341" s="2019"/>
      <c r="U2341" s="2019"/>
      <c r="V2341" s="2019"/>
      <c r="W2341" s="2019"/>
      <c r="X2341" s="2019"/>
      <c r="Y2341" s="2019"/>
      <c r="Z2341" s="2019"/>
    </row>
    <row r="2342" spans="1:26">
      <c r="A2342" s="2024"/>
      <c r="B2342" s="1888" t="s">
        <v>322</v>
      </c>
      <c r="C2342" s="2015"/>
      <c r="D2342" s="2016"/>
      <c r="E2342" s="2017"/>
      <c r="F2342" s="442">
        <f t="shared" si="93"/>
        <v>0</v>
      </c>
      <c r="H2342" s="2019"/>
      <c r="I2342" s="2019"/>
      <c r="J2342" s="2019"/>
      <c r="K2342" s="2019"/>
      <c r="L2342" s="2019"/>
      <c r="M2342" s="2019"/>
      <c r="N2342" s="2019"/>
      <c r="O2342" s="2019"/>
      <c r="P2342" s="2019"/>
      <c r="Q2342" s="2019"/>
      <c r="R2342" s="2019"/>
      <c r="S2342" s="2019"/>
      <c r="T2342" s="2019"/>
      <c r="U2342" s="2019"/>
      <c r="V2342" s="2019"/>
      <c r="W2342" s="2019"/>
      <c r="X2342" s="2019"/>
      <c r="Y2342" s="2019"/>
      <c r="Z2342" s="2019"/>
    </row>
    <row r="2343" spans="1:26" s="93" customFormat="1" ht="26.4">
      <c r="A2343" s="2013" t="s">
        <v>178</v>
      </c>
      <c r="B2343" s="1407" t="s">
        <v>3236</v>
      </c>
      <c r="D2343" s="1831"/>
      <c r="E2343" s="1810"/>
      <c r="F2343" s="442">
        <f t="shared" si="93"/>
        <v>0</v>
      </c>
      <c r="G2343" s="500"/>
      <c r="H2343" s="94"/>
      <c r="I2343" s="1810"/>
    </row>
    <row r="2344" spans="1:26" s="93" customFormat="1" ht="26.4">
      <c r="A2344" s="2013" t="s">
        <v>178</v>
      </c>
      <c r="B2344" s="1407" t="s">
        <v>1826</v>
      </c>
      <c r="D2344" s="1831"/>
      <c r="E2344" s="1810"/>
      <c r="F2344" s="442">
        <f t="shared" si="93"/>
        <v>0</v>
      </c>
      <c r="G2344" s="500"/>
      <c r="H2344" s="94"/>
      <c r="I2344" s="1810"/>
    </row>
    <row r="2345" spans="1:26" s="93" customFormat="1" ht="39.6">
      <c r="A2345" s="2013" t="s">
        <v>178</v>
      </c>
      <c r="B2345" s="1888" t="s">
        <v>1827</v>
      </c>
      <c r="D2345" s="1831"/>
      <c r="E2345" s="1810"/>
      <c r="F2345" s="442">
        <f t="shared" si="93"/>
        <v>0</v>
      </c>
      <c r="G2345" s="500"/>
      <c r="H2345" s="94"/>
      <c r="I2345" s="1810"/>
    </row>
    <row r="2346" spans="1:26" s="93" customFormat="1" ht="39.6">
      <c r="A2346" s="2013" t="s">
        <v>178</v>
      </c>
      <c r="B2346" s="1888" t="s">
        <v>343</v>
      </c>
      <c r="D2346" s="1831"/>
      <c r="E2346" s="1810"/>
      <c r="F2346" s="442">
        <f t="shared" si="93"/>
        <v>0</v>
      </c>
      <c r="G2346" s="500"/>
      <c r="H2346" s="94"/>
      <c r="I2346" s="1810"/>
    </row>
    <row r="2347" spans="1:26" s="1883" customFormat="1">
      <c r="A2347" s="2013" t="s">
        <v>178</v>
      </c>
      <c r="B2347" s="1877" t="s">
        <v>323</v>
      </c>
      <c r="C2347" s="1879"/>
      <c r="D2347" s="1831"/>
      <c r="E2347" s="1831"/>
      <c r="F2347" s="442">
        <f t="shared" si="93"/>
        <v>0</v>
      </c>
      <c r="G2347" s="1911"/>
    </row>
    <row r="2348" spans="1:26" s="1883" customFormat="1" ht="39.6">
      <c r="A2348" s="2013" t="s">
        <v>178</v>
      </c>
      <c r="B2348" s="90" t="s">
        <v>313</v>
      </c>
      <c r="C2348" s="1997"/>
      <c r="D2348" s="1831"/>
      <c r="E2348" s="1831"/>
      <c r="F2348" s="442">
        <f t="shared" si="93"/>
        <v>0</v>
      </c>
      <c r="G2348" s="2025"/>
    </row>
    <row r="2349" spans="1:26" s="93" customFormat="1">
      <c r="A2349" s="1384"/>
      <c r="B2349" s="1390" t="s">
        <v>1628</v>
      </c>
      <c r="C2349" s="1385"/>
      <c r="D2349" s="1386"/>
      <c r="E2349" s="1831"/>
      <c r="F2349" s="442">
        <f t="shared" si="93"/>
        <v>0</v>
      </c>
      <c r="G2349" s="500"/>
      <c r="H2349" s="1387"/>
      <c r="J2349" s="1388"/>
      <c r="K2349" s="1389"/>
    </row>
    <row r="2350" spans="1:26" s="2031" customFormat="1">
      <c r="A2350" s="2026"/>
      <c r="B2350" s="2027"/>
      <c r="C2350" s="2028" t="s">
        <v>201</v>
      </c>
      <c r="D2350" s="2029">
        <v>1</v>
      </c>
      <c r="E2350" s="2017"/>
      <c r="F2350" s="2030">
        <f t="shared" si="93"/>
        <v>0</v>
      </c>
      <c r="G2350" s="1776"/>
    </row>
    <row r="2351" spans="1:26" s="93" customFormat="1">
      <c r="A2351" s="1884"/>
      <c r="B2351" s="1999"/>
      <c r="D2351" s="1831"/>
      <c r="E2351" s="1810"/>
      <c r="F2351" s="2018"/>
      <c r="G2351" s="500"/>
      <c r="H2351" s="94"/>
      <c r="I2351" s="1810"/>
      <c r="J2351" s="2019"/>
    </row>
    <row r="2352" spans="1:26">
      <c r="A2352" s="2020" t="s">
        <v>2134</v>
      </c>
      <c r="B2352" s="2021" t="s">
        <v>3237</v>
      </c>
      <c r="C2352" s="2015"/>
      <c r="D2352" s="2016"/>
      <c r="E2352" s="2017"/>
      <c r="F2352" s="442">
        <f t="shared" ref="F2352:F2362" si="94">D2352*E2352</f>
        <v>0</v>
      </c>
      <c r="G2352" s="2025"/>
      <c r="H2352" s="2019"/>
      <c r="I2352" s="2019"/>
      <c r="J2352" s="2019"/>
      <c r="K2352" s="2019"/>
      <c r="L2352" s="2019"/>
      <c r="M2352" s="2019"/>
      <c r="N2352" s="2019"/>
      <c r="O2352" s="2019"/>
      <c r="P2352" s="2019"/>
      <c r="Q2352" s="2019"/>
      <c r="R2352" s="2019"/>
      <c r="S2352" s="2019"/>
      <c r="T2352" s="2019"/>
      <c r="U2352" s="2019"/>
      <c r="V2352" s="2019"/>
      <c r="W2352" s="2019"/>
      <c r="X2352" s="2019"/>
      <c r="Y2352" s="2019"/>
      <c r="Z2352" s="2019"/>
    </row>
    <row r="2353" spans="1:26" ht="26.4">
      <c r="A2353" s="2013"/>
      <c r="B2353" s="2023" t="s">
        <v>3238</v>
      </c>
      <c r="C2353" s="2015"/>
      <c r="D2353" s="2016"/>
      <c r="E2353" s="2017"/>
      <c r="F2353" s="442">
        <f t="shared" si="94"/>
        <v>0</v>
      </c>
      <c r="H2353" s="2019"/>
      <c r="I2353" s="2019"/>
      <c r="J2353" s="2019"/>
      <c r="K2353" s="2019"/>
      <c r="L2353" s="2019"/>
      <c r="M2353" s="2019"/>
      <c r="N2353" s="2019"/>
      <c r="O2353" s="2019"/>
      <c r="P2353" s="2019"/>
      <c r="Q2353" s="2019"/>
      <c r="R2353" s="2019"/>
      <c r="S2353" s="2019"/>
      <c r="T2353" s="2019"/>
      <c r="U2353" s="2019"/>
      <c r="V2353" s="2019"/>
      <c r="W2353" s="2019"/>
      <c r="X2353" s="2019"/>
      <c r="Y2353" s="2019"/>
      <c r="Z2353" s="2019"/>
    </row>
    <row r="2354" spans="1:26">
      <c r="A2354" s="2024"/>
      <c r="B2354" s="1888" t="s">
        <v>322</v>
      </c>
      <c r="C2354" s="2015"/>
      <c r="D2354" s="2016"/>
      <c r="E2354" s="2017"/>
      <c r="F2354" s="442">
        <f t="shared" si="94"/>
        <v>0</v>
      </c>
      <c r="H2354" s="2019"/>
      <c r="I2354" s="2019"/>
      <c r="J2354" s="2019"/>
      <c r="K2354" s="2019"/>
      <c r="L2354" s="2019"/>
      <c r="M2354" s="2019"/>
      <c r="N2354" s="2019"/>
      <c r="O2354" s="2019"/>
      <c r="P2354" s="2019"/>
      <c r="Q2354" s="2019"/>
      <c r="R2354" s="2019"/>
      <c r="S2354" s="2019"/>
      <c r="T2354" s="2019"/>
      <c r="U2354" s="2019"/>
      <c r="V2354" s="2019"/>
      <c r="W2354" s="2019"/>
      <c r="X2354" s="2019"/>
      <c r="Y2354" s="2019"/>
      <c r="Z2354" s="2019"/>
    </row>
    <row r="2355" spans="1:26" s="93" customFormat="1" ht="26.4">
      <c r="A2355" s="2013" t="s">
        <v>178</v>
      </c>
      <c r="B2355" s="1407" t="s">
        <v>3239</v>
      </c>
      <c r="D2355" s="1831"/>
      <c r="E2355" s="1810"/>
      <c r="F2355" s="442">
        <f t="shared" si="94"/>
        <v>0</v>
      </c>
      <c r="G2355" s="500"/>
      <c r="H2355" s="94"/>
      <c r="I2355" s="1810"/>
    </row>
    <row r="2356" spans="1:26" s="93" customFormat="1" ht="26.4">
      <c r="A2356" s="2013" t="s">
        <v>178</v>
      </c>
      <c r="B2356" s="1407" t="s">
        <v>1826</v>
      </c>
      <c r="D2356" s="1831"/>
      <c r="E2356" s="1810"/>
      <c r="F2356" s="442">
        <f t="shared" si="94"/>
        <v>0</v>
      </c>
      <c r="G2356" s="500"/>
      <c r="H2356" s="94"/>
      <c r="I2356" s="1810"/>
    </row>
    <row r="2357" spans="1:26" s="93" customFormat="1" ht="39.6">
      <c r="A2357" s="2013" t="s">
        <v>178</v>
      </c>
      <c r="B2357" s="1888" t="s">
        <v>1827</v>
      </c>
      <c r="D2357" s="1831"/>
      <c r="E2357" s="1810"/>
      <c r="F2357" s="442">
        <f t="shared" si="94"/>
        <v>0</v>
      </c>
      <c r="G2357" s="500"/>
      <c r="H2357" s="94"/>
      <c r="I2357" s="1810"/>
    </row>
    <row r="2358" spans="1:26" s="93" customFormat="1" ht="39.6">
      <c r="A2358" s="2013" t="s">
        <v>178</v>
      </c>
      <c r="B2358" s="1888" t="s">
        <v>343</v>
      </c>
      <c r="D2358" s="1831"/>
      <c r="E2358" s="1810"/>
      <c r="F2358" s="442">
        <f t="shared" si="94"/>
        <v>0</v>
      </c>
      <c r="G2358" s="500"/>
      <c r="H2358" s="94"/>
      <c r="I2358" s="1810"/>
    </row>
    <row r="2359" spans="1:26" s="1883" customFormat="1">
      <c r="A2359" s="2013" t="s">
        <v>178</v>
      </c>
      <c r="B2359" s="1877" t="s">
        <v>323</v>
      </c>
      <c r="C2359" s="1879"/>
      <c r="D2359" s="1831"/>
      <c r="E2359" s="1831"/>
      <c r="F2359" s="442">
        <f t="shared" si="94"/>
        <v>0</v>
      </c>
      <c r="G2359" s="1911"/>
    </row>
    <row r="2360" spans="1:26" s="1883" customFormat="1" ht="39.6">
      <c r="A2360" s="2013" t="s">
        <v>178</v>
      </c>
      <c r="B2360" s="90" t="s">
        <v>313</v>
      </c>
      <c r="C2360" s="1997"/>
      <c r="D2360" s="1831"/>
      <c r="E2360" s="1831"/>
      <c r="F2360" s="442">
        <f t="shared" si="94"/>
        <v>0</v>
      </c>
      <c r="G2360" s="2025"/>
    </row>
    <row r="2361" spans="1:26" s="93" customFormat="1">
      <c r="A2361" s="1384"/>
      <c r="B2361" s="1390" t="s">
        <v>1628</v>
      </c>
      <c r="C2361" s="1385"/>
      <c r="D2361" s="1386"/>
      <c r="E2361" s="1831"/>
      <c r="F2361" s="442">
        <f t="shared" si="94"/>
        <v>0</v>
      </c>
      <c r="G2361" s="500"/>
      <c r="H2361" s="1387"/>
      <c r="J2361" s="1388"/>
      <c r="K2361" s="1389"/>
    </row>
    <row r="2362" spans="1:26" s="2031" customFormat="1">
      <c r="A2362" s="2026"/>
      <c r="B2362" s="2027"/>
      <c r="C2362" s="2028" t="s">
        <v>201</v>
      </c>
      <c r="D2362" s="2029">
        <v>1</v>
      </c>
      <c r="E2362" s="2017"/>
      <c r="F2362" s="2030">
        <f t="shared" si="94"/>
        <v>0</v>
      </c>
      <c r="G2362" s="1776"/>
    </row>
    <row r="2363" spans="1:26" s="93" customFormat="1">
      <c r="A2363" s="1884"/>
      <c r="B2363" s="1999"/>
      <c r="D2363" s="1831"/>
      <c r="E2363" s="1810"/>
      <c r="F2363" s="2018"/>
      <c r="G2363" s="500"/>
      <c r="H2363" s="94"/>
      <c r="I2363" s="1810"/>
      <c r="J2363" s="2019"/>
    </row>
    <row r="2364" spans="1:26">
      <c r="A2364" s="2020" t="s">
        <v>2136</v>
      </c>
      <c r="B2364" s="2021" t="s">
        <v>3240</v>
      </c>
      <c r="C2364" s="2015"/>
      <c r="D2364" s="2016"/>
      <c r="E2364" s="2017"/>
      <c r="F2364" s="442">
        <f t="shared" ref="F2364:F2374" si="95">D2364*E2364</f>
        <v>0</v>
      </c>
      <c r="G2364" s="2025"/>
      <c r="H2364" s="2019"/>
      <c r="I2364" s="2019"/>
      <c r="J2364" s="2019"/>
      <c r="K2364" s="2019"/>
      <c r="L2364" s="2019"/>
      <c r="M2364" s="2019"/>
      <c r="N2364" s="2019"/>
      <c r="O2364" s="2019"/>
      <c r="P2364" s="2019"/>
      <c r="Q2364" s="2019"/>
      <c r="R2364" s="2019"/>
      <c r="S2364" s="2019"/>
      <c r="T2364" s="2019"/>
      <c r="U2364" s="2019"/>
      <c r="V2364" s="2019"/>
      <c r="W2364" s="2019"/>
      <c r="X2364" s="2019"/>
      <c r="Y2364" s="2019"/>
      <c r="Z2364" s="2019"/>
    </row>
    <row r="2365" spans="1:26" ht="26.4">
      <c r="A2365" s="2013"/>
      <c r="B2365" s="2023" t="s">
        <v>3241</v>
      </c>
      <c r="C2365" s="2015"/>
      <c r="D2365" s="2016"/>
      <c r="E2365" s="2017"/>
      <c r="F2365" s="442">
        <f t="shared" si="95"/>
        <v>0</v>
      </c>
      <c r="H2365" s="2019"/>
      <c r="I2365" s="2019"/>
      <c r="J2365" s="2019"/>
      <c r="K2365" s="2019"/>
      <c r="L2365" s="2019"/>
      <c r="M2365" s="2019"/>
      <c r="N2365" s="2019"/>
      <c r="O2365" s="2019"/>
      <c r="P2365" s="2019"/>
      <c r="Q2365" s="2019"/>
      <c r="R2365" s="2019"/>
      <c r="S2365" s="2019"/>
      <c r="T2365" s="2019"/>
      <c r="U2365" s="2019"/>
      <c r="V2365" s="2019"/>
      <c r="W2365" s="2019"/>
      <c r="X2365" s="2019"/>
      <c r="Y2365" s="2019"/>
      <c r="Z2365" s="2019"/>
    </row>
    <row r="2366" spans="1:26">
      <c r="A2366" s="2024"/>
      <c r="B2366" s="1888" t="s">
        <v>322</v>
      </c>
      <c r="C2366" s="2015"/>
      <c r="D2366" s="2016"/>
      <c r="E2366" s="2017"/>
      <c r="F2366" s="442">
        <f t="shared" si="95"/>
        <v>0</v>
      </c>
      <c r="H2366" s="2019"/>
      <c r="I2366" s="2019"/>
      <c r="J2366" s="2019"/>
      <c r="K2366" s="2019"/>
      <c r="L2366" s="2019"/>
      <c r="M2366" s="2019"/>
      <c r="N2366" s="2019"/>
      <c r="O2366" s="2019"/>
      <c r="P2366" s="2019"/>
      <c r="Q2366" s="2019"/>
      <c r="R2366" s="2019"/>
      <c r="S2366" s="2019"/>
      <c r="T2366" s="2019"/>
      <c r="U2366" s="2019"/>
      <c r="V2366" s="2019"/>
      <c r="W2366" s="2019"/>
      <c r="X2366" s="2019"/>
      <c r="Y2366" s="2019"/>
      <c r="Z2366" s="2019"/>
    </row>
    <row r="2367" spans="1:26" s="93" customFormat="1" ht="26.4">
      <c r="A2367" s="2013" t="s">
        <v>178</v>
      </c>
      <c r="B2367" s="1407" t="s">
        <v>3242</v>
      </c>
      <c r="D2367" s="1831"/>
      <c r="E2367" s="1810"/>
      <c r="F2367" s="442">
        <f t="shared" si="95"/>
        <v>0</v>
      </c>
      <c r="G2367" s="500"/>
      <c r="H2367" s="94"/>
      <c r="I2367" s="1810"/>
    </row>
    <row r="2368" spans="1:26" s="93" customFormat="1" ht="26.4">
      <c r="A2368" s="2013" t="s">
        <v>178</v>
      </c>
      <c r="B2368" s="1407" t="s">
        <v>1826</v>
      </c>
      <c r="D2368" s="1831"/>
      <c r="E2368" s="1810"/>
      <c r="F2368" s="442">
        <f t="shared" si="95"/>
        <v>0</v>
      </c>
      <c r="G2368" s="500"/>
      <c r="H2368" s="94"/>
      <c r="I2368" s="1810"/>
    </row>
    <row r="2369" spans="1:26" s="93" customFormat="1" ht="39.6">
      <c r="A2369" s="2013" t="s">
        <v>178</v>
      </c>
      <c r="B2369" s="1888" t="s">
        <v>1827</v>
      </c>
      <c r="D2369" s="1831"/>
      <c r="E2369" s="1810"/>
      <c r="F2369" s="442">
        <f t="shared" si="95"/>
        <v>0</v>
      </c>
      <c r="G2369" s="500"/>
      <c r="H2369" s="94"/>
      <c r="I2369" s="1810"/>
    </row>
    <row r="2370" spans="1:26" s="93" customFormat="1" ht="39.6">
      <c r="A2370" s="2013" t="s">
        <v>178</v>
      </c>
      <c r="B2370" s="1888" t="s">
        <v>343</v>
      </c>
      <c r="D2370" s="1831"/>
      <c r="E2370" s="1810"/>
      <c r="F2370" s="442">
        <f t="shared" si="95"/>
        <v>0</v>
      </c>
      <c r="G2370" s="500"/>
      <c r="H2370" s="94"/>
      <c r="I2370" s="1810"/>
    </row>
    <row r="2371" spans="1:26" s="1883" customFormat="1">
      <c r="A2371" s="2013" t="s">
        <v>178</v>
      </c>
      <c r="B2371" s="1877" t="s">
        <v>323</v>
      </c>
      <c r="C2371" s="1879"/>
      <c r="D2371" s="1831"/>
      <c r="E2371" s="1831"/>
      <c r="F2371" s="442">
        <f t="shared" si="95"/>
        <v>0</v>
      </c>
      <c r="G2371" s="1911"/>
    </row>
    <row r="2372" spans="1:26" s="1883" customFormat="1" ht="39.6">
      <c r="A2372" s="2013" t="s">
        <v>178</v>
      </c>
      <c r="B2372" s="90" t="s">
        <v>313</v>
      </c>
      <c r="C2372" s="1997"/>
      <c r="D2372" s="1831"/>
      <c r="E2372" s="1831"/>
      <c r="F2372" s="442">
        <f t="shared" si="95"/>
        <v>0</v>
      </c>
      <c r="G2372" s="2025"/>
    </row>
    <row r="2373" spans="1:26" s="93" customFormat="1">
      <c r="A2373" s="1384"/>
      <c r="B2373" s="1390" t="s">
        <v>1628</v>
      </c>
      <c r="C2373" s="1385"/>
      <c r="D2373" s="1386"/>
      <c r="E2373" s="1831"/>
      <c r="F2373" s="442">
        <f t="shared" si="95"/>
        <v>0</v>
      </c>
      <c r="G2373" s="500"/>
      <c r="H2373" s="1387"/>
      <c r="J2373" s="1388"/>
      <c r="K2373" s="1389"/>
    </row>
    <row r="2374" spans="1:26" s="2031" customFormat="1">
      <c r="A2374" s="2026"/>
      <c r="B2374" s="2027"/>
      <c r="C2374" s="2028" t="s">
        <v>201</v>
      </c>
      <c r="D2374" s="2029">
        <v>1</v>
      </c>
      <c r="E2374" s="2017"/>
      <c r="F2374" s="2030">
        <f t="shared" si="95"/>
        <v>0</v>
      </c>
      <c r="G2374" s="1776"/>
    </row>
    <row r="2375" spans="1:26" s="1883" customFormat="1">
      <c r="A2375" s="1892"/>
      <c r="B2375" s="1892"/>
      <c r="C2375" s="1879"/>
      <c r="D2375" s="1831"/>
      <c r="E2375" s="1831"/>
      <c r="F2375" s="2018"/>
      <c r="G2375" s="1911"/>
      <c r="J2375" s="2019"/>
    </row>
    <row r="2376" spans="1:26">
      <c r="A2376" s="2020" t="s">
        <v>3243</v>
      </c>
      <c r="B2376" s="2021" t="s">
        <v>3244</v>
      </c>
      <c r="C2376" s="2015"/>
      <c r="D2376" s="2016"/>
      <c r="E2376" s="2017"/>
      <c r="F2376" s="442">
        <f t="shared" ref="F2376:F2386" si="96">D2376*E2376</f>
        <v>0</v>
      </c>
      <c r="G2376" s="2025"/>
      <c r="H2376" s="2019"/>
      <c r="I2376" s="2019"/>
      <c r="J2376" s="2019"/>
      <c r="K2376" s="2019"/>
      <c r="L2376" s="2019"/>
      <c r="M2376" s="2019"/>
      <c r="N2376" s="2019"/>
      <c r="O2376" s="2019"/>
      <c r="P2376" s="2019"/>
      <c r="Q2376" s="2019"/>
      <c r="R2376" s="2019"/>
      <c r="S2376" s="2019"/>
      <c r="T2376" s="2019"/>
      <c r="U2376" s="2019"/>
      <c r="V2376" s="2019"/>
      <c r="W2376" s="2019"/>
      <c r="X2376" s="2019"/>
      <c r="Y2376" s="2019"/>
      <c r="Z2376" s="2019"/>
    </row>
    <row r="2377" spans="1:26" ht="39.6">
      <c r="A2377" s="2013"/>
      <c r="B2377" s="2023" t="s">
        <v>3245</v>
      </c>
      <c r="C2377" s="2015"/>
      <c r="D2377" s="2016"/>
      <c r="E2377" s="2017"/>
      <c r="F2377" s="442">
        <f t="shared" si="96"/>
        <v>0</v>
      </c>
      <c r="H2377" s="2019"/>
      <c r="I2377" s="2019"/>
      <c r="J2377" s="2019"/>
      <c r="K2377" s="2019"/>
      <c r="L2377" s="2019"/>
      <c r="M2377" s="2019"/>
      <c r="N2377" s="2019"/>
      <c r="O2377" s="2019"/>
      <c r="P2377" s="2019"/>
      <c r="Q2377" s="2019"/>
      <c r="R2377" s="2019"/>
      <c r="S2377" s="2019"/>
      <c r="T2377" s="2019"/>
      <c r="U2377" s="2019"/>
      <c r="V2377" s="2019"/>
      <c r="W2377" s="2019"/>
      <c r="X2377" s="2019"/>
      <c r="Y2377" s="2019"/>
      <c r="Z2377" s="2019"/>
    </row>
    <row r="2378" spans="1:26">
      <c r="A2378" s="2024"/>
      <c r="B2378" s="1888" t="s">
        <v>322</v>
      </c>
      <c r="C2378" s="2015"/>
      <c r="D2378" s="2016"/>
      <c r="E2378" s="2017"/>
      <c r="F2378" s="442">
        <f t="shared" si="96"/>
        <v>0</v>
      </c>
      <c r="H2378" s="2019"/>
      <c r="I2378" s="2019"/>
      <c r="J2378" s="2019"/>
      <c r="K2378" s="2019"/>
      <c r="L2378" s="2019"/>
      <c r="M2378" s="2019"/>
      <c r="N2378" s="2019"/>
      <c r="O2378" s="2019"/>
      <c r="P2378" s="2019"/>
      <c r="Q2378" s="2019"/>
      <c r="R2378" s="2019"/>
      <c r="S2378" s="2019"/>
      <c r="T2378" s="2019"/>
      <c r="U2378" s="2019"/>
      <c r="V2378" s="2019"/>
      <c r="W2378" s="2019"/>
      <c r="X2378" s="2019"/>
      <c r="Y2378" s="2019"/>
      <c r="Z2378" s="2019"/>
    </row>
    <row r="2379" spans="1:26" s="93" customFormat="1" ht="26.4">
      <c r="A2379" s="2013" t="s">
        <v>178</v>
      </c>
      <c r="B2379" s="1407" t="s">
        <v>3246</v>
      </c>
      <c r="D2379" s="1831"/>
      <c r="E2379" s="1810"/>
      <c r="F2379" s="442">
        <f t="shared" si="96"/>
        <v>0</v>
      </c>
      <c r="G2379" s="500"/>
      <c r="H2379" s="94"/>
      <c r="I2379" s="1810"/>
    </row>
    <row r="2380" spans="1:26" s="93" customFormat="1" ht="26.4">
      <c r="A2380" s="2013" t="s">
        <v>178</v>
      </c>
      <c r="B2380" s="1407" t="s">
        <v>1826</v>
      </c>
      <c r="D2380" s="1831"/>
      <c r="E2380" s="1810"/>
      <c r="F2380" s="442">
        <f t="shared" si="96"/>
        <v>0</v>
      </c>
      <c r="G2380" s="500"/>
      <c r="H2380" s="94"/>
      <c r="I2380" s="1810"/>
    </row>
    <row r="2381" spans="1:26" s="93" customFormat="1" ht="39.6">
      <c r="A2381" s="2013" t="s">
        <v>178</v>
      </c>
      <c r="B2381" s="1888" t="s">
        <v>1827</v>
      </c>
      <c r="D2381" s="1831"/>
      <c r="E2381" s="1810"/>
      <c r="F2381" s="442">
        <f t="shared" si="96"/>
        <v>0</v>
      </c>
      <c r="G2381" s="500"/>
      <c r="H2381" s="94"/>
      <c r="I2381" s="1810"/>
    </row>
    <row r="2382" spans="1:26" s="93" customFormat="1" ht="39.6">
      <c r="A2382" s="2013" t="s">
        <v>178</v>
      </c>
      <c r="B2382" s="1888" t="s">
        <v>343</v>
      </c>
      <c r="D2382" s="1831"/>
      <c r="E2382" s="1810"/>
      <c r="F2382" s="442">
        <f t="shared" si="96"/>
        <v>0</v>
      </c>
      <c r="G2382" s="500"/>
      <c r="H2382" s="94"/>
      <c r="I2382" s="1810"/>
    </row>
    <row r="2383" spans="1:26" s="1883" customFormat="1">
      <c r="A2383" s="2013" t="s">
        <v>178</v>
      </c>
      <c r="B2383" s="1877" t="s">
        <v>323</v>
      </c>
      <c r="C2383" s="1879"/>
      <c r="D2383" s="1831"/>
      <c r="E2383" s="1831"/>
      <c r="F2383" s="442">
        <f t="shared" si="96"/>
        <v>0</v>
      </c>
      <c r="G2383" s="1911"/>
    </row>
    <row r="2384" spans="1:26" s="1883" customFormat="1" ht="39.6">
      <c r="A2384" s="2013" t="s">
        <v>178</v>
      </c>
      <c r="B2384" s="90" t="s">
        <v>313</v>
      </c>
      <c r="C2384" s="1997"/>
      <c r="D2384" s="1831"/>
      <c r="E2384" s="1831"/>
      <c r="F2384" s="442">
        <f t="shared" si="96"/>
        <v>0</v>
      </c>
      <c r="G2384" s="2025"/>
    </row>
    <row r="2385" spans="1:26" s="93" customFormat="1">
      <c r="A2385" s="1384"/>
      <c r="B2385" s="1390" t="s">
        <v>1628</v>
      </c>
      <c r="C2385" s="1385"/>
      <c r="D2385" s="1386"/>
      <c r="E2385" s="1831"/>
      <c r="F2385" s="442">
        <f t="shared" si="96"/>
        <v>0</v>
      </c>
      <c r="G2385" s="500"/>
      <c r="H2385" s="1387"/>
      <c r="J2385" s="1388"/>
      <c r="K2385" s="1389"/>
    </row>
    <row r="2386" spans="1:26" s="2031" customFormat="1">
      <c r="A2386" s="2026"/>
      <c r="B2386" s="2027"/>
      <c r="C2386" s="2028" t="s">
        <v>201</v>
      </c>
      <c r="D2386" s="2029">
        <v>1</v>
      </c>
      <c r="E2386" s="2017"/>
      <c r="F2386" s="2030">
        <f t="shared" si="96"/>
        <v>0</v>
      </c>
      <c r="G2386" s="1776"/>
    </row>
    <row r="2387" spans="1:26" s="1883" customFormat="1">
      <c r="A2387" s="1892"/>
      <c r="B2387" s="88"/>
      <c r="C2387" s="1997"/>
      <c r="D2387" s="1831"/>
      <c r="E2387" s="1831"/>
      <c r="F2387" s="2018"/>
      <c r="G2387" s="1911"/>
      <c r="J2387" s="2019"/>
    </row>
    <row r="2388" spans="1:26">
      <c r="A2388" s="2020" t="s">
        <v>3247</v>
      </c>
      <c r="B2388" s="2021" t="s">
        <v>3248</v>
      </c>
      <c r="C2388" s="2015"/>
      <c r="D2388" s="2016"/>
      <c r="E2388" s="2017"/>
      <c r="F2388" s="442">
        <f t="shared" ref="F2388:F2398" si="97">D2388*E2388</f>
        <v>0</v>
      </c>
      <c r="G2388" s="2025"/>
      <c r="H2388" s="2019"/>
      <c r="I2388" s="2019"/>
      <c r="J2388" s="2019"/>
      <c r="K2388" s="2019"/>
      <c r="L2388" s="2019"/>
      <c r="M2388" s="2019"/>
      <c r="N2388" s="2019"/>
      <c r="O2388" s="2019"/>
      <c r="P2388" s="2019"/>
      <c r="Q2388" s="2019"/>
      <c r="R2388" s="2019"/>
      <c r="S2388" s="2019"/>
      <c r="T2388" s="2019"/>
      <c r="U2388" s="2019"/>
      <c r="V2388" s="2019"/>
      <c r="W2388" s="2019"/>
      <c r="X2388" s="2019"/>
      <c r="Y2388" s="2019"/>
      <c r="Z2388" s="2019"/>
    </row>
    <row r="2389" spans="1:26" ht="26.4">
      <c r="A2389" s="2013"/>
      <c r="B2389" s="2023" t="s">
        <v>3249</v>
      </c>
      <c r="C2389" s="2015"/>
      <c r="D2389" s="2016"/>
      <c r="E2389" s="2017"/>
      <c r="F2389" s="442">
        <f t="shared" si="97"/>
        <v>0</v>
      </c>
      <c r="H2389" s="2019"/>
      <c r="I2389" s="2019"/>
      <c r="J2389" s="2019"/>
      <c r="K2389" s="2019"/>
      <c r="L2389" s="2019"/>
      <c r="M2389" s="2019"/>
      <c r="N2389" s="2019"/>
      <c r="O2389" s="2019"/>
      <c r="P2389" s="2019"/>
      <c r="Q2389" s="2019"/>
      <c r="R2389" s="2019"/>
      <c r="S2389" s="2019"/>
      <c r="T2389" s="2019"/>
      <c r="U2389" s="2019"/>
      <c r="V2389" s="2019"/>
      <c r="W2389" s="2019"/>
      <c r="X2389" s="2019"/>
      <c r="Y2389" s="2019"/>
      <c r="Z2389" s="2019"/>
    </row>
    <row r="2390" spans="1:26">
      <c r="A2390" s="2024"/>
      <c r="B2390" s="1888" t="s">
        <v>322</v>
      </c>
      <c r="C2390" s="2015"/>
      <c r="D2390" s="2016"/>
      <c r="E2390" s="2017"/>
      <c r="F2390" s="442">
        <f t="shared" si="97"/>
        <v>0</v>
      </c>
      <c r="H2390" s="2019"/>
      <c r="I2390" s="2019"/>
      <c r="J2390" s="2019"/>
      <c r="K2390" s="2019"/>
      <c r="L2390" s="2019"/>
      <c r="M2390" s="2019"/>
      <c r="N2390" s="2019"/>
      <c r="O2390" s="2019"/>
      <c r="P2390" s="2019"/>
      <c r="Q2390" s="2019"/>
      <c r="R2390" s="2019"/>
      <c r="S2390" s="2019"/>
      <c r="T2390" s="2019"/>
      <c r="U2390" s="2019"/>
      <c r="V2390" s="2019"/>
      <c r="W2390" s="2019"/>
      <c r="X2390" s="2019"/>
      <c r="Y2390" s="2019"/>
      <c r="Z2390" s="2019"/>
    </row>
    <row r="2391" spans="1:26" s="93" customFormat="1" ht="26.4">
      <c r="A2391" s="2013" t="s">
        <v>178</v>
      </c>
      <c r="B2391" s="1407" t="s">
        <v>3246</v>
      </c>
      <c r="D2391" s="1831"/>
      <c r="E2391" s="1810"/>
      <c r="F2391" s="442">
        <f t="shared" si="97"/>
        <v>0</v>
      </c>
      <c r="G2391" s="500"/>
      <c r="H2391" s="94"/>
      <c r="I2391" s="1810"/>
    </row>
    <row r="2392" spans="1:26" s="93" customFormat="1" ht="26.4">
      <c r="A2392" s="2013" t="s">
        <v>178</v>
      </c>
      <c r="B2392" s="1407" t="s">
        <v>1826</v>
      </c>
      <c r="D2392" s="1831"/>
      <c r="E2392" s="1810"/>
      <c r="F2392" s="442">
        <f t="shared" si="97"/>
        <v>0</v>
      </c>
      <c r="G2392" s="500"/>
      <c r="H2392" s="94"/>
      <c r="I2392" s="1810"/>
    </row>
    <row r="2393" spans="1:26" s="93" customFormat="1" ht="39.6">
      <c r="A2393" s="2013" t="s">
        <v>178</v>
      </c>
      <c r="B2393" s="1888" t="s">
        <v>1827</v>
      </c>
      <c r="D2393" s="1831"/>
      <c r="E2393" s="1810"/>
      <c r="F2393" s="442">
        <f t="shared" si="97"/>
        <v>0</v>
      </c>
      <c r="G2393" s="500"/>
      <c r="H2393" s="94"/>
      <c r="I2393" s="1810"/>
    </row>
    <row r="2394" spans="1:26" s="93" customFormat="1" ht="39.6">
      <c r="A2394" s="2013" t="s">
        <v>178</v>
      </c>
      <c r="B2394" s="1888" t="s">
        <v>343</v>
      </c>
      <c r="D2394" s="1831"/>
      <c r="E2394" s="1810"/>
      <c r="F2394" s="442">
        <f t="shared" si="97"/>
        <v>0</v>
      </c>
      <c r="G2394" s="500"/>
      <c r="H2394" s="94"/>
      <c r="I2394" s="1810"/>
    </row>
    <row r="2395" spans="1:26" s="1883" customFormat="1">
      <c r="A2395" s="2013" t="s">
        <v>178</v>
      </c>
      <c r="B2395" s="1877" t="s">
        <v>323</v>
      </c>
      <c r="C2395" s="1879"/>
      <c r="D2395" s="1831"/>
      <c r="E2395" s="1831"/>
      <c r="F2395" s="442">
        <f t="shared" si="97"/>
        <v>0</v>
      </c>
      <c r="G2395" s="1911"/>
    </row>
    <row r="2396" spans="1:26" s="1883" customFormat="1" ht="39.6">
      <c r="A2396" s="2013" t="s">
        <v>178</v>
      </c>
      <c r="B2396" s="90" t="s">
        <v>313</v>
      </c>
      <c r="C2396" s="1997"/>
      <c r="D2396" s="1831"/>
      <c r="E2396" s="1831"/>
      <c r="F2396" s="442">
        <f t="shared" si="97"/>
        <v>0</v>
      </c>
      <c r="G2396" s="2025"/>
    </row>
    <row r="2397" spans="1:26" s="93" customFormat="1">
      <c r="A2397" s="1384"/>
      <c r="B2397" s="1390" t="s">
        <v>1628</v>
      </c>
      <c r="C2397" s="1385"/>
      <c r="D2397" s="1386"/>
      <c r="E2397" s="1831"/>
      <c r="F2397" s="442">
        <f t="shared" si="97"/>
        <v>0</v>
      </c>
      <c r="G2397" s="500"/>
      <c r="H2397" s="1387"/>
      <c r="J2397" s="1388"/>
      <c r="K2397" s="1389"/>
    </row>
    <row r="2398" spans="1:26" s="2031" customFormat="1">
      <c r="A2398" s="2026"/>
      <c r="B2398" s="2027"/>
      <c r="C2398" s="2028" t="s">
        <v>201</v>
      </c>
      <c r="D2398" s="2029">
        <v>1</v>
      </c>
      <c r="E2398" s="2017"/>
      <c r="F2398" s="2030">
        <f t="shared" si="97"/>
        <v>0</v>
      </c>
      <c r="G2398" s="1776"/>
    </row>
    <row r="2399" spans="1:26" s="93" customFormat="1">
      <c r="A2399" s="1384"/>
      <c r="B2399" s="1999"/>
      <c r="C2399" s="1385"/>
      <c r="D2399" s="1386"/>
      <c r="E2399" s="1831"/>
      <c r="F2399" s="2018"/>
      <c r="G2399" s="500"/>
      <c r="H2399" s="1387"/>
      <c r="J2399" s="2019"/>
      <c r="K2399" s="1389"/>
    </row>
    <row r="2400" spans="1:26" s="93" customFormat="1">
      <c r="A2400" s="1384"/>
      <c r="B2400" s="2040" t="s">
        <v>3250</v>
      </c>
      <c r="C2400" s="1385"/>
      <c r="D2400" s="1386"/>
      <c r="E2400" s="1831"/>
      <c r="F2400" s="2018"/>
      <c r="G2400" s="500"/>
      <c r="H2400" s="1387"/>
      <c r="J2400" s="2019"/>
      <c r="K2400" s="1389"/>
    </row>
    <row r="2401" spans="1:26" s="2031" customFormat="1">
      <c r="A2401" s="2026"/>
      <c r="B2401" s="2034"/>
      <c r="C2401" s="2028"/>
      <c r="D2401" s="2029"/>
      <c r="E2401" s="2017"/>
      <c r="F2401" s="2018"/>
      <c r="G2401" s="1776"/>
      <c r="J2401" s="2019"/>
    </row>
    <row r="2402" spans="1:26" ht="26.4">
      <c r="A2402" s="2020" t="s">
        <v>3251</v>
      </c>
      <c r="B2402" s="2032" t="s">
        <v>3252</v>
      </c>
      <c r="C2402" s="2015"/>
      <c r="D2402" s="2016"/>
      <c r="E2402" s="2017"/>
      <c r="F2402" s="2018">
        <v>0</v>
      </c>
      <c r="H2402" s="2019"/>
      <c r="I2402" s="2019"/>
      <c r="J2402" s="2019"/>
      <c r="K2402" s="2019"/>
      <c r="L2402" s="2019"/>
      <c r="M2402" s="2019"/>
      <c r="N2402" s="2019"/>
      <c r="O2402" s="2019"/>
      <c r="P2402" s="2019"/>
      <c r="Q2402" s="2019"/>
      <c r="R2402" s="2019"/>
      <c r="S2402" s="2019"/>
      <c r="T2402" s="2019"/>
      <c r="U2402" s="2019"/>
      <c r="V2402" s="2019"/>
      <c r="W2402" s="2019"/>
      <c r="X2402" s="2019"/>
      <c r="Y2402" s="2019"/>
      <c r="Z2402" s="2019"/>
    </row>
    <row r="2403" spans="1:26" ht="39.6">
      <c r="A2403" s="2020"/>
      <c r="B2403" s="1797" t="s">
        <v>3253</v>
      </c>
      <c r="C2403" s="2015"/>
      <c r="D2403" s="2016"/>
      <c r="E2403" s="2017"/>
      <c r="F2403" s="2018">
        <v>0</v>
      </c>
      <c r="H2403" s="2019"/>
      <c r="I2403" s="2019"/>
      <c r="J2403" s="2019"/>
      <c r="K2403" s="2019"/>
      <c r="L2403" s="2019"/>
      <c r="M2403" s="2019"/>
      <c r="N2403" s="2019"/>
      <c r="O2403" s="2019"/>
      <c r="P2403" s="2019"/>
      <c r="Q2403" s="2019"/>
      <c r="R2403" s="2019"/>
      <c r="S2403" s="2019"/>
      <c r="T2403" s="2019"/>
      <c r="U2403" s="2019"/>
      <c r="V2403" s="2019"/>
      <c r="W2403" s="2019"/>
      <c r="X2403" s="2019"/>
      <c r="Y2403" s="2019"/>
      <c r="Z2403" s="2019"/>
    </row>
    <row r="2404" spans="1:26">
      <c r="A2404" s="2013"/>
      <c r="B2404" s="2014" t="s">
        <v>322</v>
      </c>
      <c r="C2404" s="2015"/>
      <c r="D2404" s="2016"/>
      <c r="E2404" s="2017"/>
      <c r="F2404" s="2018">
        <v>0</v>
      </c>
      <c r="H2404" s="2019"/>
      <c r="I2404" s="2019"/>
      <c r="J2404" s="2019"/>
      <c r="K2404" s="2019"/>
      <c r="L2404" s="2019"/>
      <c r="M2404" s="2019"/>
      <c r="N2404" s="2019"/>
      <c r="O2404" s="2019"/>
      <c r="P2404" s="2019"/>
      <c r="Q2404" s="2019"/>
      <c r="R2404" s="2019"/>
      <c r="S2404" s="2019"/>
      <c r="T2404" s="2019"/>
      <c r="U2404" s="2019"/>
      <c r="V2404" s="2019"/>
      <c r="W2404" s="2019"/>
      <c r="X2404" s="2019"/>
      <c r="Y2404" s="2019"/>
      <c r="Z2404" s="2019"/>
    </row>
    <row r="2405" spans="1:26" ht="26.4">
      <c r="A2405" s="2024" t="s">
        <v>178</v>
      </c>
      <c r="B2405" s="1878" t="s">
        <v>3254</v>
      </c>
      <c r="C2405" s="2015"/>
      <c r="D2405" s="2016"/>
      <c r="E2405" s="2017"/>
      <c r="F2405" s="2018">
        <v>0</v>
      </c>
      <c r="H2405" s="2019"/>
      <c r="I2405" s="2019"/>
      <c r="J2405" s="2019"/>
      <c r="K2405" s="2019"/>
      <c r="L2405" s="2019"/>
      <c r="M2405" s="2019"/>
      <c r="N2405" s="2019"/>
      <c r="O2405" s="2019"/>
      <c r="P2405" s="2019"/>
      <c r="Q2405" s="2019"/>
      <c r="R2405" s="2019"/>
      <c r="S2405" s="2019"/>
      <c r="T2405" s="2019"/>
      <c r="U2405" s="2019"/>
      <c r="V2405" s="2019"/>
      <c r="W2405" s="2019"/>
      <c r="X2405" s="2019"/>
      <c r="Y2405" s="2019"/>
      <c r="Z2405" s="2019"/>
    </row>
    <row r="2406" spans="1:26" s="93" customFormat="1" ht="26.4">
      <c r="A2406" s="1916" t="s">
        <v>178</v>
      </c>
      <c r="B2406" s="2037" t="s">
        <v>1826</v>
      </c>
      <c r="D2406" s="1831"/>
      <c r="E2406" s="1810"/>
      <c r="F2406" s="2018">
        <v>0</v>
      </c>
      <c r="G2406" s="500"/>
      <c r="H2406" s="94"/>
      <c r="I2406" s="1810"/>
      <c r="J2406" s="2019"/>
    </row>
    <row r="2407" spans="1:26" s="93" customFormat="1" ht="39.6">
      <c r="A2407" s="1916" t="s">
        <v>178</v>
      </c>
      <c r="B2407" s="2037" t="s">
        <v>1827</v>
      </c>
      <c r="D2407" s="1831"/>
      <c r="E2407" s="1810"/>
      <c r="F2407" s="2018">
        <v>0</v>
      </c>
      <c r="G2407" s="500"/>
      <c r="H2407" s="94"/>
      <c r="I2407" s="1810"/>
      <c r="J2407" s="2019"/>
    </row>
    <row r="2408" spans="1:26" s="93" customFormat="1" ht="39.6">
      <c r="A2408" s="1916" t="s">
        <v>178</v>
      </c>
      <c r="B2408" s="2037" t="s">
        <v>343</v>
      </c>
      <c r="D2408" s="1831"/>
      <c r="E2408" s="1810"/>
      <c r="F2408" s="2018">
        <v>0</v>
      </c>
      <c r="G2408" s="500"/>
      <c r="H2408" s="94"/>
      <c r="I2408" s="1810"/>
      <c r="J2408" s="2019"/>
    </row>
    <row r="2409" spans="1:26" s="93" customFormat="1">
      <c r="A2409" s="1916" t="s">
        <v>178</v>
      </c>
      <c r="B2409" s="2037" t="s">
        <v>323</v>
      </c>
      <c r="D2409" s="1831"/>
      <c r="E2409" s="1810"/>
      <c r="F2409" s="2018">
        <v>0</v>
      </c>
      <c r="G2409" s="500"/>
      <c r="H2409" s="94"/>
      <c r="I2409" s="1810"/>
      <c r="J2409" s="2019"/>
    </row>
    <row r="2410" spans="1:26" s="93" customFormat="1" ht="39.6">
      <c r="A2410" s="2041" t="s">
        <v>178</v>
      </c>
      <c r="B2410" s="1888" t="s">
        <v>313</v>
      </c>
      <c r="C2410" s="1385"/>
      <c r="D2410" s="1386"/>
      <c r="E2410" s="1831"/>
      <c r="F2410" s="2018">
        <v>0</v>
      </c>
      <c r="G2410" s="500"/>
      <c r="H2410" s="1387"/>
      <c r="J2410" s="2019"/>
      <c r="K2410" s="1389"/>
    </row>
    <row r="2411" spans="1:26" s="93" customFormat="1">
      <c r="A2411" s="1916"/>
      <c r="B2411" s="2037" t="s">
        <v>1628</v>
      </c>
      <c r="D2411" s="1831"/>
      <c r="E2411" s="1810"/>
      <c r="F2411" s="2018">
        <v>0</v>
      </c>
      <c r="G2411" s="500"/>
      <c r="H2411" s="94"/>
      <c r="I2411" s="1810"/>
      <c r="J2411" s="2019"/>
    </row>
    <row r="2412" spans="1:26" s="93" customFormat="1">
      <c r="A2412" s="1916"/>
      <c r="B2412" s="2037"/>
      <c r="C2412" s="93" t="s">
        <v>201</v>
      </c>
      <c r="D2412" s="1831">
        <v>1</v>
      </c>
      <c r="E2412" s="1810"/>
      <c r="F2412" s="2030">
        <f t="shared" ref="F2412" si="98">D2412*E2412</f>
        <v>0</v>
      </c>
      <c r="G2412" s="500"/>
      <c r="H2412" s="94"/>
      <c r="I2412" s="1810"/>
      <c r="J2412" s="2019"/>
    </row>
    <row r="2413" spans="1:26" s="93" customFormat="1">
      <c r="A2413" s="1916"/>
      <c r="B2413" s="2038"/>
      <c r="D2413" s="1831"/>
      <c r="E2413" s="1810"/>
      <c r="F2413" s="2018"/>
      <c r="G2413" s="500"/>
      <c r="H2413" s="94"/>
      <c r="I2413" s="1810"/>
      <c r="J2413" s="2019"/>
    </row>
    <row r="2414" spans="1:26" ht="26.4">
      <c r="A2414" s="2020" t="s">
        <v>3255</v>
      </c>
      <c r="B2414" s="2032" t="s">
        <v>3256</v>
      </c>
      <c r="C2414" s="2015"/>
      <c r="D2414" s="2016"/>
      <c r="E2414" s="2017"/>
      <c r="F2414" s="2018">
        <v>0</v>
      </c>
      <c r="H2414" s="2019"/>
      <c r="I2414" s="2019"/>
      <c r="J2414" s="2019"/>
      <c r="K2414" s="2019"/>
      <c r="L2414" s="2019"/>
      <c r="M2414" s="2019"/>
      <c r="N2414" s="2019"/>
      <c r="O2414" s="2019"/>
      <c r="P2414" s="2019"/>
      <c r="Q2414" s="2019"/>
      <c r="R2414" s="2019"/>
      <c r="S2414" s="2019"/>
      <c r="T2414" s="2019"/>
      <c r="U2414" s="2019"/>
      <c r="V2414" s="2019"/>
      <c r="W2414" s="2019"/>
      <c r="X2414" s="2019"/>
      <c r="Y2414" s="2019"/>
      <c r="Z2414" s="2019"/>
    </row>
    <row r="2415" spans="1:26" ht="39.6">
      <c r="A2415" s="2020"/>
      <c r="B2415" s="1797" t="s">
        <v>3257</v>
      </c>
      <c r="C2415" s="2015"/>
      <c r="D2415" s="2016"/>
      <c r="E2415" s="2017"/>
      <c r="F2415" s="2018">
        <v>0</v>
      </c>
      <c r="H2415" s="2019"/>
      <c r="I2415" s="2019"/>
      <c r="J2415" s="2019"/>
      <c r="K2415" s="2019"/>
      <c r="L2415" s="2019"/>
      <c r="M2415" s="2019"/>
      <c r="N2415" s="2019"/>
      <c r="O2415" s="2019"/>
      <c r="P2415" s="2019"/>
      <c r="Q2415" s="2019"/>
      <c r="R2415" s="2019"/>
      <c r="S2415" s="2019"/>
      <c r="T2415" s="2019"/>
      <c r="U2415" s="2019"/>
      <c r="V2415" s="2019"/>
      <c r="W2415" s="2019"/>
      <c r="X2415" s="2019"/>
      <c r="Y2415" s="2019"/>
      <c r="Z2415" s="2019"/>
    </row>
    <row r="2416" spans="1:26">
      <c r="A2416" s="2013"/>
      <c r="B2416" s="2014" t="s">
        <v>322</v>
      </c>
      <c r="C2416" s="2015"/>
      <c r="D2416" s="2016"/>
      <c r="E2416" s="2017"/>
      <c r="F2416" s="2018">
        <v>0</v>
      </c>
      <c r="H2416" s="2019"/>
      <c r="I2416" s="2019"/>
      <c r="J2416" s="2019"/>
      <c r="K2416" s="2019"/>
      <c r="L2416" s="2019"/>
      <c r="M2416" s="2019"/>
      <c r="N2416" s="2019"/>
      <c r="O2416" s="2019"/>
      <c r="P2416" s="2019"/>
      <c r="Q2416" s="2019"/>
      <c r="R2416" s="2019"/>
      <c r="S2416" s="2019"/>
      <c r="T2416" s="2019"/>
      <c r="U2416" s="2019"/>
      <c r="V2416" s="2019"/>
      <c r="W2416" s="2019"/>
      <c r="X2416" s="2019"/>
      <c r="Y2416" s="2019"/>
      <c r="Z2416" s="2019"/>
    </row>
    <row r="2417" spans="1:26" ht="26.4">
      <c r="A2417" s="2024" t="s">
        <v>178</v>
      </c>
      <c r="B2417" s="1878" t="s">
        <v>3258</v>
      </c>
      <c r="C2417" s="2015"/>
      <c r="D2417" s="2016"/>
      <c r="E2417" s="2017"/>
      <c r="F2417" s="2018">
        <v>0</v>
      </c>
      <c r="H2417" s="2019"/>
      <c r="I2417" s="2019"/>
      <c r="J2417" s="2019"/>
      <c r="K2417" s="2019"/>
      <c r="L2417" s="2019"/>
      <c r="M2417" s="2019"/>
      <c r="N2417" s="2019"/>
      <c r="O2417" s="2019"/>
      <c r="P2417" s="2019"/>
      <c r="Q2417" s="2019"/>
      <c r="R2417" s="2019"/>
      <c r="S2417" s="2019"/>
      <c r="T2417" s="2019"/>
      <c r="U2417" s="2019"/>
      <c r="V2417" s="2019"/>
      <c r="W2417" s="2019"/>
      <c r="X2417" s="2019"/>
      <c r="Y2417" s="2019"/>
      <c r="Z2417" s="2019"/>
    </row>
    <row r="2418" spans="1:26" s="93" customFormat="1" ht="26.4">
      <c r="A2418" s="1916" t="s">
        <v>178</v>
      </c>
      <c r="B2418" s="2037" t="s">
        <v>1826</v>
      </c>
      <c r="D2418" s="1831"/>
      <c r="E2418" s="1810"/>
      <c r="F2418" s="2018">
        <v>0</v>
      </c>
      <c r="G2418" s="500"/>
      <c r="H2418" s="94"/>
      <c r="I2418" s="1810"/>
      <c r="J2418" s="2019"/>
    </row>
    <row r="2419" spans="1:26" s="93" customFormat="1" ht="39.6">
      <c r="A2419" s="1916" t="s">
        <v>178</v>
      </c>
      <c r="B2419" s="2037" t="s">
        <v>1827</v>
      </c>
      <c r="D2419" s="1831"/>
      <c r="E2419" s="1810"/>
      <c r="F2419" s="2018">
        <v>0</v>
      </c>
      <c r="G2419" s="500"/>
      <c r="H2419" s="94"/>
      <c r="I2419" s="1810"/>
      <c r="J2419" s="2019"/>
    </row>
    <row r="2420" spans="1:26" s="93" customFormat="1" ht="39.6">
      <c r="A2420" s="1916" t="s">
        <v>178</v>
      </c>
      <c r="B2420" s="2037" t="s">
        <v>343</v>
      </c>
      <c r="D2420" s="1831"/>
      <c r="E2420" s="1810"/>
      <c r="F2420" s="2018">
        <v>0</v>
      </c>
      <c r="G2420" s="500"/>
      <c r="H2420" s="94"/>
      <c r="I2420" s="1810"/>
      <c r="J2420" s="2019"/>
    </row>
    <row r="2421" spans="1:26" s="93" customFormat="1">
      <c r="A2421" s="1916" t="s">
        <v>178</v>
      </c>
      <c r="B2421" s="2037" t="s">
        <v>323</v>
      </c>
      <c r="D2421" s="1831"/>
      <c r="E2421" s="1810"/>
      <c r="F2421" s="2018">
        <v>0</v>
      </c>
      <c r="G2421" s="500"/>
      <c r="H2421" s="94"/>
      <c r="I2421" s="1810"/>
      <c r="J2421" s="2019"/>
    </row>
    <row r="2422" spans="1:26" s="93" customFormat="1" ht="39.6">
      <c r="A2422" s="2041" t="s">
        <v>178</v>
      </c>
      <c r="B2422" s="1888" t="s">
        <v>313</v>
      </c>
      <c r="C2422" s="1385"/>
      <c r="D2422" s="1386"/>
      <c r="E2422" s="1831"/>
      <c r="F2422" s="2018">
        <v>0</v>
      </c>
      <c r="G2422" s="500"/>
      <c r="H2422" s="1387"/>
      <c r="J2422" s="2019"/>
      <c r="K2422" s="1389"/>
    </row>
    <row r="2423" spans="1:26" s="93" customFormat="1">
      <c r="A2423" s="1916"/>
      <c r="B2423" s="2037" t="s">
        <v>1628</v>
      </c>
      <c r="D2423" s="1831"/>
      <c r="E2423" s="1810"/>
      <c r="F2423" s="2018">
        <v>0</v>
      </c>
      <c r="G2423" s="500"/>
      <c r="H2423" s="94"/>
      <c r="I2423" s="1810"/>
      <c r="J2423" s="2019"/>
    </row>
    <row r="2424" spans="1:26" s="93" customFormat="1">
      <c r="A2424" s="1916"/>
      <c r="B2424" s="2037"/>
      <c r="C2424" s="93" t="s">
        <v>201</v>
      </c>
      <c r="D2424" s="1831">
        <v>1</v>
      </c>
      <c r="E2424" s="1810"/>
      <c r="F2424" s="2030">
        <f t="shared" ref="F2424" si="99">D2424*E2424</f>
        <v>0</v>
      </c>
      <c r="G2424" s="500"/>
      <c r="H2424" s="94"/>
      <c r="I2424" s="1810"/>
      <c r="J2424" s="2019"/>
    </row>
    <row r="2425" spans="1:26" s="93" customFormat="1">
      <c r="A2425" s="1916"/>
      <c r="B2425" s="1999"/>
      <c r="D2425" s="1831"/>
      <c r="E2425" s="1810"/>
      <c r="F2425" s="2018"/>
      <c r="G2425" s="500"/>
      <c r="H2425" s="94"/>
      <c r="I2425" s="1810"/>
      <c r="J2425" s="2019"/>
    </row>
    <row r="2426" spans="1:26" ht="26.4">
      <c r="A2426" s="2020" t="s">
        <v>3259</v>
      </c>
      <c r="B2426" s="2032" t="s">
        <v>3260</v>
      </c>
      <c r="C2426" s="2015"/>
      <c r="D2426" s="2016"/>
      <c r="E2426" s="2017"/>
      <c r="F2426" s="2018">
        <v>0</v>
      </c>
      <c r="H2426" s="2019"/>
      <c r="I2426" s="2019"/>
      <c r="J2426" s="2019"/>
      <c r="K2426" s="2019"/>
      <c r="L2426" s="2019"/>
      <c r="M2426" s="2019"/>
      <c r="N2426" s="2019"/>
      <c r="O2426" s="2019"/>
      <c r="P2426" s="2019"/>
      <c r="Q2426" s="2019"/>
      <c r="R2426" s="2019"/>
      <c r="S2426" s="2019"/>
      <c r="T2426" s="2019"/>
      <c r="U2426" s="2019"/>
      <c r="V2426" s="2019"/>
      <c r="W2426" s="2019"/>
      <c r="X2426" s="2019"/>
      <c r="Y2426" s="2019"/>
      <c r="Z2426" s="2019"/>
    </row>
    <row r="2427" spans="1:26" ht="39.6">
      <c r="A2427" s="2020"/>
      <c r="B2427" s="1797" t="s">
        <v>3261</v>
      </c>
      <c r="C2427" s="2015"/>
      <c r="D2427" s="2016"/>
      <c r="E2427" s="2017"/>
      <c r="F2427" s="2018">
        <v>0</v>
      </c>
      <c r="H2427" s="2019"/>
      <c r="I2427" s="2019"/>
      <c r="J2427" s="2019"/>
      <c r="K2427" s="2019"/>
      <c r="L2427" s="2019"/>
      <c r="M2427" s="2019"/>
      <c r="N2427" s="2019"/>
      <c r="O2427" s="2019"/>
      <c r="P2427" s="2019"/>
      <c r="Q2427" s="2019"/>
      <c r="R2427" s="2019"/>
      <c r="S2427" s="2019"/>
      <c r="T2427" s="2019"/>
      <c r="U2427" s="2019"/>
      <c r="V2427" s="2019"/>
      <c r="W2427" s="2019"/>
      <c r="X2427" s="2019"/>
      <c r="Y2427" s="2019"/>
      <c r="Z2427" s="2019"/>
    </row>
    <row r="2428" spans="1:26">
      <c r="A2428" s="2013"/>
      <c r="B2428" s="2014" t="s">
        <v>322</v>
      </c>
      <c r="C2428" s="2015"/>
      <c r="D2428" s="2016"/>
      <c r="E2428" s="2017"/>
      <c r="F2428" s="2018">
        <v>0</v>
      </c>
      <c r="H2428" s="2019"/>
      <c r="I2428" s="2019"/>
      <c r="J2428" s="2019"/>
      <c r="K2428" s="2019"/>
      <c r="L2428" s="2019"/>
      <c r="M2428" s="2019"/>
      <c r="N2428" s="2019"/>
      <c r="O2428" s="2019"/>
      <c r="P2428" s="2019"/>
      <c r="Q2428" s="2019"/>
      <c r="R2428" s="2019"/>
      <c r="S2428" s="2019"/>
      <c r="T2428" s="2019"/>
      <c r="U2428" s="2019"/>
      <c r="V2428" s="2019"/>
      <c r="W2428" s="2019"/>
      <c r="X2428" s="2019"/>
      <c r="Y2428" s="2019"/>
      <c r="Z2428" s="2019"/>
    </row>
    <row r="2429" spans="1:26" ht="39.6">
      <c r="A2429" s="2024" t="s">
        <v>178</v>
      </c>
      <c r="B2429" s="1878" t="s">
        <v>3262</v>
      </c>
      <c r="C2429" s="2015"/>
      <c r="D2429" s="2016"/>
      <c r="E2429" s="2017"/>
      <c r="F2429" s="2018">
        <v>0</v>
      </c>
      <c r="H2429" s="2019"/>
      <c r="I2429" s="2019"/>
      <c r="J2429" s="2019"/>
      <c r="K2429" s="2019"/>
      <c r="L2429" s="2019"/>
      <c r="M2429" s="2019"/>
      <c r="N2429" s="2019"/>
      <c r="O2429" s="2019"/>
      <c r="P2429" s="2019"/>
      <c r="Q2429" s="2019"/>
      <c r="R2429" s="2019"/>
      <c r="S2429" s="2019"/>
      <c r="T2429" s="2019"/>
      <c r="U2429" s="2019"/>
      <c r="V2429" s="2019"/>
      <c r="W2429" s="2019"/>
      <c r="X2429" s="2019"/>
      <c r="Y2429" s="2019"/>
      <c r="Z2429" s="2019"/>
    </row>
    <row r="2430" spans="1:26" s="93" customFormat="1" ht="26.4">
      <c r="A2430" s="1916" t="s">
        <v>178</v>
      </c>
      <c r="B2430" s="2037" t="s">
        <v>1826</v>
      </c>
      <c r="D2430" s="1831"/>
      <c r="E2430" s="1810"/>
      <c r="F2430" s="2018">
        <v>0</v>
      </c>
      <c r="G2430" s="500"/>
      <c r="H2430" s="94"/>
      <c r="I2430" s="1810"/>
      <c r="J2430" s="2019"/>
    </row>
    <row r="2431" spans="1:26" s="93" customFormat="1" ht="39.6">
      <c r="A2431" s="1916" t="s">
        <v>178</v>
      </c>
      <c r="B2431" s="2037" t="s">
        <v>1827</v>
      </c>
      <c r="D2431" s="1831"/>
      <c r="E2431" s="1810"/>
      <c r="F2431" s="2018">
        <v>0</v>
      </c>
      <c r="G2431" s="500"/>
      <c r="H2431" s="94"/>
      <c r="I2431" s="1810"/>
      <c r="J2431" s="2019"/>
    </row>
    <row r="2432" spans="1:26" s="93" customFormat="1" ht="39.6">
      <c r="A2432" s="1916" t="s">
        <v>178</v>
      </c>
      <c r="B2432" s="2037" t="s">
        <v>343</v>
      </c>
      <c r="D2432" s="1831"/>
      <c r="E2432" s="1810"/>
      <c r="F2432" s="2018">
        <v>0</v>
      </c>
      <c r="G2432" s="500"/>
      <c r="H2432" s="94"/>
      <c r="I2432" s="1810"/>
      <c r="J2432" s="2019"/>
    </row>
    <row r="2433" spans="1:26" s="93" customFormat="1">
      <c r="A2433" s="1916" t="s">
        <v>178</v>
      </c>
      <c r="B2433" s="2037" t="s">
        <v>323</v>
      </c>
      <c r="D2433" s="1831"/>
      <c r="E2433" s="1810"/>
      <c r="F2433" s="2018">
        <v>0</v>
      </c>
      <c r="G2433" s="500"/>
      <c r="H2433" s="94"/>
      <c r="I2433" s="1810"/>
      <c r="J2433" s="2019"/>
    </row>
    <row r="2434" spans="1:26" s="93" customFormat="1" ht="39.6">
      <c r="A2434" s="2041" t="s">
        <v>178</v>
      </c>
      <c r="B2434" s="1888" t="s">
        <v>313</v>
      </c>
      <c r="C2434" s="1385"/>
      <c r="D2434" s="1386"/>
      <c r="E2434" s="1831"/>
      <c r="F2434" s="2018">
        <v>0</v>
      </c>
      <c r="G2434" s="500"/>
      <c r="H2434" s="1387"/>
      <c r="J2434" s="2019"/>
      <c r="K2434" s="1389"/>
    </row>
    <row r="2435" spans="1:26" s="93" customFormat="1">
      <c r="A2435" s="1916"/>
      <c r="B2435" s="2037" t="s">
        <v>1628</v>
      </c>
      <c r="D2435" s="1831"/>
      <c r="E2435" s="1810"/>
      <c r="F2435" s="2018">
        <v>0</v>
      </c>
      <c r="G2435" s="500"/>
      <c r="H2435" s="94"/>
      <c r="I2435" s="1810"/>
      <c r="J2435" s="2019"/>
    </row>
    <row r="2436" spans="1:26" s="93" customFormat="1">
      <c r="A2436" s="1916"/>
      <c r="B2436" s="2037"/>
      <c r="C2436" s="93" t="s">
        <v>201</v>
      </c>
      <c r="D2436" s="1831">
        <v>1</v>
      </c>
      <c r="E2436" s="1810"/>
      <c r="F2436" s="2030">
        <f t="shared" ref="F2436" si="100">D2436*E2436</f>
        <v>0</v>
      </c>
      <c r="G2436" s="500"/>
      <c r="H2436" s="94"/>
      <c r="I2436" s="1810"/>
      <c r="J2436" s="2019"/>
    </row>
    <row r="2437" spans="1:26" s="93" customFormat="1">
      <c r="A2437" s="1916"/>
      <c r="B2437" s="2037"/>
      <c r="D2437" s="1831"/>
      <c r="E2437" s="1810"/>
      <c r="F2437" s="2018"/>
      <c r="G2437" s="500"/>
      <c r="H2437" s="94"/>
      <c r="I2437" s="1810"/>
      <c r="J2437" s="2019"/>
    </row>
    <row r="2438" spans="1:26" ht="26.4">
      <c r="A2438" s="2020" t="s">
        <v>3263</v>
      </c>
      <c r="B2438" s="2032" t="s">
        <v>3256</v>
      </c>
      <c r="C2438" s="2015"/>
      <c r="D2438" s="2016"/>
      <c r="E2438" s="2017"/>
      <c r="F2438" s="2018">
        <v>0</v>
      </c>
      <c r="H2438" s="2019"/>
      <c r="I2438" s="2019"/>
      <c r="J2438" s="2019"/>
      <c r="K2438" s="2019"/>
      <c r="L2438" s="2019"/>
      <c r="M2438" s="2019"/>
      <c r="N2438" s="2019"/>
      <c r="O2438" s="2019"/>
      <c r="P2438" s="2019"/>
      <c r="Q2438" s="2019"/>
      <c r="R2438" s="2019"/>
      <c r="S2438" s="2019"/>
      <c r="T2438" s="2019"/>
      <c r="U2438" s="2019"/>
      <c r="V2438" s="2019"/>
      <c r="W2438" s="2019"/>
      <c r="X2438" s="2019"/>
      <c r="Y2438" s="2019"/>
      <c r="Z2438" s="2019"/>
    </row>
    <row r="2439" spans="1:26" ht="39.6">
      <c r="A2439" s="2020"/>
      <c r="B2439" s="1797" t="s">
        <v>3264</v>
      </c>
      <c r="C2439" s="2015"/>
      <c r="D2439" s="2016"/>
      <c r="E2439" s="2017"/>
      <c r="F2439" s="2018">
        <v>0</v>
      </c>
      <c r="H2439" s="2019"/>
      <c r="I2439" s="2019"/>
      <c r="J2439" s="2019"/>
      <c r="K2439" s="2019"/>
      <c r="L2439" s="2019"/>
      <c r="M2439" s="2019"/>
      <c r="N2439" s="2019"/>
      <c r="O2439" s="2019"/>
      <c r="P2439" s="2019"/>
      <c r="Q2439" s="2019"/>
      <c r="R2439" s="2019"/>
      <c r="S2439" s="2019"/>
      <c r="T2439" s="2019"/>
      <c r="U2439" s="2019"/>
      <c r="V2439" s="2019"/>
      <c r="W2439" s="2019"/>
      <c r="X2439" s="2019"/>
      <c r="Y2439" s="2019"/>
      <c r="Z2439" s="2019"/>
    </row>
    <row r="2440" spans="1:26">
      <c r="A2440" s="2013"/>
      <c r="B2440" s="2014" t="s">
        <v>322</v>
      </c>
      <c r="C2440" s="2015"/>
      <c r="D2440" s="2016"/>
      <c r="E2440" s="2017"/>
      <c r="F2440" s="2018">
        <v>0</v>
      </c>
      <c r="H2440" s="2019"/>
      <c r="I2440" s="2019"/>
      <c r="J2440" s="2019"/>
      <c r="K2440" s="2019"/>
      <c r="L2440" s="2019"/>
      <c r="M2440" s="2019"/>
      <c r="N2440" s="2019"/>
      <c r="O2440" s="2019"/>
      <c r="P2440" s="2019"/>
      <c r="Q2440" s="2019"/>
      <c r="R2440" s="2019"/>
      <c r="S2440" s="2019"/>
      <c r="T2440" s="2019"/>
      <c r="U2440" s="2019"/>
      <c r="V2440" s="2019"/>
      <c r="W2440" s="2019"/>
      <c r="X2440" s="2019"/>
      <c r="Y2440" s="2019"/>
      <c r="Z2440" s="2019"/>
    </row>
    <row r="2441" spans="1:26" ht="26.4">
      <c r="A2441" s="2024" t="s">
        <v>178</v>
      </c>
      <c r="B2441" s="1878" t="s">
        <v>3258</v>
      </c>
      <c r="C2441" s="2015"/>
      <c r="D2441" s="2016"/>
      <c r="E2441" s="2017"/>
      <c r="F2441" s="2018">
        <v>0</v>
      </c>
      <c r="H2441" s="2019"/>
      <c r="I2441" s="2019"/>
      <c r="J2441" s="2019"/>
      <c r="K2441" s="2019"/>
      <c r="L2441" s="2019"/>
      <c r="M2441" s="2019"/>
      <c r="N2441" s="2019"/>
      <c r="O2441" s="2019"/>
      <c r="P2441" s="2019"/>
      <c r="Q2441" s="2019"/>
      <c r="R2441" s="2019"/>
      <c r="S2441" s="2019"/>
      <c r="T2441" s="2019"/>
      <c r="U2441" s="2019"/>
      <c r="V2441" s="2019"/>
      <c r="W2441" s="2019"/>
      <c r="X2441" s="2019"/>
      <c r="Y2441" s="2019"/>
      <c r="Z2441" s="2019"/>
    </row>
    <row r="2442" spans="1:26" s="93" customFormat="1" ht="26.4">
      <c r="A2442" s="1916" t="s">
        <v>178</v>
      </c>
      <c r="B2442" s="2037" t="s">
        <v>1826</v>
      </c>
      <c r="D2442" s="1831"/>
      <c r="E2442" s="1810"/>
      <c r="F2442" s="2018">
        <v>0</v>
      </c>
      <c r="G2442" s="500"/>
      <c r="H2442" s="94"/>
      <c r="I2442" s="1810"/>
      <c r="J2442" s="2019"/>
    </row>
    <row r="2443" spans="1:26" s="93" customFormat="1" ht="39.6">
      <c r="A2443" s="1916" t="s">
        <v>178</v>
      </c>
      <c r="B2443" s="2037" t="s">
        <v>1827</v>
      </c>
      <c r="D2443" s="1831"/>
      <c r="E2443" s="1810"/>
      <c r="F2443" s="2018">
        <v>0</v>
      </c>
      <c r="G2443" s="500"/>
      <c r="H2443" s="94"/>
      <c r="I2443" s="1810"/>
      <c r="J2443" s="2019"/>
    </row>
    <row r="2444" spans="1:26" s="93" customFormat="1" ht="39.6">
      <c r="A2444" s="1916" t="s">
        <v>178</v>
      </c>
      <c r="B2444" s="2037" t="s">
        <v>343</v>
      </c>
      <c r="D2444" s="1831"/>
      <c r="E2444" s="1810"/>
      <c r="F2444" s="2018">
        <v>0</v>
      </c>
      <c r="G2444" s="500"/>
      <c r="H2444" s="94"/>
      <c r="I2444" s="1810"/>
      <c r="J2444" s="2019"/>
    </row>
    <row r="2445" spans="1:26" s="93" customFormat="1">
      <c r="A2445" s="1916" t="s">
        <v>178</v>
      </c>
      <c r="B2445" s="2037" t="s">
        <v>323</v>
      </c>
      <c r="D2445" s="1831"/>
      <c r="E2445" s="1810"/>
      <c r="F2445" s="2018">
        <v>0</v>
      </c>
      <c r="G2445" s="500"/>
      <c r="H2445" s="94"/>
      <c r="I2445" s="1810"/>
      <c r="J2445" s="2019"/>
    </row>
    <row r="2446" spans="1:26" s="93" customFormat="1" ht="39.6">
      <c r="A2446" s="2041" t="s">
        <v>178</v>
      </c>
      <c r="B2446" s="1888" t="s">
        <v>313</v>
      </c>
      <c r="C2446" s="1385"/>
      <c r="D2446" s="1386"/>
      <c r="E2446" s="1831"/>
      <c r="F2446" s="2018">
        <v>0</v>
      </c>
      <c r="G2446" s="500"/>
      <c r="H2446" s="1387"/>
      <c r="J2446" s="2019"/>
      <c r="K2446" s="1389"/>
    </row>
    <row r="2447" spans="1:26" s="93" customFormat="1">
      <c r="A2447" s="1916"/>
      <c r="B2447" s="2037" t="s">
        <v>1628</v>
      </c>
      <c r="D2447" s="1831"/>
      <c r="E2447" s="1810"/>
      <c r="F2447" s="2018">
        <v>0</v>
      </c>
      <c r="G2447" s="500"/>
      <c r="H2447" s="94"/>
      <c r="I2447" s="1810"/>
      <c r="J2447" s="2019"/>
    </row>
    <row r="2448" spans="1:26" s="93" customFormat="1">
      <c r="A2448" s="1916"/>
      <c r="B2448" s="1999"/>
      <c r="C2448" s="93" t="s">
        <v>201</v>
      </c>
      <c r="D2448" s="1831">
        <v>1</v>
      </c>
      <c r="E2448" s="1810"/>
      <c r="F2448" s="2030">
        <f t="shared" ref="F2448" si="101">D2448*E2448</f>
        <v>0</v>
      </c>
      <c r="G2448" s="500"/>
      <c r="H2448" s="94"/>
      <c r="I2448" s="1810"/>
      <c r="J2448" s="2019"/>
    </row>
    <row r="2449" spans="1:26" s="1883" customFormat="1">
      <c r="A2449" s="1832"/>
      <c r="B2449" s="1892"/>
      <c r="C2449" s="1879"/>
      <c r="D2449" s="1831"/>
      <c r="E2449" s="1831"/>
      <c r="F2449" s="2018"/>
      <c r="G2449" s="1911"/>
      <c r="J2449" s="2019"/>
    </row>
    <row r="2450" spans="1:26" ht="26.4">
      <c r="A2450" s="2020" t="s">
        <v>3265</v>
      </c>
      <c r="B2450" s="2032" t="s">
        <v>3256</v>
      </c>
      <c r="C2450" s="2015"/>
      <c r="D2450" s="2016"/>
      <c r="E2450" s="2017"/>
      <c r="F2450" s="2018">
        <v>0</v>
      </c>
      <c r="H2450" s="2019"/>
      <c r="I2450" s="2019"/>
      <c r="J2450" s="2019"/>
      <c r="K2450" s="2019"/>
      <c r="L2450" s="2019"/>
      <c r="M2450" s="2019"/>
      <c r="N2450" s="2019"/>
      <c r="O2450" s="2019"/>
      <c r="P2450" s="2019"/>
      <c r="Q2450" s="2019"/>
      <c r="R2450" s="2019"/>
      <c r="S2450" s="2019"/>
      <c r="T2450" s="2019"/>
      <c r="U2450" s="2019"/>
      <c r="V2450" s="2019"/>
      <c r="W2450" s="2019"/>
      <c r="X2450" s="2019"/>
      <c r="Y2450" s="2019"/>
      <c r="Z2450" s="2019"/>
    </row>
    <row r="2451" spans="1:26" ht="39.6">
      <c r="A2451" s="2020"/>
      <c r="B2451" s="1797" t="s">
        <v>3266</v>
      </c>
      <c r="C2451" s="2015"/>
      <c r="D2451" s="2016"/>
      <c r="E2451" s="2017"/>
      <c r="F2451" s="2018">
        <v>0</v>
      </c>
      <c r="H2451" s="2019"/>
      <c r="I2451" s="2019"/>
      <c r="J2451" s="2019"/>
      <c r="K2451" s="2019"/>
      <c r="L2451" s="2019"/>
      <c r="M2451" s="2019"/>
      <c r="N2451" s="2019"/>
      <c r="O2451" s="2019"/>
      <c r="P2451" s="2019"/>
      <c r="Q2451" s="2019"/>
      <c r="R2451" s="2019"/>
      <c r="S2451" s="2019"/>
      <c r="T2451" s="2019"/>
      <c r="U2451" s="2019"/>
      <c r="V2451" s="2019"/>
      <c r="W2451" s="2019"/>
      <c r="X2451" s="2019"/>
      <c r="Y2451" s="2019"/>
      <c r="Z2451" s="2019"/>
    </row>
    <row r="2452" spans="1:26">
      <c r="A2452" s="2013"/>
      <c r="B2452" s="2014" t="s">
        <v>322</v>
      </c>
      <c r="C2452" s="2015"/>
      <c r="D2452" s="2016"/>
      <c r="E2452" s="2017"/>
      <c r="F2452" s="2018">
        <v>0</v>
      </c>
      <c r="H2452" s="2019"/>
      <c r="I2452" s="2019"/>
      <c r="J2452" s="2019"/>
      <c r="K2452" s="2019"/>
      <c r="L2452" s="2019"/>
      <c r="M2452" s="2019"/>
      <c r="N2452" s="2019"/>
      <c r="O2452" s="2019"/>
      <c r="P2452" s="2019"/>
      <c r="Q2452" s="2019"/>
      <c r="R2452" s="2019"/>
      <c r="S2452" s="2019"/>
      <c r="T2452" s="2019"/>
      <c r="U2452" s="2019"/>
      <c r="V2452" s="2019"/>
      <c r="W2452" s="2019"/>
      <c r="X2452" s="2019"/>
      <c r="Y2452" s="2019"/>
      <c r="Z2452" s="2019"/>
    </row>
    <row r="2453" spans="1:26" ht="26.4">
      <c r="A2453" s="2024" t="s">
        <v>178</v>
      </c>
      <c r="B2453" s="1878" t="s">
        <v>3258</v>
      </c>
      <c r="C2453" s="2015"/>
      <c r="D2453" s="2016"/>
      <c r="E2453" s="2017"/>
      <c r="F2453" s="2018">
        <v>0</v>
      </c>
      <c r="H2453" s="2019"/>
      <c r="I2453" s="2019"/>
      <c r="J2453" s="2019"/>
      <c r="K2453" s="2019"/>
      <c r="L2453" s="2019"/>
      <c r="M2453" s="2019"/>
      <c r="N2453" s="2019"/>
      <c r="O2453" s="2019"/>
      <c r="P2453" s="2019"/>
      <c r="Q2453" s="2019"/>
      <c r="R2453" s="2019"/>
      <c r="S2453" s="2019"/>
      <c r="T2453" s="2019"/>
      <c r="U2453" s="2019"/>
      <c r="V2453" s="2019"/>
      <c r="W2453" s="2019"/>
      <c r="X2453" s="2019"/>
      <c r="Y2453" s="2019"/>
      <c r="Z2453" s="2019"/>
    </row>
    <row r="2454" spans="1:26" s="93" customFormat="1" ht="26.4">
      <c r="A2454" s="1916" t="s">
        <v>178</v>
      </c>
      <c r="B2454" s="2037" t="s">
        <v>1826</v>
      </c>
      <c r="D2454" s="1831"/>
      <c r="E2454" s="1810"/>
      <c r="F2454" s="2018">
        <v>0</v>
      </c>
      <c r="G2454" s="500"/>
      <c r="H2454" s="94"/>
      <c r="I2454" s="1810"/>
      <c r="J2454" s="2019"/>
    </row>
    <row r="2455" spans="1:26" s="93" customFormat="1" ht="39.6">
      <c r="A2455" s="1916" t="s">
        <v>178</v>
      </c>
      <c r="B2455" s="2037" t="s">
        <v>1827</v>
      </c>
      <c r="D2455" s="1831"/>
      <c r="E2455" s="1810"/>
      <c r="F2455" s="2018">
        <v>0</v>
      </c>
      <c r="G2455" s="500"/>
      <c r="H2455" s="94"/>
      <c r="I2455" s="1810"/>
      <c r="J2455" s="2019"/>
    </row>
    <row r="2456" spans="1:26" s="93" customFormat="1" ht="39.6">
      <c r="A2456" s="1916" t="s">
        <v>178</v>
      </c>
      <c r="B2456" s="2037" t="s">
        <v>343</v>
      </c>
      <c r="D2456" s="1831"/>
      <c r="E2456" s="1810"/>
      <c r="F2456" s="2018">
        <v>0</v>
      </c>
      <c r="G2456" s="500"/>
      <c r="H2456" s="94"/>
      <c r="I2456" s="1810"/>
      <c r="J2456" s="2019"/>
    </row>
    <row r="2457" spans="1:26" s="93" customFormat="1">
      <c r="A2457" s="1916" t="s">
        <v>178</v>
      </c>
      <c r="B2457" s="2037" t="s">
        <v>323</v>
      </c>
      <c r="D2457" s="1831"/>
      <c r="E2457" s="1810"/>
      <c r="F2457" s="2018">
        <v>0</v>
      </c>
      <c r="G2457" s="500"/>
      <c r="H2457" s="94"/>
      <c r="I2457" s="1810"/>
      <c r="J2457" s="2019"/>
    </row>
    <row r="2458" spans="1:26" s="93" customFormat="1" ht="39.6">
      <c r="A2458" s="2041" t="s">
        <v>178</v>
      </c>
      <c r="B2458" s="1888" t="s">
        <v>313</v>
      </c>
      <c r="C2458" s="1385"/>
      <c r="D2458" s="1386"/>
      <c r="E2458" s="1831"/>
      <c r="F2458" s="2018">
        <v>0</v>
      </c>
      <c r="G2458" s="500"/>
      <c r="H2458" s="1387"/>
      <c r="J2458" s="2019"/>
      <c r="K2458" s="1389"/>
    </row>
    <row r="2459" spans="1:26" s="93" customFormat="1">
      <c r="A2459" s="1916"/>
      <c r="B2459" s="2037" t="s">
        <v>1628</v>
      </c>
      <c r="D2459" s="1831"/>
      <c r="E2459" s="1810"/>
      <c r="F2459" s="2018">
        <v>0</v>
      </c>
      <c r="G2459" s="500"/>
      <c r="H2459" s="94"/>
      <c r="I2459" s="1810"/>
      <c r="J2459" s="2019"/>
    </row>
    <row r="2460" spans="1:26" s="93" customFormat="1">
      <c r="A2460" s="1916"/>
      <c r="B2460" s="1999"/>
      <c r="C2460" s="93" t="s">
        <v>201</v>
      </c>
      <c r="D2460" s="1831">
        <v>1</v>
      </c>
      <c r="E2460" s="1810"/>
      <c r="F2460" s="2030">
        <f t="shared" ref="F2460" si="102">D2460*E2460</f>
        <v>0</v>
      </c>
      <c r="G2460" s="500"/>
      <c r="H2460" s="94"/>
      <c r="I2460" s="1810"/>
      <c r="J2460" s="2019"/>
    </row>
    <row r="2461" spans="1:26" s="1883" customFormat="1">
      <c r="A2461" s="1832"/>
      <c r="B2461" s="88"/>
      <c r="C2461" s="1997"/>
      <c r="D2461" s="1831"/>
      <c r="E2461" s="1831"/>
      <c r="F2461" s="2018"/>
      <c r="G2461" s="1911"/>
      <c r="J2461" s="2019"/>
    </row>
    <row r="2462" spans="1:26" ht="26.4">
      <c r="A2462" s="2020" t="s">
        <v>3267</v>
      </c>
      <c r="B2462" s="2032" t="s">
        <v>3256</v>
      </c>
      <c r="C2462" s="2015"/>
      <c r="D2462" s="2016"/>
      <c r="E2462" s="2017"/>
      <c r="F2462" s="2018">
        <v>0</v>
      </c>
      <c r="H2462" s="2019"/>
      <c r="I2462" s="2019"/>
      <c r="J2462" s="2019"/>
      <c r="K2462" s="2019"/>
      <c r="L2462" s="2019"/>
      <c r="M2462" s="2019"/>
      <c r="N2462" s="2019"/>
      <c r="O2462" s="2019"/>
      <c r="P2462" s="2019"/>
      <c r="Q2462" s="2019"/>
      <c r="R2462" s="2019"/>
      <c r="S2462" s="2019"/>
      <c r="T2462" s="2019"/>
      <c r="U2462" s="2019"/>
      <c r="V2462" s="2019"/>
      <c r="W2462" s="2019"/>
      <c r="X2462" s="2019"/>
      <c r="Y2462" s="2019"/>
      <c r="Z2462" s="2019"/>
    </row>
    <row r="2463" spans="1:26" ht="39.6">
      <c r="A2463" s="2020"/>
      <c r="B2463" s="1797" t="s">
        <v>3268</v>
      </c>
      <c r="C2463" s="2015"/>
      <c r="D2463" s="2016"/>
      <c r="E2463" s="2017"/>
      <c r="F2463" s="2018">
        <v>0</v>
      </c>
      <c r="H2463" s="2019"/>
      <c r="I2463" s="2019"/>
      <c r="J2463" s="2019"/>
      <c r="K2463" s="2019"/>
      <c r="L2463" s="2019"/>
      <c r="M2463" s="2019"/>
      <c r="N2463" s="2019"/>
      <c r="O2463" s="2019"/>
      <c r="P2463" s="2019"/>
      <c r="Q2463" s="2019"/>
      <c r="R2463" s="2019"/>
      <c r="S2463" s="2019"/>
      <c r="T2463" s="2019"/>
      <c r="U2463" s="2019"/>
      <c r="V2463" s="2019"/>
      <c r="W2463" s="2019"/>
      <c r="X2463" s="2019"/>
      <c r="Y2463" s="2019"/>
      <c r="Z2463" s="2019"/>
    </row>
    <row r="2464" spans="1:26">
      <c r="A2464" s="2013"/>
      <c r="B2464" s="2014" t="s">
        <v>322</v>
      </c>
      <c r="C2464" s="2015"/>
      <c r="D2464" s="2016"/>
      <c r="E2464" s="2017"/>
      <c r="F2464" s="2018">
        <v>0</v>
      </c>
      <c r="H2464" s="2019"/>
      <c r="I2464" s="2019"/>
      <c r="J2464" s="2019"/>
      <c r="K2464" s="2019"/>
      <c r="L2464" s="2019"/>
      <c r="M2464" s="2019"/>
      <c r="N2464" s="2019"/>
      <c r="O2464" s="2019"/>
      <c r="P2464" s="2019"/>
      <c r="Q2464" s="2019"/>
      <c r="R2464" s="2019"/>
      <c r="S2464" s="2019"/>
      <c r="T2464" s="2019"/>
      <c r="U2464" s="2019"/>
      <c r="V2464" s="2019"/>
      <c r="W2464" s="2019"/>
      <c r="X2464" s="2019"/>
      <c r="Y2464" s="2019"/>
      <c r="Z2464" s="2019"/>
    </row>
    <row r="2465" spans="1:26" ht="26.4">
      <c r="A2465" s="2024" t="s">
        <v>178</v>
      </c>
      <c r="B2465" s="1878" t="s">
        <v>3258</v>
      </c>
      <c r="C2465" s="2015"/>
      <c r="D2465" s="2016"/>
      <c r="E2465" s="2017"/>
      <c r="F2465" s="2018">
        <v>0</v>
      </c>
      <c r="H2465" s="2019"/>
      <c r="I2465" s="2019"/>
      <c r="J2465" s="2019"/>
      <c r="K2465" s="2019"/>
      <c r="L2465" s="2019"/>
      <c r="M2465" s="2019"/>
      <c r="N2465" s="2019"/>
      <c r="O2465" s="2019"/>
      <c r="P2465" s="2019"/>
      <c r="Q2465" s="2019"/>
      <c r="R2465" s="2019"/>
      <c r="S2465" s="2019"/>
      <c r="T2465" s="2019"/>
      <c r="U2465" s="2019"/>
      <c r="V2465" s="2019"/>
      <c r="W2465" s="2019"/>
      <c r="X2465" s="2019"/>
      <c r="Y2465" s="2019"/>
      <c r="Z2465" s="2019"/>
    </row>
    <row r="2466" spans="1:26" s="93" customFormat="1" ht="26.4">
      <c r="A2466" s="1916" t="s">
        <v>178</v>
      </c>
      <c r="B2466" s="2037" t="s">
        <v>1826</v>
      </c>
      <c r="D2466" s="1831"/>
      <c r="E2466" s="1810"/>
      <c r="F2466" s="2018">
        <v>0</v>
      </c>
      <c r="G2466" s="500"/>
      <c r="H2466" s="94"/>
      <c r="I2466" s="1810"/>
      <c r="J2466" s="2019"/>
    </row>
    <row r="2467" spans="1:26" s="93" customFormat="1" ht="39.6">
      <c r="A2467" s="1916" t="s">
        <v>178</v>
      </c>
      <c r="B2467" s="2037" t="s">
        <v>1827</v>
      </c>
      <c r="D2467" s="1831"/>
      <c r="E2467" s="1810"/>
      <c r="F2467" s="2018">
        <v>0</v>
      </c>
      <c r="G2467" s="500"/>
      <c r="H2467" s="94"/>
      <c r="I2467" s="1810"/>
      <c r="J2467" s="2019"/>
    </row>
    <row r="2468" spans="1:26" s="93" customFormat="1" ht="39.6">
      <c r="A2468" s="1916" t="s">
        <v>178</v>
      </c>
      <c r="B2468" s="2037" t="s">
        <v>343</v>
      </c>
      <c r="D2468" s="1831"/>
      <c r="E2468" s="1810"/>
      <c r="F2468" s="2018">
        <v>0</v>
      </c>
      <c r="G2468" s="500"/>
      <c r="H2468" s="94"/>
      <c r="I2468" s="1810"/>
      <c r="J2468" s="2019"/>
    </row>
    <row r="2469" spans="1:26" s="93" customFormat="1">
      <c r="A2469" s="1916" t="s">
        <v>178</v>
      </c>
      <c r="B2469" s="2037" t="s">
        <v>323</v>
      </c>
      <c r="D2469" s="1831"/>
      <c r="E2469" s="1810"/>
      <c r="F2469" s="2018">
        <v>0</v>
      </c>
      <c r="G2469" s="500"/>
      <c r="H2469" s="94"/>
      <c r="I2469" s="1810"/>
      <c r="J2469" s="2019"/>
    </row>
    <row r="2470" spans="1:26" s="93" customFormat="1" ht="39.6">
      <c r="A2470" s="2041" t="s">
        <v>178</v>
      </c>
      <c r="B2470" s="1888" t="s">
        <v>313</v>
      </c>
      <c r="C2470" s="1385"/>
      <c r="D2470" s="1386"/>
      <c r="E2470" s="1831"/>
      <c r="F2470" s="2018">
        <v>0</v>
      </c>
      <c r="G2470" s="500"/>
      <c r="H2470" s="1387"/>
      <c r="J2470" s="2019"/>
      <c r="K2470" s="1389"/>
    </row>
    <row r="2471" spans="1:26" s="93" customFormat="1">
      <c r="A2471" s="1916"/>
      <c r="B2471" s="2037" t="s">
        <v>1628</v>
      </c>
      <c r="D2471" s="1831"/>
      <c r="E2471" s="1810"/>
      <c r="F2471" s="2018">
        <v>0</v>
      </c>
      <c r="G2471" s="500"/>
      <c r="H2471" s="94"/>
      <c r="I2471" s="1810"/>
      <c r="J2471" s="2019"/>
    </row>
    <row r="2472" spans="1:26" s="93" customFormat="1">
      <c r="A2472" s="1916"/>
      <c r="B2472" s="1999"/>
      <c r="C2472" s="93" t="s">
        <v>201</v>
      </c>
      <c r="D2472" s="1831">
        <v>1</v>
      </c>
      <c r="E2472" s="1810"/>
      <c r="F2472" s="2030">
        <f t="shared" ref="F2472" si="103">D2472*E2472</f>
        <v>0</v>
      </c>
      <c r="G2472" s="500"/>
      <c r="H2472" s="94"/>
      <c r="I2472" s="1810"/>
      <c r="J2472" s="2019"/>
    </row>
    <row r="2473" spans="1:26" s="93" customFormat="1">
      <c r="A2473" s="2041"/>
      <c r="B2473" s="1999"/>
      <c r="C2473" s="1385"/>
      <c r="D2473" s="1386"/>
      <c r="E2473" s="1831"/>
      <c r="F2473" s="2018"/>
      <c r="G2473" s="500"/>
      <c r="H2473" s="1387"/>
      <c r="J2473" s="2019"/>
      <c r="K2473" s="1389"/>
    </row>
    <row r="2474" spans="1:26" ht="26.4">
      <c r="A2474" s="2020" t="s">
        <v>3269</v>
      </c>
      <c r="B2474" s="2032" t="s">
        <v>3270</v>
      </c>
      <c r="C2474" s="2015"/>
      <c r="D2474" s="2016"/>
      <c r="E2474" s="2017"/>
      <c r="F2474" s="2018">
        <v>0</v>
      </c>
      <c r="H2474" s="2019"/>
      <c r="I2474" s="2019"/>
      <c r="J2474" s="2019"/>
      <c r="K2474" s="2019"/>
      <c r="L2474" s="2019"/>
      <c r="M2474" s="2019"/>
      <c r="N2474" s="2019"/>
      <c r="O2474" s="2019"/>
      <c r="P2474" s="2019"/>
      <c r="Q2474" s="2019"/>
      <c r="R2474" s="2019"/>
      <c r="S2474" s="2019"/>
      <c r="T2474" s="2019"/>
      <c r="U2474" s="2019"/>
      <c r="V2474" s="2019"/>
      <c r="W2474" s="2019"/>
      <c r="X2474" s="2019"/>
      <c r="Y2474" s="2019"/>
      <c r="Z2474" s="2019"/>
    </row>
    <row r="2475" spans="1:26" ht="39.6">
      <c r="A2475" s="2020"/>
      <c r="B2475" s="1797" t="s">
        <v>3271</v>
      </c>
      <c r="C2475" s="2015"/>
      <c r="D2475" s="2016"/>
      <c r="E2475" s="2017"/>
      <c r="F2475" s="2018">
        <v>0</v>
      </c>
      <c r="H2475" s="2019"/>
      <c r="I2475" s="2019"/>
      <c r="J2475" s="2019"/>
      <c r="K2475" s="2019"/>
      <c r="L2475" s="2019"/>
      <c r="M2475" s="2019"/>
      <c r="N2475" s="2019"/>
      <c r="O2475" s="2019"/>
      <c r="P2475" s="2019"/>
      <c r="Q2475" s="2019"/>
      <c r="R2475" s="2019"/>
      <c r="S2475" s="2019"/>
      <c r="T2475" s="2019"/>
      <c r="U2475" s="2019"/>
      <c r="V2475" s="2019"/>
      <c r="W2475" s="2019"/>
      <c r="X2475" s="2019"/>
      <c r="Y2475" s="2019"/>
      <c r="Z2475" s="2019"/>
    </row>
    <row r="2476" spans="1:26">
      <c r="A2476" s="2013"/>
      <c r="B2476" s="2014" t="s">
        <v>322</v>
      </c>
      <c r="C2476" s="2015"/>
      <c r="D2476" s="2016"/>
      <c r="E2476" s="2017"/>
      <c r="F2476" s="2018">
        <v>0</v>
      </c>
      <c r="H2476" s="2019"/>
      <c r="I2476" s="2019"/>
      <c r="J2476" s="2019"/>
      <c r="K2476" s="2019"/>
      <c r="L2476" s="2019"/>
      <c r="M2476" s="2019"/>
      <c r="N2476" s="2019"/>
      <c r="O2476" s="2019"/>
      <c r="P2476" s="2019"/>
      <c r="Q2476" s="2019"/>
      <c r="R2476" s="2019"/>
      <c r="S2476" s="2019"/>
      <c r="T2476" s="2019"/>
      <c r="U2476" s="2019"/>
      <c r="V2476" s="2019"/>
      <c r="W2476" s="2019"/>
      <c r="X2476" s="2019"/>
      <c r="Y2476" s="2019"/>
      <c r="Z2476" s="2019"/>
    </row>
    <row r="2477" spans="1:26" ht="39.6">
      <c r="A2477" s="2024" t="s">
        <v>178</v>
      </c>
      <c r="B2477" s="1878" t="s">
        <v>3272</v>
      </c>
      <c r="C2477" s="2015"/>
      <c r="D2477" s="2016"/>
      <c r="E2477" s="2017"/>
      <c r="F2477" s="2018">
        <v>0</v>
      </c>
      <c r="H2477" s="2019"/>
      <c r="I2477" s="2019"/>
      <c r="J2477" s="2019"/>
      <c r="K2477" s="2019"/>
      <c r="L2477" s="2019"/>
      <c r="M2477" s="2019"/>
      <c r="N2477" s="2019"/>
      <c r="O2477" s="2019"/>
      <c r="P2477" s="2019"/>
      <c r="Q2477" s="2019"/>
      <c r="R2477" s="2019"/>
      <c r="S2477" s="2019"/>
      <c r="T2477" s="2019"/>
      <c r="U2477" s="2019"/>
      <c r="V2477" s="2019"/>
      <c r="W2477" s="2019"/>
      <c r="X2477" s="2019"/>
      <c r="Y2477" s="2019"/>
      <c r="Z2477" s="2019"/>
    </row>
    <row r="2478" spans="1:26" s="93" customFormat="1" ht="26.4">
      <c r="A2478" s="1916" t="s">
        <v>178</v>
      </c>
      <c r="B2478" s="2037" t="s">
        <v>1826</v>
      </c>
      <c r="D2478" s="1831"/>
      <c r="E2478" s="1810"/>
      <c r="F2478" s="2018">
        <v>0</v>
      </c>
      <c r="G2478" s="500"/>
      <c r="H2478" s="94"/>
      <c r="I2478" s="1810"/>
      <c r="J2478" s="2019"/>
    </row>
    <row r="2479" spans="1:26" s="93" customFormat="1" ht="39.6">
      <c r="A2479" s="1916" t="s">
        <v>178</v>
      </c>
      <c r="B2479" s="2037" t="s">
        <v>1827</v>
      </c>
      <c r="D2479" s="1831"/>
      <c r="E2479" s="1810"/>
      <c r="F2479" s="2018">
        <v>0</v>
      </c>
      <c r="G2479" s="500"/>
      <c r="H2479" s="94"/>
      <c r="I2479" s="1810"/>
      <c r="J2479" s="2019"/>
    </row>
    <row r="2480" spans="1:26" s="93" customFormat="1" ht="39.6">
      <c r="A2480" s="1916" t="s">
        <v>178</v>
      </c>
      <c r="B2480" s="2037" t="s">
        <v>343</v>
      </c>
      <c r="D2480" s="1831"/>
      <c r="E2480" s="1810"/>
      <c r="F2480" s="2018">
        <v>0</v>
      </c>
      <c r="G2480" s="500"/>
      <c r="H2480" s="94"/>
      <c r="I2480" s="1810"/>
      <c r="J2480" s="2019"/>
    </row>
    <row r="2481" spans="1:26" s="93" customFormat="1">
      <c r="A2481" s="1916" t="s">
        <v>178</v>
      </c>
      <c r="B2481" s="2037" t="s">
        <v>323</v>
      </c>
      <c r="D2481" s="1831"/>
      <c r="E2481" s="1810"/>
      <c r="F2481" s="2018">
        <v>0</v>
      </c>
      <c r="G2481" s="500"/>
      <c r="H2481" s="94"/>
      <c r="I2481" s="1810"/>
      <c r="J2481" s="2019"/>
    </row>
    <row r="2482" spans="1:26" s="93" customFormat="1" ht="39.6">
      <c r="A2482" s="2041" t="s">
        <v>178</v>
      </c>
      <c r="B2482" s="1888" t="s">
        <v>313</v>
      </c>
      <c r="C2482" s="1385"/>
      <c r="D2482" s="1386"/>
      <c r="E2482" s="1831"/>
      <c r="F2482" s="2018">
        <v>0</v>
      </c>
      <c r="G2482" s="500"/>
      <c r="H2482" s="1387"/>
      <c r="J2482" s="2019"/>
      <c r="K2482" s="1389"/>
    </row>
    <row r="2483" spans="1:26" s="93" customFormat="1">
      <c r="A2483" s="1916"/>
      <c r="B2483" s="2037" t="s">
        <v>1628</v>
      </c>
      <c r="D2483" s="1831"/>
      <c r="E2483" s="1810"/>
      <c r="F2483" s="2018">
        <v>0</v>
      </c>
      <c r="G2483" s="500"/>
      <c r="H2483" s="94"/>
      <c r="I2483" s="1810"/>
      <c r="J2483" s="2019"/>
    </row>
    <row r="2484" spans="1:26" s="93" customFormat="1">
      <c r="A2484" s="1916"/>
      <c r="B2484" s="2037"/>
      <c r="C2484" s="93" t="s">
        <v>201</v>
      </c>
      <c r="D2484" s="1831">
        <v>1</v>
      </c>
      <c r="E2484" s="1810"/>
      <c r="F2484" s="2030">
        <f t="shared" ref="F2484" si="104">D2484*E2484</f>
        <v>0</v>
      </c>
      <c r="G2484" s="500"/>
      <c r="H2484" s="94"/>
      <c r="I2484" s="1810"/>
      <c r="J2484" s="2019"/>
    </row>
    <row r="2485" spans="1:26" s="93" customFormat="1">
      <c r="A2485" s="2041"/>
      <c r="B2485" s="2033"/>
      <c r="C2485" s="1385"/>
      <c r="D2485" s="1386"/>
      <c r="E2485" s="1831"/>
      <c r="F2485" s="2018"/>
      <c r="G2485" s="500"/>
      <c r="H2485" s="1387"/>
      <c r="J2485" s="2019"/>
      <c r="K2485" s="1389"/>
    </row>
    <row r="2486" spans="1:26" ht="26.4">
      <c r="A2486" s="2020" t="s">
        <v>3273</v>
      </c>
      <c r="B2486" s="2032" t="s">
        <v>3256</v>
      </c>
      <c r="C2486" s="2015"/>
      <c r="D2486" s="2016"/>
      <c r="E2486" s="2017"/>
      <c r="F2486" s="2018">
        <v>0</v>
      </c>
      <c r="H2486" s="2019"/>
      <c r="I2486" s="2019"/>
      <c r="J2486" s="2019"/>
      <c r="K2486" s="2019"/>
      <c r="L2486" s="2019"/>
      <c r="M2486" s="2019"/>
      <c r="N2486" s="2019"/>
      <c r="O2486" s="2019"/>
      <c r="P2486" s="2019"/>
      <c r="Q2486" s="2019"/>
      <c r="R2486" s="2019"/>
      <c r="S2486" s="2019"/>
      <c r="T2486" s="2019"/>
      <c r="U2486" s="2019"/>
      <c r="V2486" s="2019"/>
      <c r="W2486" s="2019"/>
      <c r="X2486" s="2019"/>
      <c r="Y2486" s="2019"/>
      <c r="Z2486" s="2019"/>
    </row>
    <row r="2487" spans="1:26" ht="39.6">
      <c r="A2487" s="2020"/>
      <c r="B2487" s="1797" t="s">
        <v>3274</v>
      </c>
      <c r="C2487" s="2015"/>
      <c r="D2487" s="2016"/>
      <c r="E2487" s="2017"/>
      <c r="F2487" s="2018">
        <v>0</v>
      </c>
      <c r="H2487" s="2019"/>
      <c r="I2487" s="2019"/>
      <c r="J2487" s="2019"/>
      <c r="K2487" s="2019"/>
      <c r="L2487" s="2019"/>
      <c r="M2487" s="2019"/>
      <c r="N2487" s="2019"/>
      <c r="O2487" s="2019"/>
      <c r="P2487" s="2019"/>
      <c r="Q2487" s="2019"/>
      <c r="R2487" s="2019"/>
      <c r="S2487" s="2019"/>
      <c r="T2487" s="2019"/>
      <c r="U2487" s="2019"/>
      <c r="V2487" s="2019"/>
      <c r="W2487" s="2019"/>
      <c r="X2487" s="2019"/>
      <c r="Y2487" s="2019"/>
      <c r="Z2487" s="2019"/>
    </row>
    <row r="2488" spans="1:26">
      <c r="A2488" s="2013"/>
      <c r="B2488" s="2014" t="s">
        <v>322</v>
      </c>
      <c r="C2488" s="2015"/>
      <c r="D2488" s="2016"/>
      <c r="E2488" s="2017"/>
      <c r="F2488" s="2018">
        <v>0</v>
      </c>
      <c r="H2488" s="2019"/>
      <c r="I2488" s="2019"/>
      <c r="J2488" s="2019"/>
      <c r="K2488" s="2019"/>
      <c r="L2488" s="2019"/>
      <c r="M2488" s="2019"/>
      <c r="N2488" s="2019"/>
      <c r="O2488" s="2019"/>
      <c r="P2488" s="2019"/>
      <c r="Q2488" s="2019"/>
      <c r="R2488" s="2019"/>
      <c r="S2488" s="2019"/>
      <c r="T2488" s="2019"/>
      <c r="U2488" s="2019"/>
      <c r="V2488" s="2019"/>
      <c r="W2488" s="2019"/>
      <c r="X2488" s="2019"/>
      <c r="Y2488" s="2019"/>
      <c r="Z2488" s="2019"/>
    </row>
    <row r="2489" spans="1:26" ht="26.4">
      <c r="A2489" s="2024" t="s">
        <v>178</v>
      </c>
      <c r="B2489" s="1878" t="s">
        <v>3258</v>
      </c>
      <c r="C2489" s="2015"/>
      <c r="D2489" s="2016"/>
      <c r="E2489" s="2017"/>
      <c r="F2489" s="2018">
        <v>0</v>
      </c>
      <c r="H2489" s="2019"/>
      <c r="I2489" s="2019"/>
      <c r="J2489" s="2019"/>
      <c r="K2489" s="2019"/>
      <c r="L2489" s="2019"/>
      <c r="M2489" s="2019"/>
      <c r="N2489" s="2019"/>
      <c r="O2489" s="2019"/>
      <c r="P2489" s="2019"/>
      <c r="Q2489" s="2019"/>
      <c r="R2489" s="2019"/>
      <c r="S2489" s="2019"/>
      <c r="T2489" s="2019"/>
      <c r="U2489" s="2019"/>
      <c r="V2489" s="2019"/>
      <c r="W2489" s="2019"/>
      <c r="X2489" s="2019"/>
      <c r="Y2489" s="2019"/>
      <c r="Z2489" s="2019"/>
    </row>
    <row r="2490" spans="1:26" s="93" customFormat="1" ht="26.4">
      <c r="A2490" s="1916" t="s">
        <v>178</v>
      </c>
      <c r="B2490" s="2037" t="s">
        <v>1826</v>
      </c>
      <c r="D2490" s="1831"/>
      <c r="E2490" s="1810"/>
      <c r="F2490" s="2018">
        <v>0</v>
      </c>
      <c r="G2490" s="500"/>
      <c r="H2490" s="94"/>
      <c r="I2490" s="1810"/>
      <c r="J2490" s="2019"/>
    </row>
    <row r="2491" spans="1:26" s="93" customFormat="1" ht="39.6">
      <c r="A2491" s="1916" t="s">
        <v>178</v>
      </c>
      <c r="B2491" s="2037" t="s">
        <v>1827</v>
      </c>
      <c r="D2491" s="1831"/>
      <c r="E2491" s="1810"/>
      <c r="F2491" s="2018">
        <v>0</v>
      </c>
      <c r="G2491" s="500"/>
      <c r="H2491" s="94"/>
      <c r="I2491" s="1810"/>
      <c r="J2491" s="2019"/>
    </row>
    <row r="2492" spans="1:26" s="93" customFormat="1" ht="39.6">
      <c r="A2492" s="1916" t="s">
        <v>178</v>
      </c>
      <c r="B2492" s="2037" t="s">
        <v>343</v>
      </c>
      <c r="D2492" s="1831"/>
      <c r="E2492" s="1810"/>
      <c r="F2492" s="2018">
        <v>0</v>
      </c>
      <c r="G2492" s="500"/>
      <c r="H2492" s="94"/>
      <c r="I2492" s="1810"/>
      <c r="J2492" s="2019"/>
    </row>
    <row r="2493" spans="1:26" s="93" customFormat="1">
      <c r="A2493" s="1916" t="s">
        <v>178</v>
      </c>
      <c r="B2493" s="2037" t="s">
        <v>323</v>
      </c>
      <c r="D2493" s="1831"/>
      <c r="E2493" s="1810"/>
      <c r="F2493" s="2018">
        <v>0</v>
      </c>
      <c r="G2493" s="500"/>
      <c r="H2493" s="94"/>
      <c r="I2493" s="1810"/>
      <c r="J2493" s="2019"/>
    </row>
    <row r="2494" spans="1:26" s="93" customFormat="1" ht="39.6">
      <c r="A2494" s="2041" t="s">
        <v>178</v>
      </c>
      <c r="B2494" s="1888" t="s">
        <v>313</v>
      </c>
      <c r="C2494" s="1385"/>
      <c r="D2494" s="1386"/>
      <c r="E2494" s="1831"/>
      <c r="F2494" s="2018">
        <v>0</v>
      </c>
      <c r="G2494" s="500"/>
      <c r="H2494" s="1387"/>
      <c r="J2494" s="2019"/>
      <c r="K2494" s="1389"/>
    </row>
    <row r="2495" spans="1:26" s="93" customFormat="1">
      <c r="A2495" s="1916"/>
      <c r="B2495" s="2037" t="s">
        <v>1628</v>
      </c>
      <c r="D2495" s="1831"/>
      <c r="E2495" s="1810"/>
      <c r="F2495" s="2018">
        <v>0</v>
      </c>
      <c r="G2495" s="500"/>
      <c r="H2495" s="94"/>
      <c r="I2495" s="1810"/>
      <c r="J2495" s="2019"/>
    </row>
    <row r="2496" spans="1:26" s="93" customFormat="1">
      <c r="A2496" s="1916"/>
      <c r="B2496" s="1999"/>
      <c r="C2496" s="93" t="s">
        <v>201</v>
      </c>
      <c r="D2496" s="1831">
        <v>1</v>
      </c>
      <c r="E2496" s="1810"/>
      <c r="F2496" s="2030">
        <f t="shared" ref="F2496" si="105">D2496*E2496</f>
        <v>0</v>
      </c>
      <c r="G2496" s="500"/>
      <c r="H2496" s="94"/>
      <c r="I2496" s="1810"/>
      <c r="J2496" s="2019"/>
    </row>
    <row r="2497" spans="1:26" s="2031" customFormat="1">
      <c r="A2497" s="2026"/>
      <c r="B2497" s="2034"/>
      <c r="C2497" s="2028"/>
      <c r="D2497" s="2029"/>
      <c r="E2497" s="2017"/>
      <c r="F2497" s="2018"/>
      <c r="G2497" s="1776"/>
      <c r="J2497" s="2019"/>
    </row>
    <row r="2498" spans="1:26" ht="26.4">
      <c r="A2498" s="2020" t="s">
        <v>3275</v>
      </c>
      <c r="B2498" s="2032" t="s">
        <v>3252</v>
      </c>
      <c r="C2498" s="2015"/>
      <c r="D2498" s="2016"/>
      <c r="E2498" s="2017"/>
      <c r="F2498" s="2018">
        <v>0</v>
      </c>
      <c r="H2498" s="2019"/>
      <c r="I2498" s="2019"/>
      <c r="J2498" s="2019"/>
      <c r="K2498" s="2019"/>
      <c r="L2498" s="2019"/>
      <c r="M2498" s="2019"/>
      <c r="N2498" s="2019"/>
      <c r="O2498" s="2019"/>
      <c r="P2498" s="2019"/>
      <c r="Q2498" s="2019"/>
      <c r="R2498" s="2019"/>
      <c r="S2498" s="2019"/>
      <c r="T2498" s="2019"/>
      <c r="U2498" s="2019"/>
      <c r="V2498" s="2019"/>
      <c r="W2498" s="2019"/>
      <c r="X2498" s="2019"/>
      <c r="Y2498" s="2019"/>
      <c r="Z2498" s="2019"/>
    </row>
    <row r="2499" spans="1:26" ht="39.6">
      <c r="A2499" s="2020"/>
      <c r="B2499" s="1797" t="s">
        <v>3276</v>
      </c>
      <c r="C2499" s="2015"/>
      <c r="D2499" s="2016"/>
      <c r="E2499" s="2017"/>
      <c r="F2499" s="2018">
        <v>0</v>
      </c>
      <c r="H2499" s="2019"/>
      <c r="I2499" s="2019"/>
      <c r="J2499" s="2019"/>
      <c r="K2499" s="2019"/>
      <c r="L2499" s="2019"/>
      <c r="M2499" s="2019"/>
      <c r="N2499" s="2019"/>
      <c r="O2499" s="2019"/>
      <c r="P2499" s="2019"/>
      <c r="Q2499" s="2019"/>
      <c r="R2499" s="2019"/>
      <c r="S2499" s="2019"/>
      <c r="T2499" s="2019"/>
      <c r="U2499" s="2019"/>
      <c r="V2499" s="2019"/>
      <c r="W2499" s="2019"/>
      <c r="X2499" s="2019"/>
      <c r="Y2499" s="2019"/>
      <c r="Z2499" s="2019"/>
    </row>
    <row r="2500" spans="1:26">
      <c r="A2500" s="2013"/>
      <c r="B2500" s="2014" t="s">
        <v>322</v>
      </c>
      <c r="C2500" s="2015"/>
      <c r="D2500" s="2016"/>
      <c r="E2500" s="2017"/>
      <c r="F2500" s="2018">
        <v>0</v>
      </c>
      <c r="H2500" s="2019"/>
      <c r="I2500" s="2019"/>
      <c r="J2500" s="2019"/>
      <c r="K2500" s="2019"/>
      <c r="L2500" s="2019"/>
      <c r="M2500" s="2019"/>
      <c r="N2500" s="2019"/>
      <c r="O2500" s="2019"/>
      <c r="P2500" s="2019"/>
      <c r="Q2500" s="2019"/>
      <c r="R2500" s="2019"/>
      <c r="S2500" s="2019"/>
      <c r="T2500" s="2019"/>
      <c r="U2500" s="2019"/>
      <c r="V2500" s="2019"/>
      <c r="W2500" s="2019"/>
      <c r="X2500" s="2019"/>
      <c r="Y2500" s="2019"/>
      <c r="Z2500" s="2019"/>
    </row>
    <row r="2501" spans="1:26" ht="26.4">
      <c r="A2501" s="2024" t="s">
        <v>178</v>
      </c>
      <c r="B2501" s="1878" t="s">
        <v>3254</v>
      </c>
      <c r="C2501" s="2015"/>
      <c r="D2501" s="2016"/>
      <c r="E2501" s="2017"/>
      <c r="F2501" s="2018">
        <v>0</v>
      </c>
      <c r="H2501" s="2019"/>
      <c r="I2501" s="2019"/>
      <c r="J2501" s="2019"/>
      <c r="K2501" s="2019"/>
      <c r="L2501" s="2019"/>
      <c r="M2501" s="2019"/>
      <c r="N2501" s="2019"/>
      <c r="O2501" s="2019"/>
      <c r="P2501" s="2019"/>
      <c r="Q2501" s="2019"/>
      <c r="R2501" s="2019"/>
      <c r="S2501" s="2019"/>
      <c r="T2501" s="2019"/>
      <c r="U2501" s="2019"/>
      <c r="V2501" s="2019"/>
      <c r="W2501" s="2019"/>
      <c r="X2501" s="2019"/>
      <c r="Y2501" s="2019"/>
      <c r="Z2501" s="2019"/>
    </row>
    <row r="2502" spans="1:26" s="93" customFormat="1" ht="26.4">
      <c r="A2502" s="1916" t="s">
        <v>178</v>
      </c>
      <c r="B2502" s="2037" t="s">
        <v>1826</v>
      </c>
      <c r="D2502" s="1831"/>
      <c r="E2502" s="1810"/>
      <c r="F2502" s="2018">
        <v>0</v>
      </c>
      <c r="G2502" s="500"/>
      <c r="H2502" s="94"/>
      <c r="I2502" s="1810"/>
      <c r="J2502" s="2019"/>
    </row>
    <row r="2503" spans="1:26" s="93" customFormat="1" ht="39.6">
      <c r="A2503" s="1916" t="s">
        <v>178</v>
      </c>
      <c r="B2503" s="2037" t="s">
        <v>1827</v>
      </c>
      <c r="D2503" s="1831"/>
      <c r="E2503" s="1810"/>
      <c r="F2503" s="2018">
        <v>0</v>
      </c>
      <c r="G2503" s="500"/>
      <c r="H2503" s="94"/>
      <c r="I2503" s="1810"/>
      <c r="J2503" s="2019"/>
    </row>
    <row r="2504" spans="1:26" s="93" customFormat="1" ht="39.6">
      <c r="A2504" s="1916" t="s">
        <v>178</v>
      </c>
      <c r="B2504" s="2037" t="s">
        <v>343</v>
      </c>
      <c r="D2504" s="1831"/>
      <c r="E2504" s="1810"/>
      <c r="F2504" s="2018">
        <v>0</v>
      </c>
      <c r="G2504" s="500"/>
      <c r="H2504" s="94"/>
      <c r="I2504" s="1810"/>
      <c r="J2504" s="2019"/>
    </row>
    <row r="2505" spans="1:26" s="93" customFormat="1">
      <c r="A2505" s="1916" t="s">
        <v>178</v>
      </c>
      <c r="B2505" s="2037" t="s">
        <v>323</v>
      </c>
      <c r="D2505" s="1831"/>
      <c r="E2505" s="1810"/>
      <c r="F2505" s="2018">
        <v>0</v>
      </c>
      <c r="G2505" s="500"/>
      <c r="H2505" s="94"/>
      <c r="I2505" s="1810"/>
      <c r="J2505" s="2019"/>
    </row>
    <row r="2506" spans="1:26" s="93" customFormat="1" ht="39.6">
      <c r="A2506" s="2041" t="s">
        <v>178</v>
      </c>
      <c r="B2506" s="1888" t="s">
        <v>313</v>
      </c>
      <c r="C2506" s="1385"/>
      <c r="D2506" s="1386"/>
      <c r="E2506" s="1831"/>
      <c r="F2506" s="2018">
        <v>0</v>
      </c>
      <c r="G2506" s="500"/>
      <c r="H2506" s="1387"/>
      <c r="J2506" s="2019"/>
      <c r="K2506" s="1389"/>
    </row>
    <row r="2507" spans="1:26" s="93" customFormat="1">
      <c r="A2507" s="1916"/>
      <c r="B2507" s="2037" t="s">
        <v>1628</v>
      </c>
      <c r="D2507" s="1831"/>
      <c r="E2507" s="1810"/>
      <c r="F2507" s="2018">
        <v>0</v>
      </c>
      <c r="G2507" s="500"/>
      <c r="H2507" s="94"/>
      <c r="I2507" s="1810"/>
      <c r="J2507" s="2019"/>
    </row>
    <row r="2508" spans="1:26" s="93" customFormat="1">
      <c r="A2508" s="1916"/>
      <c r="B2508" s="2037"/>
      <c r="C2508" s="93" t="s">
        <v>201</v>
      </c>
      <c r="D2508" s="1831">
        <v>1</v>
      </c>
      <c r="E2508" s="1810"/>
      <c r="F2508" s="2030">
        <f t="shared" ref="F2508" si="106">D2508*E2508</f>
        <v>0</v>
      </c>
      <c r="G2508" s="500"/>
      <c r="H2508" s="94"/>
      <c r="I2508" s="1810"/>
      <c r="J2508" s="2019"/>
    </row>
    <row r="2509" spans="1:26" s="2031" customFormat="1">
      <c r="A2509" s="2042"/>
      <c r="B2509" s="2043"/>
      <c r="C2509" s="2044"/>
      <c r="D2509" s="2030"/>
      <c r="E2509" s="2017"/>
      <c r="F2509" s="2018"/>
      <c r="G2509" s="1776"/>
      <c r="J2509" s="2019"/>
    </row>
    <row r="2510" spans="1:26" ht="26.4">
      <c r="A2510" s="2020" t="s">
        <v>3277</v>
      </c>
      <c r="B2510" s="2032" t="s">
        <v>3256</v>
      </c>
      <c r="C2510" s="2015"/>
      <c r="D2510" s="2016"/>
      <c r="E2510" s="2017"/>
      <c r="F2510" s="2018">
        <v>0</v>
      </c>
      <c r="H2510" s="2019"/>
      <c r="I2510" s="2019"/>
      <c r="J2510" s="2019"/>
      <c r="K2510" s="2019"/>
      <c r="L2510" s="2019"/>
      <c r="M2510" s="2019"/>
      <c r="N2510" s="2019"/>
      <c r="O2510" s="2019"/>
      <c r="P2510" s="2019"/>
      <c r="Q2510" s="2019"/>
      <c r="R2510" s="2019"/>
      <c r="S2510" s="2019"/>
      <c r="T2510" s="2019"/>
      <c r="U2510" s="2019"/>
      <c r="V2510" s="2019"/>
      <c r="W2510" s="2019"/>
      <c r="X2510" s="2019"/>
      <c r="Y2510" s="2019"/>
      <c r="Z2510" s="2019"/>
    </row>
    <row r="2511" spans="1:26" ht="39.6">
      <c r="A2511" s="2020"/>
      <c r="B2511" s="1797" t="s">
        <v>3278</v>
      </c>
      <c r="C2511" s="2015"/>
      <c r="D2511" s="2016"/>
      <c r="E2511" s="2017"/>
      <c r="F2511" s="2018">
        <v>0</v>
      </c>
      <c r="H2511" s="2019"/>
      <c r="I2511" s="2019"/>
      <c r="J2511" s="2019"/>
      <c r="K2511" s="2019"/>
      <c r="L2511" s="2019"/>
      <c r="M2511" s="2019"/>
      <c r="N2511" s="2019"/>
      <c r="O2511" s="2019"/>
      <c r="P2511" s="2019"/>
      <c r="Q2511" s="2019"/>
      <c r="R2511" s="2019"/>
      <c r="S2511" s="2019"/>
      <c r="T2511" s="2019"/>
      <c r="U2511" s="2019"/>
      <c r="V2511" s="2019"/>
      <c r="W2511" s="2019"/>
      <c r="X2511" s="2019"/>
      <c r="Y2511" s="2019"/>
      <c r="Z2511" s="2019"/>
    </row>
    <row r="2512" spans="1:26">
      <c r="A2512" s="2013"/>
      <c r="B2512" s="2014" t="s">
        <v>322</v>
      </c>
      <c r="C2512" s="2015"/>
      <c r="D2512" s="2016"/>
      <c r="E2512" s="2017"/>
      <c r="F2512" s="2018">
        <v>0</v>
      </c>
      <c r="H2512" s="2019"/>
      <c r="I2512" s="2019"/>
      <c r="J2512" s="2019"/>
      <c r="K2512" s="2019"/>
      <c r="L2512" s="2019"/>
      <c r="M2512" s="2019"/>
      <c r="N2512" s="2019"/>
      <c r="O2512" s="2019"/>
      <c r="P2512" s="2019"/>
      <c r="Q2512" s="2019"/>
      <c r="R2512" s="2019"/>
      <c r="S2512" s="2019"/>
      <c r="T2512" s="2019"/>
      <c r="U2512" s="2019"/>
      <c r="V2512" s="2019"/>
      <c r="W2512" s="2019"/>
      <c r="X2512" s="2019"/>
      <c r="Y2512" s="2019"/>
      <c r="Z2512" s="2019"/>
    </row>
    <row r="2513" spans="1:26" ht="26.4">
      <c r="A2513" s="2024" t="s">
        <v>178</v>
      </c>
      <c r="B2513" s="1878" t="s">
        <v>3258</v>
      </c>
      <c r="C2513" s="2015"/>
      <c r="D2513" s="2016"/>
      <c r="E2513" s="2017"/>
      <c r="F2513" s="2018">
        <v>0</v>
      </c>
      <c r="H2513" s="2019"/>
      <c r="I2513" s="2019"/>
      <c r="J2513" s="2019"/>
      <c r="K2513" s="2019"/>
      <c r="L2513" s="2019"/>
      <c r="M2513" s="2019"/>
      <c r="N2513" s="2019"/>
      <c r="O2513" s="2019"/>
      <c r="P2513" s="2019"/>
      <c r="Q2513" s="2019"/>
      <c r="R2513" s="2019"/>
      <c r="S2513" s="2019"/>
      <c r="T2513" s="2019"/>
      <c r="U2513" s="2019"/>
      <c r="V2513" s="2019"/>
      <c r="W2513" s="2019"/>
      <c r="X2513" s="2019"/>
      <c r="Y2513" s="2019"/>
      <c r="Z2513" s="2019"/>
    </row>
    <row r="2514" spans="1:26" s="93" customFormat="1" ht="26.4">
      <c r="A2514" s="1916" t="s">
        <v>178</v>
      </c>
      <c r="B2514" s="2037" t="s">
        <v>2342</v>
      </c>
      <c r="D2514" s="1831"/>
      <c r="E2514" s="1810"/>
      <c r="F2514" s="2018">
        <v>0</v>
      </c>
      <c r="G2514" s="500"/>
      <c r="H2514" s="94"/>
      <c r="I2514" s="1810"/>
      <c r="J2514" s="2019"/>
    </row>
    <row r="2515" spans="1:26" s="93" customFormat="1" ht="26.4">
      <c r="A2515" s="1916" t="s">
        <v>178</v>
      </c>
      <c r="B2515" s="2037" t="s">
        <v>1826</v>
      </c>
      <c r="D2515" s="1831"/>
      <c r="E2515" s="1810"/>
      <c r="F2515" s="2018">
        <v>0</v>
      </c>
      <c r="G2515" s="500"/>
      <c r="H2515" s="94"/>
      <c r="I2515" s="1810"/>
      <c r="J2515" s="2019"/>
    </row>
    <row r="2516" spans="1:26" s="93" customFormat="1" ht="39.6">
      <c r="A2516" s="1916" t="s">
        <v>178</v>
      </c>
      <c r="B2516" s="2037" t="s">
        <v>1827</v>
      </c>
      <c r="D2516" s="1831"/>
      <c r="E2516" s="1810"/>
      <c r="F2516" s="2018">
        <v>0</v>
      </c>
      <c r="G2516" s="500"/>
      <c r="H2516" s="94"/>
      <c r="I2516" s="1810"/>
      <c r="J2516" s="2019"/>
    </row>
    <row r="2517" spans="1:26" s="93" customFormat="1" ht="39.6">
      <c r="A2517" s="1916" t="s">
        <v>178</v>
      </c>
      <c r="B2517" s="2037" t="s">
        <v>343</v>
      </c>
      <c r="D2517" s="1831"/>
      <c r="E2517" s="1810"/>
      <c r="F2517" s="2018">
        <v>0</v>
      </c>
      <c r="G2517" s="500"/>
      <c r="H2517" s="94"/>
      <c r="I2517" s="1810"/>
      <c r="J2517" s="2019"/>
    </row>
    <row r="2518" spans="1:26" s="93" customFormat="1">
      <c r="A2518" s="1916" t="s">
        <v>178</v>
      </c>
      <c r="B2518" s="2037" t="s">
        <v>323</v>
      </c>
      <c r="D2518" s="1831"/>
      <c r="E2518" s="1810"/>
      <c r="F2518" s="2018">
        <v>0</v>
      </c>
      <c r="G2518" s="500"/>
      <c r="H2518" s="94"/>
      <c r="I2518" s="1810"/>
      <c r="J2518" s="2019"/>
    </row>
    <row r="2519" spans="1:26" s="93" customFormat="1" ht="39.6">
      <c r="A2519" s="2041" t="s">
        <v>178</v>
      </c>
      <c r="B2519" s="1888" t="s">
        <v>313</v>
      </c>
      <c r="C2519" s="1385"/>
      <c r="D2519" s="1386"/>
      <c r="E2519" s="1831"/>
      <c r="F2519" s="2018">
        <v>0</v>
      </c>
      <c r="G2519" s="500"/>
      <c r="H2519" s="1387"/>
      <c r="J2519" s="2019"/>
      <c r="K2519" s="1389"/>
    </row>
    <row r="2520" spans="1:26" s="93" customFormat="1">
      <c r="A2520" s="1916"/>
      <c r="B2520" s="2037" t="s">
        <v>1628</v>
      </c>
      <c r="D2520" s="1831"/>
      <c r="E2520" s="1810"/>
      <c r="F2520" s="2018">
        <v>0</v>
      </c>
      <c r="G2520" s="500"/>
      <c r="H2520" s="94"/>
      <c r="I2520" s="1810"/>
      <c r="J2520" s="2019"/>
    </row>
    <row r="2521" spans="1:26" s="93" customFormat="1">
      <c r="A2521" s="1916"/>
      <c r="B2521" s="2037"/>
      <c r="C2521" s="93" t="s">
        <v>201</v>
      </c>
      <c r="D2521" s="1831">
        <v>1</v>
      </c>
      <c r="E2521" s="1810"/>
      <c r="F2521" s="2030">
        <f t="shared" ref="F2521" si="107">D2521*E2521</f>
        <v>0</v>
      </c>
      <c r="G2521" s="500"/>
      <c r="H2521" s="94"/>
      <c r="I2521" s="1810"/>
      <c r="J2521" s="2019"/>
    </row>
    <row r="2522" spans="1:26">
      <c r="A2522" s="2020"/>
      <c r="B2522" s="2032"/>
      <c r="C2522" s="2015"/>
      <c r="D2522" s="2016"/>
      <c r="E2522" s="2017"/>
      <c r="F2522" s="2018"/>
      <c r="H2522" s="2019"/>
      <c r="I2522" s="2019"/>
      <c r="J2522" s="2019"/>
      <c r="K2522" s="2019"/>
      <c r="L2522" s="2019"/>
      <c r="M2522" s="2019"/>
      <c r="N2522" s="2019"/>
      <c r="O2522" s="2019"/>
      <c r="P2522" s="2019"/>
      <c r="Q2522" s="2019"/>
      <c r="R2522" s="2019"/>
      <c r="S2522" s="2019"/>
      <c r="T2522" s="2019"/>
      <c r="U2522" s="2019"/>
      <c r="V2522" s="2019"/>
      <c r="W2522" s="2019"/>
      <c r="X2522" s="2019"/>
      <c r="Y2522" s="2019"/>
      <c r="Z2522" s="2019"/>
    </row>
    <row r="2523" spans="1:26" ht="26.4">
      <c r="A2523" s="2020" t="s">
        <v>3279</v>
      </c>
      <c r="B2523" s="2032" t="s">
        <v>3256</v>
      </c>
      <c r="C2523" s="2015"/>
      <c r="D2523" s="2016"/>
      <c r="E2523" s="2017"/>
      <c r="F2523" s="2018">
        <v>0</v>
      </c>
      <c r="H2523" s="2019"/>
      <c r="I2523" s="2019"/>
      <c r="J2523" s="2019"/>
      <c r="K2523" s="2019"/>
      <c r="L2523" s="2019"/>
      <c r="M2523" s="2019"/>
      <c r="N2523" s="2019"/>
      <c r="O2523" s="2019"/>
      <c r="P2523" s="2019"/>
      <c r="Q2523" s="2019"/>
      <c r="R2523" s="2019"/>
      <c r="S2523" s="2019"/>
      <c r="T2523" s="2019"/>
      <c r="U2523" s="2019"/>
      <c r="V2523" s="2019"/>
      <c r="W2523" s="2019"/>
      <c r="X2523" s="2019"/>
      <c r="Y2523" s="2019"/>
      <c r="Z2523" s="2019"/>
    </row>
    <row r="2524" spans="1:26" ht="39.6">
      <c r="A2524" s="2020"/>
      <c r="B2524" s="1797" t="s">
        <v>3280</v>
      </c>
      <c r="C2524" s="2015"/>
      <c r="D2524" s="2016"/>
      <c r="E2524" s="2017"/>
      <c r="F2524" s="2018">
        <v>0</v>
      </c>
      <c r="H2524" s="2019"/>
      <c r="I2524" s="2019"/>
      <c r="J2524" s="2019"/>
      <c r="K2524" s="2019"/>
      <c r="L2524" s="2019"/>
      <c r="M2524" s="2019"/>
      <c r="N2524" s="2019"/>
      <c r="O2524" s="2019"/>
      <c r="P2524" s="2019"/>
      <c r="Q2524" s="2019"/>
      <c r="R2524" s="2019"/>
      <c r="S2524" s="2019"/>
      <c r="T2524" s="2019"/>
      <c r="U2524" s="2019"/>
      <c r="V2524" s="2019"/>
      <c r="W2524" s="2019"/>
      <c r="X2524" s="2019"/>
      <c r="Y2524" s="2019"/>
      <c r="Z2524" s="2019"/>
    </row>
    <row r="2525" spans="1:26">
      <c r="A2525" s="2013"/>
      <c r="B2525" s="2014" t="s">
        <v>322</v>
      </c>
      <c r="C2525" s="2015"/>
      <c r="D2525" s="2016"/>
      <c r="E2525" s="2017"/>
      <c r="F2525" s="2018">
        <v>0</v>
      </c>
      <c r="H2525" s="2019"/>
      <c r="I2525" s="2019"/>
      <c r="J2525" s="2019"/>
      <c r="K2525" s="2019"/>
      <c r="L2525" s="2019"/>
      <c r="M2525" s="2019"/>
      <c r="N2525" s="2019"/>
      <c r="O2525" s="2019"/>
      <c r="P2525" s="2019"/>
      <c r="Q2525" s="2019"/>
      <c r="R2525" s="2019"/>
      <c r="S2525" s="2019"/>
      <c r="T2525" s="2019"/>
      <c r="U2525" s="2019"/>
      <c r="V2525" s="2019"/>
      <c r="W2525" s="2019"/>
      <c r="X2525" s="2019"/>
      <c r="Y2525" s="2019"/>
      <c r="Z2525" s="2019"/>
    </row>
    <row r="2526" spans="1:26" ht="26.4">
      <c r="A2526" s="2024" t="s">
        <v>178</v>
      </c>
      <c r="B2526" s="1878" t="s">
        <v>3258</v>
      </c>
      <c r="C2526" s="2015"/>
      <c r="D2526" s="2016"/>
      <c r="E2526" s="2017"/>
      <c r="F2526" s="2018">
        <v>0</v>
      </c>
      <c r="H2526" s="2019"/>
      <c r="I2526" s="2019"/>
      <c r="J2526" s="2019"/>
      <c r="K2526" s="2019"/>
      <c r="L2526" s="2019"/>
      <c r="M2526" s="2019"/>
      <c r="N2526" s="2019"/>
      <c r="O2526" s="2019"/>
      <c r="P2526" s="2019"/>
      <c r="Q2526" s="2019"/>
      <c r="R2526" s="2019"/>
      <c r="S2526" s="2019"/>
      <c r="T2526" s="2019"/>
      <c r="U2526" s="2019"/>
      <c r="V2526" s="2019"/>
      <c r="W2526" s="2019"/>
      <c r="X2526" s="2019"/>
      <c r="Y2526" s="2019"/>
      <c r="Z2526" s="2019"/>
    </row>
    <row r="2527" spans="1:26" s="93" customFormat="1" ht="26.4">
      <c r="A2527" s="1916" t="s">
        <v>178</v>
      </c>
      <c r="B2527" s="2037" t="s">
        <v>2342</v>
      </c>
      <c r="D2527" s="1831"/>
      <c r="E2527" s="1810"/>
      <c r="F2527" s="2018">
        <v>0</v>
      </c>
      <c r="G2527" s="500"/>
      <c r="H2527" s="94"/>
      <c r="I2527" s="1810"/>
      <c r="J2527" s="2019"/>
    </row>
    <row r="2528" spans="1:26" s="93" customFormat="1" ht="26.4">
      <c r="A2528" s="1916" t="s">
        <v>178</v>
      </c>
      <c r="B2528" s="2037" t="s">
        <v>1826</v>
      </c>
      <c r="D2528" s="1831"/>
      <c r="E2528" s="1810"/>
      <c r="F2528" s="2018">
        <v>0</v>
      </c>
      <c r="G2528" s="500"/>
      <c r="H2528" s="94"/>
      <c r="I2528" s="1810"/>
      <c r="J2528" s="2019"/>
    </row>
    <row r="2529" spans="1:26" s="93" customFormat="1" ht="39.6">
      <c r="A2529" s="1916" t="s">
        <v>178</v>
      </c>
      <c r="B2529" s="2037" t="s">
        <v>1827</v>
      </c>
      <c r="D2529" s="1831"/>
      <c r="E2529" s="1810"/>
      <c r="F2529" s="2018">
        <v>0</v>
      </c>
      <c r="G2529" s="500"/>
      <c r="H2529" s="94"/>
      <c r="I2529" s="1810"/>
      <c r="J2529" s="2019"/>
    </row>
    <row r="2530" spans="1:26" s="93" customFormat="1" ht="39.6">
      <c r="A2530" s="1916" t="s">
        <v>178</v>
      </c>
      <c r="B2530" s="2037" t="s">
        <v>343</v>
      </c>
      <c r="D2530" s="1831"/>
      <c r="E2530" s="1810"/>
      <c r="F2530" s="2018">
        <v>0</v>
      </c>
      <c r="G2530" s="500"/>
      <c r="H2530" s="94"/>
      <c r="I2530" s="1810"/>
      <c r="J2530" s="2019"/>
    </row>
    <row r="2531" spans="1:26" s="93" customFormat="1">
      <c r="A2531" s="1916" t="s">
        <v>178</v>
      </c>
      <c r="B2531" s="2037" t="s">
        <v>323</v>
      </c>
      <c r="D2531" s="1831"/>
      <c r="E2531" s="1810"/>
      <c r="F2531" s="2018">
        <v>0</v>
      </c>
      <c r="G2531" s="500"/>
      <c r="H2531" s="94"/>
      <c r="I2531" s="1810"/>
      <c r="J2531" s="2019"/>
    </row>
    <row r="2532" spans="1:26" s="93" customFormat="1" ht="39.6">
      <c r="A2532" s="2041" t="s">
        <v>178</v>
      </c>
      <c r="B2532" s="1888" t="s">
        <v>313</v>
      </c>
      <c r="C2532" s="1385"/>
      <c r="D2532" s="1386"/>
      <c r="E2532" s="1831"/>
      <c r="F2532" s="2018">
        <v>0</v>
      </c>
      <c r="G2532" s="500"/>
      <c r="H2532" s="1387"/>
      <c r="J2532" s="2019"/>
      <c r="K2532" s="1389"/>
    </row>
    <row r="2533" spans="1:26" s="93" customFormat="1">
      <c r="A2533" s="1884"/>
      <c r="B2533" s="2037" t="s">
        <v>1628</v>
      </c>
      <c r="D2533" s="1831"/>
      <c r="E2533" s="1810"/>
      <c r="F2533" s="2018">
        <v>0</v>
      </c>
      <c r="G2533" s="500"/>
      <c r="H2533" s="94"/>
      <c r="I2533" s="1810"/>
      <c r="J2533" s="2019"/>
    </row>
    <row r="2534" spans="1:26" s="93" customFormat="1">
      <c r="A2534" s="1884"/>
      <c r="B2534" s="2037"/>
      <c r="C2534" s="93" t="s">
        <v>201</v>
      </c>
      <c r="D2534" s="1831">
        <v>2</v>
      </c>
      <c r="E2534" s="1810"/>
      <c r="F2534" s="2030">
        <f t="shared" ref="F2534:F2570" si="108">D2534*E2534</f>
        <v>0</v>
      </c>
      <c r="G2534" s="500"/>
      <c r="H2534" s="94"/>
      <c r="I2534" s="1810"/>
      <c r="J2534" s="2019"/>
    </row>
    <row r="2535" spans="1:26">
      <c r="A2535" s="1808"/>
      <c r="B2535" s="2014"/>
      <c r="C2535" s="2045"/>
      <c r="D2535" s="1831"/>
      <c r="E2535" s="2017"/>
      <c r="F2535" s="2030">
        <f t="shared" si="108"/>
        <v>0</v>
      </c>
      <c r="H2535" s="2019"/>
      <c r="I2535" s="2019"/>
      <c r="J2535" s="2019"/>
      <c r="K2535" s="2019"/>
      <c r="L2535" s="2019"/>
      <c r="M2535" s="2019"/>
      <c r="N2535" s="2019"/>
      <c r="O2535" s="2019"/>
      <c r="P2535" s="2019"/>
      <c r="Q2535" s="2019"/>
      <c r="R2535" s="2019"/>
      <c r="S2535" s="2019"/>
      <c r="T2535" s="2019"/>
      <c r="U2535" s="2019"/>
      <c r="V2535" s="2019"/>
      <c r="W2535" s="2019"/>
      <c r="X2535" s="2019"/>
      <c r="Y2535" s="2019"/>
      <c r="Z2535" s="2019"/>
    </row>
    <row r="2536" spans="1:26" s="2051" customFormat="1">
      <c r="A2536" s="2046" t="s">
        <v>3281</v>
      </c>
      <c r="B2536" s="2047" t="s">
        <v>3282</v>
      </c>
      <c r="C2536" s="2048"/>
      <c r="D2536" s="1831"/>
      <c r="E2536" s="2049"/>
      <c r="F2536" s="2030">
        <f t="shared" si="108"/>
        <v>0</v>
      </c>
      <c r="G2536" s="2050"/>
    </row>
    <row r="2537" spans="1:26" s="2051" customFormat="1" ht="224.4">
      <c r="A2537" s="2046"/>
      <c r="B2537" s="2052" t="s">
        <v>3283</v>
      </c>
      <c r="C2537" s="2048"/>
      <c r="D2537" s="1831"/>
      <c r="E2537" s="2049"/>
      <c r="F2537" s="2030">
        <f t="shared" si="108"/>
        <v>0</v>
      </c>
      <c r="G2537" s="2050"/>
    </row>
    <row r="2538" spans="1:26" s="2051" customFormat="1">
      <c r="A2538" s="2046"/>
      <c r="B2538" s="2052" t="s">
        <v>1726</v>
      </c>
      <c r="C2538" s="2048"/>
      <c r="D2538" s="1831"/>
      <c r="E2538" s="2049"/>
      <c r="F2538" s="2030">
        <f t="shared" si="108"/>
        <v>0</v>
      </c>
      <c r="G2538" s="2050"/>
    </row>
    <row r="2539" spans="1:26" s="2051" customFormat="1">
      <c r="A2539" s="2046"/>
      <c r="B2539" s="2052"/>
      <c r="C2539" s="2048" t="s">
        <v>216</v>
      </c>
      <c r="D2539" s="1831">
        <v>2000</v>
      </c>
      <c r="E2539" s="2049"/>
      <c r="F2539" s="2030">
        <f t="shared" si="108"/>
        <v>0</v>
      </c>
      <c r="G2539" s="2050"/>
    </row>
    <row r="2540" spans="1:26" s="2051" customFormat="1">
      <c r="A2540" s="2046"/>
      <c r="B2540" s="2052"/>
      <c r="C2540" s="2048"/>
      <c r="D2540" s="1831"/>
      <c r="E2540" s="2049"/>
      <c r="F2540" s="2030">
        <f t="shared" si="108"/>
        <v>0</v>
      </c>
      <c r="G2540" s="2050"/>
    </row>
    <row r="2541" spans="1:26" s="2051" customFormat="1">
      <c r="A2541" s="2046" t="s">
        <v>3284</v>
      </c>
      <c r="B2541" s="315" t="s">
        <v>3285</v>
      </c>
      <c r="C2541" s="2048"/>
      <c r="D2541" s="1831"/>
      <c r="E2541" s="2049"/>
      <c r="F2541" s="2030">
        <f t="shared" si="108"/>
        <v>0</v>
      </c>
      <c r="G2541" s="2050"/>
    </row>
    <row r="2542" spans="1:26" s="2051" customFormat="1" ht="171.6">
      <c r="A2542" s="2046"/>
      <c r="B2542" s="294" t="s">
        <v>3286</v>
      </c>
      <c r="C2542" s="2048"/>
      <c r="D2542" s="1831"/>
      <c r="E2542" s="2049"/>
      <c r="F2542" s="2030">
        <f t="shared" si="108"/>
        <v>0</v>
      </c>
      <c r="G2542" s="2050"/>
    </row>
    <row r="2543" spans="1:26" s="2051" customFormat="1">
      <c r="A2543" s="2046"/>
      <c r="B2543" s="294" t="s">
        <v>306</v>
      </c>
      <c r="C2543" s="2048"/>
      <c r="D2543" s="1831"/>
      <c r="E2543" s="2049"/>
      <c r="F2543" s="2030">
        <f t="shared" si="108"/>
        <v>0</v>
      </c>
      <c r="G2543" s="2050"/>
    </row>
    <row r="2544" spans="1:26" ht="26.4">
      <c r="A2544" s="2024" t="s">
        <v>178</v>
      </c>
      <c r="B2544" s="1878" t="s">
        <v>3287</v>
      </c>
      <c r="C2544" s="2015"/>
      <c r="D2544" s="1831"/>
      <c r="E2544" s="2017"/>
      <c r="F2544" s="2030">
        <f t="shared" si="108"/>
        <v>0</v>
      </c>
      <c r="H2544" s="2019"/>
      <c r="I2544" s="2019"/>
      <c r="J2544" s="2019"/>
      <c r="K2544" s="2019"/>
      <c r="L2544" s="2019"/>
      <c r="M2544" s="2019"/>
      <c r="N2544" s="2019"/>
      <c r="O2544" s="2019"/>
      <c r="P2544" s="2019"/>
      <c r="Q2544" s="2019"/>
      <c r="R2544" s="2019"/>
      <c r="S2544" s="2019"/>
      <c r="T2544" s="2019"/>
      <c r="U2544" s="2019"/>
      <c r="V2544" s="2019"/>
      <c r="W2544" s="2019"/>
      <c r="X2544" s="2019"/>
      <c r="Y2544" s="2019"/>
      <c r="Z2544" s="2019"/>
    </row>
    <row r="2545" spans="1:26" s="93" customFormat="1" ht="26.4">
      <c r="A2545" s="1916" t="s">
        <v>178</v>
      </c>
      <c r="B2545" s="2037" t="s">
        <v>1826</v>
      </c>
      <c r="D2545" s="1831"/>
      <c r="E2545" s="1810"/>
      <c r="F2545" s="2030">
        <f t="shared" si="108"/>
        <v>0</v>
      </c>
      <c r="G2545" s="500"/>
      <c r="H2545" s="94"/>
      <c r="I2545" s="1810"/>
      <c r="J2545" s="2019"/>
    </row>
    <row r="2546" spans="1:26" s="93" customFormat="1" ht="39.6">
      <c r="A2546" s="1916" t="s">
        <v>178</v>
      </c>
      <c r="B2546" s="2037" t="s">
        <v>1827</v>
      </c>
      <c r="D2546" s="1831"/>
      <c r="E2546" s="1810"/>
      <c r="F2546" s="2030">
        <f t="shared" si="108"/>
        <v>0</v>
      </c>
      <c r="G2546" s="500"/>
      <c r="H2546" s="94"/>
      <c r="I2546" s="1810"/>
      <c r="J2546" s="2019"/>
    </row>
    <row r="2547" spans="1:26" s="93" customFormat="1" ht="39.6">
      <c r="A2547" s="1916" t="s">
        <v>178</v>
      </c>
      <c r="B2547" s="2037" t="s">
        <v>343</v>
      </c>
      <c r="D2547" s="1831"/>
      <c r="E2547" s="1810"/>
      <c r="F2547" s="2030">
        <f t="shared" si="108"/>
        <v>0</v>
      </c>
      <c r="G2547" s="500"/>
      <c r="H2547" s="94"/>
      <c r="I2547" s="1810"/>
      <c r="J2547" s="2019"/>
    </row>
    <row r="2548" spans="1:26" s="93" customFormat="1">
      <c r="A2548" s="1916" t="s">
        <v>178</v>
      </c>
      <c r="B2548" s="2037" t="s">
        <v>323</v>
      </c>
      <c r="D2548" s="1831"/>
      <c r="E2548" s="1810"/>
      <c r="F2548" s="2030">
        <f t="shared" si="108"/>
        <v>0</v>
      </c>
      <c r="G2548" s="500"/>
      <c r="H2548" s="94"/>
      <c r="I2548" s="1810"/>
      <c r="J2548" s="2019"/>
    </row>
    <row r="2549" spans="1:26" s="93" customFormat="1" ht="39.6">
      <c r="A2549" s="2041" t="s">
        <v>178</v>
      </c>
      <c r="B2549" s="1888" t="s">
        <v>313</v>
      </c>
      <c r="C2549" s="1385"/>
      <c r="D2549" s="1831"/>
      <c r="E2549" s="1831"/>
      <c r="F2549" s="2030">
        <f t="shared" si="108"/>
        <v>0</v>
      </c>
      <c r="G2549" s="500"/>
      <c r="H2549" s="1387"/>
      <c r="J2549" s="2019"/>
      <c r="K2549" s="1389"/>
    </row>
    <row r="2550" spans="1:26" s="93" customFormat="1">
      <c r="A2550" s="1916"/>
      <c r="B2550" s="2037" t="s">
        <v>333</v>
      </c>
      <c r="D2550" s="1831"/>
      <c r="E2550" s="1810"/>
      <c r="F2550" s="2030">
        <f t="shared" si="108"/>
        <v>0</v>
      </c>
      <c r="G2550" s="500"/>
      <c r="H2550" s="94"/>
      <c r="I2550" s="1810"/>
      <c r="J2550" s="2019"/>
    </row>
    <row r="2551" spans="1:26" s="2051" customFormat="1">
      <c r="A2551" s="2046"/>
      <c r="B2551" s="2053" t="s">
        <v>3288</v>
      </c>
      <c r="C2551" s="2048" t="s">
        <v>215</v>
      </c>
      <c r="D2551" s="1831">
        <v>1</v>
      </c>
      <c r="E2551" s="2049"/>
      <c r="F2551" s="2030">
        <f t="shared" si="108"/>
        <v>0</v>
      </c>
      <c r="G2551" s="2054"/>
    </row>
    <row r="2552" spans="1:26" s="2051" customFormat="1">
      <c r="A2552" s="2046"/>
      <c r="B2552" s="2053" t="s">
        <v>3289</v>
      </c>
      <c r="C2552" s="2048" t="s">
        <v>215</v>
      </c>
      <c r="D2552" s="1831">
        <v>1</v>
      </c>
      <c r="E2552" s="2049"/>
      <c r="F2552" s="2030">
        <f t="shared" si="108"/>
        <v>0</v>
      </c>
      <c r="G2552" s="2054"/>
    </row>
    <row r="2553" spans="1:26" s="2051" customFormat="1">
      <c r="A2553" s="2046"/>
      <c r="B2553" s="2053" t="s">
        <v>3290</v>
      </c>
      <c r="C2553" s="2048" t="s">
        <v>215</v>
      </c>
      <c r="D2553" s="1831">
        <v>1</v>
      </c>
      <c r="E2553" s="2049"/>
      <c r="F2553" s="2030">
        <f t="shared" si="108"/>
        <v>0</v>
      </c>
      <c r="G2553" s="2054"/>
    </row>
    <row r="2554" spans="1:26" s="2051" customFormat="1">
      <c r="A2554" s="2046"/>
      <c r="B2554" s="2053" t="s">
        <v>3291</v>
      </c>
      <c r="C2554" s="2048" t="s">
        <v>215</v>
      </c>
      <c r="D2554" s="1831">
        <v>1</v>
      </c>
      <c r="E2554" s="2049"/>
      <c r="F2554" s="2030">
        <f t="shared" si="108"/>
        <v>0</v>
      </c>
      <c r="G2554" s="2054"/>
    </row>
    <row r="2555" spans="1:26" s="2051" customFormat="1">
      <c r="A2555" s="2046"/>
      <c r="B2555" s="2053" t="s">
        <v>3292</v>
      </c>
      <c r="C2555" s="2048" t="s">
        <v>215</v>
      </c>
      <c r="D2555" s="1831">
        <v>1</v>
      </c>
      <c r="E2555" s="2049"/>
      <c r="F2555" s="2030">
        <f t="shared" si="108"/>
        <v>0</v>
      </c>
      <c r="G2555" s="2054"/>
    </row>
    <row r="2556" spans="1:26" s="2051" customFormat="1">
      <c r="A2556" s="2046"/>
      <c r="B2556" s="2053" t="s">
        <v>3293</v>
      </c>
      <c r="C2556" s="2048" t="s">
        <v>215</v>
      </c>
      <c r="D2556" s="1831">
        <v>1</v>
      </c>
      <c r="E2556" s="2049"/>
      <c r="F2556" s="2030">
        <f t="shared" si="108"/>
        <v>0</v>
      </c>
      <c r="G2556" s="2054"/>
    </row>
    <row r="2557" spans="1:26" s="2051" customFormat="1">
      <c r="A2557" s="2046"/>
      <c r="B2557" s="315"/>
      <c r="C2557" s="2048"/>
      <c r="D2557" s="1831"/>
      <c r="E2557" s="2049"/>
      <c r="F2557" s="2030">
        <f t="shared" si="108"/>
        <v>0</v>
      </c>
      <c r="G2557" s="2050"/>
    </row>
    <row r="2558" spans="1:26">
      <c r="A2558" s="1804" t="s">
        <v>3294</v>
      </c>
      <c r="B2558" s="2055" t="s">
        <v>3295</v>
      </c>
      <c r="C2558" s="1879"/>
      <c r="D2558" s="2035"/>
      <c r="E2558" s="2056"/>
      <c r="F2558" s="1831">
        <f t="shared" si="108"/>
        <v>0</v>
      </c>
      <c r="G2558" s="2019"/>
      <c r="H2558" s="2019"/>
      <c r="I2558" s="2019"/>
      <c r="J2558" s="2019"/>
      <c r="K2558" s="2019"/>
      <c r="L2558" s="2019"/>
      <c r="M2558" s="2019"/>
      <c r="N2558" s="2019"/>
      <c r="O2558" s="2019"/>
      <c r="P2558" s="2019"/>
      <c r="Q2558" s="2019"/>
      <c r="R2558" s="2019"/>
      <c r="S2558" s="2019"/>
      <c r="T2558" s="2019"/>
      <c r="U2558" s="2019"/>
      <c r="V2558" s="2019"/>
      <c r="W2558" s="2019"/>
      <c r="X2558" s="2019"/>
      <c r="Y2558" s="2019"/>
      <c r="Z2558" s="2019"/>
    </row>
    <row r="2559" spans="1:26" ht="198">
      <c r="A2559" s="2057"/>
      <c r="B2559" s="1797" t="s">
        <v>3296</v>
      </c>
      <c r="C2559" s="1879"/>
      <c r="D2559" s="2058"/>
      <c r="E2559" s="2056"/>
      <c r="F2559" s="1831">
        <f t="shared" si="108"/>
        <v>0</v>
      </c>
      <c r="G2559" s="2059"/>
      <c r="H2559" s="2059"/>
      <c r="I2559" s="2059"/>
      <c r="J2559" s="2019"/>
      <c r="K2559" s="2059"/>
      <c r="L2559" s="2059"/>
      <c r="M2559" s="2059"/>
      <c r="N2559" s="2059"/>
      <c r="O2559" s="2059"/>
      <c r="P2559" s="2059"/>
      <c r="Q2559" s="2059"/>
      <c r="R2559" s="2059"/>
      <c r="S2559" s="2059"/>
      <c r="T2559" s="2059"/>
      <c r="U2559" s="2059"/>
      <c r="V2559" s="2059"/>
      <c r="W2559" s="2059"/>
      <c r="X2559" s="2059"/>
      <c r="Y2559" s="2059"/>
      <c r="Z2559" s="2059"/>
    </row>
    <row r="2560" spans="1:26">
      <c r="A2560" s="2024"/>
      <c r="B2560" s="2060" t="s">
        <v>322</v>
      </c>
      <c r="C2560" s="1879"/>
      <c r="D2560" s="2035"/>
      <c r="E2560" s="2056"/>
      <c r="F2560" s="1831">
        <f t="shared" si="108"/>
        <v>0</v>
      </c>
      <c r="G2560" s="2019"/>
      <c r="H2560" s="2019"/>
      <c r="I2560" s="2019"/>
      <c r="J2560" s="2019"/>
      <c r="K2560" s="2019"/>
      <c r="L2560" s="2019"/>
      <c r="M2560" s="2019"/>
      <c r="N2560" s="2019"/>
      <c r="O2560" s="2019"/>
      <c r="P2560" s="2019"/>
      <c r="Q2560" s="2019"/>
      <c r="R2560" s="2019"/>
      <c r="S2560" s="2019"/>
      <c r="T2560" s="2019"/>
      <c r="U2560" s="2019"/>
      <c r="V2560" s="2019"/>
      <c r="W2560" s="2019"/>
      <c r="X2560" s="2019"/>
      <c r="Y2560" s="2019"/>
      <c r="Z2560" s="2019"/>
    </row>
    <row r="2561" spans="1:26">
      <c r="A2561" s="2024"/>
      <c r="B2561" s="2060" t="s">
        <v>3297</v>
      </c>
      <c r="C2561" s="1879"/>
      <c r="D2561" s="2035"/>
      <c r="E2561" s="2056"/>
      <c r="F2561" s="1831">
        <f t="shared" si="108"/>
        <v>0</v>
      </c>
      <c r="G2561" s="2019"/>
      <c r="H2561" s="2019"/>
      <c r="I2561" s="2019"/>
      <c r="J2561" s="2019"/>
      <c r="K2561" s="2019"/>
      <c r="L2561" s="2019"/>
      <c r="M2561" s="2019"/>
      <c r="N2561" s="2019"/>
      <c r="O2561" s="2019"/>
      <c r="P2561" s="2019"/>
      <c r="Q2561" s="2019"/>
      <c r="R2561" s="2019"/>
      <c r="S2561" s="2019"/>
      <c r="T2561" s="2019"/>
      <c r="U2561" s="2019"/>
      <c r="V2561" s="2019"/>
      <c r="W2561" s="2019"/>
      <c r="X2561" s="2019"/>
      <c r="Y2561" s="2019"/>
      <c r="Z2561" s="2019"/>
    </row>
    <row r="2562" spans="1:26" ht="26.4">
      <c r="A2562" s="2024"/>
      <c r="B2562" s="2060" t="s">
        <v>3298</v>
      </c>
      <c r="C2562" s="1879"/>
      <c r="D2562" s="2035"/>
      <c r="E2562" s="2056"/>
      <c r="F2562" s="1831"/>
      <c r="G2562" s="2019"/>
      <c r="H2562" s="2019"/>
      <c r="I2562" s="2019"/>
      <c r="J2562" s="2019"/>
      <c r="K2562" s="2019"/>
      <c r="L2562" s="2019"/>
      <c r="M2562" s="2019"/>
      <c r="N2562" s="2019"/>
      <c r="O2562" s="2019"/>
      <c r="P2562" s="2019"/>
      <c r="Q2562" s="2019"/>
      <c r="R2562" s="2019"/>
      <c r="S2562" s="2019"/>
      <c r="T2562" s="2019"/>
      <c r="U2562" s="2019"/>
      <c r="V2562" s="2019"/>
      <c r="W2562" s="2019"/>
      <c r="X2562" s="2019"/>
      <c r="Y2562" s="2019"/>
      <c r="Z2562" s="2019"/>
    </row>
    <row r="2563" spans="1:26" s="93" customFormat="1" ht="39.6">
      <c r="A2563" s="1884"/>
      <c r="B2563" s="1999" t="s">
        <v>344</v>
      </c>
      <c r="C2563" s="1879"/>
      <c r="D2563" s="1831"/>
      <c r="E2563" s="1810"/>
      <c r="F2563" s="1831">
        <f t="shared" si="108"/>
        <v>0</v>
      </c>
      <c r="H2563" s="94"/>
      <c r="I2563" s="1810"/>
      <c r="J2563" s="2019"/>
    </row>
    <row r="2564" spans="1:26" s="93" customFormat="1" ht="39.6">
      <c r="A2564" s="1884"/>
      <c r="B2564" s="1999" t="s">
        <v>343</v>
      </c>
      <c r="C2564" s="1879"/>
      <c r="D2564" s="1831"/>
      <c r="E2564" s="1810"/>
      <c r="F2564" s="1831">
        <f t="shared" si="108"/>
        <v>0</v>
      </c>
      <c r="H2564" s="94"/>
      <c r="I2564" s="1810"/>
      <c r="J2564" s="2019"/>
    </row>
    <row r="2565" spans="1:26" s="1883" customFormat="1">
      <c r="A2565" s="1892"/>
      <c r="B2565" s="1892" t="s">
        <v>323</v>
      </c>
      <c r="C2565" s="1879"/>
      <c r="D2565" s="1831"/>
      <c r="E2565" s="1831"/>
      <c r="F2565" s="1831">
        <f t="shared" si="108"/>
        <v>0</v>
      </c>
      <c r="J2565" s="2019"/>
    </row>
    <row r="2566" spans="1:26" s="1883" customFormat="1" ht="39.6">
      <c r="A2566" s="1892"/>
      <c r="B2566" s="88" t="s">
        <v>313</v>
      </c>
      <c r="C2566" s="1879"/>
      <c r="D2566" s="1831"/>
      <c r="E2566" s="1831"/>
      <c r="F2566" s="1831">
        <f t="shared" si="108"/>
        <v>0</v>
      </c>
      <c r="H2566" s="2061"/>
      <c r="J2566" s="2019"/>
    </row>
    <row r="2567" spans="1:26" s="1883" customFormat="1" ht="39.6">
      <c r="A2567" s="1892"/>
      <c r="B2567" s="88" t="s">
        <v>3299</v>
      </c>
      <c r="C2567" s="1879"/>
      <c r="D2567" s="1831"/>
      <c r="E2567" s="1831"/>
      <c r="F2567" s="1831"/>
      <c r="H2567" s="2061"/>
      <c r="J2567" s="2019"/>
    </row>
    <row r="2568" spans="1:26" ht="13.8">
      <c r="A2568" s="2024"/>
      <c r="B2568" s="2062" t="s">
        <v>424</v>
      </c>
      <c r="C2568" s="1879"/>
      <c r="D2568" s="2063"/>
      <c r="E2568" s="2056"/>
      <c r="F2568" s="1831">
        <f t="shared" si="108"/>
        <v>0</v>
      </c>
      <c r="G2568" s="2064"/>
      <c r="H2568" s="2064"/>
      <c r="I2568" s="2064"/>
      <c r="J2568" s="2019"/>
      <c r="K2568" s="2064"/>
      <c r="L2568" s="2064"/>
      <c r="M2568" s="2064"/>
      <c r="N2568" s="2064"/>
      <c r="O2568" s="2064"/>
      <c r="P2568" s="2064"/>
      <c r="Q2568" s="2064"/>
      <c r="R2568" s="2064"/>
      <c r="S2568" s="2064"/>
      <c r="T2568" s="2064"/>
      <c r="U2568" s="2064"/>
      <c r="V2568" s="2064"/>
      <c r="W2568" s="2064"/>
      <c r="X2568" s="2064"/>
      <c r="Y2568" s="2064"/>
      <c r="Z2568" s="2064"/>
    </row>
    <row r="2569" spans="1:26" s="2031" customFormat="1">
      <c r="A2569" s="2065"/>
      <c r="B2569" s="2066"/>
      <c r="C2569" s="1879" t="s">
        <v>226</v>
      </c>
      <c r="D2569" s="2067">
        <v>44</v>
      </c>
      <c r="E2569" s="2056"/>
      <c r="F2569" s="1831">
        <f t="shared" si="108"/>
        <v>0</v>
      </c>
      <c r="J2569" s="2019"/>
    </row>
    <row r="2570" spans="1:26" s="2051" customFormat="1">
      <c r="A2570" s="2046"/>
      <c r="B2570" s="315"/>
      <c r="C2570" s="2048"/>
      <c r="D2570" s="1831"/>
      <c r="E2570" s="2049"/>
      <c r="F2570" s="2030">
        <f t="shared" si="108"/>
        <v>0</v>
      </c>
      <c r="G2570" s="2050"/>
    </row>
    <row r="2571" spans="1:26" s="2051" customFormat="1" ht="26.4">
      <c r="A2571" s="1804" t="s">
        <v>3300</v>
      </c>
      <c r="B2571" s="2068" t="s">
        <v>3301</v>
      </c>
      <c r="C2571" s="2048"/>
      <c r="D2571" s="1831"/>
      <c r="E2571" s="2049"/>
      <c r="F2571" s="2030"/>
      <c r="G2571" s="2050"/>
    </row>
    <row r="2572" spans="1:26" s="2051" customFormat="1" ht="79.2">
      <c r="A2572" s="2046"/>
      <c r="B2572" s="294" t="s">
        <v>3302</v>
      </c>
      <c r="C2572" s="2048"/>
      <c r="D2572" s="1831"/>
      <c r="E2572" s="2049"/>
      <c r="F2572" s="2030"/>
      <c r="G2572" s="2050"/>
    </row>
    <row r="2573" spans="1:26" s="2051" customFormat="1">
      <c r="A2573" s="2046"/>
      <c r="B2573" s="294" t="s">
        <v>2308</v>
      </c>
      <c r="C2573" s="2048"/>
      <c r="D2573" s="1831"/>
      <c r="E2573" s="2049"/>
      <c r="F2573" s="2030"/>
      <c r="G2573" s="2050"/>
    </row>
    <row r="2574" spans="1:26" s="2051" customFormat="1">
      <c r="A2574" s="2046"/>
      <c r="B2574" s="315"/>
      <c r="C2574" s="1879" t="s">
        <v>226</v>
      </c>
      <c r="D2574" s="2067">
        <v>145</v>
      </c>
      <c r="E2574" s="2056"/>
      <c r="F2574" s="1831">
        <f t="shared" ref="F2574" si="109">D2574*E2574</f>
        <v>0</v>
      </c>
      <c r="G2574" s="2050"/>
    </row>
    <row r="2575" spans="1:26" s="2051" customFormat="1">
      <c r="A2575" s="2046"/>
      <c r="B2575" s="315"/>
      <c r="C2575" s="2048"/>
      <c r="D2575" s="1831"/>
      <c r="E2575" s="2049"/>
      <c r="F2575" s="2030"/>
      <c r="G2575" s="2050"/>
    </row>
    <row r="2576" spans="1:26" s="2051" customFormat="1">
      <c r="A2576" s="2046"/>
      <c r="B2576" s="315"/>
      <c r="C2576" s="2048"/>
      <c r="D2576" s="1831"/>
      <c r="E2576" s="2049"/>
      <c r="F2576" s="2030"/>
      <c r="G2576" s="2050"/>
    </row>
    <row r="2577" spans="1:7" s="2051" customFormat="1" ht="26.4">
      <c r="A2577" s="1804" t="s">
        <v>3303</v>
      </c>
      <c r="B2577" s="2068" t="s">
        <v>3304</v>
      </c>
      <c r="C2577" s="2048"/>
      <c r="D2577" s="1831"/>
      <c r="E2577" s="2049"/>
      <c r="F2577" s="2030"/>
      <c r="G2577" s="2050"/>
    </row>
    <row r="2578" spans="1:7" s="2051" customFormat="1" ht="52.8">
      <c r="A2578" s="2046"/>
      <c r="B2578" s="294" t="s">
        <v>3305</v>
      </c>
      <c r="C2578" s="2048"/>
      <c r="D2578" s="1831"/>
      <c r="E2578" s="2049"/>
      <c r="F2578" s="2030"/>
      <c r="G2578" s="2050"/>
    </row>
    <row r="2579" spans="1:7" s="2051" customFormat="1" ht="39.6">
      <c r="A2579" s="2046"/>
      <c r="B2579" s="294" t="s">
        <v>3306</v>
      </c>
      <c r="C2579" s="2048"/>
      <c r="D2579" s="1831"/>
      <c r="E2579" s="2049"/>
      <c r="F2579" s="2030"/>
      <c r="G2579" s="2050"/>
    </row>
    <row r="2580" spans="1:7" s="2051" customFormat="1" ht="39.6">
      <c r="A2580" s="2046"/>
      <c r="B2580" s="294" t="s">
        <v>3307</v>
      </c>
      <c r="C2580" s="2048"/>
      <c r="D2580" s="1831"/>
      <c r="E2580" s="2049"/>
      <c r="F2580" s="2030"/>
      <c r="G2580" s="2050"/>
    </row>
    <row r="2581" spans="1:7" s="2051" customFormat="1">
      <c r="A2581" s="2046"/>
      <c r="B2581" s="294" t="s">
        <v>214</v>
      </c>
      <c r="C2581" s="2048"/>
      <c r="D2581" s="1831"/>
      <c r="E2581" s="2049"/>
      <c r="F2581" s="2030"/>
      <c r="G2581" s="2050"/>
    </row>
    <row r="2582" spans="1:7" s="2051" customFormat="1">
      <c r="A2582" s="2046"/>
      <c r="B2582" s="2066" t="s">
        <v>3308</v>
      </c>
      <c r="C2582" s="1879" t="s">
        <v>215</v>
      </c>
      <c r="D2582" s="2067">
        <v>1</v>
      </c>
      <c r="E2582" s="2056"/>
      <c r="F2582" s="1831">
        <f t="shared" ref="F2582:F2583" si="110">D2582*E2582</f>
        <v>0</v>
      </c>
      <c r="G2582" s="2050"/>
    </row>
    <row r="2583" spans="1:7" s="2051" customFormat="1">
      <c r="A2583" s="2046"/>
      <c r="B2583" s="2066" t="s">
        <v>3309</v>
      </c>
      <c r="C2583" s="1879" t="s">
        <v>215</v>
      </c>
      <c r="D2583" s="2067">
        <v>1</v>
      </c>
      <c r="E2583" s="2056"/>
      <c r="F2583" s="1831">
        <f t="shared" si="110"/>
        <v>0</v>
      </c>
      <c r="G2583" s="2050"/>
    </row>
    <row r="2584" spans="1:7" s="2051" customFormat="1">
      <c r="A2584" s="2046"/>
      <c r="B2584" s="315"/>
      <c r="C2584" s="2048"/>
      <c r="D2584" s="1831"/>
      <c r="E2584" s="2049"/>
      <c r="F2584" s="2030"/>
      <c r="G2584" s="2050"/>
    </row>
    <row r="2585" spans="1:7" s="2051" customFormat="1">
      <c r="A2585" s="2046"/>
      <c r="B2585" s="315"/>
      <c r="C2585" s="2048"/>
      <c r="D2585" s="1831"/>
      <c r="E2585" s="2049"/>
      <c r="F2585" s="2030"/>
      <c r="G2585" s="2050"/>
    </row>
    <row r="2586" spans="1:7" s="2051" customFormat="1">
      <c r="A2586" s="1804" t="s">
        <v>3310</v>
      </c>
      <c r="B2586" s="2068" t="s">
        <v>3311</v>
      </c>
      <c r="C2586" s="2048"/>
      <c r="D2586" s="1831"/>
      <c r="E2586" s="2049"/>
      <c r="F2586" s="2030"/>
      <c r="G2586" s="2050"/>
    </row>
    <row r="2587" spans="1:7" s="2051" customFormat="1" ht="79.2">
      <c r="A2587" s="2046"/>
      <c r="B2587" s="294" t="s">
        <v>3312</v>
      </c>
      <c r="C2587" s="2048"/>
      <c r="D2587" s="1831"/>
      <c r="E2587" s="2049"/>
      <c r="F2587" s="2030"/>
      <c r="G2587" s="2050"/>
    </row>
    <row r="2588" spans="1:7" s="2051" customFormat="1" ht="52.8">
      <c r="A2588" s="2046"/>
      <c r="B2588" s="294" t="s">
        <v>3313</v>
      </c>
      <c r="C2588" s="2048"/>
      <c r="D2588" s="1831"/>
      <c r="E2588" s="2049"/>
      <c r="F2588" s="2030"/>
      <c r="G2588" s="2050"/>
    </row>
    <row r="2589" spans="1:7" s="2051" customFormat="1" ht="66">
      <c r="A2589" s="2046"/>
      <c r="B2589" s="294" t="s">
        <v>3314</v>
      </c>
      <c r="C2589" s="2048"/>
      <c r="D2589" s="1831"/>
      <c r="E2589" s="2049"/>
      <c r="F2589" s="2030"/>
      <c r="G2589" s="2050"/>
    </row>
    <row r="2590" spans="1:7" s="2051" customFormat="1" ht="39.6">
      <c r="A2590" s="2046"/>
      <c r="B2590" s="294" t="s">
        <v>3315</v>
      </c>
      <c r="C2590" s="2048"/>
      <c r="D2590" s="1831"/>
      <c r="E2590" s="2049"/>
      <c r="F2590" s="2030"/>
      <c r="G2590" s="2050"/>
    </row>
    <row r="2591" spans="1:7" s="2051" customFormat="1" ht="39.6">
      <c r="A2591" s="2046"/>
      <c r="B2591" s="294" t="s">
        <v>3316</v>
      </c>
      <c r="C2591" s="2048"/>
      <c r="D2591" s="1831"/>
      <c r="E2591" s="2049"/>
      <c r="F2591" s="2030"/>
      <c r="G2591" s="2050"/>
    </row>
    <row r="2592" spans="1:7" s="2051" customFormat="1">
      <c r="A2592" s="2046"/>
      <c r="B2592" s="2066" t="s">
        <v>3317</v>
      </c>
      <c r="C2592" s="1879" t="s">
        <v>215</v>
      </c>
      <c r="D2592" s="2067">
        <v>1</v>
      </c>
      <c r="E2592" s="2056"/>
      <c r="F2592" s="1831">
        <f t="shared" ref="F2592:F2593" si="111">D2592*E2592</f>
        <v>0</v>
      </c>
      <c r="G2592" s="2050"/>
    </row>
    <row r="2593" spans="1:26" s="2051" customFormat="1">
      <c r="A2593" s="2046"/>
      <c r="B2593" s="2066" t="s">
        <v>3318</v>
      </c>
      <c r="C2593" s="1879" t="s">
        <v>215</v>
      </c>
      <c r="D2593" s="2067">
        <v>1</v>
      </c>
      <c r="E2593" s="2056"/>
      <c r="F2593" s="1831">
        <f t="shared" si="111"/>
        <v>0</v>
      </c>
      <c r="G2593" s="2050"/>
    </row>
    <row r="2594" spans="1:26" s="2051" customFormat="1">
      <c r="A2594" s="2046"/>
      <c r="B2594" s="2066"/>
      <c r="C2594" s="1879"/>
      <c r="D2594" s="2067"/>
      <c r="E2594" s="2056"/>
      <c r="F2594" s="1831"/>
      <c r="G2594" s="2050"/>
    </row>
    <row r="2595" spans="1:26" s="2051" customFormat="1" ht="26.4">
      <c r="A2595" s="1804" t="s">
        <v>3319</v>
      </c>
      <c r="B2595" s="2068" t="s">
        <v>3320</v>
      </c>
      <c r="C2595" s="2048"/>
      <c r="D2595" s="1831"/>
      <c r="E2595" s="2049"/>
      <c r="F2595" s="2030"/>
      <c r="G2595" s="2050"/>
    </row>
    <row r="2596" spans="1:26" s="2051" customFormat="1" ht="264">
      <c r="A2596" s="2046"/>
      <c r="B2596" s="294" t="s">
        <v>3321</v>
      </c>
      <c r="C2596" s="2048"/>
      <c r="D2596" s="1831"/>
      <c r="E2596" s="2049"/>
      <c r="F2596" s="2030"/>
      <c r="G2596" s="2050"/>
    </row>
    <row r="2597" spans="1:26" s="2051" customFormat="1">
      <c r="A2597" s="2046"/>
      <c r="B2597" s="294"/>
      <c r="C2597" s="1879" t="s">
        <v>2309</v>
      </c>
      <c r="D2597" s="2067">
        <v>70</v>
      </c>
      <c r="E2597" s="2056"/>
      <c r="F2597" s="1831">
        <f t="shared" ref="F2597" si="112">D2597*E2597</f>
        <v>0</v>
      </c>
      <c r="G2597" s="2050"/>
    </row>
    <row r="2598" spans="1:26" s="2051" customFormat="1">
      <c r="A2598" s="2046"/>
      <c r="B2598" s="294"/>
      <c r="C2598" s="2048"/>
      <c r="D2598" s="1831"/>
      <c r="E2598" s="2049"/>
      <c r="F2598" s="2030"/>
      <c r="G2598" s="2050"/>
    </row>
    <row r="2599" spans="1:26">
      <c r="A2599" s="2069"/>
      <c r="B2599" s="2070"/>
      <c r="C2599" s="2045"/>
      <c r="D2599" s="1812"/>
      <c r="E2599" s="1795"/>
      <c r="F2599" s="1831">
        <f>D2599*E2599</f>
        <v>0</v>
      </c>
      <c r="H2599" s="1777"/>
      <c r="I2599" s="1777"/>
      <c r="J2599" s="1777"/>
      <c r="K2599" s="1777"/>
      <c r="L2599" s="1777"/>
      <c r="M2599" s="1777"/>
      <c r="N2599" s="1777"/>
      <c r="O2599" s="1777"/>
      <c r="P2599" s="1777"/>
      <c r="Q2599" s="1777"/>
      <c r="R2599" s="1777"/>
      <c r="S2599" s="1777"/>
      <c r="T2599" s="1777"/>
      <c r="U2599" s="1777"/>
      <c r="V2599" s="1777"/>
      <c r="W2599" s="1777"/>
      <c r="X2599" s="1777"/>
      <c r="Y2599" s="1777"/>
      <c r="Z2599" s="1777"/>
    </row>
    <row r="2600" spans="1:26">
      <c r="A2600" s="1924"/>
      <c r="B2600" s="1925" t="s">
        <v>3322</v>
      </c>
      <c r="C2600" s="1926"/>
      <c r="D2600" s="1927"/>
      <c r="E2600" s="1992"/>
      <c r="F2600" s="1993">
        <f>SUM(F1976:F2599)</f>
        <v>0</v>
      </c>
      <c r="H2600" s="1777"/>
      <c r="I2600" s="1777"/>
      <c r="J2600" s="1777"/>
      <c r="K2600" s="1777"/>
      <c r="L2600" s="1777"/>
      <c r="M2600" s="1777"/>
      <c r="N2600" s="1777"/>
      <c r="O2600" s="1777"/>
      <c r="P2600" s="1777"/>
      <c r="Q2600" s="1777"/>
      <c r="R2600" s="1777"/>
      <c r="S2600" s="1777"/>
      <c r="T2600" s="1777"/>
      <c r="U2600" s="1777"/>
      <c r="V2600" s="1777"/>
      <c r="W2600" s="1777"/>
      <c r="X2600" s="1777"/>
      <c r="Y2600" s="1777"/>
      <c r="Z2600" s="1777"/>
    </row>
    <row r="2601" spans="1:26">
      <c r="A2601" s="2069"/>
      <c r="B2601" s="2070"/>
      <c r="C2601" s="2045"/>
      <c r="D2601" s="1812"/>
      <c r="E2601" s="1795"/>
      <c r="F2601" s="1813"/>
      <c r="H2601" s="1777"/>
      <c r="I2601" s="1777"/>
      <c r="J2601" s="1777"/>
      <c r="K2601" s="1777"/>
      <c r="L2601" s="1777"/>
      <c r="M2601" s="1777"/>
      <c r="N2601" s="1777"/>
      <c r="O2601" s="1777"/>
      <c r="P2601" s="1777"/>
      <c r="Q2601" s="1777"/>
      <c r="R2601" s="1777"/>
      <c r="S2601" s="1777"/>
      <c r="T2601" s="1777"/>
      <c r="U2601" s="1777"/>
      <c r="V2601" s="1777"/>
      <c r="W2601" s="1777"/>
      <c r="X2601" s="1777"/>
      <c r="Y2601" s="1777"/>
      <c r="Z2601" s="1777"/>
    </row>
    <row r="2602" spans="1:26">
      <c r="A2602" s="2069"/>
      <c r="B2602" s="2070"/>
      <c r="C2602" s="2045"/>
      <c r="D2602" s="1812"/>
      <c r="E2602" s="1795"/>
      <c r="F2602" s="1813"/>
      <c r="H2602" s="1777"/>
      <c r="I2602" s="1777"/>
      <c r="J2602" s="1777"/>
      <c r="K2602" s="1777"/>
      <c r="L2602" s="1777"/>
      <c r="M2602" s="1777"/>
      <c r="N2602" s="1777"/>
      <c r="O2602" s="1777"/>
      <c r="P2602" s="1777"/>
      <c r="Q2602" s="1777"/>
      <c r="R2602" s="1777"/>
      <c r="S2602" s="1777"/>
      <c r="T2602" s="1777"/>
      <c r="U2602" s="1777"/>
      <c r="V2602" s="1777"/>
      <c r="W2602" s="1777"/>
      <c r="X2602" s="1777"/>
      <c r="Y2602" s="1777"/>
      <c r="Z2602" s="1777"/>
    </row>
    <row r="2603" spans="1:26">
      <c r="A2603" s="1798"/>
      <c r="B2603" s="1799" t="s">
        <v>1055</v>
      </c>
      <c r="C2603" s="1800"/>
      <c r="D2603" s="1801"/>
      <c r="E2603" s="1801"/>
      <c r="F2603" s="1801"/>
      <c r="H2603" s="1777"/>
      <c r="I2603" s="1777"/>
      <c r="J2603" s="1777"/>
      <c r="K2603" s="1777"/>
      <c r="L2603" s="1777"/>
      <c r="M2603" s="1777"/>
      <c r="N2603" s="1777"/>
      <c r="O2603" s="1777"/>
      <c r="P2603" s="1777"/>
      <c r="Q2603" s="1777"/>
      <c r="R2603" s="1777"/>
      <c r="S2603" s="1777"/>
      <c r="T2603" s="1777"/>
      <c r="U2603" s="1777"/>
      <c r="V2603" s="1777"/>
      <c r="W2603" s="1777"/>
      <c r="X2603" s="1777"/>
      <c r="Y2603" s="1777"/>
      <c r="Z2603" s="1777"/>
    </row>
    <row r="2604" spans="1:26">
      <c r="A2604" s="2069"/>
      <c r="B2604" s="2070"/>
      <c r="C2604" s="2045"/>
      <c r="D2604" s="1812"/>
      <c r="E2604" s="1795"/>
      <c r="F2604" s="1813"/>
      <c r="H2604" s="1777"/>
      <c r="I2604" s="1777"/>
      <c r="J2604" s="1777"/>
      <c r="K2604" s="1777"/>
      <c r="L2604" s="1777"/>
      <c r="M2604" s="1777"/>
      <c r="N2604" s="1777"/>
      <c r="O2604" s="1777"/>
      <c r="P2604" s="1777"/>
      <c r="Q2604" s="1777"/>
      <c r="R2604" s="1777"/>
      <c r="S2604" s="1777"/>
      <c r="T2604" s="1777"/>
      <c r="U2604" s="1777"/>
      <c r="V2604" s="1777"/>
      <c r="W2604" s="1777"/>
      <c r="X2604" s="1777"/>
      <c r="Y2604" s="1777"/>
      <c r="Z2604" s="1777"/>
    </row>
    <row r="2605" spans="1:26">
      <c r="A2605" s="2069"/>
      <c r="B2605" s="2070"/>
      <c r="C2605" s="2045"/>
      <c r="D2605" s="1812"/>
      <c r="E2605" s="1795"/>
      <c r="F2605" s="1813"/>
      <c r="H2605" s="1777"/>
      <c r="I2605" s="1777"/>
      <c r="J2605" s="1777"/>
      <c r="K2605" s="1777"/>
      <c r="L2605" s="1777"/>
      <c r="M2605" s="1777"/>
      <c r="N2605" s="1777"/>
      <c r="O2605" s="1777"/>
      <c r="P2605" s="1777"/>
      <c r="Q2605" s="1777"/>
      <c r="R2605" s="1777"/>
      <c r="S2605" s="1777"/>
      <c r="T2605" s="1777"/>
      <c r="U2605" s="1777"/>
      <c r="V2605" s="1777"/>
      <c r="W2605" s="1777"/>
      <c r="X2605" s="1777"/>
      <c r="Y2605" s="1777"/>
      <c r="Z2605" s="1777"/>
    </row>
    <row r="2606" spans="1:26" s="1883" customFormat="1" ht="26.4">
      <c r="A2606" s="1884" t="s">
        <v>172</v>
      </c>
      <c r="B2606" s="2071" t="s">
        <v>3323</v>
      </c>
      <c r="C2606" s="1890"/>
      <c r="D2606" s="1831"/>
      <c r="E2606" s="1831"/>
      <c r="F2606" s="1831"/>
      <c r="G2606" s="1948"/>
    </row>
    <row r="2607" spans="1:26" s="1883" customFormat="1" ht="330">
      <c r="A2607" s="1892"/>
      <c r="B2607" s="1987" t="s">
        <v>3324</v>
      </c>
      <c r="C2607" s="1890"/>
      <c r="D2607" s="1831"/>
      <c r="E2607" s="1831"/>
      <c r="F2607" s="1831"/>
      <c r="G2607" s="1911"/>
    </row>
    <row r="2608" spans="1:26" s="1883" customFormat="1" ht="105.6">
      <c r="A2608" s="1892"/>
      <c r="B2608" s="1987" t="s">
        <v>3325</v>
      </c>
      <c r="C2608" s="1890"/>
      <c r="D2608" s="1831"/>
      <c r="E2608" s="1831"/>
      <c r="F2608" s="1831"/>
      <c r="G2608" s="1911"/>
    </row>
    <row r="2609" spans="1:7" s="1883" customFormat="1" ht="105.6">
      <c r="A2609" s="1892"/>
      <c r="B2609" s="1987" t="s">
        <v>3326</v>
      </c>
      <c r="C2609" s="1890"/>
      <c r="D2609" s="1831"/>
      <c r="E2609" s="1831"/>
      <c r="F2609" s="1831"/>
      <c r="G2609" s="1911"/>
    </row>
    <row r="2610" spans="1:7" s="1883" customFormat="1" ht="118.8">
      <c r="A2610" s="1892"/>
      <c r="B2610" s="1987" t="s">
        <v>3327</v>
      </c>
      <c r="C2610" s="1890"/>
      <c r="D2610" s="1831"/>
      <c r="E2610" s="1831"/>
      <c r="F2610" s="1831"/>
      <c r="G2610" s="1911"/>
    </row>
    <row r="2611" spans="1:7" s="1883" customFormat="1" ht="145.19999999999999">
      <c r="A2611" s="1892"/>
      <c r="B2611" s="1987" t="s">
        <v>3328</v>
      </c>
      <c r="C2611" s="1890"/>
      <c r="D2611" s="1831"/>
      <c r="E2611" s="1831"/>
      <c r="F2611" s="1831"/>
      <c r="G2611" s="1911"/>
    </row>
    <row r="2612" spans="1:7" s="1883" customFormat="1">
      <c r="A2612" s="1892"/>
      <c r="B2612" s="1888" t="s">
        <v>322</v>
      </c>
      <c r="C2612" s="1890"/>
      <c r="D2612" s="1831"/>
      <c r="E2612" s="1831"/>
      <c r="F2612" s="1831"/>
      <c r="G2612" s="1911"/>
    </row>
    <row r="2613" spans="1:7" s="1883" customFormat="1">
      <c r="A2613" s="1784" t="s">
        <v>178</v>
      </c>
      <c r="B2613" s="1888" t="s">
        <v>3329</v>
      </c>
      <c r="C2613" s="1890"/>
      <c r="D2613" s="1831"/>
      <c r="E2613" s="1831"/>
      <c r="F2613" s="1831"/>
      <c r="G2613" s="1911"/>
    </row>
    <row r="2614" spans="1:7" s="1883" customFormat="1" ht="105.6">
      <c r="A2614" s="1784" t="s">
        <v>178</v>
      </c>
      <c r="B2614" s="2072" t="s">
        <v>3330</v>
      </c>
      <c r="C2614" s="1890"/>
      <c r="D2614" s="1831"/>
      <c r="E2614" s="1831"/>
      <c r="F2614" s="1831"/>
      <c r="G2614" s="1911"/>
    </row>
    <row r="2615" spans="1:7" s="1883" customFormat="1" ht="26.4">
      <c r="A2615" s="1784" t="s">
        <v>178</v>
      </c>
      <c r="B2615" s="2072" t="s">
        <v>3331</v>
      </c>
      <c r="C2615" s="1890"/>
      <c r="D2615" s="1831"/>
      <c r="E2615" s="1831"/>
      <c r="F2615" s="1831"/>
      <c r="G2615" s="1911"/>
    </row>
    <row r="2616" spans="1:7" s="1883" customFormat="1" ht="92.4">
      <c r="A2616" s="1784" t="s">
        <v>178</v>
      </c>
      <c r="B2616" s="1888" t="s">
        <v>3332</v>
      </c>
      <c r="C2616" s="1890"/>
      <c r="D2616" s="1831"/>
      <c r="E2616" s="1831"/>
      <c r="F2616" s="1831"/>
      <c r="G2616" s="1911"/>
    </row>
    <row r="2617" spans="1:7" s="1883" customFormat="1">
      <c r="A2617" s="1784" t="s">
        <v>178</v>
      </c>
      <c r="B2617" s="1888" t="s">
        <v>1763</v>
      </c>
      <c r="C2617" s="1890"/>
      <c r="D2617" s="1831"/>
      <c r="E2617" s="1831"/>
      <c r="F2617" s="1831"/>
      <c r="G2617" s="1911"/>
    </row>
    <row r="2618" spans="1:7" s="1883" customFormat="1" ht="26.4">
      <c r="A2618" s="1784" t="s">
        <v>178</v>
      </c>
      <c r="B2618" s="896" t="s">
        <v>1764</v>
      </c>
      <c r="C2618" s="2073"/>
      <c r="D2618" s="1831"/>
      <c r="E2618" s="1831"/>
      <c r="F2618" s="1831"/>
      <c r="G2618" s="1911"/>
    </row>
    <row r="2619" spans="1:7" s="1883" customFormat="1">
      <c r="A2619" s="1784" t="s">
        <v>178</v>
      </c>
      <c r="B2619" s="1980" t="s">
        <v>323</v>
      </c>
      <c r="C2619" s="2074"/>
      <c r="D2619" s="1831"/>
      <c r="E2619" s="1831"/>
      <c r="F2619" s="1831">
        <f>D2619*E2619</f>
        <v>0</v>
      </c>
      <c r="G2619" s="1911"/>
    </row>
    <row r="2620" spans="1:7" s="1883" customFormat="1" ht="39.6">
      <c r="A2620" s="1784" t="s">
        <v>178</v>
      </c>
      <c r="B2620" s="762" t="s">
        <v>313</v>
      </c>
      <c r="C2620" s="1879"/>
      <c r="D2620" s="1831"/>
      <c r="E2620" s="1831"/>
      <c r="F2620" s="1831"/>
      <c r="G2620" s="1948"/>
    </row>
    <row r="2621" spans="1:7" s="1883" customFormat="1" ht="39.6">
      <c r="A2621" s="1784" t="s">
        <v>178</v>
      </c>
      <c r="B2621" s="762" t="s">
        <v>3333</v>
      </c>
      <c r="C2621" s="1879"/>
      <c r="D2621" s="1831"/>
      <c r="E2621" s="1831"/>
      <c r="F2621" s="1831"/>
      <c r="G2621" s="1948"/>
    </row>
    <row r="2622" spans="1:7" s="1883" customFormat="1" ht="26.4">
      <c r="A2622" s="1784" t="s">
        <v>178</v>
      </c>
      <c r="B2622" s="762" t="s">
        <v>3334</v>
      </c>
      <c r="C2622" s="1879"/>
      <c r="D2622" s="1831"/>
      <c r="E2622" s="1831"/>
      <c r="F2622" s="1831"/>
      <c r="G2622" s="1948"/>
    </row>
    <row r="2623" spans="1:7" s="1883" customFormat="1" ht="39.6">
      <c r="A2623" s="1784" t="s">
        <v>178</v>
      </c>
      <c r="B2623" s="762" t="s">
        <v>3335</v>
      </c>
      <c r="C2623" s="1879"/>
      <c r="D2623" s="1831"/>
      <c r="E2623" s="1831"/>
      <c r="F2623" s="1831"/>
      <c r="G2623" s="1948"/>
    </row>
    <row r="2624" spans="1:7" s="1883" customFormat="1" ht="26.4">
      <c r="A2624" s="1784" t="s">
        <v>178</v>
      </c>
      <c r="B2624" s="762" t="s">
        <v>3336</v>
      </c>
      <c r="C2624" s="1879"/>
      <c r="D2624" s="1831"/>
      <c r="E2624" s="1831"/>
      <c r="F2624" s="1831"/>
      <c r="G2624" s="1948"/>
    </row>
    <row r="2625" spans="1:10" s="1883" customFormat="1">
      <c r="A2625" s="1784"/>
      <c r="B2625" s="762" t="s">
        <v>3337</v>
      </c>
      <c r="C2625" s="1879"/>
      <c r="D2625" s="1831"/>
      <c r="E2625" s="1831"/>
      <c r="F2625" s="1831"/>
      <c r="G2625" s="1948"/>
    </row>
    <row r="2626" spans="1:10" s="1883" customFormat="1">
      <c r="A2626" s="1892"/>
      <c r="B2626" s="1888" t="s">
        <v>2582</v>
      </c>
      <c r="C2626" s="1890"/>
      <c r="D2626" s="1831"/>
      <c r="E2626" s="1831"/>
      <c r="F2626" s="1831"/>
      <c r="G2626" s="1911"/>
    </row>
    <row r="2627" spans="1:10" s="1883" customFormat="1" ht="26.4">
      <c r="A2627" s="1916" t="s">
        <v>340</v>
      </c>
      <c r="B2627" s="1888" t="s">
        <v>3338</v>
      </c>
      <c r="C2627" s="1890" t="s">
        <v>179</v>
      </c>
      <c r="D2627" s="1831">
        <v>840</v>
      </c>
      <c r="E2627" s="1831"/>
      <c r="F2627" s="2075">
        <f>D2627*E2627</f>
        <v>0</v>
      </c>
      <c r="G2627" s="1911"/>
    </row>
    <row r="2628" spans="1:10" s="1883" customFormat="1" ht="39.6">
      <c r="A2628" s="1916" t="s">
        <v>2290</v>
      </c>
      <c r="B2628" s="1888" t="s">
        <v>3339</v>
      </c>
      <c r="C2628" s="1890" t="s">
        <v>2309</v>
      </c>
      <c r="D2628" s="1831">
        <v>573</v>
      </c>
      <c r="E2628" s="1831"/>
      <c r="F2628" s="2075">
        <f>D2628*E2628</f>
        <v>0</v>
      </c>
      <c r="G2628" s="1911"/>
    </row>
    <row r="2629" spans="1:10" s="1883" customFormat="1" ht="26.4">
      <c r="A2629" s="1916" t="s">
        <v>2289</v>
      </c>
      <c r="B2629" s="1888" t="s">
        <v>3340</v>
      </c>
      <c r="C2629" s="1890" t="s">
        <v>2309</v>
      </c>
      <c r="D2629" s="1831">
        <v>640</v>
      </c>
      <c r="E2629" s="1831"/>
      <c r="F2629" s="2075">
        <f>D2629*E2629</f>
        <v>0</v>
      </c>
      <c r="G2629" s="1911"/>
    </row>
    <row r="2630" spans="1:10" s="1883" customFormat="1" ht="52.8">
      <c r="A2630" s="1916" t="s">
        <v>2749</v>
      </c>
      <c r="B2630" s="1888" t="s">
        <v>3341</v>
      </c>
      <c r="C2630" s="1890"/>
      <c r="D2630" s="1831"/>
      <c r="E2630" s="1831"/>
      <c r="F2630" s="1831"/>
      <c r="G2630" s="1911"/>
    </row>
    <row r="2631" spans="1:10" s="1883" customFormat="1">
      <c r="A2631" s="1892"/>
      <c r="B2631" s="1888"/>
      <c r="C2631" s="1890" t="s">
        <v>2309</v>
      </c>
      <c r="D2631" s="1831">
        <v>67</v>
      </c>
      <c r="E2631" s="1831"/>
      <c r="F2631" s="2075">
        <f>D2631*E2631</f>
        <v>0</v>
      </c>
      <c r="G2631" s="1911"/>
    </row>
    <row r="2632" spans="1:10" s="1883" customFormat="1">
      <c r="A2632" s="1892"/>
      <c r="B2632" s="1888"/>
      <c r="C2632" s="1890"/>
      <c r="D2632" s="1831"/>
      <c r="E2632" s="1831"/>
      <c r="F2632" s="2075"/>
      <c r="G2632" s="1911"/>
    </row>
    <row r="2633" spans="1:10" s="2077" customFormat="1">
      <c r="A2633" s="1884" t="s">
        <v>202</v>
      </c>
      <c r="B2633" s="1885" t="s">
        <v>3342</v>
      </c>
      <c r="C2633" s="1879"/>
      <c r="D2633" s="1831"/>
      <c r="E2633" s="1831"/>
      <c r="F2633" s="1831">
        <f t="shared" ref="F2633:F2645" si="113">D2633*E2633</f>
        <v>0</v>
      </c>
      <c r="G2633" s="2076"/>
      <c r="J2633" s="1777"/>
    </row>
    <row r="2634" spans="1:10" s="2077" customFormat="1" ht="79.2">
      <c r="A2634" s="1892"/>
      <c r="B2634" s="1878" t="s">
        <v>3343</v>
      </c>
      <c r="C2634" s="1879"/>
      <c r="D2634" s="1831"/>
      <c r="E2634" s="1831"/>
      <c r="F2634" s="1831">
        <f t="shared" si="113"/>
        <v>0</v>
      </c>
      <c r="G2634" s="1911"/>
      <c r="J2634" s="1777"/>
    </row>
    <row r="2635" spans="1:10" s="1883" customFormat="1">
      <c r="A2635" s="1892"/>
      <c r="B2635" s="1878" t="s">
        <v>306</v>
      </c>
      <c r="C2635" s="1879"/>
      <c r="D2635" s="1831"/>
      <c r="E2635" s="1831"/>
      <c r="F2635" s="1831">
        <f t="shared" si="113"/>
        <v>0</v>
      </c>
      <c r="G2635" s="1911"/>
      <c r="J2635" s="1777"/>
    </row>
    <row r="2636" spans="1:10" s="1883" customFormat="1" ht="39.6">
      <c r="A2636" s="1784" t="s">
        <v>178</v>
      </c>
      <c r="B2636" s="1878" t="s">
        <v>3344</v>
      </c>
      <c r="C2636" s="1879"/>
      <c r="D2636" s="1831"/>
      <c r="E2636" s="1831"/>
      <c r="F2636" s="1831">
        <f t="shared" si="113"/>
        <v>0</v>
      </c>
      <c r="G2636" s="1911"/>
      <c r="J2636" s="1777"/>
    </row>
    <row r="2637" spans="1:10" s="1883" customFormat="1" ht="26.4">
      <c r="A2637" s="1784" t="s">
        <v>178</v>
      </c>
      <c r="B2637" s="1878" t="s">
        <v>3345</v>
      </c>
      <c r="C2637" s="1879"/>
      <c r="D2637" s="1831"/>
      <c r="E2637" s="1831"/>
      <c r="F2637" s="1831">
        <f t="shared" si="113"/>
        <v>0</v>
      </c>
      <c r="G2637" s="1911"/>
      <c r="J2637" s="1777"/>
    </row>
    <row r="2638" spans="1:10" s="1883" customFormat="1" ht="39.6">
      <c r="A2638" s="1784" t="s">
        <v>178</v>
      </c>
      <c r="B2638" s="1878" t="s">
        <v>3346</v>
      </c>
      <c r="C2638" s="1879"/>
      <c r="D2638" s="1831"/>
      <c r="E2638" s="1831"/>
      <c r="F2638" s="1831">
        <f t="shared" si="113"/>
        <v>0</v>
      </c>
      <c r="G2638" s="1911"/>
      <c r="J2638" s="1777"/>
    </row>
    <row r="2639" spans="1:10" s="1883" customFormat="1" ht="26.4">
      <c r="A2639" s="1784" t="s">
        <v>178</v>
      </c>
      <c r="B2639" s="1878" t="s">
        <v>3347</v>
      </c>
      <c r="C2639" s="1879"/>
      <c r="D2639" s="1831"/>
      <c r="E2639" s="1831"/>
      <c r="F2639" s="1831">
        <f t="shared" si="113"/>
        <v>0</v>
      </c>
      <c r="G2639" s="1911"/>
      <c r="J2639" s="1777"/>
    </row>
    <row r="2640" spans="1:10" s="93" customFormat="1" ht="39.6">
      <c r="A2640" s="1784" t="s">
        <v>178</v>
      </c>
      <c r="B2640" s="1999" t="s">
        <v>3348</v>
      </c>
      <c r="D2640" s="1831"/>
      <c r="E2640" s="1810"/>
      <c r="F2640" s="1831">
        <f t="shared" si="113"/>
        <v>0</v>
      </c>
      <c r="G2640" s="500"/>
      <c r="H2640" s="94"/>
      <c r="I2640" s="1810"/>
      <c r="J2640" s="1777"/>
    </row>
    <row r="2641" spans="1:26" s="93" customFormat="1" ht="39.6">
      <c r="A2641" s="1784" t="s">
        <v>178</v>
      </c>
      <c r="B2641" s="1999" t="s">
        <v>3349</v>
      </c>
      <c r="D2641" s="1831"/>
      <c r="E2641" s="1810"/>
      <c r="F2641" s="1831">
        <f t="shared" si="113"/>
        <v>0</v>
      </c>
      <c r="G2641" s="500"/>
      <c r="H2641" s="94"/>
      <c r="I2641" s="1810"/>
      <c r="J2641" s="1777"/>
    </row>
    <row r="2642" spans="1:26" s="1883" customFormat="1">
      <c r="A2642" s="1892"/>
      <c r="B2642" s="1878" t="s">
        <v>424</v>
      </c>
      <c r="C2642" s="1879"/>
      <c r="D2642" s="1831"/>
      <c r="E2642" s="1831"/>
      <c r="F2642" s="1831">
        <f t="shared" si="113"/>
        <v>0</v>
      </c>
      <c r="G2642" s="1911"/>
      <c r="J2642" s="1777"/>
    </row>
    <row r="2643" spans="1:26" s="1883" customFormat="1">
      <c r="A2643" s="1892"/>
      <c r="B2643" s="1878"/>
      <c r="C2643" s="1879" t="s">
        <v>226</v>
      </c>
      <c r="D2643" s="1831">
        <v>186</v>
      </c>
      <c r="E2643" s="1831"/>
      <c r="F2643" s="1831">
        <f t="shared" si="113"/>
        <v>0</v>
      </c>
      <c r="G2643" s="1911"/>
      <c r="J2643" s="1777"/>
    </row>
    <row r="2644" spans="1:26" s="1883" customFormat="1">
      <c r="A2644" s="1892"/>
      <c r="B2644" s="1878"/>
      <c r="C2644" s="1879"/>
      <c r="D2644" s="1831"/>
      <c r="E2644" s="1831"/>
      <c r="F2644" s="1831">
        <f t="shared" si="113"/>
        <v>0</v>
      </c>
      <c r="G2644" s="1911"/>
      <c r="J2644" s="1777"/>
    </row>
    <row r="2645" spans="1:26" s="1883" customFormat="1">
      <c r="A2645" s="1892"/>
      <c r="B2645" s="1878"/>
      <c r="C2645" s="1879"/>
      <c r="D2645" s="1831"/>
      <c r="E2645" s="1831"/>
      <c r="F2645" s="1831">
        <f t="shared" si="113"/>
        <v>0</v>
      </c>
      <c r="G2645" s="1911"/>
      <c r="J2645" s="1777"/>
    </row>
    <row r="2646" spans="1:26">
      <c r="A2646" s="2069"/>
      <c r="B2646" s="2070"/>
      <c r="C2646" s="2045"/>
      <c r="D2646" s="1812"/>
      <c r="E2646" s="1795"/>
      <c r="F2646" s="1813"/>
      <c r="H2646" s="1777"/>
      <c r="I2646" s="1777"/>
      <c r="J2646" s="1777"/>
      <c r="K2646" s="1777"/>
      <c r="L2646" s="1777"/>
      <c r="M2646" s="1777"/>
      <c r="N2646" s="1777"/>
      <c r="O2646" s="1777"/>
      <c r="P2646" s="1777"/>
      <c r="Q2646" s="1777"/>
      <c r="R2646" s="1777"/>
      <c r="S2646" s="1777"/>
      <c r="T2646" s="1777"/>
      <c r="U2646" s="1777"/>
      <c r="V2646" s="1777"/>
      <c r="W2646" s="1777"/>
      <c r="X2646" s="1777"/>
      <c r="Y2646" s="1777"/>
      <c r="Z2646" s="1777"/>
    </row>
    <row r="2647" spans="1:26">
      <c r="A2647" s="1924"/>
      <c r="B2647" s="1925" t="s">
        <v>3350</v>
      </c>
      <c r="C2647" s="1926"/>
      <c r="D2647" s="1927"/>
      <c r="E2647" s="1992"/>
      <c r="F2647" s="1993">
        <f>SUM(F2604:F2646)</f>
        <v>0</v>
      </c>
      <c r="H2647" s="1777"/>
      <c r="I2647" s="1777"/>
      <c r="J2647" s="1777"/>
      <c r="K2647" s="1777"/>
      <c r="L2647" s="1777"/>
      <c r="M2647" s="1777"/>
      <c r="N2647" s="1777"/>
      <c r="O2647" s="1777"/>
      <c r="P2647" s="1777"/>
      <c r="Q2647" s="1777"/>
      <c r="R2647" s="1777"/>
      <c r="S2647" s="1777"/>
      <c r="T2647" s="1777"/>
      <c r="U2647" s="1777"/>
      <c r="V2647" s="1777"/>
      <c r="W2647" s="1777"/>
      <c r="X2647" s="1777"/>
      <c r="Y2647" s="1777"/>
      <c r="Z2647" s="1777"/>
    </row>
    <row r="2648" spans="1:26">
      <c r="A2648" s="2069"/>
      <c r="B2648" s="2070"/>
      <c r="C2648" s="2045"/>
      <c r="D2648" s="1812"/>
      <c r="E2648" s="1795"/>
      <c r="F2648" s="1813"/>
      <c r="H2648" s="1777"/>
      <c r="I2648" s="1777"/>
      <c r="J2648" s="1777"/>
      <c r="K2648" s="1777"/>
      <c r="L2648" s="1777"/>
      <c r="M2648" s="1777"/>
      <c r="N2648" s="1777"/>
      <c r="O2648" s="1777"/>
      <c r="P2648" s="1777"/>
      <c r="Q2648" s="1777"/>
      <c r="R2648" s="1777"/>
      <c r="S2648" s="1777"/>
      <c r="T2648" s="1777"/>
      <c r="U2648" s="1777"/>
      <c r="V2648" s="1777"/>
      <c r="W2648" s="1777"/>
      <c r="X2648" s="1777"/>
      <c r="Y2648" s="1777"/>
      <c r="Z2648" s="1777"/>
    </row>
    <row r="2649" spans="1:26">
      <c r="A2649" s="2069"/>
      <c r="B2649" s="2070"/>
      <c r="C2649" s="2045"/>
      <c r="D2649" s="1812"/>
      <c r="E2649" s="1795"/>
      <c r="F2649" s="1813"/>
      <c r="H2649" s="1777"/>
      <c r="I2649" s="1777"/>
      <c r="J2649" s="1777"/>
      <c r="K2649" s="1777"/>
      <c r="L2649" s="1777"/>
      <c r="M2649" s="1777"/>
      <c r="N2649" s="1777"/>
      <c r="O2649" s="1777"/>
      <c r="P2649" s="1777"/>
      <c r="Q2649" s="1777"/>
      <c r="R2649" s="1777"/>
      <c r="S2649" s="1777"/>
      <c r="T2649" s="1777"/>
      <c r="U2649" s="1777"/>
      <c r="V2649" s="1777"/>
      <c r="W2649" s="1777"/>
      <c r="X2649" s="1777"/>
      <c r="Y2649" s="1777"/>
      <c r="Z2649" s="1777"/>
    </row>
    <row r="2650" spans="1:26">
      <c r="A2650" s="1798" t="s">
        <v>3351</v>
      </c>
      <c r="B2650" s="1799" t="s">
        <v>1862</v>
      </c>
      <c r="C2650" s="1800"/>
      <c r="D2650" s="1801"/>
      <c r="E2650" s="1801"/>
      <c r="F2650" s="1801"/>
      <c r="H2650" s="1777"/>
      <c r="I2650" s="1777"/>
      <c r="J2650" s="1777"/>
      <c r="K2650" s="1777"/>
      <c r="L2650" s="1777"/>
      <c r="M2650" s="1777"/>
      <c r="N2650" s="1777"/>
      <c r="O2650" s="1777"/>
      <c r="P2650" s="1777"/>
      <c r="Q2650" s="1777"/>
      <c r="R2650" s="1777"/>
      <c r="S2650" s="1777"/>
      <c r="T2650" s="1777"/>
      <c r="U2650" s="1777"/>
      <c r="V2650" s="1777"/>
      <c r="W2650" s="1777"/>
      <c r="X2650" s="1777"/>
      <c r="Y2650" s="1777"/>
      <c r="Z2650" s="1777"/>
    </row>
    <row r="2651" spans="1:26">
      <c r="A2651" s="2069"/>
      <c r="B2651" s="2070"/>
      <c r="C2651" s="2045"/>
      <c r="D2651" s="1812"/>
      <c r="E2651" s="1795"/>
      <c r="F2651" s="1813"/>
      <c r="H2651" s="1777"/>
      <c r="I2651" s="1777"/>
      <c r="J2651" s="1777"/>
      <c r="K2651" s="1777"/>
      <c r="L2651" s="1777"/>
      <c r="M2651" s="1777"/>
      <c r="N2651" s="1777"/>
      <c r="O2651" s="1777"/>
      <c r="P2651" s="1777"/>
      <c r="Q2651" s="1777"/>
      <c r="R2651" s="1777"/>
      <c r="S2651" s="1777"/>
      <c r="T2651" s="1777"/>
      <c r="U2651" s="1777"/>
      <c r="V2651" s="1777"/>
      <c r="W2651" s="1777"/>
      <c r="X2651" s="1777"/>
      <c r="Y2651" s="1777"/>
      <c r="Z2651" s="1777"/>
    </row>
    <row r="2652" spans="1:26" s="1883" customFormat="1" ht="26.4">
      <c r="A2652" s="2078" t="s">
        <v>172</v>
      </c>
      <c r="B2652" s="1885" t="s">
        <v>3352</v>
      </c>
      <c r="C2652" s="1879"/>
      <c r="D2652" s="1831"/>
      <c r="E2652" s="1831"/>
      <c r="F2652" s="1831">
        <f>D2652*E2652</f>
        <v>0</v>
      </c>
      <c r="J2652" s="2019"/>
    </row>
    <row r="2653" spans="1:26" ht="39.6">
      <c r="A2653" s="2013"/>
      <c r="B2653" s="2023" t="s">
        <v>3353</v>
      </c>
      <c r="C2653" s="2015"/>
      <c r="D2653" s="2016"/>
      <c r="E2653" s="2017"/>
      <c r="F2653" s="2018">
        <f>D2653*E2653</f>
        <v>0</v>
      </c>
      <c r="H2653" s="2019"/>
      <c r="I2653" s="2019"/>
      <c r="J2653" s="2019"/>
      <c r="K2653" s="2019"/>
      <c r="L2653" s="2019"/>
      <c r="M2653" s="2019"/>
      <c r="N2653" s="2019"/>
      <c r="O2653" s="2019"/>
      <c r="P2653" s="2019"/>
      <c r="Q2653" s="2019"/>
      <c r="R2653" s="2019"/>
      <c r="S2653" s="2019"/>
      <c r="T2653" s="2019"/>
      <c r="U2653" s="2019"/>
      <c r="V2653" s="2019"/>
      <c r="W2653" s="2019"/>
      <c r="X2653" s="2019"/>
      <c r="Y2653" s="2019"/>
      <c r="Z2653" s="2019"/>
    </row>
    <row r="2654" spans="1:26">
      <c r="A2654" s="2024"/>
      <c r="B2654" s="1888" t="s">
        <v>322</v>
      </c>
      <c r="C2654" s="2015"/>
      <c r="D2654" s="2016"/>
      <c r="E2654" s="2017"/>
      <c r="F2654" s="2018">
        <f>D2654*E2654</f>
        <v>0</v>
      </c>
      <c r="G2654" s="1815"/>
      <c r="H2654" s="2019"/>
      <c r="I2654" s="2019"/>
      <c r="J2654" s="2019"/>
      <c r="K2654" s="2019"/>
      <c r="L2654" s="2019"/>
      <c r="M2654" s="2019"/>
      <c r="N2654" s="2019"/>
      <c r="O2654" s="2019"/>
      <c r="P2654" s="2019"/>
      <c r="Q2654" s="2019"/>
      <c r="R2654" s="2019"/>
      <c r="S2654" s="2019"/>
      <c r="T2654" s="2019"/>
      <c r="U2654" s="2019"/>
      <c r="V2654" s="2019"/>
      <c r="W2654" s="2019"/>
      <c r="X2654" s="2019"/>
      <c r="Y2654" s="2019"/>
      <c r="Z2654" s="2019"/>
    </row>
    <row r="2655" spans="1:26" s="93" customFormat="1" ht="26.4">
      <c r="A2655" s="2013" t="s">
        <v>178</v>
      </c>
      <c r="B2655" s="1407" t="s">
        <v>3354</v>
      </c>
      <c r="D2655" s="1831"/>
      <c r="E2655" s="1810"/>
      <c r="F2655" s="2018">
        <f>D2655*E2655</f>
        <v>0</v>
      </c>
      <c r="G2655" s="500"/>
      <c r="H2655" s="94"/>
      <c r="I2655" s="1810"/>
    </row>
    <row r="2656" spans="1:26" s="93" customFormat="1" ht="26.4">
      <c r="A2656" s="2013" t="s">
        <v>178</v>
      </c>
      <c r="B2656" s="1407" t="s">
        <v>2342</v>
      </c>
      <c r="D2656" s="1831"/>
      <c r="E2656" s="1810"/>
      <c r="F2656" s="2018"/>
      <c r="G2656" s="500"/>
      <c r="H2656" s="94"/>
      <c r="I2656" s="1810"/>
    </row>
    <row r="2657" spans="1:26" s="93" customFormat="1" ht="26.4">
      <c r="A2657" s="2013" t="s">
        <v>178</v>
      </c>
      <c r="B2657" s="1407" t="s">
        <v>1826</v>
      </c>
      <c r="D2657" s="1831"/>
      <c r="E2657" s="1810"/>
      <c r="F2657" s="2018"/>
      <c r="G2657" s="500"/>
      <c r="H2657" s="94"/>
      <c r="I2657" s="1810"/>
    </row>
    <row r="2658" spans="1:26" s="93" customFormat="1" ht="26.4">
      <c r="A2658" s="2013" t="s">
        <v>178</v>
      </c>
      <c r="B2658" s="1888" t="s">
        <v>1866</v>
      </c>
      <c r="D2658" s="1831"/>
      <c r="E2658" s="1810"/>
      <c r="F2658" s="2018">
        <f t="shared" ref="F2658:F2665" si="114">D2658*E2658</f>
        <v>0</v>
      </c>
      <c r="G2658" s="500"/>
      <c r="H2658" s="94"/>
      <c r="I2658" s="1810"/>
    </row>
    <row r="2659" spans="1:26" s="93" customFormat="1" ht="39.6">
      <c r="A2659" s="2013" t="s">
        <v>178</v>
      </c>
      <c r="B2659" s="1888" t="s">
        <v>343</v>
      </c>
      <c r="D2659" s="1831"/>
      <c r="E2659" s="1810"/>
      <c r="F2659" s="2018">
        <f t="shared" si="114"/>
        <v>0</v>
      </c>
      <c r="G2659" s="500"/>
      <c r="H2659" s="94"/>
      <c r="I2659" s="1810"/>
    </row>
    <row r="2660" spans="1:26" s="1883" customFormat="1">
      <c r="A2660" s="2013" t="s">
        <v>178</v>
      </c>
      <c r="B2660" s="1877" t="s">
        <v>323</v>
      </c>
      <c r="C2660" s="1879"/>
      <c r="D2660" s="1831"/>
      <c r="E2660" s="1831"/>
      <c r="F2660" s="2018">
        <f t="shared" si="114"/>
        <v>0</v>
      </c>
      <c r="G2660" s="1911"/>
    </row>
    <row r="2661" spans="1:26" s="1883" customFormat="1" ht="39.6">
      <c r="A2661" s="2013" t="s">
        <v>178</v>
      </c>
      <c r="B2661" s="90" t="s">
        <v>313</v>
      </c>
      <c r="C2661" s="1997"/>
      <c r="D2661" s="1831"/>
      <c r="E2661" s="1831"/>
      <c r="F2661" s="2018">
        <f t="shared" si="114"/>
        <v>0</v>
      </c>
      <c r="G2661" s="2025"/>
    </row>
    <row r="2662" spans="1:26" s="1883" customFormat="1" ht="52.8">
      <c r="A2662" s="2013" t="s">
        <v>178</v>
      </c>
      <c r="B2662" s="1878" t="s">
        <v>3355</v>
      </c>
      <c r="C2662" s="1879"/>
      <c r="D2662" s="1831"/>
      <c r="E2662" s="1831"/>
      <c r="F2662" s="1831">
        <f t="shared" si="114"/>
        <v>0</v>
      </c>
      <c r="G2662" s="1911"/>
      <c r="J2662" s="2019"/>
    </row>
    <row r="2663" spans="1:26" s="93" customFormat="1" ht="13.5" customHeight="1">
      <c r="A2663" s="1384"/>
      <c r="B2663" s="1390" t="s">
        <v>214</v>
      </c>
      <c r="C2663" s="1385"/>
      <c r="D2663" s="1386"/>
      <c r="E2663" s="1831"/>
      <c r="F2663" s="2018">
        <f t="shared" si="114"/>
        <v>0</v>
      </c>
      <c r="G2663" s="500"/>
      <c r="H2663" s="1387"/>
      <c r="J2663" s="1388"/>
      <c r="K2663" s="1389"/>
    </row>
    <row r="2664" spans="1:26" s="2031" customFormat="1">
      <c r="A2664" s="2026"/>
      <c r="B2664" s="2027"/>
      <c r="C2664" s="2028" t="s">
        <v>215</v>
      </c>
      <c r="D2664" s="2029">
        <v>7</v>
      </c>
      <c r="E2664" s="2017"/>
      <c r="F2664" s="2018">
        <f t="shared" si="114"/>
        <v>0</v>
      </c>
      <c r="G2664" s="2025"/>
    </row>
    <row r="2665" spans="1:26" s="2031" customFormat="1">
      <c r="A2665" s="2026"/>
      <c r="B2665" s="2039" t="s">
        <v>3356</v>
      </c>
      <c r="C2665" s="2028" t="s">
        <v>215</v>
      </c>
      <c r="D2665" s="2029">
        <v>2</v>
      </c>
      <c r="E2665" s="2017"/>
      <c r="F2665" s="2018">
        <f t="shared" si="114"/>
        <v>0</v>
      </c>
      <c r="G2665" s="2025"/>
    </row>
    <row r="2666" spans="1:26" s="1883" customFormat="1">
      <c r="B2666" s="1878"/>
      <c r="C2666" s="1879"/>
      <c r="D2666" s="1831"/>
      <c r="E2666" s="1831"/>
      <c r="F2666" s="1831">
        <f>D2666*E2666</f>
        <v>0</v>
      </c>
      <c r="G2666" s="1911"/>
      <c r="J2666" s="2019"/>
    </row>
    <row r="2667" spans="1:26" s="1883" customFormat="1">
      <c r="A2667" s="2078" t="s">
        <v>202</v>
      </c>
      <c r="B2667" s="1885" t="s">
        <v>3357</v>
      </c>
      <c r="C2667" s="1879"/>
      <c r="D2667" s="1831"/>
      <c r="E2667" s="1831"/>
      <c r="F2667" s="1831">
        <f>D2667*E2667</f>
        <v>0</v>
      </c>
      <c r="J2667" s="2019"/>
    </row>
    <row r="2668" spans="1:26" ht="39.6">
      <c r="A2668" s="2013"/>
      <c r="B2668" s="2023" t="s">
        <v>3358</v>
      </c>
      <c r="C2668" s="2015"/>
      <c r="D2668" s="2016"/>
      <c r="E2668" s="2017"/>
      <c r="F2668" s="2018">
        <f>D2668*E2668</f>
        <v>0</v>
      </c>
      <c r="H2668" s="2019"/>
      <c r="I2668" s="2019"/>
      <c r="J2668" s="2019"/>
      <c r="K2668" s="2019"/>
      <c r="L2668" s="2019"/>
      <c r="M2668" s="2019"/>
      <c r="N2668" s="2019"/>
      <c r="O2668" s="2019"/>
      <c r="P2668" s="2019"/>
      <c r="Q2668" s="2019"/>
      <c r="R2668" s="2019"/>
      <c r="S2668" s="2019"/>
      <c r="T2668" s="2019"/>
      <c r="U2668" s="2019"/>
      <c r="V2668" s="2019"/>
      <c r="W2668" s="2019"/>
      <c r="X2668" s="2019"/>
      <c r="Y2668" s="2019"/>
      <c r="Z2668" s="2019"/>
    </row>
    <row r="2669" spans="1:26">
      <c r="A2669" s="2024"/>
      <c r="B2669" s="1888" t="s">
        <v>322</v>
      </c>
      <c r="C2669" s="2015"/>
      <c r="D2669" s="2016"/>
      <c r="E2669" s="2017"/>
      <c r="F2669" s="2018">
        <f>D2669*E2669</f>
        <v>0</v>
      </c>
      <c r="H2669" s="2019"/>
      <c r="I2669" s="2019"/>
      <c r="J2669" s="2019"/>
      <c r="K2669" s="2019"/>
      <c r="L2669" s="2019"/>
      <c r="M2669" s="2019"/>
      <c r="N2669" s="2019"/>
      <c r="O2669" s="2019"/>
      <c r="P2669" s="2019"/>
      <c r="Q2669" s="2019"/>
      <c r="R2669" s="2019"/>
      <c r="S2669" s="2019"/>
      <c r="T2669" s="2019"/>
      <c r="U2669" s="2019"/>
      <c r="V2669" s="2019"/>
      <c r="W2669" s="2019"/>
      <c r="X2669" s="2019"/>
      <c r="Y2669" s="2019"/>
      <c r="Z2669" s="2019"/>
    </row>
    <row r="2670" spans="1:26" s="93" customFormat="1" ht="26.4">
      <c r="A2670" s="2013" t="s">
        <v>178</v>
      </c>
      <c r="B2670" s="1407" t="s">
        <v>3354</v>
      </c>
      <c r="D2670" s="1831"/>
      <c r="E2670" s="1810"/>
      <c r="F2670" s="2018">
        <f>D2670*E2670</f>
        <v>0</v>
      </c>
      <c r="G2670" s="500"/>
      <c r="H2670" s="94"/>
      <c r="I2670" s="1810"/>
    </row>
    <row r="2671" spans="1:26" s="93" customFormat="1" ht="26.4">
      <c r="A2671" s="2013" t="s">
        <v>178</v>
      </c>
      <c r="B2671" s="1407" t="s">
        <v>2342</v>
      </c>
      <c r="D2671" s="1831"/>
      <c r="E2671" s="1810"/>
      <c r="F2671" s="2018"/>
      <c r="G2671" s="500"/>
      <c r="H2671" s="94"/>
      <c r="I2671" s="1810"/>
    </row>
    <row r="2672" spans="1:26" s="93" customFormat="1" ht="26.4">
      <c r="A2672" s="2013" t="s">
        <v>178</v>
      </c>
      <c r="B2672" s="1407" t="s">
        <v>1826</v>
      </c>
      <c r="D2672" s="1831"/>
      <c r="E2672" s="1810"/>
      <c r="F2672" s="2018"/>
      <c r="G2672" s="500"/>
      <c r="H2672" s="94"/>
      <c r="I2672" s="1810"/>
    </row>
    <row r="2673" spans="1:26" s="93" customFormat="1" ht="26.4">
      <c r="A2673" s="2013" t="s">
        <v>178</v>
      </c>
      <c r="B2673" s="1888" t="s">
        <v>1866</v>
      </c>
      <c r="D2673" s="1831"/>
      <c r="E2673" s="1810"/>
      <c r="F2673" s="2018">
        <f t="shared" ref="F2673:F2679" si="115">D2673*E2673</f>
        <v>0</v>
      </c>
      <c r="G2673" s="500"/>
      <c r="H2673" s="94"/>
      <c r="I2673" s="1810"/>
    </row>
    <row r="2674" spans="1:26" s="93" customFormat="1" ht="39.6">
      <c r="A2674" s="2013" t="s">
        <v>178</v>
      </c>
      <c r="B2674" s="1888" t="s">
        <v>343</v>
      </c>
      <c r="D2674" s="1831"/>
      <c r="E2674" s="1810"/>
      <c r="F2674" s="2018">
        <f t="shared" si="115"/>
        <v>0</v>
      </c>
      <c r="G2674" s="500"/>
      <c r="H2674" s="94"/>
      <c r="I2674" s="1810"/>
    </row>
    <row r="2675" spans="1:26" s="1883" customFormat="1">
      <c r="A2675" s="2013" t="s">
        <v>178</v>
      </c>
      <c r="B2675" s="1877" t="s">
        <v>323</v>
      </c>
      <c r="C2675" s="1879"/>
      <c r="D2675" s="1831"/>
      <c r="E2675" s="1831"/>
      <c r="F2675" s="2018">
        <f t="shared" si="115"/>
        <v>0</v>
      </c>
      <c r="G2675" s="1911"/>
    </row>
    <row r="2676" spans="1:26" s="1883" customFormat="1" ht="39.6">
      <c r="A2676" s="2013" t="s">
        <v>178</v>
      </c>
      <c r="B2676" s="90" t="s">
        <v>313</v>
      </c>
      <c r="C2676" s="1997"/>
      <c r="D2676" s="1831"/>
      <c r="E2676" s="1831"/>
      <c r="F2676" s="2018">
        <f t="shared" si="115"/>
        <v>0</v>
      </c>
      <c r="G2676" s="2025"/>
    </row>
    <row r="2677" spans="1:26" s="1883" customFormat="1" ht="52.8">
      <c r="A2677" s="2013" t="s">
        <v>178</v>
      </c>
      <c r="B2677" s="1878" t="s">
        <v>3355</v>
      </c>
      <c r="C2677" s="1879"/>
      <c r="D2677" s="1831"/>
      <c r="E2677" s="1831"/>
      <c r="F2677" s="1831">
        <f t="shared" si="115"/>
        <v>0</v>
      </c>
      <c r="G2677" s="1911"/>
      <c r="J2677" s="2019"/>
    </row>
    <row r="2678" spans="1:26" s="93" customFormat="1" ht="13.5" customHeight="1">
      <c r="A2678" s="1384"/>
      <c r="B2678" s="1390" t="s">
        <v>214</v>
      </c>
      <c r="C2678" s="1385"/>
      <c r="D2678" s="1386"/>
      <c r="E2678" s="1831"/>
      <c r="F2678" s="2018">
        <f t="shared" si="115"/>
        <v>0</v>
      </c>
      <c r="G2678" s="500"/>
      <c r="H2678" s="1387"/>
      <c r="J2678" s="1388"/>
      <c r="K2678" s="1389"/>
    </row>
    <row r="2679" spans="1:26" s="2031" customFormat="1">
      <c r="A2679" s="2026"/>
      <c r="B2679" s="2027"/>
      <c r="C2679" s="2028" t="s">
        <v>215</v>
      </c>
      <c r="D2679" s="2029">
        <v>7</v>
      </c>
      <c r="E2679" s="2017"/>
      <c r="F2679" s="2018">
        <f t="shared" si="115"/>
        <v>0</v>
      </c>
      <c r="G2679" s="2025"/>
    </row>
    <row r="2680" spans="1:26" s="1883" customFormat="1">
      <c r="A2680" s="1892"/>
      <c r="B2680" s="1878"/>
      <c r="C2680" s="1879"/>
      <c r="D2680" s="1831"/>
      <c r="E2680" s="1831"/>
      <c r="F2680" s="1831">
        <f>D2680*E2680</f>
        <v>0</v>
      </c>
      <c r="G2680" s="1911"/>
      <c r="J2680" s="2019"/>
    </row>
    <row r="2681" spans="1:26" s="1883" customFormat="1" ht="26.4">
      <c r="A2681" s="2078" t="s">
        <v>203</v>
      </c>
      <c r="B2681" s="1885" t="s">
        <v>3359</v>
      </c>
      <c r="C2681" s="1879"/>
      <c r="D2681" s="1831"/>
      <c r="E2681" s="1831"/>
      <c r="F2681" s="1831">
        <f>D2681*E2681</f>
        <v>0</v>
      </c>
      <c r="J2681" s="2019"/>
    </row>
    <row r="2682" spans="1:26" ht="39.6">
      <c r="A2682" s="2013"/>
      <c r="B2682" s="2023" t="s">
        <v>3360</v>
      </c>
      <c r="C2682" s="2015"/>
      <c r="D2682" s="2016"/>
      <c r="E2682" s="2017"/>
      <c r="F2682" s="2018">
        <f>D2682*E2682</f>
        <v>0</v>
      </c>
      <c r="H2682" s="2019"/>
      <c r="I2682" s="2019"/>
      <c r="J2682" s="2019"/>
      <c r="K2682" s="2019"/>
      <c r="L2682" s="2019"/>
      <c r="M2682" s="2019"/>
      <c r="N2682" s="2019"/>
      <c r="O2682" s="2019"/>
      <c r="P2682" s="2019"/>
      <c r="Q2682" s="2019"/>
      <c r="R2682" s="2019"/>
      <c r="S2682" s="2019"/>
      <c r="T2682" s="2019"/>
      <c r="U2682" s="2019"/>
      <c r="V2682" s="2019"/>
      <c r="W2682" s="2019"/>
      <c r="X2682" s="2019"/>
      <c r="Y2682" s="2019"/>
      <c r="Z2682" s="2019"/>
    </row>
    <row r="2683" spans="1:26">
      <c r="A2683" s="2024"/>
      <c r="B2683" s="1888" t="s">
        <v>322</v>
      </c>
      <c r="C2683" s="2015"/>
      <c r="D2683" s="2016"/>
      <c r="E2683" s="2017"/>
      <c r="F2683" s="2018">
        <f>D2683*E2683</f>
        <v>0</v>
      </c>
      <c r="H2683" s="2019"/>
      <c r="I2683" s="2019"/>
      <c r="J2683" s="2019"/>
      <c r="K2683" s="2019"/>
      <c r="L2683" s="2019"/>
      <c r="M2683" s="2019"/>
      <c r="N2683" s="2019"/>
      <c r="O2683" s="2019"/>
      <c r="P2683" s="2019"/>
      <c r="Q2683" s="2019"/>
      <c r="R2683" s="2019"/>
      <c r="S2683" s="2019"/>
      <c r="T2683" s="2019"/>
      <c r="U2683" s="2019"/>
      <c r="V2683" s="2019"/>
      <c r="W2683" s="2019"/>
      <c r="X2683" s="2019"/>
      <c r="Y2683" s="2019"/>
      <c r="Z2683" s="2019"/>
    </row>
    <row r="2684" spans="1:26" s="93" customFormat="1" ht="39.6">
      <c r="A2684" s="2013" t="s">
        <v>178</v>
      </c>
      <c r="B2684" s="1407" t="s">
        <v>3361</v>
      </c>
      <c r="D2684" s="1831"/>
      <c r="E2684" s="1810"/>
      <c r="F2684" s="2018">
        <f>D2684*E2684</f>
        <v>0</v>
      </c>
      <c r="G2684" s="500"/>
      <c r="H2684" s="94"/>
      <c r="I2684" s="1810"/>
    </row>
    <row r="2685" spans="1:26" s="93" customFormat="1" ht="26.4">
      <c r="A2685" s="2013" t="s">
        <v>178</v>
      </c>
      <c r="B2685" s="1407" t="s">
        <v>2342</v>
      </c>
      <c r="D2685" s="1831"/>
      <c r="E2685" s="1810"/>
      <c r="F2685" s="2018"/>
      <c r="G2685" s="500"/>
      <c r="H2685" s="94"/>
      <c r="I2685" s="1810"/>
    </row>
    <row r="2686" spans="1:26" s="93" customFormat="1" ht="26.4">
      <c r="A2686" s="2013" t="s">
        <v>178</v>
      </c>
      <c r="B2686" s="1407" t="s">
        <v>1826</v>
      </c>
      <c r="D2686" s="1831"/>
      <c r="E2686" s="1810"/>
      <c r="F2686" s="2018"/>
      <c r="G2686" s="500"/>
      <c r="H2686" s="94"/>
      <c r="I2686" s="1810"/>
    </row>
    <row r="2687" spans="1:26" s="93" customFormat="1" ht="26.4">
      <c r="A2687" s="2013" t="s">
        <v>178</v>
      </c>
      <c r="B2687" s="1888" t="s">
        <v>1866</v>
      </c>
      <c r="D2687" s="1831"/>
      <c r="E2687" s="1810"/>
      <c r="F2687" s="2018">
        <f t="shared" ref="F2687:F2693" si="116">D2687*E2687</f>
        <v>0</v>
      </c>
      <c r="G2687" s="500"/>
      <c r="H2687" s="94"/>
      <c r="I2687" s="1810"/>
    </row>
    <row r="2688" spans="1:26" s="93" customFormat="1" ht="39.6">
      <c r="A2688" s="2013" t="s">
        <v>178</v>
      </c>
      <c r="B2688" s="1888" t="s">
        <v>343</v>
      </c>
      <c r="D2688" s="1831"/>
      <c r="E2688" s="1810"/>
      <c r="F2688" s="2018">
        <f t="shared" si="116"/>
        <v>0</v>
      </c>
      <c r="G2688" s="500"/>
      <c r="H2688" s="94"/>
      <c r="I2688" s="1810"/>
    </row>
    <row r="2689" spans="1:26" s="1883" customFormat="1">
      <c r="A2689" s="2013" t="s">
        <v>178</v>
      </c>
      <c r="B2689" s="1877" t="s">
        <v>323</v>
      </c>
      <c r="C2689" s="1879"/>
      <c r="D2689" s="1831"/>
      <c r="E2689" s="1831"/>
      <c r="F2689" s="2018">
        <f t="shared" si="116"/>
        <v>0</v>
      </c>
      <c r="G2689" s="1911"/>
    </row>
    <row r="2690" spans="1:26" s="1883" customFormat="1" ht="39.6">
      <c r="A2690" s="2013" t="s">
        <v>178</v>
      </c>
      <c r="B2690" s="90" t="s">
        <v>313</v>
      </c>
      <c r="C2690" s="1997"/>
      <c r="D2690" s="1831"/>
      <c r="E2690" s="1831"/>
      <c r="F2690" s="2018">
        <f t="shared" si="116"/>
        <v>0</v>
      </c>
      <c r="G2690" s="2025"/>
    </row>
    <row r="2691" spans="1:26" s="1883" customFormat="1" ht="52.8">
      <c r="A2691" s="2013" t="s">
        <v>178</v>
      </c>
      <c r="B2691" s="1878" t="s">
        <v>3355</v>
      </c>
      <c r="C2691" s="1879"/>
      <c r="D2691" s="1831"/>
      <c r="E2691" s="1831"/>
      <c r="F2691" s="1831">
        <f t="shared" si="116"/>
        <v>0</v>
      </c>
      <c r="G2691" s="1911"/>
      <c r="J2691" s="2019"/>
    </row>
    <row r="2692" spans="1:26" s="93" customFormat="1" ht="13.5" customHeight="1">
      <c r="A2692" s="1384"/>
      <c r="B2692" s="1390" t="s">
        <v>214</v>
      </c>
      <c r="C2692" s="1385"/>
      <c r="D2692" s="1386"/>
      <c r="E2692" s="1831"/>
      <c r="F2692" s="2018">
        <f t="shared" si="116"/>
        <v>0</v>
      </c>
      <c r="G2692" s="500"/>
      <c r="H2692" s="1387"/>
      <c r="J2692" s="1388"/>
      <c r="K2692" s="1389"/>
    </row>
    <row r="2693" spans="1:26" s="2031" customFormat="1">
      <c r="A2693" s="2026"/>
      <c r="B2693" s="2027"/>
      <c r="C2693" s="2028" t="s">
        <v>215</v>
      </c>
      <c r="D2693" s="2029">
        <v>1</v>
      </c>
      <c r="E2693" s="2017"/>
      <c r="F2693" s="2018">
        <f t="shared" si="116"/>
        <v>0</v>
      </c>
      <c r="G2693" s="2025"/>
    </row>
    <row r="2694" spans="1:26" s="1883" customFormat="1">
      <c r="A2694" s="1892"/>
      <c r="B2694" s="1878"/>
      <c r="C2694" s="1879"/>
      <c r="D2694" s="1831"/>
      <c r="E2694" s="1831"/>
      <c r="F2694" s="1831">
        <f>D2694*E2694</f>
        <v>0</v>
      </c>
      <c r="G2694" s="1911"/>
      <c r="J2694" s="2019"/>
    </row>
    <row r="2695" spans="1:26" s="1883" customFormat="1">
      <c r="A2695" s="2078" t="s">
        <v>205</v>
      </c>
      <c r="B2695" s="1885" t="s">
        <v>3357</v>
      </c>
      <c r="C2695" s="1879"/>
      <c r="D2695" s="1831"/>
      <c r="E2695" s="1831"/>
      <c r="F2695" s="1831">
        <f>D2695*E2695</f>
        <v>0</v>
      </c>
      <c r="J2695" s="2019"/>
    </row>
    <row r="2696" spans="1:26" ht="39.6">
      <c r="A2696" s="2013"/>
      <c r="B2696" s="2023" t="s">
        <v>3362</v>
      </c>
      <c r="C2696" s="2015"/>
      <c r="D2696" s="2016"/>
      <c r="E2696" s="2017"/>
      <c r="F2696" s="2018">
        <f>D2696*E2696</f>
        <v>0</v>
      </c>
      <c r="H2696" s="2019"/>
      <c r="I2696" s="2019"/>
      <c r="J2696" s="2019"/>
      <c r="K2696" s="2019"/>
      <c r="L2696" s="2019"/>
      <c r="M2696" s="2019"/>
      <c r="N2696" s="2019"/>
      <c r="O2696" s="2019"/>
      <c r="P2696" s="2019"/>
      <c r="Q2696" s="2019"/>
      <c r="R2696" s="2019"/>
      <c r="S2696" s="2019"/>
      <c r="T2696" s="2019"/>
      <c r="U2696" s="2019"/>
      <c r="V2696" s="2019"/>
      <c r="W2696" s="2019"/>
      <c r="X2696" s="2019"/>
      <c r="Y2696" s="2019"/>
      <c r="Z2696" s="2019"/>
    </row>
    <row r="2697" spans="1:26">
      <c r="A2697" s="2024"/>
      <c r="B2697" s="1888" t="s">
        <v>322</v>
      </c>
      <c r="C2697" s="2015"/>
      <c r="D2697" s="2016"/>
      <c r="E2697" s="2017"/>
      <c r="F2697" s="2018">
        <f>D2697*E2697</f>
        <v>0</v>
      </c>
      <c r="H2697" s="2019"/>
      <c r="I2697" s="2019"/>
      <c r="J2697" s="2019"/>
      <c r="K2697" s="2019"/>
      <c r="L2697" s="2019"/>
      <c r="M2697" s="2019"/>
      <c r="N2697" s="2019"/>
      <c r="O2697" s="2019"/>
      <c r="P2697" s="2019"/>
      <c r="Q2697" s="2019"/>
      <c r="R2697" s="2019"/>
      <c r="S2697" s="2019"/>
      <c r="T2697" s="2019"/>
      <c r="U2697" s="2019"/>
      <c r="V2697" s="2019"/>
      <c r="W2697" s="2019"/>
      <c r="X2697" s="2019"/>
      <c r="Y2697" s="2019"/>
      <c r="Z2697" s="2019"/>
    </row>
    <row r="2698" spans="1:26" s="93" customFormat="1" ht="26.4">
      <c r="A2698" s="2013" t="s">
        <v>178</v>
      </c>
      <c r="B2698" s="1407" t="s">
        <v>3354</v>
      </c>
      <c r="D2698" s="1831"/>
      <c r="E2698" s="1810"/>
      <c r="F2698" s="2018">
        <f>D2698*E2698</f>
        <v>0</v>
      </c>
      <c r="G2698" s="500"/>
      <c r="H2698" s="94"/>
      <c r="I2698" s="1810"/>
    </row>
    <row r="2699" spans="1:26" s="93" customFormat="1" ht="26.4">
      <c r="A2699" s="2013" t="s">
        <v>178</v>
      </c>
      <c r="B2699" s="1407" t="s">
        <v>2342</v>
      </c>
      <c r="D2699" s="1831"/>
      <c r="E2699" s="1810"/>
      <c r="F2699" s="2018"/>
      <c r="G2699" s="500"/>
      <c r="H2699" s="94"/>
      <c r="I2699" s="1810"/>
    </row>
    <row r="2700" spans="1:26" s="93" customFormat="1" ht="26.4">
      <c r="A2700" s="2013" t="s">
        <v>178</v>
      </c>
      <c r="B2700" s="1407" t="s">
        <v>1826</v>
      </c>
      <c r="D2700" s="1831"/>
      <c r="E2700" s="1810"/>
      <c r="F2700" s="2018"/>
      <c r="G2700" s="500"/>
      <c r="H2700" s="94"/>
      <c r="I2700" s="1810"/>
    </row>
    <row r="2701" spans="1:26" s="93" customFormat="1" ht="26.4">
      <c r="A2701" s="2013" t="s">
        <v>178</v>
      </c>
      <c r="B2701" s="1888" t="s">
        <v>1866</v>
      </c>
      <c r="D2701" s="1831"/>
      <c r="E2701" s="1810"/>
      <c r="F2701" s="2018">
        <f t="shared" ref="F2701:F2707" si="117">D2701*E2701</f>
        <v>0</v>
      </c>
      <c r="G2701" s="500"/>
      <c r="H2701" s="94"/>
      <c r="I2701" s="1810"/>
    </row>
    <row r="2702" spans="1:26" s="93" customFormat="1" ht="39.6">
      <c r="A2702" s="2013" t="s">
        <v>178</v>
      </c>
      <c r="B2702" s="1888" t="s">
        <v>343</v>
      </c>
      <c r="D2702" s="1831"/>
      <c r="E2702" s="1810"/>
      <c r="F2702" s="2018">
        <f t="shared" si="117"/>
        <v>0</v>
      </c>
      <c r="G2702" s="500"/>
      <c r="H2702" s="94"/>
      <c r="I2702" s="1810"/>
    </row>
    <row r="2703" spans="1:26" s="1883" customFormat="1">
      <c r="A2703" s="2013" t="s">
        <v>178</v>
      </c>
      <c r="B2703" s="1877" t="s">
        <v>323</v>
      </c>
      <c r="C2703" s="1879"/>
      <c r="D2703" s="1831"/>
      <c r="E2703" s="1831"/>
      <c r="F2703" s="2018">
        <f t="shared" si="117"/>
        <v>0</v>
      </c>
      <c r="G2703" s="1911"/>
    </row>
    <row r="2704" spans="1:26" s="1883" customFormat="1" ht="39.6">
      <c r="A2704" s="2013" t="s">
        <v>178</v>
      </c>
      <c r="B2704" s="90" t="s">
        <v>313</v>
      </c>
      <c r="C2704" s="1997"/>
      <c r="D2704" s="1831"/>
      <c r="E2704" s="1831"/>
      <c r="F2704" s="2018">
        <f t="shared" si="117"/>
        <v>0</v>
      </c>
      <c r="G2704" s="2025"/>
    </row>
    <row r="2705" spans="1:26" s="1883" customFormat="1" ht="52.8">
      <c r="A2705" s="2013" t="s">
        <v>178</v>
      </c>
      <c r="B2705" s="1878" t="s">
        <v>3355</v>
      </c>
      <c r="C2705" s="1879"/>
      <c r="D2705" s="1831"/>
      <c r="E2705" s="1831"/>
      <c r="F2705" s="1831">
        <f t="shared" si="117"/>
        <v>0</v>
      </c>
      <c r="G2705" s="1911"/>
      <c r="J2705" s="2019"/>
    </row>
    <row r="2706" spans="1:26" s="93" customFormat="1" ht="13.5" customHeight="1">
      <c r="A2706" s="1384"/>
      <c r="B2706" s="1390" t="s">
        <v>214</v>
      </c>
      <c r="C2706" s="1385"/>
      <c r="D2706" s="1386"/>
      <c r="E2706" s="1831"/>
      <c r="F2706" s="2018">
        <f t="shared" si="117"/>
        <v>0</v>
      </c>
      <c r="G2706" s="500"/>
      <c r="H2706" s="1387"/>
      <c r="J2706" s="1388"/>
      <c r="K2706" s="1389"/>
    </row>
    <row r="2707" spans="1:26" s="2031" customFormat="1">
      <c r="A2707" s="2026"/>
      <c r="B2707" s="2027"/>
      <c r="C2707" s="2028" t="s">
        <v>215</v>
      </c>
      <c r="D2707" s="2029">
        <v>1</v>
      </c>
      <c r="E2707" s="2017"/>
      <c r="F2707" s="2018">
        <f t="shared" si="117"/>
        <v>0</v>
      </c>
      <c r="G2707" s="2025"/>
    </row>
    <row r="2708" spans="1:26" s="1883" customFormat="1">
      <c r="A2708" s="1892"/>
      <c r="B2708" s="1878"/>
      <c r="C2708" s="1879"/>
      <c r="D2708" s="1831"/>
      <c r="E2708" s="1831"/>
      <c r="F2708" s="1831">
        <f>D2708*E2708</f>
        <v>0</v>
      </c>
      <c r="G2708" s="1911"/>
      <c r="J2708" s="2019"/>
    </row>
    <row r="2709" spans="1:26" s="1883" customFormat="1">
      <c r="A2709" s="2078" t="s">
        <v>206</v>
      </c>
      <c r="B2709" s="1885" t="s">
        <v>3357</v>
      </c>
      <c r="C2709" s="1879"/>
      <c r="D2709" s="1831"/>
      <c r="E2709" s="1831"/>
      <c r="F2709" s="1831">
        <f>D2709*E2709</f>
        <v>0</v>
      </c>
      <c r="J2709" s="2019"/>
    </row>
    <row r="2710" spans="1:26" ht="39.6">
      <c r="A2710" s="2013"/>
      <c r="B2710" s="2023" t="s">
        <v>3363</v>
      </c>
      <c r="C2710" s="2015"/>
      <c r="D2710" s="2016"/>
      <c r="E2710" s="2017"/>
      <c r="F2710" s="2018">
        <f>D2710*E2710</f>
        <v>0</v>
      </c>
      <c r="H2710" s="2019"/>
      <c r="I2710" s="2019"/>
      <c r="J2710" s="2019"/>
      <c r="K2710" s="2019"/>
      <c r="L2710" s="2019"/>
      <c r="M2710" s="2019"/>
      <c r="N2710" s="2019"/>
      <c r="O2710" s="2019"/>
      <c r="P2710" s="2019"/>
      <c r="Q2710" s="2019"/>
      <c r="R2710" s="2019"/>
      <c r="S2710" s="2019"/>
      <c r="T2710" s="2019"/>
      <c r="U2710" s="2019"/>
      <c r="V2710" s="2019"/>
      <c r="W2710" s="2019"/>
      <c r="X2710" s="2019"/>
      <c r="Y2710" s="2019"/>
      <c r="Z2710" s="2019"/>
    </row>
    <row r="2711" spans="1:26">
      <c r="A2711" s="2024"/>
      <c r="B2711" s="1888" t="s">
        <v>322</v>
      </c>
      <c r="C2711" s="2015"/>
      <c r="D2711" s="2016"/>
      <c r="E2711" s="2017"/>
      <c r="F2711" s="2018">
        <f>D2711*E2711</f>
        <v>0</v>
      </c>
      <c r="H2711" s="2019"/>
      <c r="I2711" s="2019"/>
      <c r="J2711" s="2019"/>
      <c r="K2711" s="2019"/>
      <c r="L2711" s="2019"/>
      <c r="M2711" s="2019"/>
      <c r="N2711" s="2019"/>
      <c r="O2711" s="2019"/>
      <c r="P2711" s="2019"/>
      <c r="Q2711" s="2019"/>
      <c r="R2711" s="2019"/>
      <c r="S2711" s="2019"/>
      <c r="T2711" s="2019"/>
      <c r="U2711" s="2019"/>
      <c r="V2711" s="2019"/>
      <c r="W2711" s="2019"/>
      <c r="X2711" s="2019"/>
      <c r="Y2711" s="2019"/>
      <c r="Z2711" s="2019"/>
    </row>
    <row r="2712" spans="1:26" s="93" customFormat="1" ht="26.4">
      <c r="A2712" s="2013" t="s">
        <v>178</v>
      </c>
      <c r="B2712" s="1407" t="s">
        <v>3354</v>
      </c>
      <c r="D2712" s="1831"/>
      <c r="E2712" s="1810"/>
      <c r="F2712" s="2018">
        <f>D2712*E2712</f>
        <v>0</v>
      </c>
      <c r="G2712" s="500"/>
      <c r="H2712" s="94"/>
      <c r="I2712" s="1810"/>
    </row>
    <row r="2713" spans="1:26" s="93" customFormat="1" ht="26.4">
      <c r="A2713" s="2013" t="s">
        <v>178</v>
      </c>
      <c r="B2713" s="1407" t="s">
        <v>2342</v>
      </c>
      <c r="D2713" s="1831"/>
      <c r="E2713" s="1810"/>
      <c r="F2713" s="2018"/>
      <c r="G2713" s="500"/>
      <c r="H2713" s="94"/>
      <c r="I2713" s="1810"/>
    </row>
    <row r="2714" spans="1:26" s="93" customFormat="1" ht="26.4">
      <c r="A2714" s="2013" t="s">
        <v>178</v>
      </c>
      <c r="B2714" s="1407" t="s">
        <v>1826</v>
      </c>
      <c r="D2714" s="1831"/>
      <c r="E2714" s="1810"/>
      <c r="F2714" s="2018"/>
      <c r="G2714" s="500"/>
      <c r="H2714" s="94"/>
      <c r="I2714" s="1810"/>
    </row>
    <row r="2715" spans="1:26" s="93" customFormat="1" ht="26.4">
      <c r="A2715" s="2013" t="s">
        <v>178</v>
      </c>
      <c r="B2715" s="1888" t="s">
        <v>1866</v>
      </c>
      <c r="D2715" s="1831"/>
      <c r="E2715" s="1810"/>
      <c r="F2715" s="2018">
        <f t="shared" ref="F2715:F2721" si="118">D2715*E2715</f>
        <v>0</v>
      </c>
      <c r="G2715" s="500"/>
      <c r="H2715" s="94"/>
      <c r="I2715" s="1810"/>
    </row>
    <row r="2716" spans="1:26" s="93" customFormat="1" ht="39.6">
      <c r="A2716" s="2013" t="s">
        <v>178</v>
      </c>
      <c r="B2716" s="1888" t="s">
        <v>343</v>
      </c>
      <c r="D2716" s="1831"/>
      <c r="E2716" s="1810"/>
      <c r="F2716" s="2018">
        <f t="shared" si="118"/>
        <v>0</v>
      </c>
      <c r="G2716" s="500"/>
      <c r="H2716" s="94"/>
      <c r="I2716" s="1810"/>
    </row>
    <row r="2717" spans="1:26" s="1883" customFormat="1">
      <c r="A2717" s="2013" t="s">
        <v>178</v>
      </c>
      <c r="B2717" s="1877" t="s">
        <v>323</v>
      </c>
      <c r="C2717" s="1879"/>
      <c r="D2717" s="1831"/>
      <c r="E2717" s="1831"/>
      <c r="F2717" s="2018">
        <f t="shared" si="118"/>
        <v>0</v>
      </c>
      <c r="G2717" s="1911"/>
    </row>
    <row r="2718" spans="1:26" s="1883" customFormat="1" ht="39.6">
      <c r="A2718" s="2013" t="s">
        <v>178</v>
      </c>
      <c r="B2718" s="90" t="s">
        <v>313</v>
      </c>
      <c r="C2718" s="1997"/>
      <c r="D2718" s="1831"/>
      <c r="E2718" s="1831"/>
      <c r="F2718" s="2018">
        <f t="shared" si="118"/>
        <v>0</v>
      </c>
      <c r="G2718" s="2025"/>
    </row>
    <row r="2719" spans="1:26" s="1883" customFormat="1" ht="52.8">
      <c r="A2719" s="2013" t="s">
        <v>178</v>
      </c>
      <c r="B2719" s="1878" t="s">
        <v>3355</v>
      </c>
      <c r="C2719" s="1879"/>
      <c r="D2719" s="1831"/>
      <c r="E2719" s="1831"/>
      <c r="F2719" s="1831">
        <f t="shared" si="118"/>
        <v>0</v>
      </c>
      <c r="G2719" s="1911"/>
      <c r="J2719" s="2019"/>
    </row>
    <row r="2720" spans="1:26" s="93" customFormat="1" ht="13.5" customHeight="1">
      <c r="A2720" s="1384"/>
      <c r="B2720" s="1390" t="s">
        <v>214</v>
      </c>
      <c r="C2720" s="1385"/>
      <c r="D2720" s="1386"/>
      <c r="E2720" s="1831"/>
      <c r="F2720" s="2018">
        <f t="shared" si="118"/>
        <v>0</v>
      </c>
      <c r="G2720" s="500"/>
      <c r="H2720" s="1387"/>
      <c r="J2720" s="1388"/>
      <c r="K2720" s="1389"/>
    </row>
    <row r="2721" spans="1:26" s="2031" customFormat="1">
      <c r="A2721" s="2026"/>
      <c r="B2721" s="2027"/>
      <c r="C2721" s="2028" t="s">
        <v>215</v>
      </c>
      <c r="D2721" s="2029">
        <v>7</v>
      </c>
      <c r="E2721" s="2017"/>
      <c r="F2721" s="2018">
        <f t="shared" si="118"/>
        <v>0</v>
      </c>
      <c r="G2721" s="2025"/>
    </row>
    <row r="2722" spans="1:26" s="1883" customFormat="1">
      <c r="A2722" s="1892"/>
      <c r="B2722" s="1878"/>
      <c r="C2722" s="1879"/>
      <c r="D2722" s="1831"/>
      <c r="E2722" s="1831"/>
      <c r="F2722" s="1831">
        <f>D2722*E2722</f>
        <v>0</v>
      </c>
      <c r="G2722" s="1911"/>
      <c r="J2722" s="2019"/>
    </row>
    <row r="2723" spans="1:26" s="1883" customFormat="1">
      <c r="A2723" s="2078" t="s">
        <v>207</v>
      </c>
      <c r="B2723" s="1885" t="s">
        <v>3364</v>
      </c>
      <c r="C2723" s="1879"/>
      <c r="D2723" s="1831"/>
      <c r="E2723" s="1831"/>
      <c r="F2723" s="1831">
        <f>D2723*E2723</f>
        <v>0</v>
      </c>
      <c r="J2723" s="2019"/>
    </row>
    <row r="2724" spans="1:26" ht="26.4">
      <c r="A2724" s="2013"/>
      <c r="B2724" s="2023" t="s">
        <v>3365</v>
      </c>
      <c r="C2724" s="2015"/>
      <c r="D2724" s="2016"/>
      <c r="E2724" s="2017"/>
      <c r="F2724" s="2018">
        <f>D2724*E2724</f>
        <v>0</v>
      </c>
      <c r="H2724" s="2019"/>
      <c r="I2724" s="2019"/>
      <c r="J2724" s="2019"/>
      <c r="K2724" s="2019"/>
      <c r="L2724" s="2019"/>
      <c r="M2724" s="2019"/>
      <c r="N2724" s="2019"/>
      <c r="O2724" s="2019"/>
      <c r="P2724" s="2019"/>
      <c r="Q2724" s="2019"/>
      <c r="R2724" s="2019"/>
      <c r="S2724" s="2019"/>
      <c r="T2724" s="2019"/>
      <c r="U2724" s="2019"/>
      <c r="V2724" s="2019"/>
      <c r="W2724" s="2019"/>
      <c r="X2724" s="2019"/>
      <c r="Y2724" s="2019"/>
      <c r="Z2724" s="2019"/>
    </row>
    <row r="2725" spans="1:26">
      <c r="A2725" s="2024"/>
      <c r="B2725" s="1888" t="s">
        <v>322</v>
      </c>
      <c r="C2725" s="2015"/>
      <c r="D2725" s="2016"/>
      <c r="E2725" s="2017"/>
      <c r="F2725" s="2018">
        <f>D2725*E2725</f>
        <v>0</v>
      </c>
      <c r="H2725" s="2019"/>
      <c r="I2725" s="2019"/>
      <c r="J2725" s="2019"/>
      <c r="K2725" s="2019"/>
      <c r="L2725" s="2019"/>
      <c r="M2725" s="2019"/>
      <c r="N2725" s="2019"/>
      <c r="O2725" s="2019"/>
      <c r="P2725" s="2019"/>
      <c r="Q2725" s="2019"/>
      <c r="R2725" s="2019"/>
      <c r="S2725" s="2019"/>
      <c r="T2725" s="2019"/>
      <c r="U2725" s="2019"/>
      <c r="V2725" s="2019"/>
      <c r="W2725" s="2019"/>
      <c r="X2725" s="2019"/>
      <c r="Y2725" s="2019"/>
      <c r="Z2725" s="2019"/>
    </row>
    <row r="2726" spans="1:26" s="93" customFormat="1" ht="26.4">
      <c r="A2726" s="2013" t="s">
        <v>178</v>
      </c>
      <c r="B2726" s="1407" t="s">
        <v>3173</v>
      </c>
      <c r="D2726" s="1831"/>
      <c r="E2726" s="1810"/>
      <c r="F2726" s="2018">
        <f>D2726*E2726</f>
        <v>0</v>
      </c>
      <c r="G2726" s="500"/>
      <c r="H2726" s="94"/>
      <c r="I2726" s="1810"/>
    </row>
    <row r="2727" spans="1:26" s="93" customFormat="1" ht="26.4">
      <c r="A2727" s="2013" t="s">
        <v>178</v>
      </c>
      <c r="B2727" s="1407" t="s">
        <v>2342</v>
      </c>
      <c r="D2727" s="1831"/>
      <c r="E2727" s="1810"/>
      <c r="F2727" s="2018"/>
      <c r="G2727" s="500"/>
      <c r="H2727" s="94"/>
      <c r="I2727" s="1810"/>
    </row>
    <row r="2728" spans="1:26" s="93" customFormat="1" ht="26.4">
      <c r="A2728" s="2013" t="s">
        <v>178</v>
      </c>
      <c r="B2728" s="1407" t="s">
        <v>1826</v>
      </c>
      <c r="D2728" s="1831"/>
      <c r="E2728" s="1810"/>
      <c r="F2728" s="2018"/>
      <c r="G2728" s="500"/>
      <c r="H2728" s="94"/>
      <c r="I2728" s="1810"/>
    </row>
    <row r="2729" spans="1:26" s="93" customFormat="1" ht="26.4">
      <c r="A2729" s="2013" t="s">
        <v>178</v>
      </c>
      <c r="B2729" s="1888" t="s">
        <v>1866</v>
      </c>
      <c r="D2729" s="1831"/>
      <c r="E2729" s="1810"/>
      <c r="F2729" s="2018">
        <f t="shared" ref="F2729:F2735" si="119">D2729*E2729</f>
        <v>0</v>
      </c>
      <c r="G2729" s="500"/>
      <c r="H2729" s="94"/>
      <c r="I2729" s="1810"/>
    </row>
    <row r="2730" spans="1:26" s="93" customFormat="1" ht="39.6">
      <c r="A2730" s="2013" t="s">
        <v>178</v>
      </c>
      <c r="B2730" s="1888" t="s">
        <v>343</v>
      </c>
      <c r="D2730" s="1831"/>
      <c r="E2730" s="1810"/>
      <c r="F2730" s="2018">
        <f t="shared" si="119"/>
        <v>0</v>
      </c>
      <c r="G2730" s="500"/>
      <c r="H2730" s="94"/>
      <c r="I2730" s="1810"/>
    </row>
    <row r="2731" spans="1:26" s="1883" customFormat="1">
      <c r="A2731" s="2013" t="s">
        <v>178</v>
      </c>
      <c r="B2731" s="1877" t="s">
        <v>323</v>
      </c>
      <c r="C2731" s="1879"/>
      <c r="D2731" s="1831"/>
      <c r="E2731" s="1831"/>
      <c r="F2731" s="2018">
        <f t="shared" si="119"/>
        <v>0</v>
      </c>
      <c r="G2731" s="1911"/>
    </row>
    <row r="2732" spans="1:26" s="1883" customFormat="1" ht="39.6">
      <c r="A2732" s="2013" t="s">
        <v>178</v>
      </c>
      <c r="B2732" s="90" t="s">
        <v>313</v>
      </c>
      <c r="C2732" s="1997"/>
      <c r="D2732" s="1831"/>
      <c r="E2732" s="1831"/>
      <c r="F2732" s="2018">
        <f t="shared" si="119"/>
        <v>0</v>
      </c>
      <c r="G2732" s="2025"/>
    </row>
    <row r="2733" spans="1:26" s="1883" customFormat="1" ht="52.8">
      <c r="A2733" s="2013" t="s">
        <v>178</v>
      </c>
      <c r="B2733" s="1878" t="s">
        <v>3355</v>
      </c>
      <c r="C2733" s="1879"/>
      <c r="D2733" s="1831"/>
      <c r="E2733" s="1831"/>
      <c r="F2733" s="1831">
        <f t="shared" si="119"/>
        <v>0</v>
      </c>
      <c r="G2733" s="1911"/>
      <c r="J2733" s="2019"/>
    </row>
    <row r="2734" spans="1:26" s="93" customFormat="1" ht="13.5" customHeight="1">
      <c r="A2734" s="1384"/>
      <c r="B2734" s="1390" t="s">
        <v>214</v>
      </c>
      <c r="C2734" s="1385"/>
      <c r="D2734" s="1386"/>
      <c r="E2734" s="1831"/>
      <c r="F2734" s="2018">
        <f t="shared" si="119"/>
        <v>0</v>
      </c>
      <c r="G2734" s="500"/>
      <c r="H2734" s="1387"/>
      <c r="J2734" s="1388"/>
      <c r="K2734" s="1389"/>
    </row>
    <row r="2735" spans="1:26" s="2031" customFormat="1">
      <c r="A2735" s="2026"/>
      <c r="B2735" s="2027"/>
      <c r="C2735" s="2028" t="s">
        <v>215</v>
      </c>
      <c r="D2735" s="2029">
        <v>1</v>
      </c>
      <c r="E2735" s="2017"/>
      <c r="F2735" s="2018">
        <f t="shared" si="119"/>
        <v>0</v>
      </c>
      <c r="G2735" s="2025"/>
    </row>
    <row r="2736" spans="1:26" s="1883" customFormat="1">
      <c r="A2736" s="1892"/>
      <c r="B2736" s="1878"/>
      <c r="C2736" s="1879"/>
      <c r="D2736" s="1831"/>
      <c r="E2736" s="1831"/>
      <c r="F2736" s="1831">
        <f>D2736*E2736</f>
        <v>0</v>
      </c>
      <c r="G2736" s="1911"/>
      <c r="J2736" s="2019"/>
    </row>
    <row r="2737" spans="1:26" s="1883" customFormat="1">
      <c r="A2737" s="2078" t="s">
        <v>208</v>
      </c>
      <c r="B2737" s="1885" t="s">
        <v>3357</v>
      </c>
      <c r="C2737" s="1879"/>
      <c r="D2737" s="1831"/>
      <c r="E2737" s="1831"/>
      <c r="F2737" s="1831">
        <f>D2737*E2737</f>
        <v>0</v>
      </c>
      <c r="J2737" s="2019"/>
    </row>
    <row r="2738" spans="1:26" ht="39.6">
      <c r="A2738" s="2013"/>
      <c r="B2738" s="2023" t="s">
        <v>3366</v>
      </c>
      <c r="C2738" s="2015"/>
      <c r="D2738" s="2016"/>
      <c r="E2738" s="2017"/>
      <c r="F2738" s="2018">
        <f>D2738*E2738</f>
        <v>0</v>
      </c>
      <c r="H2738" s="2019"/>
      <c r="I2738" s="2019"/>
      <c r="J2738" s="2019"/>
      <c r="K2738" s="2019"/>
      <c r="L2738" s="2019"/>
      <c r="M2738" s="2019"/>
      <c r="N2738" s="2019"/>
      <c r="O2738" s="2019"/>
      <c r="P2738" s="2019"/>
      <c r="Q2738" s="2019"/>
      <c r="R2738" s="2019"/>
      <c r="S2738" s="2019"/>
      <c r="T2738" s="2019"/>
      <c r="U2738" s="2019"/>
      <c r="V2738" s="2019"/>
      <c r="W2738" s="2019"/>
      <c r="X2738" s="2019"/>
      <c r="Y2738" s="2019"/>
      <c r="Z2738" s="2019"/>
    </row>
    <row r="2739" spans="1:26">
      <c r="A2739" s="2024"/>
      <c r="B2739" s="1888" t="s">
        <v>322</v>
      </c>
      <c r="C2739" s="2015"/>
      <c r="D2739" s="2016"/>
      <c r="E2739" s="2017"/>
      <c r="F2739" s="2018">
        <f>D2739*E2739</f>
        <v>0</v>
      </c>
      <c r="H2739" s="2019"/>
      <c r="I2739" s="2019"/>
      <c r="J2739" s="2019"/>
      <c r="K2739" s="2019"/>
      <c r="L2739" s="2019"/>
      <c r="M2739" s="2019"/>
      <c r="N2739" s="2019"/>
      <c r="O2739" s="2019"/>
      <c r="P2739" s="2019"/>
      <c r="Q2739" s="2019"/>
      <c r="R2739" s="2019"/>
      <c r="S2739" s="2019"/>
      <c r="T2739" s="2019"/>
      <c r="U2739" s="2019"/>
      <c r="V2739" s="2019"/>
      <c r="W2739" s="2019"/>
      <c r="X2739" s="2019"/>
      <c r="Y2739" s="2019"/>
      <c r="Z2739" s="2019"/>
    </row>
    <row r="2740" spans="1:26" s="93" customFormat="1" ht="26.4">
      <c r="A2740" s="2013" t="s">
        <v>178</v>
      </c>
      <c r="B2740" s="1407" t="s">
        <v>3354</v>
      </c>
      <c r="D2740" s="1831"/>
      <c r="E2740" s="1810"/>
      <c r="F2740" s="2018">
        <f>D2740*E2740</f>
        <v>0</v>
      </c>
      <c r="G2740" s="500"/>
      <c r="H2740" s="94"/>
      <c r="I2740" s="1810"/>
    </row>
    <row r="2741" spans="1:26" s="93" customFormat="1" ht="26.4">
      <c r="A2741" s="2013" t="s">
        <v>178</v>
      </c>
      <c r="B2741" s="1407" t="s">
        <v>2342</v>
      </c>
      <c r="D2741" s="1831"/>
      <c r="E2741" s="1810"/>
      <c r="F2741" s="2018"/>
      <c r="G2741" s="500"/>
      <c r="H2741" s="94"/>
      <c r="I2741" s="1810"/>
    </row>
    <row r="2742" spans="1:26" s="93" customFormat="1" ht="26.4">
      <c r="A2742" s="2013" t="s">
        <v>178</v>
      </c>
      <c r="B2742" s="1407" t="s">
        <v>1826</v>
      </c>
      <c r="D2742" s="1831"/>
      <c r="E2742" s="1810"/>
      <c r="F2742" s="2018"/>
      <c r="G2742" s="500"/>
      <c r="H2742" s="94"/>
      <c r="I2742" s="1810"/>
    </row>
    <row r="2743" spans="1:26" s="93" customFormat="1" ht="26.4">
      <c r="A2743" s="2013" t="s">
        <v>178</v>
      </c>
      <c r="B2743" s="1888" t="s">
        <v>1866</v>
      </c>
      <c r="D2743" s="1831"/>
      <c r="E2743" s="1810"/>
      <c r="F2743" s="2018">
        <f t="shared" ref="F2743:F2749" si="120">D2743*E2743</f>
        <v>0</v>
      </c>
      <c r="G2743" s="500"/>
      <c r="H2743" s="94"/>
      <c r="I2743" s="1810"/>
    </row>
    <row r="2744" spans="1:26" s="93" customFormat="1" ht="39.6">
      <c r="A2744" s="2013" t="s">
        <v>178</v>
      </c>
      <c r="B2744" s="1888" t="s">
        <v>343</v>
      </c>
      <c r="D2744" s="1831"/>
      <c r="E2744" s="1810"/>
      <c r="F2744" s="2018">
        <f t="shared" si="120"/>
        <v>0</v>
      </c>
      <c r="G2744" s="500"/>
      <c r="H2744" s="94"/>
      <c r="I2744" s="1810"/>
    </row>
    <row r="2745" spans="1:26" s="1883" customFormat="1">
      <c r="A2745" s="2013" t="s">
        <v>178</v>
      </c>
      <c r="B2745" s="1877" t="s">
        <v>323</v>
      </c>
      <c r="C2745" s="1879"/>
      <c r="D2745" s="1831"/>
      <c r="E2745" s="1831"/>
      <c r="F2745" s="2018">
        <f t="shared" si="120"/>
        <v>0</v>
      </c>
      <c r="G2745" s="1911"/>
    </row>
    <row r="2746" spans="1:26" s="1883" customFormat="1" ht="39.6">
      <c r="A2746" s="2013" t="s">
        <v>178</v>
      </c>
      <c r="B2746" s="90" t="s">
        <v>313</v>
      </c>
      <c r="C2746" s="1997"/>
      <c r="D2746" s="1831"/>
      <c r="E2746" s="1831"/>
      <c r="F2746" s="2018">
        <f t="shared" si="120"/>
        <v>0</v>
      </c>
      <c r="G2746" s="2025"/>
    </row>
    <row r="2747" spans="1:26" s="1883" customFormat="1" ht="52.8">
      <c r="A2747" s="2013" t="s">
        <v>178</v>
      </c>
      <c r="B2747" s="1878" t="s">
        <v>3355</v>
      </c>
      <c r="C2747" s="1879"/>
      <c r="D2747" s="1831"/>
      <c r="E2747" s="1831"/>
      <c r="F2747" s="1831">
        <f t="shared" si="120"/>
        <v>0</v>
      </c>
      <c r="G2747" s="1911"/>
      <c r="J2747" s="2019"/>
    </row>
    <row r="2748" spans="1:26" s="93" customFormat="1" ht="13.5" customHeight="1">
      <c r="A2748" s="1384"/>
      <c r="B2748" s="1390" t="s">
        <v>214</v>
      </c>
      <c r="C2748" s="1385"/>
      <c r="D2748" s="1386"/>
      <c r="E2748" s="1831"/>
      <c r="F2748" s="2018">
        <f t="shared" si="120"/>
        <v>0</v>
      </c>
      <c r="G2748" s="500"/>
      <c r="H2748" s="1387"/>
      <c r="J2748" s="1388"/>
      <c r="K2748" s="1389"/>
    </row>
    <row r="2749" spans="1:26" s="2031" customFormat="1">
      <c r="A2749" s="2026"/>
      <c r="B2749" s="2027"/>
      <c r="C2749" s="2028" t="s">
        <v>215</v>
      </c>
      <c r="D2749" s="2029">
        <v>2</v>
      </c>
      <c r="E2749" s="2017"/>
      <c r="F2749" s="2018">
        <f t="shared" si="120"/>
        <v>0</v>
      </c>
      <c r="G2749" s="2025"/>
    </row>
    <row r="2750" spans="1:26" s="93" customFormat="1">
      <c r="A2750" s="1884"/>
      <c r="B2750" s="1999"/>
      <c r="D2750" s="1831"/>
      <c r="E2750" s="1810"/>
      <c r="F2750" s="1831">
        <f>D2750*E2750</f>
        <v>0</v>
      </c>
      <c r="G2750" s="500"/>
      <c r="H2750" s="94"/>
      <c r="I2750" s="1810"/>
      <c r="J2750" s="2019"/>
    </row>
    <row r="2751" spans="1:26" s="1883" customFormat="1" ht="26.4">
      <c r="A2751" s="2078" t="s">
        <v>209</v>
      </c>
      <c r="B2751" s="1885" t="s">
        <v>3352</v>
      </c>
      <c r="C2751" s="1879"/>
      <c r="D2751" s="1831"/>
      <c r="E2751" s="1831"/>
      <c r="F2751" s="1831">
        <f>D2751*E2751</f>
        <v>0</v>
      </c>
      <c r="J2751" s="2019"/>
    </row>
    <row r="2752" spans="1:26" ht="39.6">
      <c r="A2752" s="2013"/>
      <c r="B2752" s="2023" t="s">
        <v>3367</v>
      </c>
      <c r="C2752" s="2015"/>
      <c r="D2752" s="2016"/>
      <c r="E2752" s="2017"/>
      <c r="F2752" s="2018">
        <f>D2752*E2752</f>
        <v>0</v>
      </c>
      <c r="H2752" s="2019"/>
      <c r="I2752" s="2019"/>
      <c r="J2752" s="2019"/>
      <c r="K2752" s="2019"/>
      <c r="L2752" s="2019"/>
      <c r="M2752" s="2019"/>
      <c r="N2752" s="2019"/>
      <c r="O2752" s="2019"/>
      <c r="P2752" s="2019"/>
      <c r="Q2752" s="2019"/>
      <c r="R2752" s="2019"/>
      <c r="S2752" s="2019"/>
      <c r="T2752" s="2019"/>
      <c r="U2752" s="2019"/>
      <c r="V2752" s="2019"/>
      <c r="W2752" s="2019"/>
      <c r="X2752" s="2019"/>
      <c r="Y2752" s="2019"/>
      <c r="Z2752" s="2019"/>
    </row>
    <row r="2753" spans="1:26">
      <c r="A2753" s="2024"/>
      <c r="B2753" s="1888" t="s">
        <v>322</v>
      </c>
      <c r="C2753" s="2015"/>
      <c r="D2753" s="2016"/>
      <c r="E2753" s="2017"/>
      <c r="F2753" s="2018">
        <f>D2753*E2753</f>
        <v>0</v>
      </c>
      <c r="H2753" s="2019"/>
      <c r="I2753" s="2019"/>
      <c r="J2753" s="2019"/>
      <c r="K2753" s="2019"/>
      <c r="L2753" s="2019"/>
      <c r="M2753" s="2019"/>
      <c r="N2753" s="2019"/>
      <c r="O2753" s="2019"/>
      <c r="P2753" s="2019"/>
      <c r="Q2753" s="2019"/>
      <c r="R2753" s="2019"/>
      <c r="S2753" s="2019"/>
      <c r="T2753" s="2019"/>
      <c r="U2753" s="2019"/>
      <c r="V2753" s="2019"/>
      <c r="W2753" s="2019"/>
      <c r="X2753" s="2019"/>
      <c r="Y2753" s="2019"/>
      <c r="Z2753" s="2019"/>
    </row>
    <row r="2754" spans="1:26" s="93" customFormat="1" ht="26.4">
      <c r="A2754" s="2013" t="s">
        <v>178</v>
      </c>
      <c r="B2754" s="1407" t="s">
        <v>3354</v>
      </c>
      <c r="D2754" s="1831"/>
      <c r="E2754" s="1810"/>
      <c r="F2754" s="2018">
        <f>D2754*E2754</f>
        <v>0</v>
      </c>
      <c r="G2754" s="500"/>
      <c r="H2754" s="94"/>
      <c r="I2754" s="1810"/>
    </row>
    <row r="2755" spans="1:26" s="93" customFormat="1" ht="26.4">
      <c r="A2755" s="2013" t="s">
        <v>178</v>
      </c>
      <c r="B2755" s="1407" t="s">
        <v>2342</v>
      </c>
      <c r="D2755" s="1831"/>
      <c r="E2755" s="1810"/>
      <c r="F2755" s="2018"/>
      <c r="G2755" s="500"/>
      <c r="H2755" s="94"/>
      <c r="I2755" s="1810"/>
    </row>
    <row r="2756" spans="1:26" s="93" customFormat="1" ht="26.4">
      <c r="A2756" s="2013" t="s">
        <v>178</v>
      </c>
      <c r="B2756" s="1407" t="s">
        <v>1826</v>
      </c>
      <c r="D2756" s="1831"/>
      <c r="E2756" s="1810"/>
      <c r="F2756" s="2018"/>
      <c r="G2756" s="500"/>
      <c r="H2756" s="94"/>
      <c r="I2756" s="1810"/>
    </row>
    <row r="2757" spans="1:26" s="93" customFormat="1" ht="26.4">
      <c r="A2757" s="2013" t="s">
        <v>178</v>
      </c>
      <c r="B2757" s="1888" t="s">
        <v>1866</v>
      </c>
      <c r="D2757" s="1831"/>
      <c r="E2757" s="1810"/>
      <c r="F2757" s="2018">
        <f t="shared" ref="F2757:F2763" si="121">D2757*E2757</f>
        <v>0</v>
      </c>
      <c r="G2757" s="500"/>
      <c r="H2757" s="94"/>
      <c r="I2757" s="1810"/>
    </row>
    <row r="2758" spans="1:26" s="93" customFormat="1" ht="39.6">
      <c r="A2758" s="2013" t="s">
        <v>178</v>
      </c>
      <c r="B2758" s="1888" t="s">
        <v>343</v>
      </c>
      <c r="D2758" s="1831"/>
      <c r="E2758" s="1810"/>
      <c r="F2758" s="2018">
        <f t="shared" si="121"/>
        <v>0</v>
      </c>
      <c r="G2758" s="500"/>
      <c r="H2758" s="94"/>
      <c r="I2758" s="1810"/>
    </row>
    <row r="2759" spans="1:26" s="1883" customFormat="1">
      <c r="A2759" s="2013" t="s">
        <v>178</v>
      </c>
      <c r="B2759" s="1877" t="s">
        <v>323</v>
      </c>
      <c r="C2759" s="1879"/>
      <c r="D2759" s="1831"/>
      <c r="E2759" s="1831"/>
      <c r="F2759" s="2018">
        <f t="shared" si="121"/>
        <v>0</v>
      </c>
      <c r="G2759" s="1911"/>
    </row>
    <row r="2760" spans="1:26" s="1883" customFormat="1" ht="39.6">
      <c r="A2760" s="2013" t="s">
        <v>178</v>
      </c>
      <c r="B2760" s="90" t="s">
        <v>313</v>
      </c>
      <c r="C2760" s="1997"/>
      <c r="D2760" s="1831"/>
      <c r="E2760" s="1831"/>
      <c r="F2760" s="2018">
        <f t="shared" si="121"/>
        <v>0</v>
      </c>
      <c r="G2760" s="2025"/>
    </row>
    <row r="2761" spans="1:26" s="1883" customFormat="1" ht="52.8">
      <c r="A2761" s="2013" t="s">
        <v>178</v>
      </c>
      <c r="B2761" s="1878" t="s">
        <v>3355</v>
      </c>
      <c r="C2761" s="1879"/>
      <c r="D2761" s="1831"/>
      <c r="E2761" s="1831"/>
      <c r="F2761" s="1831">
        <f t="shared" si="121"/>
        <v>0</v>
      </c>
      <c r="G2761" s="1911"/>
      <c r="J2761" s="2019"/>
    </row>
    <row r="2762" spans="1:26" s="93" customFormat="1" ht="13.5" customHeight="1">
      <c r="A2762" s="1384"/>
      <c r="B2762" s="1390" t="s">
        <v>214</v>
      </c>
      <c r="C2762" s="1385"/>
      <c r="D2762" s="1386"/>
      <c r="E2762" s="1831"/>
      <c r="F2762" s="2018">
        <f t="shared" si="121"/>
        <v>0</v>
      </c>
      <c r="G2762" s="500"/>
      <c r="H2762" s="1387"/>
      <c r="J2762" s="1388"/>
      <c r="K2762" s="1389"/>
    </row>
    <row r="2763" spans="1:26" s="2031" customFormat="1">
      <c r="A2763" s="2026"/>
      <c r="B2763" s="2027"/>
      <c r="C2763" s="2028" t="s">
        <v>215</v>
      </c>
      <c r="D2763" s="2029">
        <v>1</v>
      </c>
      <c r="E2763" s="2017"/>
      <c r="F2763" s="2018">
        <f t="shared" si="121"/>
        <v>0</v>
      </c>
      <c r="G2763" s="2025"/>
    </row>
    <row r="2764" spans="1:26" s="93" customFormat="1">
      <c r="A2764" s="1884"/>
      <c r="B2764" s="1999"/>
      <c r="D2764" s="1831"/>
      <c r="E2764" s="1810"/>
      <c r="F2764" s="1831">
        <f>D2764*E2764</f>
        <v>0</v>
      </c>
      <c r="G2764" s="500"/>
      <c r="H2764" s="94"/>
      <c r="I2764" s="1810"/>
      <c r="J2764" s="2019"/>
    </row>
    <row r="2765" spans="1:26" s="1883" customFormat="1">
      <c r="A2765" s="2078" t="s">
        <v>210</v>
      </c>
      <c r="B2765" s="1884" t="s">
        <v>3368</v>
      </c>
      <c r="C2765" s="1879"/>
      <c r="D2765" s="1831"/>
      <c r="E2765" s="1831"/>
      <c r="F2765" s="1831">
        <f>D2765*E2765</f>
        <v>0</v>
      </c>
      <c r="J2765" s="2019"/>
    </row>
    <row r="2766" spans="1:26" ht="39.6">
      <c r="A2766" s="2013"/>
      <c r="B2766" s="2023" t="s">
        <v>3369</v>
      </c>
      <c r="C2766" s="2015"/>
      <c r="D2766" s="2016"/>
      <c r="E2766" s="2017"/>
      <c r="F2766" s="2018">
        <f>D2766*E2766</f>
        <v>0</v>
      </c>
      <c r="H2766" s="2019"/>
      <c r="I2766" s="2019"/>
      <c r="J2766" s="2019"/>
      <c r="K2766" s="2019"/>
      <c r="L2766" s="2019"/>
      <c r="M2766" s="2019"/>
      <c r="N2766" s="2019"/>
      <c r="O2766" s="2019"/>
      <c r="P2766" s="2019"/>
      <c r="Q2766" s="2019"/>
      <c r="R2766" s="2019"/>
      <c r="S2766" s="2019"/>
      <c r="T2766" s="2019"/>
      <c r="U2766" s="2019"/>
      <c r="V2766" s="2019"/>
      <c r="W2766" s="2019"/>
      <c r="X2766" s="2019"/>
      <c r="Y2766" s="2019"/>
      <c r="Z2766" s="2019"/>
    </row>
    <row r="2767" spans="1:26">
      <c r="A2767" s="2024"/>
      <c r="B2767" s="1888" t="s">
        <v>322</v>
      </c>
      <c r="C2767" s="2015"/>
      <c r="D2767" s="2016"/>
      <c r="E2767" s="2017"/>
      <c r="F2767" s="2018">
        <f>D2767*E2767</f>
        <v>0</v>
      </c>
      <c r="H2767" s="2019"/>
      <c r="I2767" s="2019"/>
      <c r="J2767" s="2019"/>
      <c r="K2767" s="2019"/>
      <c r="L2767" s="2019"/>
      <c r="M2767" s="2019"/>
      <c r="N2767" s="2019"/>
      <c r="O2767" s="2019"/>
      <c r="P2767" s="2019"/>
      <c r="Q2767" s="2019"/>
      <c r="R2767" s="2019"/>
      <c r="S2767" s="2019"/>
      <c r="T2767" s="2019"/>
      <c r="U2767" s="2019"/>
      <c r="V2767" s="2019"/>
      <c r="W2767" s="2019"/>
      <c r="X2767" s="2019"/>
      <c r="Y2767" s="2019"/>
      <c r="Z2767" s="2019"/>
    </row>
    <row r="2768" spans="1:26" s="93" customFormat="1" ht="26.4">
      <c r="A2768" s="2013" t="s">
        <v>178</v>
      </c>
      <c r="B2768" s="1407" t="s">
        <v>3173</v>
      </c>
      <c r="D2768" s="1831"/>
      <c r="E2768" s="1810"/>
      <c r="F2768" s="2018">
        <f>D2768*E2768</f>
        <v>0</v>
      </c>
      <c r="G2768" s="500"/>
      <c r="H2768" s="94"/>
      <c r="I2768" s="1810"/>
    </row>
    <row r="2769" spans="1:26" s="93" customFormat="1" ht="26.4">
      <c r="A2769" s="2013" t="s">
        <v>178</v>
      </c>
      <c r="B2769" s="1407" t="s">
        <v>2342</v>
      </c>
      <c r="D2769" s="1831"/>
      <c r="E2769" s="1810"/>
      <c r="F2769" s="2018"/>
      <c r="G2769" s="500"/>
      <c r="H2769" s="94"/>
      <c r="I2769" s="1810"/>
    </row>
    <row r="2770" spans="1:26" s="93" customFormat="1" ht="26.4">
      <c r="A2770" s="2013" t="s">
        <v>178</v>
      </c>
      <c r="B2770" s="1407" t="s">
        <v>1826</v>
      </c>
      <c r="D2770" s="1831"/>
      <c r="E2770" s="1810"/>
      <c r="F2770" s="2018"/>
      <c r="G2770" s="500"/>
      <c r="H2770" s="94"/>
      <c r="I2770" s="1810"/>
    </row>
    <row r="2771" spans="1:26" s="93" customFormat="1" ht="26.4">
      <c r="A2771" s="2013" t="s">
        <v>178</v>
      </c>
      <c r="B2771" s="1888" t="s">
        <v>1866</v>
      </c>
      <c r="D2771" s="1831"/>
      <c r="E2771" s="1810"/>
      <c r="F2771" s="2018">
        <f t="shared" ref="F2771:F2777" si="122">D2771*E2771</f>
        <v>0</v>
      </c>
      <c r="G2771" s="500"/>
      <c r="H2771" s="94"/>
      <c r="I2771" s="1810"/>
    </row>
    <row r="2772" spans="1:26" s="93" customFormat="1" ht="39.6">
      <c r="A2772" s="2013" t="s">
        <v>178</v>
      </c>
      <c r="B2772" s="1888" t="s">
        <v>343</v>
      </c>
      <c r="D2772" s="1831"/>
      <c r="E2772" s="1810"/>
      <c r="F2772" s="2018">
        <f t="shared" si="122"/>
        <v>0</v>
      </c>
      <c r="G2772" s="500"/>
      <c r="H2772" s="94"/>
      <c r="I2772" s="1810"/>
    </row>
    <row r="2773" spans="1:26" s="1883" customFormat="1">
      <c r="A2773" s="2013" t="s">
        <v>178</v>
      </c>
      <c r="B2773" s="1877" t="s">
        <v>323</v>
      </c>
      <c r="C2773" s="1879"/>
      <c r="D2773" s="1831"/>
      <c r="E2773" s="1831"/>
      <c r="F2773" s="2018">
        <f t="shared" si="122"/>
        <v>0</v>
      </c>
      <c r="G2773" s="1911"/>
    </row>
    <row r="2774" spans="1:26" s="1883" customFormat="1" ht="39.6">
      <c r="A2774" s="2013" t="s">
        <v>178</v>
      </c>
      <c r="B2774" s="90" t="s">
        <v>313</v>
      </c>
      <c r="C2774" s="1997"/>
      <c r="D2774" s="1831"/>
      <c r="E2774" s="1831"/>
      <c r="F2774" s="2018">
        <f t="shared" si="122"/>
        <v>0</v>
      </c>
      <c r="G2774" s="2025"/>
    </row>
    <row r="2775" spans="1:26" s="1883" customFormat="1" ht="52.8">
      <c r="A2775" s="2013" t="s">
        <v>178</v>
      </c>
      <c r="B2775" s="1878" t="s">
        <v>3355</v>
      </c>
      <c r="C2775" s="1879"/>
      <c r="D2775" s="1831"/>
      <c r="E2775" s="1831"/>
      <c r="F2775" s="1831">
        <f t="shared" si="122"/>
        <v>0</v>
      </c>
      <c r="G2775" s="1911"/>
      <c r="J2775" s="2019"/>
    </row>
    <row r="2776" spans="1:26" s="93" customFormat="1" ht="13.5" customHeight="1">
      <c r="A2776" s="1384"/>
      <c r="B2776" s="1390" t="s">
        <v>214</v>
      </c>
      <c r="C2776" s="1385"/>
      <c r="D2776" s="1386"/>
      <c r="E2776" s="1831"/>
      <c r="F2776" s="2018">
        <f t="shared" si="122"/>
        <v>0</v>
      </c>
      <c r="G2776" s="500"/>
      <c r="H2776" s="1387"/>
      <c r="J2776" s="1388"/>
      <c r="K2776" s="1389"/>
    </row>
    <row r="2777" spans="1:26" s="2031" customFormat="1">
      <c r="A2777" s="2026"/>
      <c r="B2777" s="2027"/>
      <c r="C2777" s="2028" t="s">
        <v>215</v>
      </c>
      <c r="D2777" s="2029">
        <v>6</v>
      </c>
      <c r="E2777" s="2017"/>
      <c r="F2777" s="2018">
        <f t="shared" si="122"/>
        <v>0</v>
      </c>
      <c r="G2777" s="2025"/>
    </row>
    <row r="2778" spans="1:26" s="1883" customFormat="1">
      <c r="A2778" s="1892"/>
      <c r="B2778" s="1878"/>
      <c r="C2778" s="1879"/>
      <c r="D2778" s="1831"/>
      <c r="E2778" s="1831"/>
      <c r="F2778" s="1831">
        <f>D2778*E2778</f>
        <v>0</v>
      </c>
      <c r="G2778" s="1911"/>
      <c r="J2778" s="2019"/>
    </row>
    <row r="2779" spans="1:26" s="1883" customFormat="1" ht="26.4">
      <c r="A2779" s="2078" t="s">
        <v>211</v>
      </c>
      <c r="B2779" s="1885" t="s">
        <v>3352</v>
      </c>
      <c r="C2779" s="1879"/>
      <c r="D2779" s="1831"/>
      <c r="E2779" s="1831"/>
      <c r="F2779" s="1831">
        <f>D2779*E2779</f>
        <v>0</v>
      </c>
      <c r="J2779" s="2019"/>
    </row>
    <row r="2780" spans="1:26" ht="39.6">
      <c r="A2780" s="2013"/>
      <c r="B2780" s="2023" t="s">
        <v>3370</v>
      </c>
      <c r="C2780" s="2015"/>
      <c r="D2780" s="2016"/>
      <c r="E2780" s="2017"/>
      <c r="F2780" s="2018">
        <f>D2780*E2780</f>
        <v>0</v>
      </c>
      <c r="H2780" s="2019"/>
      <c r="I2780" s="2019"/>
      <c r="J2780" s="2019"/>
      <c r="K2780" s="2019"/>
      <c r="L2780" s="2019"/>
      <c r="M2780" s="2019"/>
      <c r="N2780" s="2019"/>
      <c r="O2780" s="2019"/>
      <c r="P2780" s="2019"/>
      <c r="Q2780" s="2019"/>
      <c r="R2780" s="2019"/>
      <c r="S2780" s="2019"/>
      <c r="T2780" s="2019"/>
      <c r="U2780" s="2019"/>
      <c r="V2780" s="2019"/>
      <c r="W2780" s="2019"/>
      <c r="X2780" s="2019"/>
      <c r="Y2780" s="2019"/>
      <c r="Z2780" s="2019"/>
    </row>
    <row r="2781" spans="1:26">
      <c r="A2781" s="2024"/>
      <c r="B2781" s="1888" t="s">
        <v>322</v>
      </c>
      <c r="C2781" s="2015"/>
      <c r="D2781" s="2016"/>
      <c r="E2781" s="2017"/>
      <c r="F2781" s="2018">
        <f>D2781*E2781</f>
        <v>0</v>
      </c>
      <c r="H2781" s="2019"/>
      <c r="I2781" s="2019"/>
      <c r="J2781" s="2019"/>
      <c r="K2781" s="2019"/>
      <c r="L2781" s="2019"/>
      <c r="M2781" s="2019"/>
      <c r="N2781" s="2019"/>
      <c r="O2781" s="2019"/>
      <c r="P2781" s="2019"/>
      <c r="Q2781" s="2019"/>
      <c r="R2781" s="2019"/>
      <c r="S2781" s="2019"/>
      <c r="T2781" s="2019"/>
      <c r="U2781" s="2019"/>
      <c r="V2781" s="2019"/>
      <c r="W2781" s="2019"/>
      <c r="X2781" s="2019"/>
      <c r="Y2781" s="2019"/>
      <c r="Z2781" s="2019"/>
    </row>
    <row r="2782" spans="1:26" s="93" customFormat="1" ht="26.4">
      <c r="A2782" s="2013" t="s">
        <v>178</v>
      </c>
      <c r="B2782" s="1407" t="s">
        <v>3354</v>
      </c>
      <c r="D2782" s="1831"/>
      <c r="E2782" s="1810"/>
      <c r="F2782" s="2018">
        <f>D2782*E2782</f>
        <v>0</v>
      </c>
      <c r="G2782" s="500"/>
      <c r="H2782" s="94"/>
      <c r="I2782" s="1810"/>
    </row>
    <row r="2783" spans="1:26" s="93" customFormat="1" ht="26.4">
      <c r="A2783" s="2013" t="s">
        <v>178</v>
      </c>
      <c r="B2783" s="1407" t="s">
        <v>2342</v>
      </c>
      <c r="D2783" s="1831"/>
      <c r="E2783" s="1810"/>
      <c r="F2783" s="2018"/>
      <c r="G2783" s="500"/>
      <c r="H2783" s="94"/>
      <c r="I2783" s="1810"/>
    </row>
    <row r="2784" spans="1:26" s="93" customFormat="1" ht="26.4">
      <c r="A2784" s="2013" t="s">
        <v>178</v>
      </c>
      <c r="B2784" s="1407" t="s">
        <v>1826</v>
      </c>
      <c r="D2784" s="1831"/>
      <c r="E2784" s="1810"/>
      <c r="F2784" s="2018"/>
      <c r="G2784" s="500"/>
      <c r="H2784" s="94"/>
      <c r="I2784" s="1810"/>
    </row>
    <row r="2785" spans="1:26" s="93" customFormat="1" ht="26.4">
      <c r="A2785" s="2013" t="s">
        <v>178</v>
      </c>
      <c r="B2785" s="1888" t="s">
        <v>1866</v>
      </c>
      <c r="D2785" s="1831"/>
      <c r="E2785" s="1810"/>
      <c r="F2785" s="2018">
        <f t="shared" ref="F2785:F2791" si="123">D2785*E2785</f>
        <v>0</v>
      </c>
      <c r="G2785" s="500"/>
      <c r="H2785" s="94"/>
      <c r="I2785" s="1810"/>
    </row>
    <row r="2786" spans="1:26" s="93" customFormat="1" ht="39.6">
      <c r="A2786" s="2013" t="s">
        <v>178</v>
      </c>
      <c r="B2786" s="1888" t="s">
        <v>343</v>
      </c>
      <c r="D2786" s="1831"/>
      <c r="E2786" s="1810"/>
      <c r="F2786" s="2018">
        <f t="shared" si="123"/>
        <v>0</v>
      </c>
      <c r="G2786" s="500"/>
      <c r="H2786" s="94"/>
      <c r="I2786" s="1810"/>
    </row>
    <row r="2787" spans="1:26" s="1883" customFormat="1">
      <c r="A2787" s="2013" t="s">
        <v>178</v>
      </c>
      <c r="B2787" s="1877" t="s">
        <v>323</v>
      </c>
      <c r="C2787" s="1879"/>
      <c r="D2787" s="1831"/>
      <c r="E2787" s="1831"/>
      <c r="F2787" s="2018">
        <f t="shared" si="123"/>
        <v>0</v>
      </c>
      <c r="G2787" s="1911"/>
    </row>
    <row r="2788" spans="1:26" s="1883" customFormat="1" ht="39.6">
      <c r="A2788" s="2013" t="s">
        <v>178</v>
      </c>
      <c r="B2788" s="90" t="s">
        <v>313</v>
      </c>
      <c r="C2788" s="1997"/>
      <c r="D2788" s="1831"/>
      <c r="E2788" s="1831"/>
      <c r="F2788" s="2018">
        <f t="shared" si="123"/>
        <v>0</v>
      </c>
      <c r="G2788" s="2025"/>
    </row>
    <row r="2789" spans="1:26" s="1883" customFormat="1" ht="52.8">
      <c r="A2789" s="2013" t="s">
        <v>178</v>
      </c>
      <c r="B2789" s="1878" t="s">
        <v>3355</v>
      </c>
      <c r="C2789" s="1879"/>
      <c r="D2789" s="1831"/>
      <c r="E2789" s="1831"/>
      <c r="F2789" s="1831">
        <f t="shared" si="123"/>
        <v>0</v>
      </c>
      <c r="G2789" s="1911"/>
      <c r="J2789" s="2019"/>
    </row>
    <row r="2790" spans="1:26" s="93" customFormat="1" ht="13.5" customHeight="1">
      <c r="A2790" s="1384"/>
      <c r="B2790" s="1390" t="s">
        <v>214</v>
      </c>
      <c r="C2790" s="1385"/>
      <c r="D2790" s="1386"/>
      <c r="E2790" s="1831"/>
      <c r="F2790" s="2018">
        <f t="shared" si="123"/>
        <v>0</v>
      </c>
      <c r="G2790" s="500"/>
      <c r="H2790" s="1387"/>
      <c r="J2790" s="1388"/>
      <c r="K2790" s="1389"/>
    </row>
    <row r="2791" spans="1:26" s="2031" customFormat="1">
      <c r="A2791" s="2026"/>
      <c r="B2791" s="2027"/>
      <c r="C2791" s="2028" t="s">
        <v>215</v>
      </c>
      <c r="D2791" s="2029">
        <v>4</v>
      </c>
      <c r="E2791" s="2017"/>
      <c r="F2791" s="2018">
        <f t="shared" si="123"/>
        <v>0</v>
      </c>
      <c r="G2791" s="2025"/>
    </row>
    <row r="2792" spans="1:26" s="1883" customFormat="1">
      <c r="A2792" s="1892"/>
      <c r="B2792" s="1878"/>
      <c r="C2792" s="1879"/>
      <c r="D2792" s="1831"/>
      <c r="E2792" s="1831"/>
      <c r="F2792" s="1831"/>
      <c r="G2792" s="1911"/>
      <c r="J2792" s="2019"/>
    </row>
    <row r="2793" spans="1:26" s="1883" customFormat="1">
      <c r="A2793" s="2078" t="s">
        <v>212</v>
      </c>
      <c r="B2793" s="1884" t="s">
        <v>3371</v>
      </c>
      <c r="C2793" s="1879"/>
      <c r="D2793" s="1831"/>
      <c r="E2793" s="1831"/>
      <c r="F2793" s="1831">
        <f>D2793*E2793</f>
        <v>0</v>
      </c>
      <c r="J2793" s="2019"/>
    </row>
    <row r="2794" spans="1:26" ht="39.6">
      <c r="A2794" s="2013"/>
      <c r="B2794" s="2023" t="s">
        <v>3372</v>
      </c>
      <c r="C2794" s="2015"/>
      <c r="D2794" s="2016"/>
      <c r="E2794" s="2017"/>
      <c r="F2794" s="2018">
        <f>D2794*E2794</f>
        <v>0</v>
      </c>
      <c r="H2794" s="2019"/>
      <c r="I2794" s="2019"/>
      <c r="J2794" s="2019"/>
      <c r="K2794" s="2019"/>
      <c r="L2794" s="2019"/>
      <c r="M2794" s="2019"/>
      <c r="N2794" s="2019"/>
      <c r="O2794" s="2019"/>
      <c r="P2794" s="2019"/>
      <c r="Q2794" s="2019"/>
      <c r="R2794" s="2019"/>
      <c r="S2794" s="2019"/>
      <c r="T2794" s="2019"/>
      <c r="U2794" s="2019"/>
      <c r="V2794" s="2019"/>
      <c r="W2794" s="2019"/>
      <c r="X2794" s="2019"/>
      <c r="Y2794" s="2019"/>
      <c r="Z2794" s="2019"/>
    </row>
    <row r="2795" spans="1:26">
      <c r="A2795" s="2024"/>
      <c r="B2795" s="1888" t="s">
        <v>322</v>
      </c>
      <c r="C2795" s="2015"/>
      <c r="D2795" s="2016"/>
      <c r="E2795" s="2017"/>
      <c r="F2795" s="2018">
        <f>D2795*E2795</f>
        <v>0</v>
      </c>
      <c r="H2795" s="2019"/>
      <c r="I2795" s="2019"/>
      <c r="J2795" s="2019"/>
      <c r="K2795" s="2019"/>
      <c r="L2795" s="2019"/>
      <c r="M2795" s="2019"/>
      <c r="N2795" s="2019"/>
      <c r="O2795" s="2019"/>
      <c r="P2795" s="2019"/>
      <c r="Q2795" s="2019"/>
      <c r="R2795" s="2019"/>
      <c r="S2795" s="2019"/>
      <c r="T2795" s="2019"/>
      <c r="U2795" s="2019"/>
      <c r="V2795" s="2019"/>
      <c r="W2795" s="2019"/>
      <c r="X2795" s="2019"/>
      <c r="Y2795" s="2019"/>
      <c r="Z2795" s="2019"/>
    </row>
    <row r="2796" spans="1:26" s="93" customFormat="1" ht="26.4">
      <c r="A2796" s="2013" t="s">
        <v>178</v>
      </c>
      <c r="B2796" s="1407" t="s">
        <v>3173</v>
      </c>
      <c r="D2796" s="1831"/>
      <c r="E2796" s="1810"/>
      <c r="F2796" s="2018">
        <f>D2796*E2796</f>
        <v>0</v>
      </c>
      <c r="G2796" s="500"/>
      <c r="H2796" s="94"/>
      <c r="I2796" s="1810"/>
    </row>
    <row r="2797" spans="1:26" s="93" customFormat="1" ht="26.4">
      <c r="A2797" s="2013" t="s">
        <v>178</v>
      </c>
      <c r="B2797" s="1407" t="s">
        <v>2342</v>
      </c>
      <c r="D2797" s="1831"/>
      <c r="E2797" s="1810"/>
      <c r="F2797" s="2018"/>
      <c r="G2797" s="500"/>
      <c r="H2797" s="94"/>
      <c r="I2797" s="1810"/>
    </row>
    <row r="2798" spans="1:26" s="93" customFormat="1" ht="26.4">
      <c r="A2798" s="2013" t="s">
        <v>178</v>
      </c>
      <c r="B2798" s="1407" t="s">
        <v>1826</v>
      </c>
      <c r="D2798" s="1831"/>
      <c r="E2798" s="1810"/>
      <c r="F2798" s="2018"/>
      <c r="G2798" s="500"/>
      <c r="H2798" s="94"/>
      <c r="I2798" s="1810"/>
    </row>
    <row r="2799" spans="1:26" s="93" customFormat="1" ht="26.4">
      <c r="A2799" s="2013" t="s">
        <v>178</v>
      </c>
      <c r="B2799" s="1888" t="s">
        <v>1866</v>
      </c>
      <c r="D2799" s="1831"/>
      <c r="E2799" s="1810"/>
      <c r="F2799" s="2018">
        <f t="shared" ref="F2799:F2805" si="124">D2799*E2799</f>
        <v>0</v>
      </c>
      <c r="G2799" s="500"/>
      <c r="H2799" s="94"/>
      <c r="I2799" s="1810"/>
    </row>
    <row r="2800" spans="1:26" s="93" customFormat="1" ht="39.6">
      <c r="A2800" s="2013" t="s">
        <v>178</v>
      </c>
      <c r="B2800" s="1888" t="s">
        <v>343</v>
      </c>
      <c r="D2800" s="1831"/>
      <c r="E2800" s="1810"/>
      <c r="F2800" s="2018">
        <f t="shared" si="124"/>
        <v>0</v>
      </c>
      <c r="G2800" s="500"/>
      <c r="H2800" s="94"/>
      <c r="I2800" s="1810"/>
    </row>
    <row r="2801" spans="1:11" s="1883" customFormat="1">
      <c r="A2801" s="2013" t="s">
        <v>178</v>
      </c>
      <c r="B2801" s="1877" t="s">
        <v>323</v>
      </c>
      <c r="C2801" s="1879"/>
      <c r="D2801" s="1831"/>
      <c r="E2801" s="1831"/>
      <c r="F2801" s="2018">
        <f t="shared" si="124"/>
        <v>0</v>
      </c>
      <c r="G2801" s="1911"/>
    </row>
    <row r="2802" spans="1:11" s="1883" customFormat="1" ht="39.6">
      <c r="A2802" s="2013" t="s">
        <v>178</v>
      </c>
      <c r="B2802" s="90" t="s">
        <v>313</v>
      </c>
      <c r="C2802" s="1997"/>
      <c r="D2802" s="1831"/>
      <c r="E2802" s="1831"/>
      <c r="F2802" s="2018">
        <f t="shared" si="124"/>
        <v>0</v>
      </c>
      <c r="G2802" s="2025"/>
    </row>
    <row r="2803" spans="1:11" s="1883" customFormat="1" ht="52.8">
      <c r="A2803" s="2013" t="s">
        <v>178</v>
      </c>
      <c r="B2803" s="1878" t="s">
        <v>3355</v>
      </c>
      <c r="C2803" s="1879"/>
      <c r="D2803" s="1831"/>
      <c r="E2803" s="1831"/>
      <c r="F2803" s="1831">
        <f t="shared" si="124"/>
        <v>0</v>
      </c>
      <c r="G2803" s="1911"/>
      <c r="J2803" s="2019"/>
    </row>
    <row r="2804" spans="1:11" s="93" customFormat="1" ht="13.5" customHeight="1">
      <c r="A2804" s="1384"/>
      <c r="B2804" s="1390" t="s">
        <v>214</v>
      </c>
      <c r="C2804" s="1385"/>
      <c r="D2804" s="1386"/>
      <c r="E2804" s="1831"/>
      <c r="F2804" s="2018">
        <f t="shared" si="124"/>
        <v>0</v>
      </c>
      <c r="G2804" s="500"/>
      <c r="H2804" s="1387"/>
      <c r="J2804" s="1388"/>
      <c r="K2804" s="1389"/>
    </row>
    <row r="2805" spans="1:11" s="2031" customFormat="1">
      <c r="A2805" s="2026"/>
      <c r="B2805" s="2027"/>
      <c r="C2805" s="2028" t="s">
        <v>215</v>
      </c>
      <c r="D2805" s="2029">
        <v>2</v>
      </c>
      <c r="E2805" s="2017"/>
      <c r="F2805" s="2018">
        <f t="shared" si="124"/>
        <v>0</v>
      </c>
      <c r="G2805" s="2025"/>
    </row>
    <row r="2806" spans="1:11" s="1883" customFormat="1">
      <c r="A2806" s="1892"/>
      <c r="B2806" s="1878"/>
      <c r="D2806" s="1831"/>
      <c r="E2806" s="1831"/>
      <c r="F2806" s="1831"/>
      <c r="G2806" s="1911"/>
      <c r="J2806" s="2019"/>
    </row>
    <row r="2807" spans="1:11" s="1883" customFormat="1">
      <c r="A2807" s="1884" t="s">
        <v>213</v>
      </c>
      <c r="B2807" s="1885" t="s">
        <v>3357</v>
      </c>
      <c r="C2807" s="1879"/>
      <c r="D2807" s="1831"/>
      <c r="E2807" s="1831"/>
      <c r="F2807" s="1831"/>
      <c r="G2807" s="1911"/>
      <c r="J2807" s="2019"/>
    </row>
    <row r="2808" spans="1:11" s="1883" customFormat="1" ht="39.6">
      <c r="A2808" s="1892"/>
      <c r="B2808" s="2023" t="s">
        <v>3373</v>
      </c>
      <c r="C2808" s="2015"/>
      <c r="D2808" s="2016"/>
      <c r="E2808" s="1831"/>
      <c r="F2808" s="1831">
        <f>D2808*E2808</f>
        <v>0</v>
      </c>
      <c r="G2808" s="1911"/>
      <c r="J2808" s="2019"/>
    </row>
    <row r="2809" spans="1:11" s="1883" customFormat="1">
      <c r="A2809" s="2078"/>
      <c r="B2809" s="1888" t="s">
        <v>322</v>
      </c>
      <c r="C2809" s="2015"/>
      <c r="D2809" s="2016"/>
      <c r="E2809" s="1831"/>
      <c r="F2809" s="1831"/>
      <c r="G2809" s="1911"/>
      <c r="J2809" s="2019"/>
    </row>
    <row r="2810" spans="1:11" s="1883" customFormat="1" ht="26.4">
      <c r="A2810" s="2013" t="s">
        <v>178</v>
      </c>
      <c r="B2810" s="1407" t="s">
        <v>3354</v>
      </c>
      <c r="C2810" s="93"/>
      <c r="D2810" s="1831"/>
      <c r="E2810" s="1831"/>
      <c r="F2810" s="1831"/>
      <c r="G2810" s="1911"/>
      <c r="J2810" s="2019"/>
    </row>
    <row r="2811" spans="1:11" s="93" customFormat="1" ht="26.4">
      <c r="A2811" s="2013" t="s">
        <v>178</v>
      </c>
      <c r="B2811" s="1407" t="s">
        <v>2342</v>
      </c>
      <c r="D2811" s="1831"/>
      <c r="E2811" s="1810"/>
      <c r="F2811" s="2018"/>
      <c r="G2811" s="500"/>
      <c r="H2811" s="94"/>
      <c r="I2811" s="1810"/>
    </row>
    <row r="2812" spans="1:11" s="1883" customFormat="1" ht="26.4">
      <c r="A2812" s="2013" t="s">
        <v>178</v>
      </c>
      <c r="B2812" s="1407" t="s">
        <v>1826</v>
      </c>
      <c r="C2812" s="93"/>
      <c r="D2812" s="1831"/>
      <c r="E2812" s="1831"/>
      <c r="F2812" s="1831"/>
      <c r="G2812" s="1911"/>
      <c r="J2812" s="2019"/>
    </row>
    <row r="2813" spans="1:11" s="1883" customFormat="1" ht="26.4">
      <c r="A2813" s="2013" t="s">
        <v>178</v>
      </c>
      <c r="B2813" s="1888" t="s">
        <v>1866</v>
      </c>
      <c r="C2813" s="93"/>
      <c r="D2813" s="1831"/>
      <c r="E2813" s="1831"/>
      <c r="F2813" s="1831"/>
      <c r="G2813" s="1911"/>
      <c r="J2813" s="2019"/>
    </row>
    <row r="2814" spans="1:11" s="1883" customFormat="1" ht="39.6">
      <c r="A2814" s="2013" t="s">
        <v>178</v>
      </c>
      <c r="B2814" s="1888" t="s">
        <v>343</v>
      </c>
      <c r="C2814" s="93"/>
      <c r="D2814" s="1831"/>
      <c r="E2814" s="1831"/>
      <c r="F2814" s="1831"/>
      <c r="G2814" s="1911"/>
      <c r="J2814" s="2019"/>
    </row>
    <row r="2815" spans="1:11" s="1883" customFormat="1">
      <c r="A2815" s="2013" t="s">
        <v>178</v>
      </c>
      <c r="B2815" s="1877" t="s">
        <v>323</v>
      </c>
      <c r="C2815" s="1879"/>
      <c r="D2815" s="1831"/>
      <c r="E2815" s="1831"/>
      <c r="F2815" s="1831"/>
      <c r="G2815" s="1911"/>
      <c r="J2815" s="2019"/>
    </row>
    <row r="2816" spans="1:11" s="1883" customFormat="1" ht="39.6">
      <c r="A2816" s="2013" t="s">
        <v>178</v>
      </c>
      <c r="B2816" s="90" t="s">
        <v>313</v>
      </c>
      <c r="C2816" s="1997"/>
      <c r="D2816" s="1831"/>
      <c r="E2816" s="1831"/>
      <c r="F2816" s="1831"/>
      <c r="G2816" s="1911"/>
      <c r="J2816" s="2019"/>
    </row>
    <row r="2817" spans="1:11" s="93" customFormat="1" ht="52.8">
      <c r="A2817" s="2013" t="s">
        <v>178</v>
      </c>
      <c r="B2817" s="1878" t="s">
        <v>3355</v>
      </c>
      <c r="C2817" s="1879"/>
      <c r="D2817" s="1831"/>
      <c r="E2817" s="1810"/>
      <c r="F2817" s="1831"/>
      <c r="G2817" s="500"/>
      <c r="H2817" s="94"/>
      <c r="I2817" s="1810"/>
      <c r="J2817" s="2019"/>
    </row>
    <row r="2818" spans="1:11" s="93" customFormat="1" ht="13.5" customHeight="1">
      <c r="A2818" s="1384"/>
      <c r="B2818" s="1390" t="s">
        <v>214</v>
      </c>
      <c r="C2818" s="1385"/>
      <c r="D2818" s="1386"/>
      <c r="E2818" s="1831"/>
      <c r="F2818" s="2018">
        <f t="shared" ref="F2818:F2819" si="125">D2818*E2818</f>
        <v>0</v>
      </c>
      <c r="G2818" s="500"/>
      <c r="H2818" s="1387"/>
      <c r="J2818" s="1388"/>
      <c r="K2818" s="1389"/>
    </row>
    <row r="2819" spans="1:11" s="2031" customFormat="1">
      <c r="A2819" s="2026"/>
      <c r="B2819" s="2027"/>
      <c r="C2819" s="2028" t="s">
        <v>215</v>
      </c>
      <c r="D2819" s="2029">
        <v>1</v>
      </c>
      <c r="E2819" s="2017"/>
      <c r="F2819" s="2018">
        <f t="shared" si="125"/>
        <v>0</v>
      </c>
      <c r="G2819" s="2025"/>
    </row>
    <row r="2820" spans="1:11" s="1883" customFormat="1">
      <c r="A2820" s="1892"/>
      <c r="B2820" s="1878"/>
      <c r="C2820" s="1879"/>
      <c r="D2820" s="1831"/>
      <c r="E2820" s="1831"/>
      <c r="F2820" s="1831"/>
      <c r="G2820" s="1911"/>
      <c r="J2820" s="2019"/>
    </row>
    <row r="2821" spans="1:11" s="1883" customFormat="1">
      <c r="A2821" s="1884" t="s">
        <v>425</v>
      </c>
      <c r="B2821" s="1885" t="s">
        <v>3357</v>
      </c>
      <c r="C2821" s="1879"/>
      <c r="D2821" s="1831"/>
      <c r="E2821" s="1831"/>
      <c r="F2821" s="1831"/>
      <c r="G2821" s="1911"/>
      <c r="J2821" s="2019"/>
    </row>
    <row r="2822" spans="1:11" s="1883" customFormat="1" ht="39.6">
      <c r="A2822" s="1892"/>
      <c r="B2822" s="2023" t="s">
        <v>3374</v>
      </c>
      <c r="C2822" s="2015"/>
      <c r="D2822" s="2016"/>
      <c r="E2822" s="1831"/>
      <c r="F2822" s="1831">
        <f>D2822*E2822</f>
        <v>0</v>
      </c>
      <c r="G2822" s="1911"/>
      <c r="J2822" s="2019"/>
    </row>
    <row r="2823" spans="1:11" s="1883" customFormat="1">
      <c r="A2823" s="2078"/>
      <c r="B2823" s="1888" t="s">
        <v>322</v>
      </c>
      <c r="C2823" s="2015"/>
      <c r="D2823" s="2016"/>
      <c r="E2823" s="1831"/>
      <c r="F2823" s="1831"/>
      <c r="G2823" s="1911"/>
      <c r="J2823" s="2019"/>
    </row>
    <row r="2824" spans="1:11" s="1883" customFormat="1" ht="26.4">
      <c r="A2824" s="2013" t="s">
        <v>178</v>
      </c>
      <c r="B2824" s="1407" t="s">
        <v>3354</v>
      </c>
      <c r="C2824" s="93"/>
      <c r="D2824" s="1831"/>
      <c r="E2824" s="1831"/>
      <c r="F2824" s="1831"/>
      <c r="G2824" s="1911"/>
      <c r="J2824" s="2019"/>
    </row>
    <row r="2825" spans="1:11" s="93" customFormat="1" ht="26.4">
      <c r="A2825" s="2013" t="s">
        <v>178</v>
      </c>
      <c r="B2825" s="1407" t="s">
        <v>2342</v>
      </c>
      <c r="D2825" s="1831"/>
      <c r="E2825" s="1810"/>
      <c r="F2825" s="2018"/>
      <c r="G2825" s="500"/>
      <c r="H2825" s="94"/>
      <c r="I2825" s="1810"/>
    </row>
    <row r="2826" spans="1:11" s="1883" customFormat="1" ht="26.4">
      <c r="A2826" s="2013" t="s">
        <v>178</v>
      </c>
      <c r="B2826" s="1407" t="s">
        <v>1826</v>
      </c>
      <c r="C2826" s="93"/>
      <c r="D2826" s="1831"/>
      <c r="E2826" s="1831"/>
      <c r="F2826" s="1831"/>
      <c r="G2826" s="1911"/>
      <c r="J2826" s="2019"/>
    </row>
    <row r="2827" spans="1:11" s="1883" customFormat="1" ht="26.4">
      <c r="A2827" s="2013" t="s">
        <v>178</v>
      </c>
      <c r="B2827" s="1888" t="s">
        <v>1866</v>
      </c>
      <c r="C2827" s="93"/>
      <c r="D2827" s="1831"/>
      <c r="E2827" s="1831"/>
      <c r="F2827" s="1831"/>
      <c r="G2827" s="1911"/>
      <c r="J2827" s="2019"/>
    </row>
    <row r="2828" spans="1:11" s="1883" customFormat="1" ht="39.6">
      <c r="A2828" s="2013" t="s">
        <v>178</v>
      </c>
      <c r="B2828" s="1888" t="s">
        <v>343</v>
      </c>
      <c r="C2828" s="93"/>
      <c r="D2828" s="1831"/>
      <c r="E2828" s="1831"/>
      <c r="F2828" s="1831"/>
      <c r="G2828" s="1911"/>
      <c r="J2828" s="2019"/>
    </row>
    <row r="2829" spans="1:11" s="1883" customFormat="1">
      <c r="A2829" s="2013" t="s">
        <v>178</v>
      </c>
      <c r="B2829" s="1877" t="s">
        <v>323</v>
      </c>
      <c r="C2829" s="1879"/>
      <c r="D2829" s="1831"/>
      <c r="E2829" s="1831"/>
      <c r="F2829" s="1831"/>
      <c r="G2829" s="1911"/>
      <c r="J2829" s="2019"/>
    </row>
    <row r="2830" spans="1:11" s="1883" customFormat="1" ht="39.6">
      <c r="A2830" s="2013" t="s">
        <v>178</v>
      </c>
      <c r="B2830" s="90" t="s">
        <v>313</v>
      </c>
      <c r="C2830" s="1997"/>
      <c r="D2830" s="1831"/>
      <c r="E2830" s="1831"/>
      <c r="F2830" s="1831"/>
      <c r="G2830" s="1911"/>
      <c r="J2830" s="2019"/>
    </row>
    <row r="2831" spans="1:11" s="93" customFormat="1" ht="52.8">
      <c r="A2831" s="2013" t="s">
        <v>178</v>
      </c>
      <c r="B2831" s="1878" t="s">
        <v>3355</v>
      </c>
      <c r="C2831" s="1879"/>
      <c r="D2831" s="1831"/>
      <c r="E2831" s="1810"/>
      <c r="F2831" s="1831"/>
      <c r="G2831" s="500"/>
      <c r="H2831" s="94"/>
      <c r="I2831" s="1810"/>
      <c r="J2831" s="2019"/>
    </row>
    <row r="2832" spans="1:11" s="93" customFormat="1" ht="13.5" customHeight="1">
      <c r="A2832" s="1384"/>
      <c r="B2832" s="1390" t="s">
        <v>214</v>
      </c>
      <c r="C2832" s="1385"/>
      <c r="D2832" s="1386"/>
      <c r="E2832" s="1831"/>
      <c r="F2832" s="2018">
        <f t="shared" ref="F2832:F2833" si="126">D2832*E2832</f>
        <v>0</v>
      </c>
      <c r="G2832" s="500"/>
      <c r="H2832" s="1387"/>
      <c r="J2832" s="1388"/>
      <c r="K2832" s="1389"/>
    </row>
    <row r="2833" spans="1:11" s="2031" customFormat="1">
      <c r="A2833" s="2026"/>
      <c r="B2833" s="2027"/>
      <c r="C2833" s="2028" t="s">
        <v>215</v>
      </c>
      <c r="D2833" s="2029">
        <v>1</v>
      </c>
      <c r="E2833" s="2017"/>
      <c r="F2833" s="2018">
        <f t="shared" si="126"/>
        <v>0</v>
      </c>
      <c r="G2833" s="2025"/>
    </row>
    <row r="2834" spans="1:11" s="1883" customFormat="1">
      <c r="A2834" s="1892"/>
      <c r="B2834" s="1878"/>
      <c r="D2834" s="1831"/>
      <c r="E2834" s="1831"/>
      <c r="F2834" s="1831"/>
      <c r="G2834" s="1911"/>
      <c r="J2834" s="2019"/>
    </row>
    <row r="2835" spans="1:11" s="1883" customFormat="1">
      <c r="A2835" s="1884" t="s">
        <v>426</v>
      </c>
      <c r="B2835" s="1885" t="s">
        <v>3357</v>
      </c>
      <c r="C2835" s="1879"/>
      <c r="D2835" s="1831"/>
      <c r="E2835" s="1831"/>
      <c r="F2835" s="1831"/>
      <c r="G2835" s="1911"/>
      <c r="J2835" s="2019"/>
    </row>
    <row r="2836" spans="1:11" s="1883" customFormat="1" ht="39.6">
      <c r="A2836" s="1892"/>
      <c r="B2836" s="2023" t="s">
        <v>3375</v>
      </c>
      <c r="C2836" s="2015"/>
      <c r="D2836" s="2016"/>
      <c r="E2836" s="1831"/>
      <c r="F2836" s="1831">
        <f>D2836*E2836</f>
        <v>0</v>
      </c>
      <c r="G2836" s="1911"/>
      <c r="J2836" s="2019"/>
    </row>
    <row r="2837" spans="1:11" s="1883" customFormat="1">
      <c r="A2837" s="2078"/>
      <c r="B2837" s="1888" t="s">
        <v>322</v>
      </c>
      <c r="C2837" s="2015"/>
      <c r="D2837" s="2016"/>
      <c r="E2837" s="1831"/>
      <c r="F2837" s="1831"/>
      <c r="G2837" s="1911"/>
      <c r="J2837" s="2019"/>
    </row>
    <row r="2838" spans="1:11" s="1883" customFormat="1" ht="26.4">
      <c r="A2838" s="2013" t="s">
        <v>178</v>
      </c>
      <c r="B2838" s="1407" t="s">
        <v>3354</v>
      </c>
      <c r="C2838" s="93"/>
      <c r="D2838" s="1831"/>
      <c r="E2838" s="1831"/>
      <c r="F2838" s="1831"/>
      <c r="G2838" s="1911"/>
      <c r="J2838" s="2019"/>
    </row>
    <row r="2839" spans="1:11" s="93" customFormat="1" ht="26.4">
      <c r="A2839" s="2013" t="s">
        <v>178</v>
      </c>
      <c r="B2839" s="1407" t="s">
        <v>2342</v>
      </c>
      <c r="D2839" s="1831"/>
      <c r="E2839" s="1810"/>
      <c r="F2839" s="2018"/>
      <c r="G2839" s="500"/>
      <c r="H2839" s="94"/>
      <c r="I2839" s="1810"/>
    </row>
    <row r="2840" spans="1:11" s="1883" customFormat="1" ht="26.4">
      <c r="A2840" s="2013" t="s">
        <v>178</v>
      </c>
      <c r="B2840" s="1407" t="s">
        <v>1826</v>
      </c>
      <c r="C2840" s="93"/>
      <c r="D2840" s="1831"/>
      <c r="E2840" s="1831"/>
      <c r="F2840" s="1831"/>
      <c r="G2840" s="1911"/>
      <c r="J2840" s="2019"/>
    </row>
    <row r="2841" spans="1:11" s="1883" customFormat="1" ht="26.4">
      <c r="A2841" s="2013" t="s">
        <v>178</v>
      </c>
      <c r="B2841" s="1888" t="s">
        <v>1866</v>
      </c>
      <c r="C2841" s="93"/>
      <c r="D2841" s="1831"/>
      <c r="E2841" s="1831"/>
      <c r="F2841" s="1831"/>
      <c r="G2841" s="1911"/>
      <c r="J2841" s="2019"/>
    </row>
    <row r="2842" spans="1:11" s="1883" customFormat="1" ht="39.6">
      <c r="A2842" s="2013" t="s">
        <v>178</v>
      </c>
      <c r="B2842" s="1888" t="s">
        <v>343</v>
      </c>
      <c r="C2842" s="93"/>
      <c r="D2842" s="1831"/>
      <c r="E2842" s="1831"/>
      <c r="F2842" s="1831"/>
      <c r="G2842" s="1911"/>
      <c r="J2842" s="2019"/>
    </row>
    <row r="2843" spans="1:11" s="1883" customFormat="1">
      <c r="A2843" s="1892"/>
      <c r="B2843" s="1877" t="s">
        <v>323</v>
      </c>
      <c r="C2843" s="1879"/>
      <c r="D2843" s="1831"/>
      <c r="E2843" s="1831"/>
      <c r="F2843" s="1831"/>
      <c r="G2843" s="1911"/>
      <c r="J2843" s="2019"/>
    </row>
    <row r="2844" spans="1:11" s="1883" customFormat="1" ht="39.6">
      <c r="A2844" s="2013" t="s">
        <v>178</v>
      </c>
      <c r="B2844" s="90" t="s">
        <v>313</v>
      </c>
      <c r="C2844" s="1997"/>
      <c r="D2844" s="1831"/>
      <c r="E2844" s="1831"/>
      <c r="F2844" s="1831"/>
      <c r="G2844" s="1911"/>
      <c r="J2844" s="2019"/>
    </row>
    <row r="2845" spans="1:11" s="93" customFormat="1" ht="52.8">
      <c r="A2845" s="2013" t="s">
        <v>178</v>
      </c>
      <c r="B2845" s="1878" t="s">
        <v>3355</v>
      </c>
      <c r="C2845" s="1879"/>
      <c r="D2845" s="1831"/>
      <c r="E2845" s="1810"/>
      <c r="F2845" s="1831"/>
      <c r="G2845" s="500"/>
      <c r="H2845" s="94"/>
      <c r="I2845" s="1810"/>
      <c r="J2845" s="2019"/>
    </row>
    <row r="2846" spans="1:11" s="93" customFormat="1" ht="13.5" customHeight="1">
      <c r="A2846" s="1384"/>
      <c r="B2846" s="1390" t="s">
        <v>214</v>
      </c>
      <c r="C2846" s="1385"/>
      <c r="D2846" s="1386"/>
      <c r="E2846" s="1831"/>
      <c r="F2846" s="2018">
        <f t="shared" ref="F2846:F2847" si="127">D2846*E2846</f>
        <v>0</v>
      </c>
      <c r="G2846" s="500"/>
      <c r="H2846" s="1387"/>
      <c r="J2846" s="1388"/>
      <c r="K2846" s="1389"/>
    </row>
    <row r="2847" spans="1:11" s="2031" customFormat="1">
      <c r="A2847" s="2026"/>
      <c r="B2847" s="2027"/>
      <c r="C2847" s="2028" t="s">
        <v>215</v>
      </c>
      <c r="D2847" s="2029">
        <v>1</v>
      </c>
      <c r="E2847" s="2017"/>
      <c r="F2847" s="2018">
        <f t="shared" si="127"/>
        <v>0</v>
      </c>
      <c r="G2847" s="2025"/>
    </row>
    <row r="2848" spans="1:11" s="1883" customFormat="1">
      <c r="A2848" s="1892"/>
      <c r="B2848" s="1878"/>
      <c r="C2848" s="1879"/>
      <c r="D2848" s="1831"/>
      <c r="E2848" s="1831"/>
      <c r="F2848" s="1831"/>
      <c r="G2848" s="1911"/>
      <c r="J2848" s="2019"/>
    </row>
    <row r="2849" spans="1:26" s="1883" customFormat="1" ht="26.4">
      <c r="A2849" s="2078" t="s">
        <v>427</v>
      </c>
      <c r="B2849" s="1885" t="s">
        <v>3376</v>
      </c>
      <c r="C2849" s="1879"/>
      <c r="D2849" s="1831"/>
      <c r="E2849" s="1831"/>
      <c r="F2849" s="1831">
        <f>D2849*E2849</f>
        <v>0</v>
      </c>
      <c r="J2849" s="2019"/>
    </row>
    <row r="2850" spans="1:26" ht="39.6">
      <c r="A2850" s="2013"/>
      <c r="B2850" s="2023" t="s">
        <v>3377</v>
      </c>
      <c r="C2850" s="2015"/>
      <c r="D2850" s="2016"/>
      <c r="E2850" s="2017"/>
      <c r="F2850" s="2018">
        <f>D2850*E2850</f>
        <v>0</v>
      </c>
      <c r="H2850" s="2019"/>
      <c r="I2850" s="2019"/>
      <c r="J2850" s="2019"/>
      <c r="K2850" s="2019"/>
      <c r="L2850" s="2019"/>
      <c r="M2850" s="2019"/>
      <c r="N2850" s="2019"/>
      <c r="O2850" s="2019"/>
      <c r="P2850" s="2019"/>
      <c r="Q2850" s="2019"/>
      <c r="R2850" s="2019"/>
      <c r="S2850" s="2019"/>
      <c r="T2850" s="2019"/>
      <c r="U2850" s="2019"/>
      <c r="V2850" s="2019"/>
      <c r="W2850" s="2019"/>
      <c r="X2850" s="2019"/>
      <c r="Y2850" s="2019"/>
      <c r="Z2850" s="2019"/>
    </row>
    <row r="2851" spans="1:26">
      <c r="A2851" s="2024"/>
      <c r="B2851" s="1888" t="s">
        <v>322</v>
      </c>
      <c r="C2851" s="2015"/>
      <c r="D2851" s="2016"/>
      <c r="E2851" s="2017"/>
      <c r="F2851" s="2018">
        <f>D2851*E2851</f>
        <v>0</v>
      </c>
      <c r="H2851" s="2019"/>
      <c r="I2851" s="2019"/>
      <c r="J2851" s="2019"/>
      <c r="K2851" s="2019"/>
      <c r="L2851" s="2019"/>
      <c r="M2851" s="2019"/>
      <c r="N2851" s="2019"/>
      <c r="O2851" s="2019"/>
      <c r="P2851" s="2019"/>
      <c r="Q2851" s="2019"/>
      <c r="R2851" s="2019"/>
      <c r="S2851" s="2019"/>
      <c r="T2851" s="2019"/>
      <c r="U2851" s="2019"/>
      <c r="V2851" s="2019"/>
      <c r="W2851" s="2019"/>
      <c r="X2851" s="2019"/>
      <c r="Y2851" s="2019"/>
      <c r="Z2851" s="2019"/>
    </row>
    <row r="2852" spans="1:26" s="93" customFormat="1" ht="26.4">
      <c r="A2852" s="2013" t="s">
        <v>178</v>
      </c>
      <c r="B2852" s="1407" t="s">
        <v>3378</v>
      </c>
      <c r="D2852" s="1831"/>
      <c r="E2852" s="1810"/>
      <c r="F2852" s="2018">
        <f>D2852*E2852</f>
        <v>0</v>
      </c>
      <c r="G2852" s="500"/>
      <c r="H2852" s="94"/>
      <c r="I2852" s="1810"/>
    </row>
    <row r="2853" spans="1:26" s="93" customFormat="1" ht="26.4">
      <c r="A2853" s="2013" t="s">
        <v>178</v>
      </c>
      <c r="B2853" s="1407" t="s">
        <v>2342</v>
      </c>
      <c r="D2853" s="1831"/>
      <c r="E2853" s="1810"/>
      <c r="F2853" s="2018"/>
      <c r="G2853" s="500"/>
      <c r="H2853" s="94"/>
      <c r="I2853" s="1810"/>
    </row>
    <row r="2854" spans="1:26" s="93" customFormat="1" ht="26.4">
      <c r="A2854" s="2013" t="s">
        <v>178</v>
      </c>
      <c r="B2854" s="1407" t="s">
        <v>1826</v>
      </c>
      <c r="D2854" s="1831"/>
      <c r="E2854" s="1810"/>
      <c r="F2854" s="2018"/>
      <c r="G2854" s="500"/>
      <c r="H2854" s="94"/>
      <c r="I2854" s="1810"/>
    </row>
    <row r="2855" spans="1:26" s="93" customFormat="1" ht="26.4">
      <c r="A2855" s="2013" t="s">
        <v>178</v>
      </c>
      <c r="B2855" s="1888" t="s">
        <v>1866</v>
      </c>
      <c r="D2855" s="1831"/>
      <c r="E2855" s="1810"/>
      <c r="F2855" s="2018">
        <f t="shared" ref="F2855:F2861" si="128">D2855*E2855</f>
        <v>0</v>
      </c>
      <c r="G2855" s="500"/>
      <c r="H2855" s="94"/>
      <c r="I2855" s="1810"/>
    </row>
    <row r="2856" spans="1:26" s="93" customFormat="1" ht="39.6">
      <c r="A2856" s="2013" t="s">
        <v>178</v>
      </c>
      <c r="B2856" s="1888" t="s">
        <v>343</v>
      </c>
      <c r="D2856" s="1831"/>
      <c r="E2856" s="1810"/>
      <c r="F2856" s="2018">
        <f t="shared" si="128"/>
        <v>0</v>
      </c>
      <c r="G2856" s="500"/>
      <c r="H2856" s="94"/>
      <c r="I2856" s="1810"/>
    </row>
    <row r="2857" spans="1:26" s="1883" customFormat="1">
      <c r="A2857" s="2013" t="s">
        <v>178</v>
      </c>
      <c r="B2857" s="1877" t="s">
        <v>323</v>
      </c>
      <c r="C2857" s="1879"/>
      <c r="D2857" s="1831"/>
      <c r="E2857" s="1831"/>
      <c r="F2857" s="2018">
        <f t="shared" si="128"/>
        <v>0</v>
      </c>
      <c r="G2857" s="1911"/>
    </row>
    <row r="2858" spans="1:26" s="1883" customFormat="1" ht="39.6">
      <c r="A2858" s="2013" t="s">
        <v>178</v>
      </c>
      <c r="B2858" s="90" t="s">
        <v>313</v>
      </c>
      <c r="C2858" s="1997"/>
      <c r="D2858" s="1831"/>
      <c r="E2858" s="1831"/>
      <c r="F2858" s="2018">
        <f t="shared" si="128"/>
        <v>0</v>
      </c>
      <c r="G2858" s="2025"/>
    </row>
    <row r="2859" spans="1:26" s="1883" customFormat="1" ht="52.8">
      <c r="A2859" s="2013" t="s">
        <v>178</v>
      </c>
      <c r="B2859" s="1878" t="s">
        <v>3355</v>
      </c>
      <c r="C2859" s="1879"/>
      <c r="D2859" s="1831"/>
      <c r="E2859" s="1831"/>
      <c r="F2859" s="1831">
        <f t="shared" si="128"/>
        <v>0</v>
      </c>
      <c r="G2859" s="1911"/>
      <c r="J2859" s="2019"/>
    </row>
    <row r="2860" spans="1:26" s="93" customFormat="1" ht="13.5" customHeight="1">
      <c r="A2860" s="1384"/>
      <c r="B2860" s="1390" t="s">
        <v>222</v>
      </c>
      <c r="C2860" s="1385"/>
      <c r="D2860" s="1386"/>
      <c r="E2860" s="1831"/>
      <c r="F2860" s="2018">
        <f t="shared" si="128"/>
        <v>0</v>
      </c>
      <c r="G2860" s="500"/>
      <c r="H2860" s="1387"/>
      <c r="J2860" s="1388"/>
      <c r="K2860" s="1389"/>
    </row>
    <row r="2861" spans="1:26" s="2031" customFormat="1">
      <c r="A2861" s="2026"/>
      <c r="B2861" s="2027"/>
      <c r="C2861" s="2028" t="s">
        <v>201</v>
      </c>
      <c r="D2861" s="2029">
        <v>1</v>
      </c>
      <c r="E2861" s="2017"/>
      <c r="F2861" s="2018">
        <f t="shared" si="128"/>
        <v>0</v>
      </c>
      <c r="G2861" s="2025"/>
    </row>
    <row r="2862" spans="1:26" s="1883" customFormat="1">
      <c r="A2862" s="2078"/>
      <c r="B2862" s="1885"/>
      <c r="C2862" s="1879"/>
      <c r="D2862" s="1831"/>
      <c r="E2862" s="1831"/>
      <c r="F2862" s="1831"/>
      <c r="G2862" s="1911"/>
      <c r="J2862" s="2019"/>
    </row>
    <row r="2863" spans="1:26" s="1883" customFormat="1" ht="26.4">
      <c r="A2863" s="2078" t="s">
        <v>428</v>
      </c>
      <c r="B2863" s="1885" t="s">
        <v>3359</v>
      </c>
      <c r="C2863" s="1879"/>
      <c r="D2863" s="1831"/>
      <c r="E2863" s="1831"/>
      <c r="F2863" s="1831">
        <f>D2863*E2863</f>
        <v>0</v>
      </c>
      <c r="J2863" s="2019"/>
    </row>
    <row r="2864" spans="1:26" ht="39.6">
      <c r="A2864" s="2013"/>
      <c r="B2864" s="2023" t="s">
        <v>3379</v>
      </c>
      <c r="C2864" s="2015"/>
      <c r="D2864" s="2016"/>
      <c r="E2864" s="2017"/>
      <c r="F2864" s="2018">
        <f>D2864*E2864</f>
        <v>0</v>
      </c>
      <c r="H2864" s="2019"/>
      <c r="I2864" s="2019"/>
      <c r="J2864" s="2019"/>
      <c r="K2864" s="2019"/>
      <c r="L2864" s="2019"/>
      <c r="M2864" s="2019"/>
      <c r="N2864" s="2019"/>
      <c r="O2864" s="2019"/>
      <c r="P2864" s="2019"/>
      <c r="Q2864" s="2019"/>
      <c r="R2864" s="2019"/>
      <c r="S2864" s="2019"/>
      <c r="T2864" s="2019"/>
      <c r="U2864" s="2019"/>
      <c r="V2864" s="2019"/>
      <c r="W2864" s="2019"/>
      <c r="X2864" s="2019"/>
      <c r="Y2864" s="2019"/>
      <c r="Z2864" s="2019"/>
    </row>
    <row r="2865" spans="1:26">
      <c r="A2865" s="2024"/>
      <c r="B2865" s="1888" t="s">
        <v>322</v>
      </c>
      <c r="C2865" s="2015"/>
      <c r="D2865" s="2016"/>
      <c r="E2865" s="2017"/>
      <c r="F2865" s="2018">
        <f>D2865*E2865</f>
        <v>0</v>
      </c>
      <c r="H2865" s="2019"/>
      <c r="I2865" s="2019"/>
      <c r="J2865" s="2019"/>
      <c r="K2865" s="2019"/>
      <c r="L2865" s="2019"/>
      <c r="M2865" s="2019"/>
      <c r="N2865" s="2019"/>
      <c r="O2865" s="2019"/>
      <c r="P2865" s="2019"/>
      <c r="Q2865" s="2019"/>
      <c r="R2865" s="2019"/>
      <c r="S2865" s="2019"/>
      <c r="T2865" s="2019"/>
      <c r="U2865" s="2019"/>
      <c r="V2865" s="2019"/>
      <c r="W2865" s="2019"/>
      <c r="X2865" s="2019"/>
      <c r="Y2865" s="2019"/>
      <c r="Z2865" s="2019"/>
    </row>
    <row r="2866" spans="1:26" s="93" customFormat="1" ht="26.4">
      <c r="A2866" s="2013" t="s">
        <v>178</v>
      </c>
      <c r="B2866" s="1407" t="s">
        <v>3354</v>
      </c>
      <c r="D2866" s="1831"/>
      <c r="E2866" s="1810"/>
      <c r="F2866" s="2018">
        <f>D2866*E2866</f>
        <v>0</v>
      </c>
      <c r="G2866" s="500"/>
      <c r="H2866" s="94"/>
      <c r="I2866" s="1810"/>
    </row>
    <row r="2867" spans="1:26" s="93" customFormat="1" ht="26.4">
      <c r="A2867" s="2013" t="s">
        <v>178</v>
      </c>
      <c r="B2867" s="1407" t="s">
        <v>2342</v>
      </c>
      <c r="D2867" s="1831"/>
      <c r="E2867" s="1810"/>
      <c r="F2867" s="2018"/>
      <c r="G2867" s="500"/>
      <c r="H2867" s="94"/>
      <c r="I2867" s="1810"/>
    </row>
    <row r="2868" spans="1:26" s="93" customFormat="1" ht="26.4">
      <c r="A2868" s="2013" t="s">
        <v>178</v>
      </c>
      <c r="B2868" s="1407" t="s">
        <v>1826</v>
      </c>
      <c r="D2868" s="1831"/>
      <c r="E2868" s="1810"/>
      <c r="F2868" s="2018"/>
      <c r="G2868" s="500"/>
      <c r="H2868" s="94"/>
      <c r="I2868" s="1810"/>
    </row>
    <row r="2869" spans="1:26" s="93" customFormat="1" ht="26.4">
      <c r="A2869" s="2013" t="s">
        <v>178</v>
      </c>
      <c r="B2869" s="1888" t="s">
        <v>1866</v>
      </c>
      <c r="D2869" s="1831"/>
      <c r="E2869" s="1810"/>
      <c r="F2869" s="2018">
        <f t="shared" ref="F2869:F2875" si="129">D2869*E2869</f>
        <v>0</v>
      </c>
      <c r="G2869" s="500"/>
      <c r="H2869" s="94"/>
      <c r="I2869" s="1810"/>
    </row>
    <row r="2870" spans="1:26" s="93" customFormat="1" ht="39.6">
      <c r="A2870" s="2013" t="s">
        <v>178</v>
      </c>
      <c r="B2870" s="1888" t="s">
        <v>343</v>
      </c>
      <c r="D2870" s="1831"/>
      <c r="E2870" s="1810"/>
      <c r="F2870" s="2018">
        <f t="shared" si="129"/>
        <v>0</v>
      </c>
      <c r="G2870" s="500"/>
      <c r="H2870" s="94"/>
      <c r="I2870" s="1810"/>
    </row>
    <row r="2871" spans="1:26" s="1883" customFormat="1">
      <c r="A2871" s="2013" t="s">
        <v>178</v>
      </c>
      <c r="B2871" s="1877" t="s">
        <v>323</v>
      </c>
      <c r="C2871" s="1879"/>
      <c r="D2871" s="1831"/>
      <c r="E2871" s="1831"/>
      <c r="F2871" s="2018">
        <f t="shared" si="129"/>
        <v>0</v>
      </c>
      <c r="G2871" s="1911"/>
    </row>
    <row r="2872" spans="1:26" s="1883" customFormat="1" ht="39.6">
      <c r="A2872" s="2013" t="s">
        <v>178</v>
      </c>
      <c r="B2872" s="90" t="s">
        <v>313</v>
      </c>
      <c r="C2872" s="1997"/>
      <c r="D2872" s="1831"/>
      <c r="E2872" s="1831"/>
      <c r="F2872" s="2018">
        <f t="shared" si="129"/>
        <v>0</v>
      </c>
      <c r="G2872" s="2025"/>
    </row>
    <row r="2873" spans="1:26" s="1883" customFormat="1" ht="52.8">
      <c r="A2873" s="2013" t="s">
        <v>178</v>
      </c>
      <c r="B2873" s="1878" t="s">
        <v>3355</v>
      </c>
      <c r="C2873" s="1879"/>
      <c r="D2873" s="1831"/>
      <c r="E2873" s="1831"/>
      <c r="F2873" s="1831">
        <f t="shared" si="129"/>
        <v>0</v>
      </c>
      <c r="G2873" s="1911"/>
      <c r="J2873" s="2019"/>
    </row>
    <row r="2874" spans="1:26" s="93" customFormat="1" ht="13.5" customHeight="1">
      <c r="A2874" s="1384"/>
      <c r="B2874" s="1390" t="s">
        <v>214</v>
      </c>
      <c r="C2874" s="1385"/>
      <c r="D2874" s="1386"/>
      <c r="E2874" s="1831"/>
      <c r="F2874" s="2018">
        <f t="shared" si="129"/>
        <v>0</v>
      </c>
      <c r="G2874" s="500"/>
      <c r="H2874" s="1387"/>
      <c r="J2874" s="1388"/>
      <c r="K2874" s="1389"/>
    </row>
    <row r="2875" spans="1:26" s="2031" customFormat="1">
      <c r="A2875" s="2026"/>
      <c r="B2875" s="2027"/>
      <c r="C2875" s="2028" t="s">
        <v>215</v>
      </c>
      <c r="D2875" s="2029">
        <v>1</v>
      </c>
      <c r="E2875" s="2017"/>
      <c r="F2875" s="2018">
        <f t="shared" si="129"/>
        <v>0</v>
      </c>
      <c r="G2875" s="2025"/>
    </row>
    <row r="2876" spans="1:26" s="1883" customFormat="1">
      <c r="B2876" s="1878"/>
      <c r="C2876" s="1879"/>
      <c r="D2876" s="1831"/>
      <c r="E2876" s="1831"/>
      <c r="F2876" s="1831"/>
      <c r="G2876" s="1911"/>
      <c r="J2876" s="2019"/>
    </row>
    <row r="2877" spans="1:26" s="1883" customFormat="1" ht="26.4">
      <c r="A2877" s="2078" t="s">
        <v>569</v>
      </c>
      <c r="B2877" s="1885" t="s">
        <v>3359</v>
      </c>
      <c r="C2877" s="1879"/>
      <c r="D2877" s="1831"/>
      <c r="E2877" s="1831"/>
      <c r="F2877" s="1831">
        <f>D2877*E2877</f>
        <v>0</v>
      </c>
      <c r="J2877" s="2019"/>
    </row>
    <row r="2878" spans="1:26" ht="39.6">
      <c r="A2878" s="2013"/>
      <c r="B2878" s="2023" t="s">
        <v>3380</v>
      </c>
      <c r="C2878" s="2015"/>
      <c r="D2878" s="2016"/>
      <c r="E2878" s="2017"/>
      <c r="F2878" s="2018">
        <f>D2878*E2878</f>
        <v>0</v>
      </c>
      <c r="H2878" s="2019"/>
      <c r="I2878" s="2019"/>
      <c r="J2878" s="2019"/>
      <c r="K2878" s="2019"/>
      <c r="L2878" s="2019"/>
      <c r="M2878" s="2019"/>
      <c r="N2878" s="2019"/>
      <c r="O2878" s="2019"/>
      <c r="P2878" s="2019"/>
      <c r="Q2878" s="2019"/>
      <c r="R2878" s="2019"/>
      <c r="S2878" s="2019"/>
      <c r="T2878" s="2019"/>
      <c r="U2878" s="2019"/>
      <c r="V2878" s="2019"/>
      <c r="W2878" s="2019"/>
      <c r="X2878" s="2019"/>
      <c r="Y2878" s="2019"/>
      <c r="Z2878" s="2019"/>
    </row>
    <row r="2879" spans="1:26">
      <c r="A2879" s="2024"/>
      <c r="B2879" s="1888" t="s">
        <v>322</v>
      </c>
      <c r="C2879" s="2015"/>
      <c r="D2879" s="2016"/>
      <c r="E2879" s="2017"/>
      <c r="F2879" s="2018">
        <f>D2879*E2879</f>
        <v>0</v>
      </c>
      <c r="H2879" s="2019"/>
      <c r="I2879" s="2019"/>
      <c r="J2879" s="2019"/>
      <c r="K2879" s="2019"/>
      <c r="L2879" s="2019"/>
      <c r="M2879" s="2019"/>
      <c r="N2879" s="2019"/>
      <c r="O2879" s="2019"/>
      <c r="P2879" s="2019"/>
      <c r="Q2879" s="2019"/>
      <c r="R2879" s="2019"/>
      <c r="S2879" s="2019"/>
      <c r="T2879" s="2019"/>
      <c r="U2879" s="2019"/>
      <c r="V2879" s="2019"/>
      <c r="W2879" s="2019"/>
      <c r="X2879" s="2019"/>
      <c r="Y2879" s="2019"/>
      <c r="Z2879" s="2019"/>
    </row>
    <row r="2880" spans="1:26" s="93" customFormat="1" ht="26.4">
      <c r="A2880" s="2013" t="s">
        <v>178</v>
      </c>
      <c r="B2880" s="1407" t="s">
        <v>3354</v>
      </c>
      <c r="D2880" s="1831"/>
      <c r="E2880" s="1810"/>
      <c r="F2880" s="2018">
        <f>D2880*E2880</f>
        <v>0</v>
      </c>
      <c r="G2880" s="500"/>
      <c r="H2880" s="94"/>
      <c r="I2880" s="1810"/>
    </row>
    <row r="2881" spans="1:26" s="93" customFormat="1" ht="26.4">
      <c r="A2881" s="2013" t="s">
        <v>178</v>
      </c>
      <c r="B2881" s="1407" t="s">
        <v>2342</v>
      </c>
      <c r="D2881" s="1831"/>
      <c r="E2881" s="1810"/>
      <c r="F2881" s="2018"/>
      <c r="G2881" s="500"/>
      <c r="H2881" s="94"/>
      <c r="I2881" s="1810"/>
    </row>
    <row r="2882" spans="1:26" s="93" customFormat="1" ht="26.4">
      <c r="A2882" s="2013" t="s">
        <v>178</v>
      </c>
      <c r="B2882" s="1407" t="s">
        <v>1826</v>
      </c>
      <c r="D2882" s="1831"/>
      <c r="E2882" s="1810"/>
      <c r="F2882" s="2018"/>
      <c r="G2882" s="500"/>
      <c r="H2882" s="94"/>
      <c r="I2882" s="1810"/>
    </row>
    <row r="2883" spans="1:26" s="93" customFormat="1" ht="26.4">
      <c r="A2883" s="2013" t="s">
        <v>178</v>
      </c>
      <c r="B2883" s="1888" t="s">
        <v>1866</v>
      </c>
      <c r="D2883" s="1831"/>
      <c r="E2883" s="1810"/>
      <c r="F2883" s="2018">
        <f t="shared" ref="F2883:F2889" si="130">D2883*E2883</f>
        <v>0</v>
      </c>
      <c r="G2883" s="500"/>
      <c r="H2883" s="94"/>
      <c r="I2883" s="1810"/>
    </row>
    <row r="2884" spans="1:26" s="93" customFormat="1" ht="39.6">
      <c r="A2884" s="2013" t="s">
        <v>178</v>
      </c>
      <c r="B2884" s="1888" t="s">
        <v>343</v>
      </c>
      <c r="D2884" s="1831"/>
      <c r="E2884" s="1810"/>
      <c r="F2884" s="2018">
        <f t="shared" si="130"/>
        <v>0</v>
      </c>
      <c r="G2884" s="500"/>
      <c r="H2884" s="94"/>
      <c r="I2884" s="1810"/>
    </row>
    <row r="2885" spans="1:26" s="1883" customFormat="1">
      <c r="A2885" s="2013" t="s">
        <v>178</v>
      </c>
      <c r="B2885" s="1877" t="s">
        <v>323</v>
      </c>
      <c r="C2885" s="1879"/>
      <c r="D2885" s="1831"/>
      <c r="E2885" s="1831"/>
      <c r="F2885" s="2018">
        <f t="shared" si="130"/>
        <v>0</v>
      </c>
      <c r="G2885" s="1911"/>
    </row>
    <row r="2886" spans="1:26" s="1883" customFormat="1" ht="39.6">
      <c r="A2886" s="2013" t="s">
        <v>178</v>
      </c>
      <c r="B2886" s="90" t="s">
        <v>313</v>
      </c>
      <c r="C2886" s="1997"/>
      <c r="D2886" s="1831"/>
      <c r="E2886" s="1831"/>
      <c r="F2886" s="2018">
        <f t="shared" si="130"/>
        <v>0</v>
      </c>
      <c r="G2886" s="2025"/>
    </row>
    <row r="2887" spans="1:26" s="1883" customFormat="1" ht="52.8">
      <c r="A2887" s="2013" t="s">
        <v>178</v>
      </c>
      <c r="B2887" s="1878" t="s">
        <v>3355</v>
      </c>
      <c r="C2887" s="1879"/>
      <c r="D2887" s="1831"/>
      <c r="E2887" s="1831"/>
      <c r="F2887" s="1831">
        <f t="shared" si="130"/>
        <v>0</v>
      </c>
      <c r="G2887" s="1911"/>
      <c r="J2887" s="2019"/>
    </row>
    <row r="2888" spans="1:26" s="93" customFormat="1" ht="13.5" customHeight="1">
      <c r="A2888" s="1384"/>
      <c r="B2888" s="1390" t="s">
        <v>214</v>
      </c>
      <c r="C2888" s="1385"/>
      <c r="D2888" s="1386"/>
      <c r="E2888" s="1831"/>
      <c r="F2888" s="2018">
        <f t="shared" si="130"/>
        <v>0</v>
      </c>
      <c r="G2888" s="500"/>
      <c r="H2888" s="1387"/>
      <c r="J2888" s="1388"/>
      <c r="K2888" s="1389"/>
    </row>
    <row r="2889" spans="1:26" s="2031" customFormat="1">
      <c r="A2889" s="2026"/>
      <c r="B2889" s="2027"/>
      <c r="C2889" s="2028" t="s">
        <v>215</v>
      </c>
      <c r="D2889" s="2029">
        <v>1</v>
      </c>
      <c r="E2889" s="2017"/>
      <c r="F2889" s="2018">
        <f t="shared" si="130"/>
        <v>0</v>
      </c>
      <c r="G2889" s="2025"/>
    </row>
    <row r="2890" spans="1:26" s="1883" customFormat="1">
      <c r="A2890" s="1892"/>
      <c r="B2890" s="1878"/>
      <c r="C2890" s="1879"/>
      <c r="D2890" s="1831"/>
      <c r="E2890" s="1831"/>
      <c r="F2890" s="1831"/>
      <c r="G2890" s="1911"/>
      <c r="J2890" s="2019"/>
    </row>
    <row r="2891" spans="1:26" s="1883" customFormat="1" ht="26.4">
      <c r="A2891" s="2078" t="s">
        <v>570</v>
      </c>
      <c r="B2891" s="1885" t="s">
        <v>3359</v>
      </c>
      <c r="C2891" s="1879"/>
      <c r="D2891" s="1831"/>
      <c r="E2891" s="1831"/>
      <c r="F2891" s="1831">
        <f>D2891*E2891</f>
        <v>0</v>
      </c>
      <c r="J2891" s="2019"/>
    </row>
    <row r="2892" spans="1:26" ht="39.6">
      <c r="A2892" s="2013"/>
      <c r="B2892" s="2023" t="s">
        <v>3381</v>
      </c>
      <c r="C2892" s="2015"/>
      <c r="D2892" s="2016"/>
      <c r="E2892" s="2017"/>
      <c r="F2892" s="2018">
        <f>D2892*E2892</f>
        <v>0</v>
      </c>
      <c r="H2892" s="2019"/>
      <c r="I2892" s="2019"/>
      <c r="J2892" s="2019"/>
      <c r="K2892" s="2019"/>
      <c r="L2892" s="2019"/>
      <c r="M2892" s="2019"/>
      <c r="N2892" s="2019"/>
      <c r="O2892" s="2019"/>
      <c r="P2892" s="2019"/>
      <c r="Q2892" s="2019"/>
      <c r="R2892" s="2019"/>
      <c r="S2892" s="2019"/>
      <c r="T2892" s="2019"/>
      <c r="U2892" s="2019"/>
      <c r="V2892" s="2019"/>
      <c r="W2892" s="2019"/>
      <c r="X2892" s="2019"/>
      <c r="Y2892" s="2019"/>
      <c r="Z2892" s="2019"/>
    </row>
    <row r="2893" spans="1:26">
      <c r="A2893" s="2024"/>
      <c r="B2893" s="1888" t="s">
        <v>322</v>
      </c>
      <c r="C2893" s="2015"/>
      <c r="D2893" s="2016"/>
      <c r="E2893" s="2017"/>
      <c r="F2893" s="2018">
        <f>D2893*E2893</f>
        <v>0</v>
      </c>
      <c r="H2893" s="2019"/>
      <c r="I2893" s="2019"/>
      <c r="J2893" s="2019"/>
      <c r="K2893" s="2019"/>
      <c r="L2893" s="2019"/>
      <c r="M2893" s="2019"/>
      <c r="N2893" s="2019"/>
      <c r="O2893" s="2019"/>
      <c r="P2893" s="2019"/>
      <c r="Q2893" s="2019"/>
      <c r="R2893" s="2019"/>
      <c r="S2893" s="2019"/>
      <c r="T2893" s="2019"/>
      <c r="U2893" s="2019"/>
      <c r="V2893" s="2019"/>
      <c r="W2893" s="2019"/>
      <c r="X2893" s="2019"/>
      <c r="Y2893" s="2019"/>
      <c r="Z2893" s="2019"/>
    </row>
    <row r="2894" spans="1:26" s="93" customFormat="1" ht="26.4">
      <c r="A2894" s="2013" t="s">
        <v>178</v>
      </c>
      <c r="B2894" s="1407" t="s">
        <v>3354</v>
      </c>
      <c r="D2894" s="1831"/>
      <c r="E2894" s="1810"/>
      <c r="F2894" s="2018">
        <f>D2894*E2894</f>
        <v>0</v>
      </c>
      <c r="G2894" s="500"/>
      <c r="H2894" s="94"/>
      <c r="I2894" s="1810"/>
    </row>
    <row r="2895" spans="1:26" s="93" customFormat="1" ht="26.4">
      <c r="A2895" s="2013" t="s">
        <v>178</v>
      </c>
      <c r="B2895" s="1407" t="s">
        <v>2342</v>
      </c>
      <c r="D2895" s="1831"/>
      <c r="E2895" s="1810"/>
      <c r="F2895" s="2018"/>
      <c r="G2895" s="500"/>
      <c r="H2895" s="94"/>
      <c r="I2895" s="1810"/>
    </row>
    <row r="2896" spans="1:26" s="93" customFormat="1" ht="26.4">
      <c r="A2896" s="2013" t="s">
        <v>178</v>
      </c>
      <c r="B2896" s="1407" t="s">
        <v>1826</v>
      </c>
      <c r="D2896" s="1831"/>
      <c r="E2896" s="1810"/>
      <c r="F2896" s="2018"/>
      <c r="G2896" s="500"/>
      <c r="H2896" s="94"/>
      <c r="I2896" s="1810"/>
    </row>
    <row r="2897" spans="1:26" s="93" customFormat="1" ht="26.4">
      <c r="A2897" s="2013" t="s">
        <v>178</v>
      </c>
      <c r="B2897" s="1888" t="s">
        <v>1866</v>
      </c>
      <c r="D2897" s="1831"/>
      <c r="E2897" s="1810"/>
      <c r="F2897" s="2018">
        <f t="shared" ref="F2897:F2903" si="131">D2897*E2897</f>
        <v>0</v>
      </c>
      <c r="G2897" s="500"/>
      <c r="H2897" s="94"/>
      <c r="I2897" s="1810"/>
    </row>
    <row r="2898" spans="1:26" s="93" customFormat="1" ht="39.6">
      <c r="A2898" s="2013" t="s">
        <v>178</v>
      </c>
      <c r="B2898" s="1888" t="s">
        <v>343</v>
      </c>
      <c r="D2898" s="1831"/>
      <c r="E2898" s="1810"/>
      <c r="F2898" s="2018">
        <f t="shared" si="131"/>
        <v>0</v>
      </c>
      <c r="G2898" s="500"/>
      <c r="H2898" s="94"/>
      <c r="I2898" s="1810"/>
    </row>
    <row r="2899" spans="1:26" s="1883" customFormat="1">
      <c r="A2899" s="2013" t="s">
        <v>178</v>
      </c>
      <c r="B2899" s="1877" t="s">
        <v>323</v>
      </c>
      <c r="C2899" s="1879"/>
      <c r="D2899" s="1831"/>
      <c r="E2899" s="1831"/>
      <c r="F2899" s="2018">
        <f t="shared" si="131"/>
        <v>0</v>
      </c>
      <c r="G2899" s="1911"/>
    </row>
    <row r="2900" spans="1:26" s="1883" customFormat="1" ht="39.6">
      <c r="A2900" s="2013" t="s">
        <v>178</v>
      </c>
      <c r="B2900" s="90" t="s">
        <v>313</v>
      </c>
      <c r="C2900" s="1997"/>
      <c r="D2900" s="1831"/>
      <c r="E2900" s="1831"/>
      <c r="F2900" s="2018">
        <f t="shared" si="131"/>
        <v>0</v>
      </c>
      <c r="G2900" s="2025"/>
    </row>
    <row r="2901" spans="1:26" s="1883" customFormat="1" ht="52.8">
      <c r="A2901" s="2013" t="s">
        <v>178</v>
      </c>
      <c r="B2901" s="1878" t="s">
        <v>3355</v>
      </c>
      <c r="C2901" s="1879"/>
      <c r="D2901" s="1831"/>
      <c r="E2901" s="1831"/>
      <c r="F2901" s="1831">
        <f t="shared" si="131"/>
        <v>0</v>
      </c>
      <c r="G2901" s="1911"/>
      <c r="J2901" s="2019"/>
    </row>
    <row r="2902" spans="1:26" s="93" customFormat="1" ht="13.5" customHeight="1">
      <c r="A2902" s="1384"/>
      <c r="B2902" s="1390" t="s">
        <v>214</v>
      </c>
      <c r="C2902" s="1385"/>
      <c r="D2902" s="1386"/>
      <c r="E2902" s="1831"/>
      <c r="F2902" s="2018">
        <f t="shared" si="131"/>
        <v>0</v>
      </c>
      <c r="G2902" s="500"/>
      <c r="H2902" s="1387"/>
      <c r="J2902" s="1388"/>
      <c r="K2902" s="1389"/>
    </row>
    <row r="2903" spans="1:26" s="2031" customFormat="1">
      <c r="A2903" s="2026"/>
      <c r="B2903" s="2027"/>
      <c r="C2903" s="2028" t="s">
        <v>215</v>
      </c>
      <c r="D2903" s="2029">
        <v>1</v>
      </c>
      <c r="E2903" s="2017"/>
      <c r="F2903" s="2018">
        <f t="shared" si="131"/>
        <v>0</v>
      </c>
      <c r="G2903" s="2025"/>
    </row>
    <row r="2904" spans="1:26" s="1883" customFormat="1">
      <c r="A2904" s="1892"/>
      <c r="B2904" s="1878"/>
      <c r="C2904" s="1879"/>
      <c r="D2904" s="1831"/>
      <c r="E2904" s="1831"/>
      <c r="F2904" s="1831"/>
      <c r="G2904" s="1911"/>
      <c r="J2904" s="2019"/>
    </row>
    <row r="2905" spans="1:26" s="1883" customFormat="1" ht="26.4">
      <c r="A2905" s="2078" t="s">
        <v>571</v>
      </c>
      <c r="B2905" s="1885" t="s">
        <v>3382</v>
      </c>
      <c r="C2905" s="1879"/>
      <c r="D2905" s="1831"/>
      <c r="E2905" s="1831"/>
      <c r="F2905" s="1831">
        <f>D2905*E2905</f>
        <v>0</v>
      </c>
      <c r="J2905" s="2019"/>
    </row>
    <row r="2906" spans="1:26" ht="39.6">
      <c r="A2906" s="2013"/>
      <c r="B2906" s="2023" t="s">
        <v>3383</v>
      </c>
      <c r="C2906" s="2015"/>
      <c r="D2906" s="2016"/>
      <c r="E2906" s="2017"/>
      <c r="F2906" s="2018">
        <f>D2906*E2906</f>
        <v>0</v>
      </c>
      <c r="H2906" s="2019"/>
      <c r="I2906" s="2019"/>
      <c r="J2906" s="2019"/>
      <c r="K2906" s="2019"/>
      <c r="L2906" s="2019"/>
      <c r="M2906" s="2019"/>
      <c r="N2906" s="2019"/>
      <c r="O2906" s="2019"/>
      <c r="P2906" s="2019"/>
      <c r="Q2906" s="2019"/>
      <c r="R2906" s="2019"/>
      <c r="S2906" s="2019"/>
      <c r="T2906" s="2019"/>
      <c r="U2906" s="2019"/>
      <c r="V2906" s="2019"/>
      <c r="W2906" s="2019"/>
      <c r="X2906" s="2019"/>
      <c r="Y2906" s="2019"/>
      <c r="Z2906" s="2019"/>
    </row>
    <row r="2907" spans="1:26">
      <c r="A2907" s="2024"/>
      <c r="B2907" s="1888" t="s">
        <v>322</v>
      </c>
      <c r="C2907" s="2015"/>
      <c r="D2907" s="2016"/>
      <c r="E2907" s="2017"/>
      <c r="F2907" s="2018">
        <f>D2907*E2907</f>
        <v>0</v>
      </c>
      <c r="H2907" s="2019"/>
      <c r="I2907" s="2019"/>
      <c r="J2907" s="2019"/>
      <c r="K2907" s="2019"/>
      <c r="L2907" s="2019"/>
      <c r="M2907" s="2019"/>
      <c r="N2907" s="2019"/>
      <c r="O2907" s="2019"/>
      <c r="P2907" s="2019"/>
      <c r="Q2907" s="2019"/>
      <c r="R2907" s="2019"/>
      <c r="S2907" s="2019"/>
      <c r="T2907" s="2019"/>
      <c r="U2907" s="2019"/>
      <c r="V2907" s="2019"/>
      <c r="W2907" s="2019"/>
      <c r="X2907" s="2019"/>
      <c r="Y2907" s="2019"/>
      <c r="Z2907" s="2019"/>
    </row>
    <row r="2908" spans="1:26" s="93" customFormat="1" ht="26.4">
      <c r="A2908" s="2013" t="s">
        <v>178</v>
      </c>
      <c r="B2908" s="1407" t="s">
        <v>3384</v>
      </c>
      <c r="D2908" s="1831"/>
      <c r="E2908" s="1810"/>
      <c r="F2908" s="2018">
        <f>D2908*E2908</f>
        <v>0</v>
      </c>
      <c r="G2908" s="500"/>
      <c r="H2908" s="94"/>
      <c r="I2908" s="1810"/>
    </row>
    <row r="2909" spans="1:26" s="93" customFormat="1" ht="26.4">
      <c r="A2909" s="2013" t="s">
        <v>178</v>
      </c>
      <c r="B2909" s="1407" t="s">
        <v>2342</v>
      </c>
      <c r="D2909" s="1831"/>
      <c r="E2909" s="1810"/>
      <c r="F2909" s="2018"/>
      <c r="G2909" s="500"/>
      <c r="H2909" s="94"/>
      <c r="I2909" s="1810"/>
    </row>
    <row r="2910" spans="1:26" s="93" customFormat="1" ht="26.4">
      <c r="A2910" s="2013" t="s">
        <v>178</v>
      </c>
      <c r="B2910" s="1407" t="s">
        <v>1826</v>
      </c>
      <c r="D2910" s="1831"/>
      <c r="E2910" s="1810"/>
      <c r="F2910" s="2018"/>
      <c r="G2910" s="500"/>
      <c r="H2910" s="94"/>
      <c r="I2910" s="1810"/>
    </row>
    <row r="2911" spans="1:26" s="93" customFormat="1" ht="26.4">
      <c r="A2911" s="2013" t="s">
        <v>178</v>
      </c>
      <c r="B2911" s="1888" t="s">
        <v>1866</v>
      </c>
      <c r="D2911" s="1831"/>
      <c r="E2911" s="1810"/>
      <c r="F2911" s="2018">
        <f t="shared" ref="F2911:F2917" si="132">D2911*E2911</f>
        <v>0</v>
      </c>
      <c r="G2911" s="500"/>
      <c r="H2911" s="94"/>
      <c r="I2911" s="1810"/>
    </row>
    <row r="2912" spans="1:26" s="93" customFormat="1" ht="39.6">
      <c r="A2912" s="2013" t="s">
        <v>178</v>
      </c>
      <c r="B2912" s="1888" t="s">
        <v>343</v>
      </c>
      <c r="D2912" s="1831"/>
      <c r="E2912" s="1810"/>
      <c r="F2912" s="2018">
        <f t="shared" si="132"/>
        <v>0</v>
      </c>
      <c r="G2912" s="500"/>
      <c r="H2912" s="94"/>
      <c r="I2912" s="1810"/>
    </row>
    <row r="2913" spans="1:26" s="1883" customFormat="1">
      <c r="A2913" s="2013" t="s">
        <v>178</v>
      </c>
      <c r="B2913" s="1877" t="s">
        <v>323</v>
      </c>
      <c r="C2913" s="1879"/>
      <c r="D2913" s="1831"/>
      <c r="E2913" s="1831"/>
      <c r="F2913" s="2018">
        <f t="shared" si="132"/>
        <v>0</v>
      </c>
      <c r="G2913" s="1911"/>
    </row>
    <row r="2914" spans="1:26" s="1883" customFormat="1" ht="39.6">
      <c r="A2914" s="2013" t="s">
        <v>178</v>
      </c>
      <c r="B2914" s="90" t="s">
        <v>313</v>
      </c>
      <c r="C2914" s="1997"/>
      <c r="D2914" s="1831"/>
      <c r="E2914" s="1831"/>
      <c r="F2914" s="2018">
        <f t="shared" si="132"/>
        <v>0</v>
      </c>
      <c r="G2914" s="2025"/>
    </row>
    <row r="2915" spans="1:26" s="1883" customFormat="1" ht="52.8">
      <c r="A2915" s="2013" t="s">
        <v>178</v>
      </c>
      <c r="B2915" s="1878" t="s">
        <v>3355</v>
      </c>
      <c r="C2915" s="1879"/>
      <c r="D2915" s="1831"/>
      <c r="E2915" s="1831"/>
      <c r="F2915" s="1831">
        <f t="shared" si="132"/>
        <v>0</v>
      </c>
      <c r="G2915" s="1911"/>
      <c r="J2915" s="2019"/>
    </row>
    <row r="2916" spans="1:26" s="93" customFormat="1" ht="13.5" customHeight="1">
      <c r="A2916" s="1384"/>
      <c r="B2916" s="1390" t="s">
        <v>214</v>
      </c>
      <c r="C2916" s="1385"/>
      <c r="D2916" s="1386"/>
      <c r="E2916" s="1831"/>
      <c r="F2916" s="2018">
        <f t="shared" si="132"/>
        <v>0</v>
      </c>
      <c r="G2916" s="500"/>
      <c r="H2916" s="1387"/>
      <c r="J2916" s="1388"/>
      <c r="K2916" s="1389"/>
    </row>
    <row r="2917" spans="1:26" s="2031" customFormat="1">
      <c r="A2917" s="2026"/>
      <c r="B2917" s="2027"/>
      <c r="C2917" s="2028" t="s">
        <v>215</v>
      </c>
      <c r="D2917" s="2029">
        <v>1</v>
      </c>
      <c r="E2917" s="2017"/>
      <c r="F2917" s="2018">
        <f t="shared" si="132"/>
        <v>0</v>
      </c>
      <c r="G2917" s="2025"/>
    </row>
    <row r="2918" spans="1:26" s="1883" customFormat="1">
      <c r="A2918" s="1892"/>
      <c r="B2918" s="1878"/>
      <c r="C2918" s="1879"/>
      <c r="D2918" s="1831"/>
      <c r="E2918" s="1831"/>
      <c r="F2918" s="1831"/>
      <c r="G2918" s="1911"/>
      <c r="J2918" s="2019"/>
    </row>
    <row r="2919" spans="1:26" s="1883" customFormat="1">
      <c r="A2919" s="2078" t="s">
        <v>574</v>
      </c>
      <c r="B2919" s="1885" t="s">
        <v>3357</v>
      </c>
      <c r="C2919" s="1879"/>
      <c r="D2919" s="1831"/>
      <c r="E2919" s="1831"/>
      <c r="F2919" s="1831">
        <f>D2919*E2919</f>
        <v>0</v>
      </c>
      <c r="J2919" s="2019"/>
    </row>
    <row r="2920" spans="1:26" ht="39.6">
      <c r="A2920" s="2013"/>
      <c r="B2920" s="2023" t="s">
        <v>3385</v>
      </c>
      <c r="C2920" s="2015"/>
      <c r="D2920" s="2016"/>
      <c r="E2920" s="2017"/>
      <c r="F2920" s="2018">
        <f>D2920*E2920</f>
        <v>0</v>
      </c>
      <c r="H2920" s="2019"/>
      <c r="I2920" s="2019"/>
      <c r="J2920" s="2019"/>
      <c r="K2920" s="2019"/>
      <c r="L2920" s="2019"/>
      <c r="M2920" s="2019"/>
      <c r="N2920" s="2019"/>
      <c r="O2920" s="2019"/>
      <c r="P2920" s="2019"/>
      <c r="Q2920" s="2019"/>
      <c r="R2920" s="2019"/>
      <c r="S2920" s="2019"/>
      <c r="T2920" s="2019"/>
      <c r="U2920" s="2019"/>
      <c r="V2920" s="2019"/>
      <c r="W2920" s="2019"/>
      <c r="X2920" s="2019"/>
      <c r="Y2920" s="2019"/>
      <c r="Z2920" s="2019"/>
    </row>
    <row r="2921" spans="1:26">
      <c r="A2921" s="2024"/>
      <c r="B2921" s="1888" t="s">
        <v>322</v>
      </c>
      <c r="C2921" s="2015"/>
      <c r="D2921" s="2016"/>
      <c r="E2921" s="2017"/>
      <c r="F2921" s="2018">
        <f>D2921*E2921</f>
        <v>0</v>
      </c>
      <c r="H2921" s="2019"/>
      <c r="I2921" s="2019"/>
      <c r="J2921" s="2019"/>
      <c r="K2921" s="2019"/>
      <c r="L2921" s="2019"/>
      <c r="M2921" s="2019"/>
      <c r="N2921" s="2019"/>
      <c r="O2921" s="2019"/>
      <c r="P2921" s="2019"/>
      <c r="Q2921" s="2019"/>
      <c r="R2921" s="2019"/>
      <c r="S2921" s="2019"/>
      <c r="T2921" s="2019"/>
      <c r="U2921" s="2019"/>
      <c r="V2921" s="2019"/>
      <c r="W2921" s="2019"/>
      <c r="X2921" s="2019"/>
      <c r="Y2921" s="2019"/>
      <c r="Z2921" s="2019"/>
    </row>
    <row r="2922" spans="1:26" s="93" customFormat="1" ht="26.4">
      <c r="A2922" s="2013" t="s">
        <v>178</v>
      </c>
      <c r="B2922" s="1407" t="s">
        <v>3354</v>
      </c>
      <c r="D2922" s="1831"/>
      <c r="E2922" s="1810"/>
      <c r="F2922" s="2018">
        <f>D2922*E2922</f>
        <v>0</v>
      </c>
      <c r="G2922" s="500"/>
      <c r="H2922" s="94"/>
      <c r="I2922" s="1810"/>
    </row>
    <row r="2923" spans="1:26" s="93" customFormat="1" ht="26.4">
      <c r="A2923" s="2013" t="s">
        <v>178</v>
      </c>
      <c r="B2923" s="1407" t="s">
        <v>2342</v>
      </c>
      <c r="D2923" s="1831"/>
      <c r="E2923" s="1810"/>
      <c r="F2923" s="2018"/>
      <c r="G2923" s="500"/>
      <c r="H2923" s="94"/>
      <c r="I2923" s="1810"/>
    </row>
    <row r="2924" spans="1:26" s="93" customFormat="1" ht="26.4">
      <c r="A2924" s="2013" t="s">
        <v>178</v>
      </c>
      <c r="B2924" s="1407" t="s">
        <v>1826</v>
      </c>
      <c r="D2924" s="1831"/>
      <c r="E2924" s="1810"/>
      <c r="F2924" s="2018"/>
      <c r="G2924" s="500"/>
      <c r="H2924" s="94"/>
      <c r="I2924" s="1810"/>
    </row>
    <row r="2925" spans="1:26" s="93" customFormat="1" ht="26.4">
      <c r="A2925" s="2013" t="s">
        <v>178</v>
      </c>
      <c r="B2925" s="1888" t="s">
        <v>1866</v>
      </c>
      <c r="D2925" s="1831"/>
      <c r="E2925" s="1810"/>
      <c r="F2925" s="2018">
        <f t="shared" ref="F2925:F2931" si="133">D2925*E2925</f>
        <v>0</v>
      </c>
      <c r="G2925" s="500"/>
      <c r="H2925" s="94"/>
      <c r="I2925" s="1810"/>
    </row>
    <row r="2926" spans="1:26" s="93" customFormat="1" ht="39.6">
      <c r="A2926" s="2013" t="s">
        <v>178</v>
      </c>
      <c r="B2926" s="1888" t="s">
        <v>343</v>
      </c>
      <c r="D2926" s="1831"/>
      <c r="E2926" s="1810"/>
      <c r="F2926" s="2018">
        <f t="shared" si="133"/>
        <v>0</v>
      </c>
      <c r="G2926" s="500"/>
      <c r="H2926" s="94"/>
      <c r="I2926" s="1810"/>
    </row>
    <row r="2927" spans="1:26" s="1883" customFormat="1">
      <c r="A2927" s="2013" t="s">
        <v>178</v>
      </c>
      <c r="B2927" s="1877" t="s">
        <v>323</v>
      </c>
      <c r="C2927" s="1879"/>
      <c r="D2927" s="1831"/>
      <c r="E2927" s="1831"/>
      <c r="F2927" s="2018">
        <f t="shared" si="133"/>
        <v>0</v>
      </c>
      <c r="G2927" s="1911"/>
    </row>
    <row r="2928" spans="1:26" s="1883" customFormat="1" ht="39.6">
      <c r="A2928" s="2013" t="s">
        <v>178</v>
      </c>
      <c r="B2928" s="90" t="s">
        <v>313</v>
      </c>
      <c r="C2928" s="1997"/>
      <c r="D2928" s="1831"/>
      <c r="E2928" s="1831"/>
      <c r="F2928" s="2018">
        <f t="shared" si="133"/>
        <v>0</v>
      </c>
      <c r="G2928" s="2025"/>
    </row>
    <row r="2929" spans="1:26" s="1883" customFormat="1" ht="52.8">
      <c r="A2929" s="2013" t="s">
        <v>178</v>
      </c>
      <c r="B2929" s="1878" t="s">
        <v>3355</v>
      </c>
      <c r="C2929" s="1879"/>
      <c r="D2929" s="1831"/>
      <c r="E2929" s="1831"/>
      <c r="F2929" s="1831">
        <f t="shared" si="133"/>
        <v>0</v>
      </c>
      <c r="G2929" s="1911"/>
      <c r="J2929" s="2019"/>
    </row>
    <row r="2930" spans="1:26" s="93" customFormat="1" ht="13.5" customHeight="1">
      <c r="A2930" s="1384"/>
      <c r="B2930" s="1390" t="s">
        <v>214</v>
      </c>
      <c r="C2930" s="1385"/>
      <c r="D2930" s="1386"/>
      <c r="E2930" s="1831"/>
      <c r="F2930" s="2018">
        <f t="shared" si="133"/>
        <v>0</v>
      </c>
      <c r="G2930" s="500"/>
      <c r="H2930" s="1387"/>
      <c r="J2930" s="1388"/>
      <c r="K2930" s="1389"/>
    </row>
    <row r="2931" spans="1:26" s="2031" customFormat="1">
      <c r="A2931" s="2026"/>
      <c r="B2931" s="2027"/>
      <c r="C2931" s="2028" t="s">
        <v>215</v>
      </c>
      <c r="D2931" s="2029">
        <v>1</v>
      </c>
      <c r="E2931" s="2017"/>
      <c r="F2931" s="2018">
        <f t="shared" si="133"/>
        <v>0</v>
      </c>
      <c r="G2931" s="2025"/>
    </row>
    <row r="2932" spans="1:26" s="1883" customFormat="1">
      <c r="A2932" s="1892"/>
      <c r="B2932" s="1878"/>
      <c r="C2932" s="1879"/>
      <c r="D2932" s="1831"/>
      <c r="E2932" s="1831"/>
      <c r="F2932" s="1831"/>
      <c r="G2932" s="1911"/>
      <c r="J2932" s="2019"/>
    </row>
    <row r="2933" spans="1:26" s="1883" customFormat="1" ht="26.4">
      <c r="A2933" s="2078" t="s">
        <v>575</v>
      </c>
      <c r="B2933" s="1885" t="s">
        <v>3359</v>
      </c>
      <c r="C2933" s="1879"/>
      <c r="D2933" s="1831"/>
      <c r="E2933" s="1831"/>
      <c r="F2933" s="1831">
        <f>D2933*E2933</f>
        <v>0</v>
      </c>
      <c r="J2933" s="2019"/>
    </row>
    <row r="2934" spans="1:26" ht="39.6">
      <c r="A2934" s="2013"/>
      <c r="B2934" s="2023" t="s">
        <v>3386</v>
      </c>
      <c r="C2934" s="2015"/>
      <c r="D2934" s="2016"/>
      <c r="E2934" s="2017"/>
      <c r="F2934" s="2018">
        <f>D2934*E2934</f>
        <v>0</v>
      </c>
      <c r="H2934" s="2019"/>
      <c r="I2934" s="2019"/>
      <c r="J2934" s="2019"/>
      <c r="K2934" s="2019"/>
      <c r="L2934" s="2019"/>
      <c r="M2934" s="2019"/>
      <c r="N2934" s="2019"/>
      <c r="O2934" s="2019"/>
      <c r="P2934" s="2019"/>
      <c r="Q2934" s="2019"/>
      <c r="R2934" s="2019"/>
      <c r="S2934" s="2019"/>
      <c r="T2934" s="2019"/>
      <c r="U2934" s="2019"/>
      <c r="V2934" s="2019"/>
      <c r="W2934" s="2019"/>
      <c r="X2934" s="2019"/>
      <c r="Y2934" s="2019"/>
      <c r="Z2934" s="2019"/>
    </row>
    <row r="2935" spans="1:26">
      <c r="A2935" s="2024"/>
      <c r="B2935" s="1888" t="s">
        <v>322</v>
      </c>
      <c r="C2935" s="2015"/>
      <c r="D2935" s="2016"/>
      <c r="E2935" s="2017"/>
      <c r="F2935" s="2018">
        <f>D2935*E2935</f>
        <v>0</v>
      </c>
      <c r="H2935" s="2019"/>
      <c r="I2935" s="2019"/>
      <c r="J2935" s="2019"/>
      <c r="K2935" s="2019"/>
      <c r="L2935" s="2019"/>
      <c r="M2935" s="2019"/>
      <c r="N2935" s="2019"/>
      <c r="O2935" s="2019"/>
      <c r="P2935" s="2019"/>
      <c r="Q2935" s="2019"/>
      <c r="R2935" s="2019"/>
      <c r="S2935" s="2019"/>
      <c r="T2935" s="2019"/>
      <c r="U2935" s="2019"/>
      <c r="V2935" s="2019"/>
      <c r="W2935" s="2019"/>
      <c r="X2935" s="2019"/>
      <c r="Y2935" s="2019"/>
      <c r="Z2935" s="2019"/>
    </row>
    <row r="2936" spans="1:26" s="93" customFormat="1" ht="26.4">
      <c r="A2936" s="2013" t="s">
        <v>178</v>
      </c>
      <c r="B2936" s="1407" t="s">
        <v>3354</v>
      </c>
      <c r="D2936" s="1831"/>
      <c r="E2936" s="1810"/>
      <c r="F2936" s="2018">
        <f>D2936*E2936</f>
        <v>0</v>
      </c>
      <c r="G2936" s="500"/>
      <c r="H2936" s="94"/>
      <c r="I2936" s="1810"/>
    </row>
    <row r="2937" spans="1:26" s="93" customFormat="1" ht="26.4">
      <c r="A2937" s="2013" t="s">
        <v>178</v>
      </c>
      <c r="B2937" s="1407" t="s">
        <v>2342</v>
      </c>
      <c r="D2937" s="1831"/>
      <c r="E2937" s="1810"/>
      <c r="F2937" s="2018"/>
      <c r="G2937" s="500"/>
      <c r="H2937" s="94"/>
      <c r="I2937" s="1810"/>
    </row>
    <row r="2938" spans="1:26" s="93" customFormat="1" ht="26.4">
      <c r="A2938" s="2013" t="s">
        <v>178</v>
      </c>
      <c r="B2938" s="1407" t="s">
        <v>1826</v>
      </c>
      <c r="D2938" s="1831"/>
      <c r="E2938" s="1810"/>
      <c r="F2938" s="2018"/>
      <c r="G2938" s="500"/>
      <c r="H2938" s="94"/>
      <c r="I2938" s="1810"/>
    </row>
    <row r="2939" spans="1:26" s="93" customFormat="1" ht="26.4">
      <c r="A2939" s="2013" t="s">
        <v>178</v>
      </c>
      <c r="B2939" s="1888" t="s">
        <v>1866</v>
      </c>
      <c r="D2939" s="1831"/>
      <c r="E2939" s="1810"/>
      <c r="F2939" s="2018">
        <f t="shared" ref="F2939:F2945" si="134">D2939*E2939</f>
        <v>0</v>
      </c>
      <c r="G2939" s="500"/>
      <c r="H2939" s="94"/>
      <c r="I2939" s="1810"/>
    </row>
    <row r="2940" spans="1:26" s="93" customFormat="1" ht="39.6">
      <c r="A2940" s="2013" t="s">
        <v>178</v>
      </c>
      <c r="B2940" s="1888" t="s">
        <v>343</v>
      </c>
      <c r="D2940" s="1831"/>
      <c r="E2940" s="1810"/>
      <c r="F2940" s="2018">
        <f t="shared" si="134"/>
        <v>0</v>
      </c>
      <c r="G2940" s="500"/>
      <c r="H2940" s="94"/>
      <c r="I2940" s="1810"/>
    </row>
    <row r="2941" spans="1:26" s="1883" customFormat="1">
      <c r="A2941" s="2013" t="s">
        <v>178</v>
      </c>
      <c r="B2941" s="1877" t="s">
        <v>323</v>
      </c>
      <c r="C2941" s="1879"/>
      <c r="D2941" s="1831"/>
      <c r="E2941" s="1831"/>
      <c r="F2941" s="2018">
        <f t="shared" si="134"/>
        <v>0</v>
      </c>
      <c r="G2941" s="1911"/>
    </row>
    <row r="2942" spans="1:26" s="1883" customFormat="1" ht="39.6">
      <c r="A2942" s="2013" t="s">
        <v>178</v>
      </c>
      <c r="B2942" s="90" t="s">
        <v>313</v>
      </c>
      <c r="C2942" s="1997"/>
      <c r="D2942" s="1831"/>
      <c r="E2942" s="1831"/>
      <c r="F2942" s="2018">
        <f t="shared" si="134"/>
        <v>0</v>
      </c>
      <c r="G2942" s="2025"/>
    </row>
    <row r="2943" spans="1:26" s="1883" customFormat="1" ht="52.8">
      <c r="A2943" s="2013" t="s">
        <v>178</v>
      </c>
      <c r="B2943" s="1878" t="s">
        <v>3355</v>
      </c>
      <c r="C2943" s="1879"/>
      <c r="D2943" s="1831"/>
      <c r="E2943" s="1831"/>
      <c r="F2943" s="1831">
        <f t="shared" si="134"/>
        <v>0</v>
      </c>
      <c r="G2943" s="1911"/>
      <c r="J2943" s="2019"/>
    </row>
    <row r="2944" spans="1:26" s="93" customFormat="1" ht="13.5" customHeight="1">
      <c r="A2944" s="1384"/>
      <c r="B2944" s="1390" t="s">
        <v>214</v>
      </c>
      <c r="C2944" s="1385"/>
      <c r="D2944" s="1386"/>
      <c r="E2944" s="1831"/>
      <c r="F2944" s="2018">
        <f t="shared" si="134"/>
        <v>0</v>
      </c>
      <c r="G2944" s="500"/>
      <c r="H2944" s="1387"/>
      <c r="J2944" s="1388"/>
      <c r="K2944" s="1389"/>
    </row>
    <row r="2945" spans="1:26" s="2031" customFormat="1">
      <c r="A2945" s="2026"/>
      <c r="B2945" s="2027"/>
      <c r="C2945" s="2028" t="s">
        <v>215</v>
      </c>
      <c r="D2945" s="2029">
        <v>1</v>
      </c>
      <c r="E2945" s="2017"/>
      <c r="F2945" s="2018">
        <f t="shared" si="134"/>
        <v>0</v>
      </c>
      <c r="G2945" s="2025"/>
    </row>
    <row r="2946" spans="1:26" s="93" customFormat="1">
      <c r="A2946" s="1884"/>
      <c r="B2946" s="1999"/>
      <c r="D2946" s="1831"/>
      <c r="E2946" s="1810"/>
      <c r="F2946" s="1831"/>
      <c r="G2946" s="500"/>
      <c r="H2946" s="94"/>
      <c r="I2946" s="1810"/>
      <c r="J2946" s="2019"/>
    </row>
    <row r="2947" spans="1:26" s="1883" customFormat="1">
      <c r="A2947" s="2078" t="s">
        <v>576</v>
      </c>
      <c r="B2947" s="1885" t="s">
        <v>3364</v>
      </c>
      <c r="C2947" s="1879"/>
      <c r="D2947" s="1831"/>
      <c r="E2947" s="1831"/>
      <c r="F2947" s="1831">
        <f>D2947*E2947</f>
        <v>0</v>
      </c>
      <c r="J2947" s="2019"/>
    </row>
    <row r="2948" spans="1:26" ht="26.4">
      <c r="A2948" s="2013"/>
      <c r="B2948" s="2023" t="s">
        <v>3387</v>
      </c>
      <c r="C2948" s="2015"/>
      <c r="D2948" s="2016"/>
      <c r="E2948" s="2017"/>
      <c r="F2948" s="2018">
        <f>D2948*E2948</f>
        <v>0</v>
      </c>
      <c r="H2948" s="2019"/>
      <c r="I2948" s="2019"/>
      <c r="J2948" s="2019"/>
      <c r="K2948" s="2019"/>
      <c r="L2948" s="2019"/>
      <c r="M2948" s="2019"/>
      <c r="N2948" s="2019"/>
      <c r="O2948" s="2019"/>
      <c r="P2948" s="2019"/>
      <c r="Q2948" s="2019"/>
      <c r="R2948" s="2019"/>
      <c r="S2948" s="2019"/>
      <c r="T2948" s="2019"/>
      <c r="U2948" s="2019"/>
      <c r="V2948" s="2019"/>
      <c r="W2948" s="2019"/>
      <c r="X2948" s="2019"/>
      <c r="Y2948" s="2019"/>
      <c r="Z2948" s="2019"/>
    </row>
    <row r="2949" spans="1:26">
      <c r="A2949" s="2024"/>
      <c r="B2949" s="1888" t="s">
        <v>322</v>
      </c>
      <c r="C2949" s="2015"/>
      <c r="D2949" s="2016"/>
      <c r="E2949" s="2017"/>
      <c r="F2949" s="2018">
        <f>D2949*E2949</f>
        <v>0</v>
      </c>
      <c r="H2949" s="2019"/>
      <c r="I2949" s="2019"/>
      <c r="J2949" s="2019"/>
      <c r="K2949" s="2019"/>
      <c r="L2949" s="2019"/>
      <c r="M2949" s="2019"/>
      <c r="N2949" s="2019"/>
      <c r="O2949" s="2019"/>
      <c r="P2949" s="2019"/>
      <c r="Q2949" s="2019"/>
      <c r="R2949" s="2019"/>
      <c r="S2949" s="2019"/>
      <c r="T2949" s="2019"/>
      <c r="U2949" s="2019"/>
      <c r="V2949" s="2019"/>
      <c r="W2949" s="2019"/>
      <c r="X2949" s="2019"/>
      <c r="Y2949" s="2019"/>
      <c r="Z2949" s="2019"/>
    </row>
    <row r="2950" spans="1:26" s="93" customFormat="1" ht="26.4">
      <c r="A2950" s="2013" t="s">
        <v>178</v>
      </c>
      <c r="B2950" s="1407" t="s">
        <v>3173</v>
      </c>
      <c r="D2950" s="1831"/>
      <c r="E2950" s="1810"/>
      <c r="F2950" s="2018">
        <f>D2950*E2950</f>
        <v>0</v>
      </c>
      <c r="G2950" s="500"/>
      <c r="H2950" s="94"/>
      <c r="I2950" s="1810"/>
    </row>
    <row r="2951" spans="1:26" s="93" customFormat="1" ht="26.4">
      <c r="A2951" s="2013" t="s">
        <v>178</v>
      </c>
      <c r="B2951" s="1407" t="s">
        <v>2342</v>
      </c>
      <c r="D2951" s="1831"/>
      <c r="E2951" s="1810"/>
      <c r="F2951" s="2018"/>
      <c r="G2951" s="500"/>
      <c r="H2951" s="94"/>
      <c r="I2951" s="1810"/>
    </row>
    <row r="2952" spans="1:26" s="93" customFormat="1" ht="26.4">
      <c r="A2952" s="2013" t="s">
        <v>178</v>
      </c>
      <c r="B2952" s="1407" t="s">
        <v>1826</v>
      </c>
      <c r="D2952" s="1831"/>
      <c r="E2952" s="1810"/>
      <c r="F2952" s="2018"/>
      <c r="G2952" s="500"/>
      <c r="H2952" s="94"/>
      <c r="I2952" s="1810"/>
    </row>
    <row r="2953" spans="1:26" s="93" customFormat="1" ht="26.4">
      <c r="A2953" s="2013" t="s">
        <v>178</v>
      </c>
      <c r="B2953" s="1888" t="s">
        <v>1866</v>
      </c>
      <c r="D2953" s="1831"/>
      <c r="E2953" s="1810"/>
      <c r="F2953" s="2018">
        <f t="shared" ref="F2953:F2959" si="135">D2953*E2953</f>
        <v>0</v>
      </c>
      <c r="G2953" s="500"/>
      <c r="H2953" s="94"/>
      <c r="I2953" s="1810"/>
    </row>
    <row r="2954" spans="1:26" s="93" customFormat="1" ht="39.6">
      <c r="A2954" s="2013" t="s">
        <v>178</v>
      </c>
      <c r="B2954" s="1888" t="s">
        <v>343</v>
      </c>
      <c r="D2954" s="1831"/>
      <c r="E2954" s="1810"/>
      <c r="F2954" s="2018">
        <f t="shared" si="135"/>
        <v>0</v>
      </c>
      <c r="G2954" s="500"/>
      <c r="H2954" s="94"/>
      <c r="I2954" s="1810"/>
    </row>
    <row r="2955" spans="1:26" s="1883" customFormat="1">
      <c r="A2955" s="2013" t="s">
        <v>178</v>
      </c>
      <c r="B2955" s="1877" t="s">
        <v>323</v>
      </c>
      <c r="C2955" s="1879"/>
      <c r="D2955" s="1831"/>
      <c r="E2955" s="1831"/>
      <c r="F2955" s="2018">
        <f t="shared" si="135"/>
        <v>0</v>
      </c>
      <c r="G2955" s="1911"/>
    </row>
    <row r="2956" spans="1:26" s="1883" customFormat="1" ht="39.6">
      <c r="A2956" s="2013" t="s">
        <v>178</v>
      </c>
      <c r="B2956" s="90" t="s">
        <v>313</v>
      </c>
      <c r="C2956" s="1997"/>
      <c r="D2956" s="1831"/>
      <c r="E2956" s="1831"/>
      <c r="F2956" s="2018">
        <f t="shared" si="135"/>
        <v>0</v>
      </c>
      <c r="G2956" s="2025"/>
    </row>
    <row r="2957" spans="1:26" s="1883" customFormat="1" ht="52.8">
      <c r="A2957" s="2013" t="s">
        <v>178</v>
      </c>
      <c r="B2957" s="1878" t="s">
        <v>3355</v>
      </c>
      <c r="C2957" s="1879"/>
      <c r="D2957" s="1831"/>
      <c r="E2957" s="1831"/>
      <c r="F2957" s="1831">
        <f t="shared" si="135"/>
        <v>0</v>
      </c>
      <c r="G2957" s="1911"/>
      <c r="J2957" s="2019"/>
    </row>
    <row r="2958" spans="1:26" s="93" customFormat="1" ht="13.5" customHeight="1">
      <c r="A2958" s="1384"/>
      <c r="B2958" s="1390" t="s">
        <v>214</v>
      </c>
      <c r="C2958" s="1385"/>
      <c r="D2958" s="1386"/>
      <c r="E2958" s="1831"/>
      <c r="F2958" s="2018">
        <f t="shared" si="135"/>
        <v>0</v>
      </c>
      <c r="G2958" s="500"/>
      <c r="H2958" s="1387"/>
      <c r="J2958" s="1388"/>
      <c r="K2958" s="1389"/>
    </row>
    <row r="2959" spans="1:26" s="2031" customFormat="1">
      <c r="A2959" s="2026"/>
      <c r="B2959" s="2027"/>
      <c r="C2959" s="2028" t="s">
        <v>215</v>
      </c>
      <c r="D2959" s="2029">
        <v>1</v>
      </c>
      <c r="E2959" s="2017"/>
      <c r="F2959" s="2018">
        <f t="shared" si="135"/>
        <v>0</v>
      </c>
      <c r="G2959" s="2025"/>
    </row>
    <row r="2960" spans="1:26" s="93" customFormat="1">
      <c r="A2960" s="1884"/>
      <c r="B2960" s="1999"/>
      <c r="D2960" s="1831"/>
      <c r="E2960" s="1810"/>
      <c r="F2960" s="1831"/>
      <c r="G2960" s="500"/>
      <c r="H2960" s="94"/>
      <c r="I2960" s="1810"/>
      <c r="J2960" s="2019"/>
    </row>
    <row r="2961" spans="1:26" s="1883" customFormat="1">
      <c r="A2961" s="2078" t="s">
        <v>1632</v>
      </c>
      <c r="B2961" s="1885" t="s">
        <v>3357</v>
      </c>
      <c r="C2961" s="1879"/>
      <c r="D2961" s="1831"/>
      <c r="E2961" s="1831"/>
      <c r="F2961" s="1831">
        <f>D2961*E2961</f>
        <v>0</v>
      </c>
      <c r="J2961" s="2019"/>
    </row>
    <row r="2962" spans="1:26" ht="39.6">
      <c r="A2962" s="2013"/>
      <c r="B2962" s="2023" t="s">
        <v>3388</v>
      </c>
      <c r="C2962" s="2015"/>
      <c r="D2962" s="2016"/>
      <c r="E2962" s="2017"/>
      <c r="F2962" s="2018">
        <f>D2962*E2962</f>
        <v>0</v>
      </c>
      <c r="H2962" s="2019"/>
      <c r="I2962" s="2019"/>
      <c r="J2962" s="2019"/>
      <c r="K2962" s="2019"/>
      <c r="L2962" s="2019"/>
      <c r="M2962" s="2019"/>
      <c r="N2962" s="2019"/>
      <c r="O2962" s="2019"/>
      <c r="P2962" s="2019"/>
      <c r="Q2962" s="2019"/>
      <c r="R2962" s="2019"/>
      <c r="S2962" s="2019"/>
      <c r="T2962" s="2019"/>
      <c r="U2962" s="2019"/>
      <c r="V2962" s="2019"/>
      <c r="W2962" s="2019"/>
      <c r="X2962" s="2019"/>
      <c r="Y2962" s="2019"/>
      <c r="Z2962" s="2019"/>
    </row>
    <row r="2963" spans="1:26">
      <c r="A2963" s="2024"/>
      <c r="B2963" s="1888" t="s">
        <v>322</v>
      </c>
      <c r="C2963" s="2015"/>
      <c r="D2963" s="2016"/>
      <c r="E2963" s="2017"/>
      <c r="F2963" s="2018">
        <f>D2963*E2963</f>
        <v>0</v>
      </c>
      <c r="H2963" s="2019"/>
      <c r="I2963" s="2019"/>
      <c r="J2963" s="2019"/>
      <c r="K2963" s="2019"/>
      <c r="L2963" s="2019"/>
      <c r="M2963" s="2019"/>
      <c r="N2963" s="2019"/>
      <c r="O2963" s="2019"/>
      <c r="P2963" s="2019"/>
      <c r="Q2963" s="2019"/>
      <c r="R2963" s="2019"/>
      <c r="S2963" s="2019"/>
      <c r="T2963" s="2019"/>
      <c r="U2963" s="2019"/>
      <c r="V2963" s="2019"/>
      <c r="W2963" s="2019"/>
      <c r="X2963" s="2019"/>
      <c r="Y2963" s="2019"/>
      <c r="Z2963" s="2019"/>
    </row>
    <row r="2964" spans="1:26" s="93" customFormat="1" ht="26.4">
      <c r="A2964" s="2013" t="s">
        <v>178</v>
      </c>
      <c r="B2964" s="1407" t="s">
        <v>3354</v>
      </c>
      <c r="D2964" s="1831"/>
      <c r="E2964" s="1810"/>
      <c r="F2964" s="2018">
        <f>D2964*E2964</f>
        <v>0</v>
      </c>
      <c r="G2964" s="500"/>
      <c r="H2964" s="94"/>
      <c r="I2964" s="1810"/>
    </row>
    <row r="2965" spans="1:26" s="93" customFormat="1" ht="26.4">
      <c r="A2965" s="2013" t="s">
        <v>178</v>
      </c>
      <c r="B2965" s="1407" t="s">
        <v>2342</v>
      </c>
      <c r="D2965" s="1831"/>
      <c r="E2965" s="1810"/>
      <c r="F2965" s="2018"/>
      <c r="G2965" s="500"/>
      <c r="H2965" s="94"/>
      <c r="I2965" s="1810"/>
    </row>
    <row r="2966" spans="1:26" s="93" customFormat="1" ht="26.4">
      <c r="A2966" s="2013" t="s">
        <v>178</v>
      </c>
      <c r="B2966" s="1407" t="s">
        <v>1826</v>
      </c>
      <c r="D2966" s="1831"/>
      <c r="E2966" s="1810"/>
      <c r="F2966" s="2018"/>
      <c r="G2966" s="500"/>
      <c r="H2966" s="94"/>
      <c r="I2966" s="1810"/>
    </row>
    <row r="2967" spans="1:26" s="93" customFormat="1" ht="26.4">
      <c r="A2967" s="2013" t="s">
        <v>178</v>
      </c>
      <c r="B2967" s="1888" t="s">
        <v>1866</v>
      </c>
      <c r="D2967" s="1831"/>
      <c r="E2967" s="1810"/>
      <c r="F2967" s="2018">
        <f t="shared" ref="F2967:F2973" si="136">D2967*E2967</f>
        <v>0</v>
      </c>
      <c r="G2967" s="500"/>
      <c r="H2967" s="94"/>
      <c r="I2967" s="1810"/>
    </row>
    <row r="2968" spans="1:26" s="93" customFormat="1" ht="39.6">
      <c r="A2968" s="2013" t="s">
        <v>178</v>
      </c>
      <c r="B2968" s="1888" t="s">
        <v>343</v>
      </c>
      <c r="D2968" s="1831"/>
      <c r="E2968" s="1810"/>
      <c r="F2968" s="2018">
        <f t="shared" si="136"/>
        <v>0</v>
      </c>
      <c r="G2968" s="500"/>
      <c r="H2968" s="94"/>
      <c r="I2968" s="1810"/>
    </row>
    <row r="2969" spans="1:26" s="1883" customFormat="1">
      <c r="A2969" s="2013" t="s">
        <v>178</v>
      </c>
      <c r="B2969" s="1877" t="s">
        <v>323</v>
      </c>
      <c r="C2969" s="1879"/>
      <c r="D2969" s="1831"/>
      <c r="E2969" s="1831"/>
      <c r="F2969" s="2018">
        <f t="shared" si="136"/>
        <v>0</v>
      </c>
      <c r="G2969" s="1911"/>
    </row>
    <row r="2970" spans="1:26" s="1883" customFormat="1" ht="39.6">
      <c r="A2970" s="2013" t="s">
        <v>178</v>
      </c>
      <c r="B2970" s="90" t="s">
        <v>313</v>
      </c>
      <c r="C2970" s="1997"/>
      <c r="D2970" s="1831"/>
      <c r="E2970" s="1831"/>
      <c r="F2970" s="2018">
        <f t="shared" si="136"/>
        <v>0</v>
      </c>
      <c r="G2970" s="2025"/>
    </row>
    <row r="2971" spans="1:26" s="1883" customFormat="1" ht="52.8">
      <c r="A2971" s="2013" t="s">
        <v>178</v>
      </c>
      <c r="B2971" s="1878" t="s">
        <v>3355</v>
      </c>
      <c r="C2971" s="1879"/>
      <c r="D2971" s="1831"/>
      <c r="E2971" s="1831"/>
      <c r="F2971" s="1831">
        <f t="shared" si="136"/>
        <v>0</v>
      </c>
      <c r="G2971" s="1911"/>
      <c r="J2971" s="2019"/>
    </row>
    <row r="2972" spans="1:26" s="93" customFormat="1" ht="13.5" customHeight="1">
      <c r="A2972" s="1384"/>
      <c r="B2972" s="1390" t="s">
        <v>214</v>
      </c>
      <c r="C2972" s="1385"/>
      <c r="D2972" s="1386"/>
      <c r="E2972" s="1831"/>
      <c r="F2972" s="2018">
        <f t="shared" si="136"/>
        <v>0</v>
      </c>
      <c r="G2972" s="500"/>
      <c r="H2972" s="1387"/>
      <c r="J2972" s="1388"/>
      <c r="K2972" s="1389"/>
    </row>
    <row r="2973" spans="1:26" s="2031" customFormat="1">
      <c r="A2973" s="2026"/>
      <c r="B2973" s="2027"/>
      <c r="C2973" s="2028" t="s">
        <v>215</v>
      </c>
      <c r="D2973" s="2029">
        <v>1</v>
      </c>
      <c r="E2973" s="2017"/>
      <c r="F2973" s="2018">
        <f t="shared" si="136"/>
        <v>0</v>
      </c>
      <c r="G2973" s="2025"/>
    </row>
    <row r="2974" spans="1:26" s="1883" customFormat="1">
      <c r="A2974" s="1892"/>
      <c r="B2974" s="1878"/>
      <c r="C2974" s="1879"/>
      <c r="D2974" s="1831"/>
      <c r="E2974" s="1831"/>
      <c r="F2974" s="1831"/>
      <c r="G2974" s="1911"/>
      <c r="J2974" s="2019"/>
    </row>
    <row r="2975" spans="1:26" s="1883" customFormat="1">
      <c r="A2975" s="2078" t="s">
        <v>578</v>
      </c>
      <c r="B2975" s="1885" t="s">
        <v>3357</v>
      </c>
      <c r="C2975" s="1879"/>
      <c r="D2975" s="1831"/>
      <c r="E2975" s="1831"/>
      <c r="F2975" s="1831">
        <f>D2975*E2975</f>
        <v>0</v>
      </c>
      <c r="J2975" s="2019"/>
    </row>
    <row r="2976" spans="1:26" ht="39.6">
      <c r="A2976" s="2013"/>
      <c r="B2976" s="2023" t="s">
        <v>3389</v>
      </c>
      <c r="C2976" s="2015"/>
      <c r="D2976" s="2016"/>
      <c r="E2976" s="2017"/>
      <c r="F2976" s="2018">
        <f>D2976*E2976</f>
        <v>0</v>
      </c>
      <c r="H2976" s="2019"/>
      <c r="I2976" s="2019"/>
      <c r="J2976" s="2019"/>
      <c r="K2976" s="2019"/>
      <c r="L2976" s="2019"/>
      <c r="M2976" s="2019"/>
      <c r="N2976" s="2019"/>
      <c r="O2976" s="2019"/>
      <c r="P2976" s="2019"/>
      <c r="Q2976" s="2019"/>
      <c r="R2976" s="2019"/>
      <c r="S2976" s="2019"/>
      <c r="T2976" s="2019"/>
      <c r="U2976" s="2019"/>
      <c r="V2976" s="2019"/>
      <c r="W2976" s="2019"/>
      <c r="X2976" s="2019"/>
      <c r="Y2976" s="2019"/>
      <c r="Z2976" s="2019"/>
    </row>
    <row r="2977" spans="1:26">
      <c r="A2977" s="2024"/>
      <c r="B2977" s="1888" t="s">
        <v>322</v>
      </c>
      <c r="C2977" s="2015"/>
      <c r="D2977" s="2016"/>
      <c r="E2977" s="2017"/>
      <c r="F2977" s="2018">
        <f>D2977*E2977</f>
        <v>0</v>
      </c>
      <c r="H2977" s="2019"/>
      <c r="I2977" s="2019"/>
      <c r="J2977" s="2019"/>
      <c r="K2977" s="2019"/>
      <c r="L2977" s="2019"/>
      <c r="M2977" s="2019"/>
      <c r="N2977" s="2019"/>
      <c r="O2977" s="2019"/>
      <c r="P2977" s="2019"/>
      <c r="Q2977" s="2019"/>
      <c r="R2977" s="2019"/>
      <c r="S2977" s="2019"/>
      <c r="T2977" s="2019"/>
      <c r="U2977" s="2019"/>
      <c r="V2977" s="2019"/>
      <c r="W2977" s="2019"/>
      <c r="X2977" s="2019"/>
      <c r="Y2977" s="2019"/>
      <c r="Z2977" s="2019"/>
    </row>
    <row r="2978" spans="1:26" s="93" customFormat="1" ht="26.4">
      <c r="A2978" s="2013" t="s">
        <v>178</v>
      </c>
      <c r="B2978" s="1407" t="s">
        <v>3354</v>
      </c>
      <c r="D2978" s="1831"/>
      <c r="E2978" s="1810"/>
      <c r="F2978" s="2018">
        <f>D2978*E2978</f>
        <v>0</v>
      </c>
      <c r="G2978" s="500"/>
      <c r="H2978" s="94"/>
      <c r="I2978" s="1810"/>
    </row>
    <row r="2979" spans="1:26" s="93" customFormat="1" ht="26.4">
      <c r="A2979" s="2013" t="s">
        <v>178</v>
      </c>
      <c r="B2979" s="1407" t="s">
        <v>2342</v>
      </c>
      <c r="D2979" s="1831"/>
      <c r="E2979" s="1810"/>
      <c r="F2979" s="2018"/>
      <c r="G2979" s="500"/>
      <c r="H2979" s="94"/>
      <c r="I2979" s="1810"/>
    </row>
    <row r="2980" spans="1:26" s="93" customFormat="1" ht="26.4">
      <c r="A2980" s="2013" t="s">
        <v>178</v>
      </c>
      <c r="B2980" s="1407" t="s">
        <v>1826</v>
      </c>
      <c r="D2980" s="1831"/>
      <c r="E2980" s="1810"/>
      <c r="F2980" s="2018"/>
      <c r="G2980" s="500"/>
      <c r="H2980" s="94"/>
      <c r="I2980" s="1810"/>
    </row>
    <row r="2981" spans="1:26" s="93" customFormat="1" ht="26.4">
      <c r="A2981" s="2013" t="s">
        <v>178</v>
      </c>
      <c r="B2981" s="1888" t="s">
        <v>1866</v>
      </c>
      <c r="D2981" s="1831"/>
      <c r="E2981" s="1810"/>
      <c r="F2981" s="2018">
        <f t="shared" ref="F2981:F2987" si="137">D2981*E2981</f>
        <v>0</v>
      </c>
      <c r="G2981" s="500"/>
      <c r="H2981" s="94"/>
      <c r="I2981" s="1810"/>
    </row>
    <row r="2982" spans="1:26" s="93" customFormat="1" ht="39.6">
      <c r="A2982" s="2013" t="s">
        <v>178</v>
      </c>
      <c r="B2982" s="1888" t="s">
        <v>343</v>
      </c>
      <c r="D2982" s="1831"/>
      <c r="E2982" s="1810"/>
      <c r="F2982" s="2018">
        <f t="shared" si="137"/>
        <v>0</v>
      </c>
      <c r="G2982" s="500"/>
      <c r="H2982" s="94"/>
      <c r="I2982" s="1810"/>
    </row>
    <row r="2983" spans="1:26" s="1883" customFormat="1">
      <c r="A2983" s="2013" t="s">
        <v>178</v>
      </c>
      <c r="B2983" s="1877" t="s">
        <v>323</v>
      </c>
      <c r="C2983" s="1879"/>
      <c r="D2983" s="1831"/>
      <c r="E2983" s="1831"/>
      <c r="F2983" s="2018">
        <f t="shared" si="137"/>
        <v>0</v>
      </c>
      <c r="G2983" s="1911"/>
    </row>
    <row r="2984" spans="1:26" s="1883" customFormat="1" ht="39.6">
      <c r="A2984" s="2013" t="s">
        <v>178</v>
      </c>
      <c r="B2984" s="90" t="s">
        <v>313</v>
      </c>
      <c r="C2984" s="1997"/>
      <c r="D2984" s="1831"/>
      <c r="E2984" s="1831"/>
      <c r="F2984" s="2018">
        <f t="shared" si="137"/>
        <v>0</v>
      </c>
      <c r="G2984" s="2025"/>
    </row>
    <row r="2985" spans="1:26" s="1883" customFormat="1" ht="52.8">
      <c r="A2985" s="2013" t="s">
        <v>178</v>
      </c>
      <c r="B2985" s="1878" t="s">
        <v>3355</v>
      </c>
      <c r="C2985" s="1879"/>
      <c r="D2985" s="1831"/>
      <c r="E2985" s="1831"/>
      <c r="F2985" s="1831">
        <f t="shared" si="137"/>
        <v>0</v>
      </c>
      <c r="G2985" s="1911"/>
      <c r="J2985" s="2019"/>
    </row>
    <row r="2986" spans="1:26" s="93" customFormat="1" ht="13.5" customHeight="1">
      <c r="A2986" s="1384"/>
      <c r="B2986" s="1390" t="s">
        <v>214</v>
      </c>
      <c r="C2986" s="1385"/>
      <c r="D2986" s="1386"/>
      <c r="E2986" s="1831"/>
      <c r="F2986" s="2018">
        <f t="shared" si="137"/>
        <v>0</v>
      </c>
      <c r="G2986" s="500"/>
      <c r="H2986" s="1387"/>
      <c r="J2986" s="1388"/>
      <c r="K2986" s="1389"/>
    </row>
    <row r="2987" spans="1:26" s="2031" customFormat="1">
      <c r="A2987" s="2026"/>
      <c r="B2987" s="2027"/>
      <c r="C2987" s="2028" t="s">
        <v>215</v>
      </c>
      <c r="D2987" s="2029">
        <v>2</v>
      </c>
      <c r="E2987" s="2017"/>
      <c r="F2987" s="2018">
        <f t="shared" si="137"/>
        <v>0</v>
      </c>
      <c r="G2987" s="2025"/>
    </row>
    <row r="2988" spans="1:26" s="1883" customFormat="1">
      <c r="A2988" s="1892"/>
      <c r="B2988" s="1878"/>
      <c r="C2988" s="1879"/>
      <c r="D2988" s="1831"/>
      <c r="E2988" s="1831"/>
      <c r="F2988" s="1831"/>
      <c r="G2988" s="1911"/>
      <c r="J2988" s="2019"/>
    </row>
    <row r="2989" spans="1:26" s="1883" customFormat="1">
      <c r="A2989" s="2078" t="s">
        <v>1634</v>
      </c>
      <c r="B2989" s="1885" t="s">
        <v>3357</v>
      </c>
      <c r="C2989" s="1879"/>
      <c r="D2989" s="1831"/>
      <c r="E2989" s="1831"/>
      <c r="F2989" s="1831">
        <f>D2989*E2989</f>
        <v>0</v>
      </c>
      <c r="J2989" s="2019"/>
    </row>
    <row r="2990" spans="1:26" ht="39.6">
      <c r="A2990" s="2013"/>
      <c r="B2990" s="2023" t="s">
        <v>3390</v>
      </c>
      <c r="C2990" s="2015"/>
      <c r="D2990" s="2016"/>
      <c r="E2990" s="2017"/>
      <c r="F2990" s="2018">
        <f>D2990*E2990</f>
        <v>0</v>
      </c>
      <c r="H2990" s="2019"/>
      <c r="I2990" s="2019"/>
      <c r="J2990" s="2019"/>
      <c r="K2990" s="2019"/>
      <c r="L2990" s="2019"/>
      <c r="M2990" s="2019"/>
      <c r="N2990" s="2019"/>
      <c r="O2990" s="2019"/>
      <c r="P2990" s="2019"/>
      <c r="Q2990" s="2019"/>
      <c r="R2990" s="2019"/>
      <c r="S2990" s="2019"/>
      <c r="T2990" s="2019"/>
      <c r="U2990" s="2019"/>
      <c r="V2990" s="2019"/>
      <c r="W2990" s="2019"/>
      <c r="X2990" s="2019"/>
      <c r="Y2990" s="2019"/>
      <c r="Z2990" s="2019"/>
    </row>
    <row r="2991" spans="1:26">
      <c r="A2991" s="2024"/>
      <c r="B2991" s="1888" t="s">
        <v>322</v>
      </c>
      <c r="C2991" s="2015"/>
      <c r="D2991" s="2016"/>
      <c r="E2991" s="2017"/>
      <c r="F2991" s="2018">
        <f>D2991*E2991</f>
        <v>0</v>
      </c>
      <c r="H2991" s="2019"/>
      <c r="I2991" s="2019"/>
      <c r="J2991" s="2019"/>
      <c r="K2991" s="2019"/>
      <c r="L2991" s="2019"/>
      <c r="M2991" s="2019"/>
      <c r="N2991" s="2019"/>
      <c r="O2991" s="2019"/>
      <c r="P2991" s="2019"/>
      <c r="Q2991" s="2019"/>
      <c r="R2991" s="2019"/>
      <c r="S2991" s="2019"/>
      <c r="T2991" s="2019"/>
      <c r="U2991" s="2019"/>
      <c r="V2991" s="2019"/>
      <c r="W2991" s="2019"/>
      <c r="X2991" s="2019"/>
      <c r="Y2991" s="2019"/>
      <c r="Z2991" s="2019"/>
    </row>
    <row r="2992" spans="1:26" s="93" customFormat="1" ht="26.4">
      <c r="A2992" s="2013" t="s">
        <v>178</v>
      </c>
      <c r="B2992" s="1407" t="s">
        <v>3354</v>
      </c>
      <c r="D2992" s="1831"/>
      <c r="E2992" s="1810"/>
      <c r="F2992" s="2018">
        <f>D2992*E2992</f>
        <v>0</v>
      </c>
      <c r="G2992" s="500"/>
      <c r="H2992" s="94"/>
      <c r="I2992" s="1810"/>
    </row>
    <row r="2993" spans="1:26" s="93" customFormat="1" ht="26.4">
      <c r="A2993" s="2013" t="s">
        <v>178</v>
      </c>
      <c r="B2993" s="1407" t="s">
        <v>2342</v>
      </c>
      <c r="D2993" s="1831"/>
      <c r="E2993" s="1810"/>
      <c r="F2993" s="2018"/>
      <c r="G2993" s="500"/>
      <c r="H2993" s="94"/>
      <c r="I2993" s="1810"/>
    </row>
    <row r="2994" spans="1:26" s="93" customFormat="1" ht="26.4">
      <c r="A2994" s="2013" t="s">
        <v>178</v>
      </c>
      <c r="B2994" s="1407" t="s">
        <v>1826</v>
      </c>
      <c r="D2994" s="1831"/>
      <c r="E2994" s="1810"/>
      <c r="F2994" s="2018"/>
      <c r="G2994" s="500"/>
      <c r="H2994" s="94"/>
      <c r="I2994" s="1810"/>
    </row>
    <row r="2995" spans="1:26" s="93" customFormat="1" ht="26.4">
      <c r="A2995" s="2013" t="s">
        <v>178</v>
      </c>
      <c r="B2995" s="1888" t="s">
        <v>1866</v>
      </c>
      <c r="D2995" s="1831"/>
      <c r="E2995" s="1810"/>
      <c r="F2995" s="2018">
        <f t="shared" ref="F2995:F3001" si="138">D2995*E2995</f>
        <v>0</v>
      </c>
      <c r="G2995" s="500"/>
      <c r="H2995" s="94"/>
      <c r="I2995" s="1810"/>
    </row>
    <row r="2996" spans="1:26" s="93" customFormat="1" ht="39.6">
      <c r="A2996" s="2013" t="s">
        <v>178</v>
      </c>
      <c r="B2996" s="1888" t="s">
        <v>343</v>
      </c>
      <c r="D2996" s="1831"/>
      <c r="E2996" s="1810"/>
      <c r="F2996" s="2018">
        <f t="shared" si="138"/>
        <v>0</v>
      </c>
      <c r="G2996" s="500"/>
      <c r="H2996" s="94"/>
      <c r="I2996" s="1810"/>
    </row>
    <row r="2997" spans="1:26" s="1883" customFormat="1">
      <c r="A2997" s="2013" t="s">
        <v>178</v>
      </c>
      <c r="B2997" s="1877" t="s">
        <v>323</v>
      </c>
      <c r="C2997" s="1879"/>
      <c r="D2997" s="1831"/>
      <c r="E2997" s="1831"/>
      <c r="F2997" s="2018">
        <f t="shared" si="138"/>
        <v>0</v>
      </c>
      <c r="G2997" s="1911"/>
    </row>
    <row r="2998" spans="1:26" s="1883" customFormat="1" ht="39.6">
      <c r="A2998" s="2013" t="s">
        <v>178</v>
      </c>
      <c r="B2998" s="90" t="s">
        <v>313</v>
      </c>
      <c r="C2998" s="1997"/>
      <c r="D2998" s="1831"/>
      <c r="E2998" s="1831"/>
      <c r="F2998" s="2018">
        <f t="shared" si="138"/>
        <v>0</v>
      </c>
      <c r="G2998" s="2025"/>
    </row>
    <row r="2999" spans="1:26" s="1883" customFormat="1" ht="52.8">
      <c r="A2999" s="2013" t="s">
        <v>178</v>
      </c>
      <c r="B2999" s="1878" t="s">
        <v>3355</v>
      </c>
      <c r="C2999" s="1879"/>
      <c r="D2999" s="1831"/>
      <c r="E2999" s="1831"/>
      <c r="F2999" s="1831">
        <f t="shared" si="138"/>
        <v>0</v>
      </c>
      <c r="G2999" s="1911"/>
      <c r="J2999" s="2019"/>
    </row>
    <row r="3000" spans="1:26" s="93" customFormat="1" ht="13.5" customHeight="1">
      <c r="A3000" s="1384"/>
      <c r="B3000" s="1390" t="s">
        <v>214</v>
      </c>
      <c r="C3000" s="1385"/>
      <c r="D3000" s="1386"/>
      <c r="E3000" s="1831"/>
      <c r="F3000" s="2018">
        <f t="shared" si="138"/>
        <v>0</v>
      </c>
      <c r="G3000" s="500"/>
      <c r="H3000" s="1387"/>
      <c r="J3000" s="1388"/>
      <c r="K3000" s="1389"/>
    </row>
    <row r="3001" spans="1:26" s="2031" customFormat="1">
      <c r="A3001" s="2026"/>
      <c r="B3001" s="2027"/>
      <c r="C3001" s="2028" t="s">
        <v>215</v>
      </c>
      <c r="D3001" s="2029">
        <v>1</v>
      </c>
      <c r="E3001" s="2017"/>
      <c r="F3001" s="2018">
        <f t="shared" si="138"/>
        <v>0</v>
      </c>
      <c r="G3001" s="2025"/>
    </row>
    <row r="3002" spans="1:26" s="1883" customFormat="1">
      <c r="A3002" s="1892"/>
      <c r="B3002" s="1878"/>
      <c r="D3002" s="1831"/>
      <c r="E3002" s="1831"/>
      <c r="F3002" s="1831"/>
      <c r="G3002" s="1911"/>
      <c r="J3002" s="2019"/>
    </row>
    <row r="3003" spans="1:26" s="1883" customFormat="1">
      <c r="A3003" s="2078" t="s">
        <v>1635</v>
      </c>
      <c r="B3003" s="1885" t="s">
        <v>3357</v>
      </c>
      <c r="C3003" s="1879"/>
      <c r="D3003" s="1831"/>
      <c r="E3003" s="1831"/>
      <c r="F3003" s="1831">
        <f>D3003*E3003</f>
        <v>0</v>
      </c>
      <c r="J3003" s="2019"/>
    </row>
    <row r="3004" spans="1:26" ht="39.6">
      <c r="A3004" s="2013"/>
      <c r="B3004" s="2023" t="s">
        <v>3391</v>
      </c>
      <c r="C3004" s="2015"/>
      <c r="D3004" s="2016"/>
      <c r="E3004" s="2017"/>
      <c r="F3004" s="2018">
        <f>D3004*E3004</f>
        <v>0</v>
      </c>
      <c r="H3004" s="2019"/>
      <c r="I3004" s="2019"/>
      <c r="J3004" s="2019"/>
      <c r="K3004" s="2019"/>
      <c r="L3004" s="2019"/>
      <c r="M3004" s="2019"/>
      <c r="N3004" s="2019"/>
      <c r="O3004" s="2019"/>
      <c r="P3004" s="2019"/>
      <c r="Q3004" s="2019"/>
      <c r="R3004" s="2019"/>
      <c r="S3004" s="2019"/>
      <c r="T3004" s="2019"/>
      <c r="U3004" s="2019"/>
      <c r="V3004" s="2019"/>
      <c r="W3004" s="2019"/>
      <c r="X3004" s="2019"/>
      <c r="Y3004" s="2019"/>
      <c r="Z3004" s="2019"/>
    </row>
    <row r="3005" spans="1:26">
      <c r="A3005" s="2024"/>
      <c r="B3005" s="1888" t="s">
        <v>322</v>
      </c>
      <c r="C3005" s="2015"/>
      <c r="D3005" s="2016"/>
      <c r="E3005" s="2017"/>
      <c r="F3005" s="2018">
        <f>D3005*E3005</f>
        <v>0</v>
      </c>
      <c r="H3005" s="2019"/>
      <c r="I3005" s="2019"/>
      <c r="J3005" s="2019"/>
      <c r="K3005" s="2019"/>
      <c r="L3005" s="2019"/>
      <c r="M3005" s="2019"/>
      <c r="N3005" s="2019"/>
      <c r="O3005" s="2019"/>
      <c r="P3005" s="2019"/>
      <c r="Q3005" s="2019"/>
      <c r="R3005" s="2019"/>
      <c r="S3005" s="2019"/>
      <c r="T3005" s="2019"/>
      <c r="U3005" s="2019"/>
      <c r="V3005" s="2019"/>
      <c r="W3005" s="2019"/>
      <c r="X3005" s="2019"/>
      <c r="Y3005" s="2019"/>
      <c r="Z3005" s="2019"/>
    </row>
    <row r="3006" spans="1:26" s="93" customFormat="1" ht="26.4">
      <c r="A3006" s="2013" t="s">
        <v>178</v>
      </c>
      <c r="B3006" s="1407" t="s">
        <v>3354</v>
      </c>
      <c r="D3006" s="1831"/>
      <c r="E3006" s="1810"/>
      <c r="F3006" s="2018">
        <f>D3006*E3006</f>
        <v>0</v>
      </c>
      <c r="G3006" s="500"/>
      <c r="H3006" s="94"/>
      <c r="I3006" s="1810"/>
    </row>
    <row r="3007" spans="1:26" s="93" customFormat="1" ht="26.4">
      <c r="A3007" s="2013" t="s">
        <v>178</v>
      </c>
      <c r="B3007" s="1407" t="s">
        <v>2342</v>
      </c>
      <c r="D3007" s="1831"/>
      <c r="E3007" s="1810"/>
      <c r="F3007" s="2018"/>
      <c r="G3007" s="500"/>
      <c r="H3007" s="94"/>
      <c r="I3007" s="1810"/>
    </row>
    <row r="3008" spans="1:26" s="93" customFormat="1" ht="26.4">
      <c r="A3008" s="2013" t="s">
        <v>178</v>
      </c>
      <c r="B3008" s="1407" t="s">
        <v>1826</v>
      </c>
      <c r="D3008" s="1831"/>
      <c r="E3008" s="1810"/>
      <c r="F3008" s="2018"/>
      <c r="G3008" s="500"/>
      <c r="H3008" s="94"/>
      <c r="I3008" s="1810"/>
    </row>
    <row r="3009" spans="1:26" s="93" customFormat="1" ht="26.4">
      <c r="A3009" s="2013" t="s">
        <v>178</v>
      </c>
      <c r="B3009" s="1888" t="s">
        <v>1866</v>
      </c>
      <c r="D3009" s="1831"/>
      <c r="E3009" s="1810"/>
      <c r="F3009" s="2018">
        <f t="shared" ref="F3009:F3015" si="139">D3009*E3009</f>
        <v>0</v>
      </c>
      <c r="G3009" s="500"/>
      <c r="H3009" s="94"/>
      <c r="I3009" s="1810"/>
    </row>
    <row r="3010" spans="1:26" s="93" customFormat="1" ht="39.6">
      <c r="A3010" s="2013" t="s">
        <v>178</v>
      </c>
      <c r="B3010" s="1888" t="s">
        <v>343</v>
      </c>
      <c r="D3010" s="1831"/>
      <c r="E3010" s="1810"/>
      <c r="F3010" s="2018">
        <f t="shared" si="139"/>
        <v>0</v>
      </c>
      <c r="G3010" s="500"/>
      <c r="H3010" s="94"/>
      <c r="I3010" s="1810"/>
    </row>
    <row r="3011" spans="1:26" s="1883" customFormat="1">
      <c r="A3011" s="2013" t="s">
        <v>178</v>
      </c>
      <c r="B3011" s="1877" t="s">
        <v>323</v>
      </c>
      <c r="C3011" s="1879"/>
      <c r="D3011" s="1831"/>
      <c r="E3011" s="1831"/>
      <c r="F3011" s="2018">
        <f t="shared" si="139"/>
        <v>0</v>
      </c>
      <c r="G3011" s="1911"/>
    </row>
    <row r="3012" spans="1:26" s="1883" customFormat="1" ht="39.6">
      <c r="A3012" s="2013" t="s">
        <v>178</v>
      </c>
      <c r="B3012" s="90" t="s">
        <v>313</v>
      </c>
      <c r="C3012" s="1997"/>
      <c r="D3012" s="1831"/>
      <c r="E3012" s="1831"/>
      <c r="F3012" s="2018">
        <f t="shared" si="139"/>
        <v>0</v>
      </c>
      <c r="G3012" s="2025"/>
    </row>
    <row r="3013" spans="1:26" s="1883" customFormat="1" ht="52.8">
      <c r="A3013" s="2013" t="s">
        <v>178</v>
      </c>
      <c r="B3013" s="1878" t="s">
        <v>3355</v>
      </c>
      <c r="C3013" s="1879"/>
      <c r="D3013" s="1831"/>
      <c r="E3013" s="1831"/>
      <c r="F3013" s="1831">
        <f t="shared" si="139"/>
        <v>0</v>
      </c>
      <c r="G3013" s="1911"/>
      <c r="J3013" s="2019"/>
    </row>
    <row r="3014" spans="1:26" s="93" customFormat="1" ht="13.5" customHeight="1">
      <c r="A3014" s="1384"/>
      <c r="B3014" s="1390" t="s">
        <v>214</v>
      </c>
      <c r="C3014" s="1385"/>
      <c r="D3014" s="1386"/>
      <c r="E3014" s="1831"/>
      <c r="F3014" s="2018">
        <f t="shared" si="139"/>
        <v>0</v>
      </c>
      <c r="G3014" s="500"/>
      <c r="H3014" s="1387"/>
      <c r="J3014" s="1388"/>
      <c r="K3014" s="1389"/>
    </row>
    <row r="3015" spans="1:26" s="2031" customFormat="1">
      <c r="A3015" s="2026"/>
      <c r="B3015" s="2027"/>
      <c r="C3015" s="2028" t="s">
        <v>215</v>
      </c>
      <c r="D3015" s="2029">
        <v>1</v>
      </c>
      <c r="E3015" s="2017"/>
      <c r="F3015" s="2018">
        <f t="shared" si="139"/>
        <v>0</v>
      </c>
      <c r="G3015" s="2025"/>
    </row>
    <row r="3016" spans="1:26" s="1883" customFormat="1">
      <c r="A3016" s="1892"/>
      <c r="B3016" s="1878"/>
      <c r="C3016" s="1879"/>
      <c r="D3016" s="1831"/>
      <c r="E3016" s="1831"/>
      <c r="F3016" s="1831"/>
      <c r="G3016" s="1911"/>
      <c r="J3016" s="2019"/>
    </row>
    <row r="3017" spans="1:26" s="1883" customFormat="1">
      <c r="A3017" s="2078" t="s">
        <v>1637</v>
      </c>
      <c r="B3017" s="1885" t="s">
        <v>3357</v>
      </c>
      <c r="C3017" s="1879"/>
      <c r="D3017" s="1831"/>
      <c r="E3017" s="1831"/>
      <c r="F3017" s="1831">
        <f>D3017*E3017</f>
        <v>0</v>
      </c>
      <c r="J3017" s="2019"/>
    </row>
    <row r="3018" spans="1:26" ht="39.6">
      <c r="A3018" s="2013"/>
      <c r="B3018" s="2023" t="s">
        <v>3392</v>
      </c>
      <c r="C3018" s="2015"/>
      <c r="D3018" s="2016"/>
      <c r="E3018" s="2017"/>
      <c r="F3018" s="2018">
        <f>D3018*E3018</f>
        <v>0</v>
      </c>
      <c r="H3018" s="2019"/>
      <c r="I3018" s="2019"/>
      <c r="J3018" s="2019"/>
      <c r="K3018" s="2019"/>
      <c r="L3018" s="2019"/>
      <c r="M3018" s="2019"/>
      <c r="N3018" s="2019"/>
      <c r="O3018" s="2019"/>
      <c r="P3018" s="2019"/>
      <c r="Q3018" s="2019"/>
      <c r="R3018" s="2019"/>
      <c r="S3018" s="2019"/>
      <c r="T3018" s="2019"/>
      <c r="U3018" s="2019"/>
      <c r="V3018" s="2019"/>
      <c r="W3018" s="2019"/>
      <c r="X3018" s="2019"/>
      <c r="Y3018" s="2019"/>
      <c r="Z3018" s="2019"/>
    </row>
    <row r="3019" spans="1:26">
      <c r="A3019" s="2024"/>
      <c r="B3019" s="1888" t="s">
        <v>322</v>
      </c>
      <c r="C3019" s="2015"/>
      <c r="D3019" s="2016"/>
      <c r="E3019" s="2017"/>
      <c r="F3019" s="2018">
        <f>D3019*E3019</f>
        <v>0</v>
      </c>
      <c r="H3019" s="2019"/>
      <c r="I3019" s="2019"/>
      <c r="J3019" s="2019"/>
      <c r="K3019" s="2019"/>
      <c r="L3019" s="2019"/>
      <c r="M3019" s="2019"/>
      <c r="N3019" s="2019"/>
      <c r="O3019" s="2019"/>
      <c r="P3019" s="2019"/>
      <c r="Q3019" s="2019"/>
      <c r="R3019" s="2019"/>
      <c r="S3019" s="2019"/>
      <c r="T3019" s="2019"/>
      <c r="U3019" s="2019"/>
      <c r="V3019" s="2019"/>
      <c r="W3019" s="2019"/>
      <c r="X3019" s="2019"/>
      <c r="Y3019" s="2019"/>
      <c r="Z3019" s="2019"/>
    </row>
    <row r="3020" spans="1:26" s="93" customFormat="1" ht="26.4">
      <c r="A3020" s="2013" t="s">
        <v>178</v>
      </c>
      <c r="B3020" s="1407" t="s">
        <v>3354</v>
      </c>
      <c r="D3020" s="1831"/>
      <c r="E3020" s="1810"/>
      <c r="F3020" s="2018">
        <f>D3020*E3020</f>
        <v>0</v>
      </c>
      <c r="G3020" s="500"/>
      <c r="H3020" s="94"/>
      <c r="I3020" s="1810"/>
    </row>
    <row r="3021" spans="1:26" s="93" customFormat="1" ht="26.4">
      <c r="A3021" s="2013" t="s">
        <v>178</v>
      </c>
      <c r="B3021" s="1407" t="s">
        <v>2342</v>
      </c>
      <c r="D3021" s="1831"/>
      <c r="E3021" s="1810"/>
      <c r="F3021" s="2018"/>
      <c r="G3021" s="500"/>
      <c r="H3021" s="94"/>
      <c r="I3021" s="1810"/>
    </row>
    <row r="3022" spans="1:26" s="93" customFormat="1" ht="26.4">
      <c r="A3022" s="2013" t="s">
        <v>178</v>
      </c>
      <c r="B3022" s="1407" t="s">
        <v>1826</v>
      </c>
      <c r="D3022" s="1831"/>
      <c r="E3022" s="1810"/>
      <c r="F3022" s="2018"/>
      <c r="G3022" s="500"/>
      <c r="H3022" s="94"/>
      <c r="I3022" s="1810"/>
    </row>
    <row r="3023" spans="1:26" s="93" customFormat="1" ht="26.4">
      <c r="A3023" s="2013" t="s">
        <v>178</v>
      </c>
      <c r="B3023" s="1888" t="s">
        <v>1866</v>
      </c>
      <c r="D3023" s="1831"/>
      <c r="E3023" s="1810"/>
      <c r="F3023" s="2018">
        <f t="shared" ref="F3023:F3029" si="140">D3023*E3023</f>
        <v>0</v>
      </c>
      <c r="G3023" s="500"/>
      <c r="H3023" s="94"/>
      <c r="I3023" s="1810"/>
    </row>
    <row r="3024" spans="1:26" s="93" customFormat="1" ht="39.6">
      <c r="A3024" s="2013" t="s">
        <v>178</v>
      </c>
      <c r="B3024" s="1888" t="s">
        <v>343</v>
      </c>
      <c r="D3024" s="1831"/>
      <c r="E3024" s="1810"/>
      <c r="F3024" s="2018">
        <f t="shared" si="140"/>
        <v>0</v>
      </c>
      <c r="G3024" s="500"/>
      <c r="H3024" s="94"/>
      <c r="I3024" s="1810"/>
    </row>
    <row r="3025" spans="1:26" s="1883" customFormat="1">
      <c r="A3025" s="2013" t="s">
        <v>178</v>
      </c>
      <c r="B3025" s="1877" t="s">
        <v>323</v>
      </c>
      <c r="C3025" s="1879"/>
      <c r="D3025" s="1831"/>
      <c r="E3025" s="1831"/>
      <c r="F3025" s="2018">
        <f t="shared" si="140"/>
        <v>0</v>
      </c>
      <c r="G3025" s="1911"/>
    </row>
    <row r="3026" spans="1:26" s="1883" customFormat="1" ht="39.6">
      <c r="A3026" s="2013" t="s">
        <v>178</v>
      </c>
      <c r="B3026" s="90" t="s">
        <v>313</v>
      </c>
      <c r="C3026" s="1997"/>
      <c r="D3026" s="1831"/>
      <c r="E3026" s="1831"/>
      <c r="F3026" s="2018">
        <f t="shared" si="140"/>
        <v>0</v>
      </c>
      <c r="G3026" s="2025"/>
    </row>
    <row r="3027" spans="1:26" s="1883" customFormat="1" ht="52.8">
      <c r="A3027" s="2013" t="s">
        <v>178</v>
      </c>
      <c r="B3027" s="1878" t="s">
        <v>3355</v>
      </c>
      <c r="C3027" s="1879"/>
      <c r="D3027" s="1831"/>
      <c r="E3027" s="1831"/>
      <c r="F3027" s="1831">
        <f t="shared" si="140"/>
        <v>0</v>
      </c>
      <c r="G3027" s="1911"/>
      <c r="J3027" s="2019"/>
    </row>
    <row r="3028" spans="1:26" s="93" customFormat="1" ht="13.5" customHeight="1">
      <c r="A3028" s="1384"/>
      <c r="B3028" s="1390" t="s">
        <v>214</v>
      </c>
      <c r="C3028" s="1385"/>
      <c r="D3028" s="1386"/>
      <c r="E3028" s="1831"/>
      <c r="F3028" s="2018">
        <f t="shared" si="140"/>
        <v>0</v>
      </c>
      <c r="G3028" s="500"/>
      <c r="H3028" s="1387"/>
      <c r="J3028" s="1388"/>
      <c r="K3028" s="1389"/>
    </row>
    <row r="3029" spans="1:26" s="2031" customFormat="1">
      <c r="A3029" s="2026"/>
      <c r="B3029" s="2027"/>
      <c r="C3029" s="2028" t="s">
        <v>215</v>
      </c>
      <c r="D3029" s="2029">
        <v>1</v>
      </c>
      <c r="E3029" s="2017"/>
      <c r="F3029" s="2018">
        <f t="shared" si="140"/>
        <v>0</v>
      </c>
      <c r="G3029" s="2025"/>
    </row>
    <row r="3030" spans="1:26" s="2031" customFormat="1">
      <c r="A3030" s="2026"/>
      <c r="B3030" s="2027"/>
      <c r="C3030" s="2028"/>
      <c r="D3030" s="2029"/>
      <c r="E3030" s="2017"/>
      <c r="F3030" s="2018"/>
      <c r="G3030" s="2025"/>
    </row>
    <row r="3031" spans="1:26">
      <c r="A3031" s="2020" t="s">
        <v>2130</v>
      </c>
      <c r="B3031" s="2021" t="s">
        <v>3393</v>
      </c>
      <c r="C3031" s="2015"/>
      <c r="D3031" s="2016"/>
      <c r="E3031" s="2017"/>
      <c r="F3031" s="2018">
        <f>D3031*E3031</f>
        <v>0</v>
      </c>
      <c r="G3031" s="2025"/>
      <c r="H3031" s="2019"/>
      <c r="I3031" s="2019"/>
      <c r="J3031" s="2019"/>
      <c r="K3031" s="2019"/>
      <c r="L3031" s="2019"/>
      <c r="M3031" s="2019"/>
      <c r="N3031" s="2019"/>
      <c r="O3031" s="2019"/>
      <c r="P3031" s="2019"/>
      <c r="Q3031" s="2019"/>
      <c r="R3031" s="2019"/>
      <c r="S3031" s="2019"/>
      <c r="T3031" s="2019"/>
      <c r="U3031" s="2019"/>
      <c r="V3031" s="2019"/>
      <c r="W3031" s="2019"/>
      <c r="X3031" s="2019"/>
      <c r="Y3031" s="2019"/>
      <c r="Z3031" s="2019"/>
    </row>
    <row r="3032" spans="1:26" ht="26.4">
      <c r="A3032" s="2013"/>
      <c r="B3032" s="2023" t="s">
        <v>3394</v>
      </c>
      <c r="C3032" s="2015"/>
      <c r="D3032" s="2016"/>
      <c r="E3032" s="2017"/>
      <c r="F3032" s="2018">
        <f>D3032*E3032</f>
        <v>0</v>
      </c>
      <c r="H3032" s="2019"/>
      <c r="I3032" s="2019"/>
      <c r="J3032" s="2019"/>
      <c r="K3032" s="2019"/>
      <c r="L3032" s="2019"/>
      <c r="M3032" s="2019"/>
      <c r="N3032" s="2019"/>
      <c r="O3032" s="2019"/>
      <c r="P3032" s="2019"/>
      <c r="Q3032" s="2019"/>
      <c r="R3032" s="2019"/>
      <c r="S3032" s="2019"/>
      <c r="T3032" s="2019"/>
      <c r="U3032" s="2019"/>
      <c r="V3032" s="2019"/>
      <c r="W3032" s="2019"/>
      <c r="X3032" s="2019"/>
      <c r="Y3032" s="2019"/>
      <c r="Z3032" s="2019"/>
    </row>
    <row r="3033" spans="1:26">
      <c r="A3033" s="2024"/>
      <c r="B3033" s="1888" t="s">
        <v>322</v>
      </c>
      <c r="C3033" s="2015"/>
      <c r="D3033" s="2016"/>
      <c r="E3033" s="2017"/>
      <c r="F3033" s="2018">
        <f>D3033*E3033</f>
        <v>0</v>
      </c>
      <c r="H3033" s="2019"/>
      <c r="I3033" s="2019"/>
      <c r="J3033" s="2019"/>
      <c r="K3033" s="2019"/>
      <c r="L3033" s="2019"/>
      <c r="M3033" s="2019"/>
      <c r="N3033" s="2019"/>
      <c r="O3033" s="2019"/>
      <c r="P3033" s="2019"/>
      <c r="Q3033" s="2019"/>
      <c r="R3033" s="2019"/>
      <c r="S3033" s="2019"/>
      <c r="T3033" s="2019"/>
      <c r="U3033" s="2019"/>
      <c r="V3033" s="2019"/>
      <c r="W3033" s="2019"/>
      <c r="X3033" s="2019"/>
      <c r="Y3033" s="2019"/>
      <c r="Z3033" s="2019"/>
    </row>
    <row r="3034" spans="1:26" s="93" customFormat="1" ht="26.4">
      <c r="A3034" s="2013" t="s">
        <v>178</v>
      </c>
      <c r="B3034" s="1407" t="s">
        <v>1865</v>
      </c>
      <c r="D3034" s="1831"/>
      <c r="E3034" s="1810"/>
      <c r="F3034" s="2018">
        <f>D3034*E3034</f>
        <v>0</v>
      </c>
      <c r="G3034" s="500"/>
      <c r="H3034" s="94"/>
      <c r="I3034" s="1810"/>
    </row>
    <row r="3035" spans="1:26" s="93" customFormat="1" ht="26.4">
      <c r="A3035" s="2013" t="s">
        <v>178</v>
      </c>
      <c r="B3035" s="1407" t="s">
        <v>3395</v>
      </c>
      <c r="D3035" s="1831"/>
      <c r="E3035" s="1810"/>
      <c r="F3035" s="2018"/>
      <c r="G3035" s="500"/>
      <c r="H3035" s="94"/>
      <c r="I3035" s="1810"/>
    </row>
    <row r="3036" spans="1:26" s="93" customFormat="1" ht="26.4">
      <c r="A3036" s="2013" t="s">
        <v>178</v>
      </c>
      <c r="B3036" s="1407" t="s">
        <v>1826</v>
      </c>
      <c r="D3036" s="1831"/>
      <c r="E3036" s="1810"/>
      <c r="F3036" s="2018"/>
      <c r="G3036" s="500"/>
      <c r="H3036" s="94"/>
      <c r="I3036" s="1810"/>
    </row>
    <row r="3037" spans="1:26" s="93" customFormat="1" ht="26.4">
      <c r="A3037" s="2013" t="s">
        <v>178</v>
      </c>
      <c r="B3037" s="1888" t="s">
        <v>1866</v>
      </c>
      <c r="D3037" s="1831"/>
      <c r="E3037" s="1810"/>
      <c r="F3037" s="2018">
        <f t="shared" ref="F3037:F3043" si="141">D3037*E3037</f>
        <v>0</v>
      </c>
      <c r="G3037" s="500"/>
      <c r="H3037" s="94"/>
      <c r="I3037" s="1810"/>
    </row>
    <row r="3038" spans="1:26" s="93" customFormat="1" ht="39.6">
      <c r="A3038" s="2013" t="s">
        <v>178</v>
      </c>
      <c r="B3038" s="1888" t="s">
        <v>343</v>
      </c>
      <c r="D3038" s="1831"/>
      <c r="E3038" s="1810"/>
      <c r="F3038" s="2018">
        <f t="shared" si="141"/>
        <v>0</v>
      </c>
      <c r="G3038" s="500"/>
      <c r="H3038" s="94"/>
      <c r="I3038" s="1810"/>
    </row>
    <row r="3039" spans="1:26" s="1883" customFormat="1">
      <c r="A3039" s="2013" t="s">
        <v>178</v>
      </c>
      <c r="B3039" s="1877" t="s">
        <v>323</v>
      </c>
      <c r="C3039" s="1879"/>
      <c r="D3039" s="1831"/>
      <c r="E3039" s="1831"/>
      <c r="F3039" s="2018">
        <f t="shared" si="141"/>
        <v>0</v>
      </c>
      <c r="G3039" s="1911"/>
    </row>
    <row r="3040" spans="1:26" s="1883" customFormat="1" ht="39.6">
      <c r="A3040" s="2013" t="s">
        <v>178</v>
      </c>
      <c r="B3040" s="90" t="s">
        <v>313</v>
      </c>
      <c r="C3040" s="1997"/>
      <c r="D3040" s="1831"/>
      <c r="E3040" s="1831"/>
      <c r="F3040" s="2018">
        <f t="shared" si="141"/>
        <v>0</v>
      </c>
      <c r="G3040" s="2025"/>
    </row>
    <row r="3041" spans="1:26" s="1883" customFormat="1" ht="52.8">
      <c r="A3041" s="2013" t="s">
        <v>178</v>
      </c>
      <c r="B3041" s="1878" t="s">
        <v>3355</v>
      </c>
      <c r="C3041" s="1879"/>
      <c r="D3041" s="1831"/>
      <c r="E3041" s="1831"/>
      <c r="F3041" s="1831">
        <f t="shared" si="141"/>
        <v>0</v>
      </c>
      <c r="G3041" s="1911"/>
      <c r="J3041" s="2019"/>
    </row>
    <row r="3042" spans="1:26" s="93" customFormat="1">
      <c r="A3042" s="1384"/>
      <c r="B3042" s="1390" t="s">
        <v>1628</v>
      </c>
      <c r="C3042" s="1385"/>
      <c r="D3042" s="1386"/>
      <c r="E3042" s="1831"/>
      <c r="F3042" s="2018">
        <f t="shared" si="141"/>
        <v>0</v>
      </c>
      <c r="G3042" s="500"/>
      <c r="H3042" s="1387"/>
      <c r="J3042" s="1388"/>
      <c r="K3042" s="1389"/>
    </row>
    <row r="3043" spans="1:26" s="2031" customFormat="1">
      <c r="A3043" s="2026"/>
      <c r="B3043" s="2027"/>
      <c r="C3043" s="2028" t="s">
        <v>201</v>
      </c>
      <c r="D3043" s="2029">
        <v>8</v>
      </c>
      <c r="E3043" s="2017"/>
      <c r="F3043" s="2018">
        <f t="shared" si="141"/>
        <v>0</v>
      </c>
      <c r="G3043" s="2025"/>
    </row>
    <row r="3044" spans="1:26">
      <c r="A3044" s="2079"/>
      <c r="B3044" s="2080"/>
      <c r="C3044" s="2045"/>
      <c r="D3044" s="1812"/>
      <c r="E3044" s="2017"/>
      <c r="F3044" s="2018"/>
      <c r="H3044" s="2019"/>
      <c r="I3044" s="2019"/>
      <c r="J3044" s="2019"/>
      <c r="K3044" s="2019"/>
      <c r="L3044" s="2019"/>
      <c r="M3044" s="2019"/>
      <c r="N3044" s="2019"/>
      <c r="O3044" s="2019"/>
      <c r="P3044" s="2019"/>
      <c r="Q3044" s="2019"/>
      <c r="R3044" s="2019"/>
      <c r="S3044" s="2019"/>
      <c r="T3044" s="2019"/>
      <c r="U3044" s="2019"/>
      <c r="V3044" s="2019"/>
      <c r="W3044" s="2019"/>
      <c r="X3044" s="2019"/>
      <c r="Y3044" s="2019"/>
      <c r="Z3044" s="2019"/>
    </row>
    <row r="3045" spans="1:26">
      <c r="A3045" s="2020" t="s">
        <v>2134</v>
      </c>
      <c r="B3045" s="2021" t="s">
        <v>3393</v>
      </c>
      <c r="C3045" s="2015"/>
      <c r="D3045" s="2016"/>
      <c r="E3045" s="2017"/>
      <c r="F3045" s="2018">
        <f>D3045*E3045</f>
        <v>0</v>
      </c>
      <c r="G3045" s="2025"/>
      <c r="H3045" s="2019"/>
      <c r="I3045" s="2019"/>
      <c r="J3045" s="2019"/>
      <c r="K3045" s="2019"/>
      <c r="L3045" s="2019"/>
      <c r="M3045" s="2019"/>
      <c r="N3045" s="2019"/>
      <c r="O3045" s="2019"/>
      <c r="P3045" s="2019"/>
      <c r="Q3045" s="2019"/>
      <c r="R3045" s="2019"/>
      <c r="S3045" s="2019"/>
      <c r="T3045" s="2019"/>
      <c r="U3045" s="2019"/>
      <c r="V3045" s="2019"/>
      <c r="W3045" s="2019"/>
      <c r="X3045" s="2019"/>
      <c r="Y3045" s="2019"/>
      <c r="Z3045" s="2019"/>
    </row>
    <row r="3046" spans="1:26" ht="26.4">
      <c r="A3046" s="2013"/>
      <c r="B3046" s="2023" t="s">
        <v>3396</v>
      </c>
      <c r="C3046" s="2015"/>
      <c r="D3046" s="2016"/>
      <c r="E3046" s="2017"/>
      <c r="F3046" s="2018">
        <f>D3046*E3046</f>
        <v>0</v>
      </c>
      <c r="H3046" s="2019"/>
      <c r="I3046" s="2019"/>
      <c r="J3046" s="2019"/>
      <c r="K3046" s="2019"/>
      <c r="L3046" s="2019"/>
      <c r="M3046" s="2019"/>
      <c r="N3046" s="2019"/>
      <c r="O3046" s="2019"/>
      <c r="P3046" s="2019"/>
      <c r="Q3046" s="2019"/>
      <c r="R3046" s="2019"/>
      <c r="S3046" s="2019"/>
      <c r="T3046" s="2019"/>
      <c r="U3046" s="2019"/>
      <c r="V3046" s="2019"/>
      <c r="W3046" s="2019"/>
      <c r="X3046" s="2019"/>
      <c r="Y3046" s="2019"/>
      <c r="Z3046" s="2019"/>
    </row>
    <row r="3047" spans="1:26">
      <c r="A3047" s="2024"/>
      <c r="B3047" s="1888" t="s">
        <v>322</v>
      </c>
      <c r="C3047" s="2015"/>
      <c r="D3047" s="2016"/>
      <c r="E3047" s="2017"/>
      <c r="F3047" s="2018">
        <f>D3047*E3047</f>
        <v>0</v>
      </c>
      <c r="H3047" s="2019"/>
      <c r="I3047" s="2019"/>
      <c r="J3047" s="2019"/>
      <c r="K3047" s="2019"/>
      <c r="L3047" s="2019"/>
      <c r="M3047" s="2019"/>
      <c r="N3047" s="2019"/>
      <c r="O3047" s="2019"/>
      <c r="P3047" s="2019"/>
      <c r="Q3047" s="2019"/>
      <c r="R3047" s="2019"/>
      <c r="S3047" s="2019"/>
      <c r="T3047" s="2019"/>
      <c r="U3047" s="2019"/>
      <c r="V3047" s="2019"/>
      <c r="W3047" s="2019"/>
      <c r="X3047" s="2019"/>
      <c r="Y3047" s="2019"/>
      <c r="Z3047" s="2019"/>
    </row>
    <row r="3048" spans="1:26" s="93" customFormat="1" ht="26.4">
      <c r="A3048" s="2013" t="s">
        <v>178</v>
      </c>
      <c r="B3048" s="1407" t="s">
        <v>1865</v>
      </c>
      <c r="D3048" s="1831"/>
      <c r="E3048" s="1810"/>
      <c r="F3048" s="2018">
        <f>D3048*E3048</f>
        <v>0</v>
      </c>
      <c r="G3048" s="500"/>
      <c r="H3048" s="94"/>
      <c r="I3048" s="1810"/>
    </row>
    <row r="3049" spans="1:26" s="93" customFormat="1" ht="26.4">
      <c r="A3049" s="2013" t="s">
        <v>178</v>
      </c>
      <c r="B3049" s="1407" t="s">
        <v>3395</v>
      </c>
      <c r="D3049" s="1831"/>
      <c r="E3049" s="1810"/>
      <c r="F3049" s="2018"/>
      <c r="G3049" s="500"/>
      <c r="H3049" s="94"/>
      <c r="I3049" s="1810"/>
    </row>
    <row r="3050" spans="1:26" s="93" customFormat="1" ht="26.4">
      <c r="A3050" s="2013" t="s">
        <v>178</v>
      </c>
      <c r="B3050" s="1407" t="s">
        <v>1826</v>
      </c>
      <c r="D3050" s="1831"/>
      <c r="E3050" s="1810"/>
      <c r="F3050" s="2018"/>
      <c r="G3050" s="500"/>
      <c r="H3050" s="94"/>
      <c r="I3050" s="1810"/>
    </row>
    <row r="3051" spans="1:26" s="93" customFormat="1" ht="26.4">
      <c r="A3051" s="2013" t="s">
        <v>178</v>
      </c>
      <c r="B3051" s="1888" t="s">
        <v>1866</v>
      </c>
      <c r="D3051" s="1831"/>
      <c r="E3051" s="1810"/>
      <c r="F3051" s="2018">
        <f t="shared" ref="F3051:F3057" si="142">D3051*E3051</f>
        <v>0</v>
      </c>
      <c r="G3051" s="500"/>
      <c r="H3051" s="94"/>
      <c r="I3051" s="1810"/>
    </row>
    <row r="3052" spans="1:26" s="93" customFormat="1" ht="39.6">
      <c r="A3052" s="2013" t="s">
        <v>178</v>
      </c>
      <c r="B3052" s="1888" t="s">
        <v>343</v>
      </c>
      <c r="D3052" s="1831"/>
      <c r="E3052" s="1810"/>
      <c r="F3052" s="2018">
        <f t="shared" si="142"/>
        <v>0</v>
      </c>
      <c r="G3052" s="500"/>
      <c r="H3052" s="94"/>
      <c r="I3052" s="1810"/>
    </row>
    <row r="3053" spans="1:26" s="1883" customFormat="1">
      <c r="A3053" s="2013" t="s">
        <v>178</v>
      </c>
      <c r="B3053" s="1877" t="s">
        <v>323</v>
      </c>
      <c r="C3053" s="1879"/>
      <c r="D3053" s="1831"/>
      <c r="E3053" s="1831"/>
      <c r="F3053" s="2018">
        <f t="shared" si="142"/>
        <v>0</v>
      </c>
      <c r="G3053" s="1911"/>
    </row>
    <row r="3054" spans="1:26" s="1883" customFormat="1" ht="39.6">
      <c r="A3054" s="2013" t="s">
        <v>178</v>
      </c>
      <c r="B3054" s="90" t="s">
        <v>313</v>
      </c>
      <c r="C3054" s="1997"/>
      <c r="D3054" s="1831"/>
      <c r="E3054" s="1831"/>
      <c r="F3054" s="2018">
        <f t="shared" si="142"/>
        <v>0</v>
      </c>
      <c r="G3054" s="2025"/>
    </row>
    <row r="3055" spans="1:26" s="1883" customFormat="1" ht="52.8">
      <c r="A3055" s="2013" t="s">
        <v>178</v>
      </c>
      <c r="B3055" s="1878" t="s">
        <v>3355</v>
      </c>
      <c r="C3055" s="1879"/>
      <c r="D3055" s="1831"/>
      <c r="E3055" s="1831"/>
      <c r="F3055" s="1831">
        <f t="shared" si="142"/>
        <v>0</v>
      </c>
      <c r="G3055" s="1911"/>
      <c r="J3055" s="2019"/>
    </row>
    <row r="3056" spans="1:26" s="93" customFormat="1">
      <c r="A3056" s="1384"/>
      <c r="B3056" s="1390" t="s">
        <v>1628</v>
      </c>
      <c r="C3056" s="1385"/>
      <c r="D3056" s="1386"/>
      <c r="E3056" s="1831"/>
      <c r="F3056" s="2018">
        <f t="shared" si="142"/>
        <v>0</v>
      </c>
      <c r="G3056" s="500"/>
      <c r="H3056" s="1387"/>
      <c r="J3056" s="1388"/>
      <c r="K3056" s="1389"/>
    </row>
    <row r="3057" spans="1:26" s="2031" customFormat="1">
      <c r="A3057" s="2026"/>
      <c r="B3057" s="2027"/>
      <c r="C3057" s="2028" t="s">
        <v>201</v>
      </c>
      <c r="D3057" s="2029">
        <v>2</v>
      </c>
      <c r="E3057" s="2017"/>
      <c r="F3057" s="2018">
        <f t="shared" si="142"/>
        <v>0</v>
      </c>
      <c r="G3057" s="2025"/>
    </row>
    <row r="3058" spans="1:26" s="1883" customFormat="1">
      <c r="A3058" s="2078"/>
      <c r="B3058" s="1885"/>
      <c r="C3058" s="1879"/>
      <c r="D3058" s="1831"/>
      <c r="E3058" s="1831"/>
      <c r="F3058" s="1831"/>
      <c r="G3058" s="1911"/>
      <c r="J3058" s="2019"/>
    </row>
    <row r="3059" spans="1:26">
      <c r="A3059" s="2020" t="s">
        <v>2136</v>
      </c>
      <c r="B3059" s="2021" t="s">
        <v>3393</v>
      </c>
      <c r="C3059" s="2015"/>
      <c r="D3059" s="2016"/>
      <c r="E3059" s="2017"/>
      <c r="F3059" s="2018">
        <f>D3059*E3059</f>
        <v>0</v>
      </c>
      <c r="G3059" s="2025"/>
      <c r="H3059" s="2019"/>
      <c r="I3059" s="2019"/>
      <c r="J3059" s="2019"/>
      <c r="K3059" s="2019"/>
      <c r="L3059" s="2019"/>
      <c r="M3059" s="2019"/>
      <c r="N3059" s="2019"/>
      <c r="O3059" s="2019"/>
      <c r="P3059" s="2019"/>
      <c r="Q3059" s="2019"/>
      <c r="R3059" s="2019"/>
      <c r="S3059" s="2019"/>
      <c r="T3059" s="2019"/>
      <c r="U3059" s="2019"/>
      <c r="V3059" s="2019"/>
      <c r="W3059" s="2019"/>
      <c r="X3059" s="2019"/>
      <c r="Y3059" s="2019"/>
      <c r="Z3059" s="2019"/>
    </row>
    <row r="3060" spans="1:26" ht="26.4">
      <c r="A3060" s="2013"/>
      <c r="B3060" s="2023" t="s">
        <v>3397</v>
      </c>
      <c r="C3060" s="2015"/>
      <c r="D3060" s="2016"/>
      <c r="E3060" s="2017"/>
      <c r="F3060" s="2018">
        <f>D3060*E3060</f>
        <v>0</v>
      </c>
      <c r="H3060" s="2019"/>
      <c r="I3060" s="2019"/>
      <c r="J3060" s="2019"/>
      <c r="K3060" s="2019"/>
      <c r="L3060" s="2019"/>
      <c r="M3060" s="2019"/>
      <c r="N3060" s="2019"/>
      <c r="O3060" s="2019"/>
      <c r="P3060" s="2019"/>
      <c r="Q3060" s="2019"/>
      <c r="R3060" s="2019"/>
      <c r="S3060" s="2019"/>
      <c r="T3060" s="2019"/>
      <c r="U3060" s="2019"/>
      <c r="V3060" s="2019"/>
      <c r="W3060" s="2019"/>
      <c r="X3060" s="2019"/>
      <c r="Y3060" s="2019"/>
      <c r="Z3060" s="2019"/>
    </row>
    <row r="3061" spans="1:26">
      <c r="A3061" s="2024"/>
      <c r="B3061" s="1888" t="s">
        <v>322</v>
      </c>
      <c r="C3061" s="2015"/>
      <c r="D3061" s="2016"/>
      <c r="E3061" s="2017"/>
      <c r="F3061" s="2018">
        <f>D3061*E3061</f>
        <v>0</v>
      </c>
      <c r="H3061" s="2019"/>
      <c r="I3061" s="2019"/>
      <c r="J3061" s="2019"/>
      <c r="K3061" s="2019"/>
      <c r="L3061" s="2019"/>
      <c r="M3061" s="2019"/>
      <c r="N3061" s="2019"/>
      <c r="O3061" s="2019"/>
      <c r="P3061" s="2019"/>
      <c r="Q3061" s="2019"/>
      <c r="R3061" s="2019"/>
      <c r="S3061" s="2019"/>
      <c r="T3061" s="2019"/>
      <c r="U3061" s="2019"/>
      <c r="V3061" s="2019"/>
      <c r="W3061" s="2019"/>
      <c r="X3061" s="2019"/>
      <c r="Y3061" s="2019"/>
      <c r="Z3061" s="2019"/>
    </row>
    <row r="3062" spans="1:26" s="93" customFormat="1" ht="26.4">
      <c r="A3062" s="2013" t="s">
        <v>178</v>
      </c>
      <c r="B3062" s="1407" t="s">
        <v>1865</v>
      </c>
      <c r="D3062" s="1831"/>
      <c r="E3062" s="1810"/>
      <c r="F3062" s="2018">
        <f>D3062*E3062</f>
        <v>0</v>
      </c>
      <c r="G3062" s="500"/>
      <c r="H3062" s="94"/>
      <c r="I3062" s="1810"/>
    </row>
    <row r="3063" spans="1:26" s="93" customFormat="1" ht="26.4">
      <c r="A3063" s="2013" t="s">
        <v>178</v>
      </c>
      <c r="B3063" s="1407" t="s">
        <v>3395</v>
      </c>
      <c r="D3063" s="1831"/>
      <c r="E3063" s="1810"/>
      <c r="F3063" s="2018"/>
      <c r="G3063" s="500"/>
      <c r="H3063" s="94"/>
      <c r="I3063" s="1810"/>
    </row>
    <row r="3064" spans="1:26" s="93" customFormat="1" ht="26.4">
      <c r="A3064" s="2013" t="s">
        <v>178</v>
      </c>
      <c r="B3064" s="1407" t="s">
        <v>1826</v>
      </c>
      <c r="D3064" s="1831"/>
      <c r="E3064" s="1810"/>
      <c r="F3064" s="2018"/>
      <c r="G3064" s="500"/>
      <c r="H3064" s="94"/>
      <c r="I3064" s="1810"/>
    </row>
    <row r="3065" spans="1:26" s="93" customFormat="1" ht="26.4">
      <c r="A3065" s="2013" t="s">
        <v>178</v>
      </c>
      <c r="B3065" s="1888" t="s">
        <v>1866</v>
      </c>
      <c r="D3065" s="1831"/>
      <c r="E3065" s="1810"/>
      <c r="F3065" s="2018">
        <f t="shared" ref="F3065:F3071" si="143">D3065*E3065</f>
        <v>0</v>
      </c>
      <c r="G3065" s="500"/>
      <c r="H3065" s="94"/>
      <c r="I3065" s="1810"/>
    </row>
    <row r="3066" spans="1:26" s="93" customFormat="1" ht="39.6">
      <c r="A3066" s="2013" t="s">
        <v>178</v>
      </c>
      <c r="B3066" s="1888" t="s">
        <v>343</v>
      </c>
      <c r="D3066" s="1831"/>
      <c r="E3066" s="1810"/>
      <c r="F3066" s="2018">
        <f t="shared" si="143"/>
        <v>0</v>
      </c>
      <c r="G3066" s="500"/>
      <c r="H3066" s="94"/>
      <c r="I3066" s="1810"/>
    </row>
    <row r="3067" spans="1:26" s="1883" customFormat="1">
      <c r="A3067" s="2013" t="s">
        <v>178</v>
      </c>
      <c r="B3067" s="1877" t="s">
        <v>323</v>
      </c>
      <c r="C3067" s="1879"/>
      <c r="D3067" s="1831"/>
      <c r="E3067" s="1831"/>
      <c r="F3067" s="2018">
        <f t="shared" si="143"/>
        <v>0</v>
      </c>
      <c r="G3067" s="1911"/>
    </row>
    <row r="3068" spans="1:26" s="1883" customFormat="1" ht="39.6">
      <c r="A3068" s="2013" t="s">
        <v>178</v>
      </c>
      <c r="B3068" s="90" t="s">
        <v>313</v>
      </c>
      <c r="C3068" s="1997"/>
      <c r="D3068" s="1831"/>
      <c r="E3068" s="1831"/>
      <c r="F3068" s="2018">
        <f t="shared" si="143"/>
        <v>0</v>
      </c>
      <c r="G3068" s="2025"/>
    </row>
    <row r="3069" spans="1:26" s="1883" customFormat="1" ht="52.8">
      <c r="A3069" s="2013" t="s">
        <v>178</v>
      </c>
      <c r="B3069" s="1878" t="s">
        <v>3355</v>
      </c>
      <c r="C3069" s="1879"/>
      <c r="D3069" s="1831"/>
      <c r="E3069" s="1831"/>
      <c r="F3069" s="1831">
        <f t="shared" si="143"/>
        <v>0</v>
      </c>
      <c r="G3069" s="1911"/>
      <c r="J3069" s="2019"/>
    </row>
    <row r="3070" spans="1:26" s="93" customFormat="1">
      <c r="A3070" s="1384"/>
      <c r="B3070" s="1390" t="s">
        <v>1628</v>
      </c>
      <c r="C3070" s="1385"/>
      <c r="D3070" s="1386"/>
      <c r="E3070" s="1831"/>
      <c r="F3070" s="2018">
        <f t="shared" si="143"/>
        <v>0</v>
      </c>
      <c r="G3070" s="500"/>
      <c r="H3070" s="1387"/>
      <c r="J3070" s="1388"/>
      <c r="K3070" s="1389"/>
    </row>
    <row r="3071" spans="1:26" s="2031" customFormat="1">
      <c r="A3071" s="2026"/>
      <c r="B3071" s="2027"/>
      <c r="C3071" s="2028" t="s">
        <v>201</v>
      </c>
      <c r="D3071" s="2029">
        <v>2</v>
      </c>
      <c r="E3071" s="2017"/>
      <c r="F3071" s="2018">
        <f t="shared" si="143"/>
        <v>0</v>
      </c>
      <c r="G3071" s="2025"/>
    </row>
    <row r="3072" spans="1:26" s="1883" customFormat="1">
      <c r="B3072" s="1878"/>
      <c r="C3072" s="1879"/>
      <c r="D3072" s="1831"/>
      <c r="E3072" s="1831"/>
      <c r="F3072" s="1831"/>
      <c r="G3072" s="1911"/>
      <c r="J3072" s="2019"/>
    </row>
    <row r="3073" spans="1:26">
      <c r="A3073" s="2020" t="s">
        <v>3243</v>
      </c>
      <c r="B3073" s="2021" t="s">
        <v>3393</v>
      </c>
      <c r="C3073" s="2015"/>
      <c r="D3073" s="2016"/>
      <c r="E3073" s="2017"/>
      <c r="F3073" s="2018">
        <f>D3073*E3073</f>
        <v>0</v>
      </c>
      <c r="G3073" s="2025"/>
      <c r="H3073" s="2019"/>
      <c r="I3073" s="2019"/>
      <c r="J3073" s="2019"/>
      <c r="K3073" s="2019"/>
      <c r="L3073" s="2019"/>
      <c r="M3073" s="2019"/>
      <c r="N3073" s="2019"/>
      <c r="O3073" s="2019"/>
      <c r="P3073" s="2019"/>
      <c r="Q3073" s="2019"/>
      <c r="R3073" s="2019"/>
      <c r="S3073" s="2019"/>
      <c r="T3073" s="2019"/>
      <c r="U3073" s="2019"/>
      <c r="V3073" s="2019"/>
      <c r="W3073" s="2019"/>
      <c r="X3073" s="2019"/>
      <c r="Y3073" s="2019"/>
      <c r="Z3073" s="2019"/>
    </row>
    <row r="3074" spans="1:26" ht="26.4">
      <c r="A3074" s="2013"/>
      <c r="B3074" s="2023" t="s">
        <v>3398</v>
      </c>
      <c r="C3074" s="2015"/>
      <c r="D3074" s="2016"/>
      <c r="E3074" s="2017"/>
      <c r="F3074" s="2018">
        <f>D3074*E3074</f>
        <v>0</v>
      </c>
      <c r="H3074" s="2019"/>
      <c r="I3074" s="2019"/>
      <c r="J3074" s="2019"/>
      <c r="K3074" s="2019"/>
      <c r="L3074" s="2019"/>
      <c r="M3074" s="2019"/>
      <c r="N3074" s="2019"/>
      <c r="O3074" s="2019"/>
      <c r="P3074" s="2019"/>
      <c r="Q3074" s="2019"/>
      <c r="R3074" s="2019"/>
      <c r="S3074" s="2019"/>
      <c r="T3074" s="2019"/>
      <c r="U3074" s="2019"/>
      <c r="V3074" s="2019"/>
      <c r="W3074" s="2019"/>
      <c r="X3074" s="2019"/>
      <c r="Y3074" s="2019"/>
      <c r="Z3074" s="2019"/>
    </row>
    <row r="3075" spans="1:26">
      <c r="A3075" s="2024"/>
      <c r="B3075" s="1888" t="s">
        <v>322</v>
      </c>
      <c r="C3075" s="2015"/>
      <c r="D3075" s="2016"/>
      <c r="E3075" s="2017"/>
      <c r="F3075" s="2018">
        <f>D3075*E3075</f>
        <v>0</v>
      </c>
      <c r="H3075" s="2019"/>
      <c r="I3075" s="2019"/>
      <c r="J3075" s="2019"/>
      <c r="K3075" s="2019"/>
      <c r="L3075" s="2019"/>
      <c r="M3075" s="2019"/>
      <c r="N3075" s="2019"/>
      <c r="O3075" s="2019"/>
      <c r="P3075" s="2019"/>
      <c r="Q3075" s="2019"/>
      <c r="R3075" s="2019"/>
      <c r="S3075" s="2019"/>
      <c r="T3075" s="2019"/>
      <c r="U3075" s="2019"/>
      <c r="V3075" s="2019"/>
      <c r="W3075" s="2019"/>
      <c r="X3075" s="2019"/>
      <c r="Y3075" s="2019"/>
      <c r="Z3075" s="2019"/>
    </row>
    <row r="3076" spans="1:26" s="93" customFormat="1" ht="26.4">
      <c r="A3076" s="2013" t="s">
        <v>178</v>
      </c>
      <c r="B3076" s="1407" t="s">
        <v>1865</v>
      </c>
      <c r="D3076" s="1831"/>
      <c r="E3076" s="1810"/>
      <c r="F3076" s="2018">
        <f>D3076*E3076</f>
        <v>0</v>
      </c>
      <c r="G3076" s="500"/>
      <c r="H3076" s="94"/>
      <c r="I3076" s="1810"/>
    </row>
    <row r="3077" spans="1:26" s="93" customFormat="1" ht="26.4">
      <c r="A3077" s="2013" t="s">
        <v>178</v>
      </c>
      <c r="B3077" s="1407" t="s">
        <v>3395</v>
      </c>
      <c r="D3077" s="1831"/>
      <c r="E3077" s="1810"/>
      <c r="F3077" s="2018"/>
      <c r="G3077" s="500"/>
      <c r="H3077" s="94"/>
      <c r="I3077" s="1810"/>
    </row>
    <row r="3078" spans="1:26" s="93" customFormat="1" ht="26.4">
      <c r="A3078" s="2013" t="s">
        <v>178</v>
      </c>
      <c r="B3078" s="1407" t="s">
        <v>1826</v>
      </c>
      <c r="D3078" s="1831"/>
      <c r="E3078" s="1810"/>
      <c r="F3078" s="2018"/>
      <c r="G3078" s="500"/>
      <c r="H3078" s="94"/>
      <c r="I3078" s="1810"/>
    </row>
    <row r="3079" spans="1:26" s="93" customFormat="1" ht="26.4">
      <c r="A3079" s="2013" t="s">
        <v>178</v>
      </c>
      <c r="B3079" s="1888" t="s">
        <v>1866</v>
      </c>
      <c r="D3079" s="1831"/>
      <c r="E3079" s="1810"/>
      <c r="F3079" s="2018">
        <f t="shared" ref="F3079:F3085" si="144">D3079*E3079</f>
        <v>0</v>
      </c>
      <c r="G3079" s="500"/>
      <c r="H3079" s="94"/>
      <c r="I3079" s="1810"/>
    </row>
    <row r="3080" spans="1:26" s="93" customFormat="1" ht="39.6">
      <c r="A3080" s="2013" t="s">
        <v>178</v>
      </c>
      <c r="B3080" s="1888" t="s">
        <v>343</v>
      </c>
      <c r="D3080" s="1831"/>
      <c r="E3080" s="1810"/>
      <c r="F3080" s="2018">
        <f t="shared" si="144"/>
        <v>0</v>
      </c>
      <c r="G3080" s="500"/>
      <c r="H3080" s="94"/>
      <c r="I3080" s="1810"/>
    </row>
    <row r="3081" spans="1:26" s="1883" customFormat="1">
      <c r="A3081" s="2013" t="s">
        <v>178</v>
      </c>
      <c r="B3081" s="1877" t="s">
        <v>323</v>
      </c>
      <c r="C3081" s="1879"/>
      <c r="D3081" s="1831"/>
      <c r="E3081" s="1831"/>
      <c r="F3081" s="2018">
        <f t="shared" si="144"/>
        <v>0</v>
      </c>
      <c r="G3081" s="1911"/>
    </row>
    <row r="3082" spans="1:26" s="1883" customFormat="1" ht="39.6">
      <c r="A3082" s="2013" t="s">
        <v>178</v>
      </c>
      <c r="B3082" s="90" t="s">
        <v>313</v>
      </c>
      <c r="C3082" s="1997"/>
      <c r="D3082" s="1831"/>
      <c r="E3082" s="1831"/>
      <c r="F3082" s="2018">
        <f t="shared" si="144"/>
        <v>0</v>
      </c>
      <c r="G3082" s="2025"/>
    </row>
    <row r="3083" spans="1:26" s="1883" customFormat="1" ht="52.8">
      <c r="A3083" s="2013" t="s">
        <v>178</v>
      </c>
      <c r="B3083" s="1878" t="s">
        <v>3355</v>
      </c>
      <c r="C3083" s="1879"/>
      <c r="D3083" s="1831"/>
      <c r="E3083" s="1831"/>
      <c r="F3083" s="1831">
        <f t="shared" si="144"/>
        <v>0</v>
      </c>
      <c r="G3083" s="1911"/>
      <c r="J3083" s="2019"/>
    </row>
    <row r="3084" spans="1:26" s="93" customFormat="1">
      <c r="A3084" s="1384"/>
      <c r="B3084" s="1390" t="s">
        <v>1628</v>
      </c>
      <c r="C3084" s="1385"/>
      <c r="D3084" s="1386"/>
      <c r="E3084" s="1831"/>
      <c r="F3084" s="2018">
        <f t="shared" si="144"/>
        <v>0</v>
      </c>
      <c r="G3084" s="500"/>
      <c r="H3084" s="1387"/>
      <c r="J3084" s="1388"/>
      <c r="K3084" s="1389"/>
    </row>
    <row r="3085" spans="1:26" s="2031" customFormat="1">
      <c r="A3085" s="2026"/>
      <c r="B3085" s="2027"/>
      <c r="C3085" s="2028" t="s">
        <v>201</v>
      </c>
      <c r="D3085" s="2029">
        <v>1</v>
      </c>
      <c r="E3085" s="2017"/>
      <c r="F3085" s="2018">
        <f t="shared" si="144"/>
        <v>0</v>
      </c>
      <c r="G3085" s="2025"/>
    </row>
    <row r="3086" spans="1:26" s="1883" customFormat="1">
      <c r="A3086" s="1892"/>
      <c r="B3086" s="1878"/>
      <c r="C3086" s="1879"/>
      <c r="D3086" s="1831"/>
      <c r="E3086" s="1831"/>
      <c r="F3086" s="1831"/>
      <c r="G3086" s="1911"/>
      <c r="J3086" s="2019"/>
    </row>
    <row r="3087" spans="1:26">
      <c r="A3087" s="2020" t="s">
        <v>3247</v>
      </c>
      <c r="B3087" s="2021" t="s">
        <v>3393</v>
      </c>
      <c r="C3087" s="2015"/>
      <c r="D3087" s="2016"/>
      <c r="E3087" s="2017"/>
      <c r="F3087" s="2018">
        <f>D3087*E3087</f>
        <v>0</v>
      </c>
      <c r="G3087" s="2025"/>
      <c r="H3087" s="2019"/>
      <c r="I3087" s="2019"/>
      <c r="J3087" s="2019"/>
      <c r="K3087" s="2019"/>
      <c r="L3087" s="2019"/>
      <c r="M3087" s="2019"/>
      <c r="N3087" s="2019"/>
      <c r="O3087" s="2019"/>
      <c r="P3087" s="2019"/>
      <c r="Q3087" s="2019"/>
      <c r="R3087" s="2019"/>
      <c r="S3087" s="2019"/>
      <c r="T3087" s="2019"/>
      <c r="U3087" s="2019"/>
      <c r="V3087" s="2019"/>
      <c r="W3087" s="2019"/>
      <c r="X3087" s="2019"/>
      <c r="Y3087" s="2019"/>
      <c r="Z3087" s="2019"/>
    </row>
    <row r="3088" spans="1:26" ht="26.4">
      <c r="A3088" s="2013"/>
      <c r="B3088" s="2023" t="s">
        <v>3399</v>
      </c>
      <c r="C3088" s="2015"/>
      <c r="D3088" s="2016"/>
      <c r="E3088" s="2017"/>
      <c r="F3088" s="2018">
        <f>D3088*E3088</f>
        <v>0</v>
      </c>
      <c r="H3088" s="2019"/>
      <c r="I3088" s="2019"/>
      <c r="J3088" s="2019"/>
      <c r="K3088" s="2019"/>
      <c r="L3088" s="2019"/>
      <c r="M3088" s="2019"/>
      <c r="N3088" s="2019"/>
      <c r="O3088" s="2019"/>
      <c r="P3088" s="2019"/>
      <c r="Q3088" s="2019"/>
      <c r="R3088" s="2019"/>
      <c r="S3088" s="2019"/>
      <c r="T3088" s="2019"/>
      <c r="U3088" s="2019"/>
      <c r="V3088" s="2019"/>
      <c r="W3088" s="2019"/>
      <c r="X3088" s="2019"/>
      <c r="Y3088" s="2019"/>
      <c r="Z3088" s="2019"/>
    </row>
    <row r="3089" spans="1:26">
      <c r="A3089" s="2024"/>
      <c r="B3089" s="1888" t="s">
        <v>322</v>
      </c>
      <c r="C3089" s="2015"/>
      <c r="D3089" s="2016"/>
      <c r="E3089" s="2017"/>
      <c r="F3089" s="2018">
        <f>D3089*E3089</f>
        <v>0</v>
      </c>
      <c r="H3089" s="2019"/>
      <c r="I3089" s="2019"/>
      <c r="J3089" s="2019"/>
      <c r="K3089" s="2019"/>
      <c r="L3089" s="2019"/>
      <c r="M3089" s="2019"/>
      <c r="N3089" s="2019"/>
      <c r="O3089" s="2019"/>
      <c r="P3089" s="2019"/>
      <c r="Q3089" s="2019"/>
      <c r="R3089" s="2019"/>
      <c r="S3089" s="2019"/>
      <c r="T3089" s="2019"/>
      <c r="U3089" s="2019"/>
      <c r="V3089" s="2019"/>
      <c r="W3089" s="2019"/>
      <c r="X3089" s="2019"/>
      <c r="Y3089" s="2019"/>
      <c r="Z3089" s="2019"/>
    </row>
    <row r="3090" spans="1:26" s="93" customFormat="1" ht="26.4">
      <c r="A3090" s="2013" t="s">
        <v>178</v>
      </c>
      <c r="B3090" s="1407" t="s">
        <v>1865</v>
      </c>
      <c r="D3090" s="1831"/>
      <c r="E3090" s="1810"/>
      <c r="F3090" s="2018">
        <f>D3090*E3090</f>
        <v>0</v>
      </c>
      <c r="G3090" s="500"/>
      <c r="H3090" s="94"/>
      <c r="I3090" s="1810"/>
    </row>
    <row r="3091" spans="1:26" s="93" customFormat="1" ht="26.4">
      <c r="A3091" s="2013" t="s">
        <v>178</v>
      </c>
      <c r="B3091" s="1407" t="s">
        <v>3395</v>
      </c>
      <c r="D3091" s="1831"/>
      <c r="E3091" s="1810"/>
      <c r="F3091" s="2018"/>
      <c r="G3091" s="500"/>
      <c r="H3091" s="94"/>
      <c r="I3091" s="1810"/>
    </row>
    <row r="3092" spans="1:26" s="93" customFormat="1" ht="26.4">
      <c r="A3092" s="2013" t="s">
        <v>178</v>
      </c>
      <c r="B3092" s="1407" t="s">
        <v>1826</v>
      </c>
      <c r="D3092" s="1831"/>
      <c r="E3092" s="1810"/>
      <c r="F3092" s="2018"/>
      <c r="G3092" s="500"/>
      <c r="H3092" s="94"/>
      <c r="I3092" s="1810"/>
    </row>
    <row r="3093" spans="1:26" s="93" customFormat="1" ht="26.4">
      <c r="A3093" s="2013" t="s">
        <v>178</v>
      </c>
      <c r="B3093" s="1888" t="s">
        <v>1866</v>
      </c>
      <c r="D3093" s="1831"/>
      <c r="E3093" s="1810"/>
      <c r="F3093" s="2018">
        <f t="shared" ref="F3093:F3099" si="145">D3093*E3093</f>
        <v>0</v>
      </c>
      <c r="G3093" s="500"/>
      <c r="H3093" s="94"/>
      <c r="I3093" s="1810"/>
    </row>
    <row r="3094" spans="1:26" s="93" customFormat="1" ht="39.6">
      <c r="A3094" s="2013" t="s">
        <v>178</v>
      </c>
      <c r="B3094" s="1888" t="s">
        <v>343</v>
      </c>
      <c r="D3094" s="1831"/>
      <c r="E3094" s="1810"/>
      <c r="F3094" s="2018">
        <f t="shared" si="145"/>
        <v>0</v>
      </c>
      <c r="G3094" s="500"/>
      <c r="H3094" s="94"/>
      <c r="I3094" s="1810"/>
    </row>
    <row r="3095" spans="1:26" s="1883" customFormat="1">
      <c r="A3095" s="2013" t="s">
        <v>178</v>
      </c>
      <c r="B3095" s="1877" t="s">
        <v>323</v>
      </c>
      <c r="C3095" s="1879"/>
      <c r="D3095" s="1831"/>
      <c r="E3095" s="1831"/>
      <c r="F3095" s="2018">
        <f t="shared" si="145"/>
        <v>0</v>
      </c>
      <c r="G3095" s="1911"/>
    </row>
    <row r="3096" spans="1:26" s="1883" customFormat="1" ht="39.6">
      <c r="A3096" s="2013" t="s">
        <v>178</v>
      </c>
      <c r="B3096" s="90" t="s">
        <v>313</v>
      </c>
      <c r="C3096" s="1997"/>
      <c r="D3096" s="1831"/>
      <c r="E3096" s="1831"/>
      <c r="F3096" s="2018">
        <f t="shared" si="145"/>
        <v>0</v>
      </c>
      <c r="G3096" s="2025"/>
    </row>
    <row r="3097" spans="1:26" s="1883" customFormat="1" ht="52.8">
      <c r="A3097" s="2013" t="s">
        <v>178</v>
      </c>
      <c r="B3097" s="1878" t="s">
        <v>3355</v>
      </c>
      <c r="C3097" s="1879"/>
      <c r="D3097" s="1831"/>
      <c r="E3097" s="1831"/>
      <c r="F3097" s="1831">
        <f t="shared" si="145"/>
        <v>0</v>
      </c>
      <c r="G3097" s="1911"/>
      <c r="J3097" s="2019"/>
    </row>
    <row r="3098" spans="1:26" s="93" customFormat="1">
      <c r="A3098" s="1384"/>
      <c r="B3098" s="1390" t="s">
        <v>1628</v>
      </c>
      <c r="C3098" s="1385"/>
      <c r="D3098" s="1386"/>
      <c r="E3098" s="1831"/>
      <c r="F3098" s="2018">
        <f t="shared" si="145"/>
        <v>0</v>
      </c>
      <c r="G3098" s="500"/>
      <c r="H3098" s="1387"/>
      <c r="J3098" s="1388"/>
      <c r="K3098" s="1389"/>
    </row>
    <row r="3099" spans="1:26" s="2031" customFormat="1">
      <c r="A3099" s="2026"/>
      <c r="B3099" s="2027"/>
      <c r="C3099" s="2028" t="s">
        <v>201</v>
      </c>
      <c r="D3099" s="2029">
        <v>2</v>
      </c>
      <c r="E3099" s="2017"/>
      <c r="F3099" s="2018">
        <f t="shared" si="145"/>
        <v>0</v>
      </c>
      <c r="G3099" s="2025"/>
    </row>
    <row r="3100" spans="1:26" s="1883" customFormat="1">
      <c r="A3100" s="1892"/>
      <c r="B3100" s="1878"/>
      <c r="C3100" s="1879"/>
      <c r="D3100" s="1831"/>
      <c r="E3100" s="1831"/>
      <c r="F3100" s="1831"/>
      <c r="G3100" s="1911"/>
      <c r="J3100" s="2019"/>
    </row>
    <row r="3101" spans="1:26">
      <c r="A3101" s="2020" t="s">
        <v>3251</v>
      </c>
      <c r="B3101" s="2021" t="s">
        <v>3393</v>
      </c>
      <c r="C3101" s="2015"/>
      <c r="D3101" s="2016"/>
      <c r="E3101" s="2017"/>
      <c r="F3101" s="2018">
        <f>D3101*E3101</f>
        <v>0</v>
      </c>
      <c r="G3101" s="2025"/>
      <c r="H3101" s="2019"/>
      <c r="I3101" s="2019"/>
      <c r="J3101" s="2019"/>
      <c r="K3101" s="2019"/>
      <c r="L3101" s="2019"/>
      <c r="M3101" s="2019"/>
      <c r="N3101" s="2019"/>
      <c r="O3101" s="2019"/>
      <c r="P3101" s="2019"/>
      <c r="Q3101" s="2019"/>
      <c r="R3101" s="2019"/>
      <c r="S3101" s="2019"/>
      <c r="T3101" s="2019"/>
      <c r="U3101" s="2019"/>
      <c r="V3101" s="2019"/>
      <c r="W3101" s="2019"/>
      <c r="X3101" s="2019"/>
      <c r="Y3101" s="2019"/>
      <c r="Z3101" s="2019"/>
    </row>
    <row r="3102" spans="1:26" ht="26.4">
      <c r="A3102" s="2013"/>
      <c r="B3102" s="2023" t="s">
        <v>3400</v>
      </c>
      <c r="C3102" s="2015"/>
      <c r="D3102" s="2016"/>
      <c r="E3102" s="2017"/>
      <c r="F3102" s="2018">
        <f>D3102*E3102</f>
        <v>0</v>
      </c>
      <c r="H3102" s="2019"/>
      <c r="I3102" s="2019"/>
      <c r="J3102" s="2019"/>
      <c r="K3102" s="2019"/>
      <c r="L3102" s="2019"/>
      <c r="M3102" s="2019"/>
      <c r="N3102" s="2019"/>
      <c r="O3102" s="2019"/>
      <c r="P3102" s="2019"/>
      <c r="Q3102" s="2019"/>
      <c r="R3102" s="2019"/>
      <c r="S3102" s="2019"/>
      <c r="T3102" s="2019"/>
      <c r="U3102" s="2019"/>
      <c r="V3102" s="2019"/>
      <c r="W3102" s="2019"/>
      <c r="X3102" s="2019"/>
      <c r="Y3102" s="2019"/>
      <c r="Z3102" s="2019"/>
    </row>
    <row r="3103" spans="1:26">
      <c r="A3103" s="2024"/>
      <c r="B3103" s="1888" t="s">
        <v>322</v>
      </c>
      <c r="C3103" s="2015"/>
      <c r="D3103" s="2016"/>
      <c r="E3103" s="2017"/>
      <c r="F3103" s="2018">
        <f>D3103*E3103</f>
        <v>0</v>
      </c>
      <c r="H3103" s="2019"/>
      <c r="I3103" s="2019"/>
      <c r="J3103" s="2019"/>
      <c r="K3103" s="2019"/>
      <c r="L3103" s="2019"/>
      <c r="M3103" s="2019"/>
      <c r="N3103" s="2019"/>
      <c r="O3103" s="2019"/>
      <c r="P3103" s="2019"/>
      <c r="Q3103" s="2019"/>
      <c r="R3103" s="2019"/>
      <c r="S3103" s="2019"/>
      <c r="T3103" s="2019"/>
      <c r="U3103" s="2019"/>
      <c r="V3103" s="2019"/>
      <c r="W3103" s="2019"/>
      <c r="X3103" s="2019"/>
      <c r="Y3103" s="2019"/>
      <c r="Z3103" s="2019"/>
    </row>
    <row r="3104" spans="1:26" s="93" customFormat="1" ht="26.4">
      <c r="A3104" s="2013" t="s">
        <v>178</v>
      </c>
      <c r="B3104" s="1407" t="s">
        <v>1865</v>
      </c>
      <c r="D3104" s="1831"/>
      <c r="E3104" s="1810"/>
      <c r="F3104" s="2018">
        <f>D3104*E3104</f>
        <v>0</v>
      </c>
      <c r="G3104" s="500"/>
      <c r="H3104" s="94"/>
      <c r="I3104" s="1810"/>
    </row>
    <row r="3105" spans="1:26" s="93" customFormat="1" ht="26.4">
      <c r="A3105" s="2013" t="s">
        <v>178</v>
      </c>
      <c r="B3105" s="1407" t="s">
        <v>3395</v>
      </c>
      <c r="D3105" s="1831"/>
      <c r="E3105" s="1810"/>
      <c r="F3105" s="2018"/>
      <c r="G3105" s="500"/>
      <c r="H3105" s="94"/>
      <c r="I3105" s="1810"/>
    </row>
    <row r="3106" spans="1:26" s="93" customFormat="1" ht="26.4">
      <c r="A3106" s="2013" t="s">
        <v>178</v>
      </c>
      <c r="B3106" s="1407" t="s">
        <v>1826</v>
      </c>
      <c r="D3106" s="1831"/>
      <c r="E3106" s="1810"/>
      <c r="F3106" s="2018"/>
      <c r="G3106" s="500"/>
      <c r="H3106" s="94"/>
      <c r="I3106" s="1810"/>
    </row>
    <row r="3107" spans="1:26" s="93" customFormat="1" ht="26.4">
      <c r="A3107" s="2013" t="s">
        <v>178</v>
      </c>
      <c r="B3107" s="1888" t="s">
        <v>1866</v>
      </c>
      <c r="D3107" s="1831"/>
      <c r="E3107" s="1810"/>
      <c r="F3107" s="2018">
        <f t="shared" ref="F3107:F3113" si="146">D3107*E3107</f>
        <v>0</v>
      </c>
      <c r="G3107" s="500"/>
      <c r="H3107" s="94"/>
      <c r="I3107" s="1810"/>
    </row>
    <row r="3108" spans="1:26" s="93" customFormat="1" ht="39.6">
      <c r="A3108" s="2013" t="s">
        <v>178</v>
      </c>
      <c r="B3108" s="1888" t="s">
        <v>343</v>
      </c>
      <c r="D3108" s="1831"/>
      <c r="E3108" s="1810"/>
      <c r="F3108" s="2018">
        <f t="shared" si="146"/>
        <v>0</v>
      </c>
      <c r="G3108" s="500"/>
      <c r="H3108" s="94"/>
      <c r="I3108" s="1810"/>
    </row>
    <row r="3109" spans="1:26" s="1883" customFormat="1">
      <c r="A3109" s="2013" t="s">
        <v>178</v>
      </c>
      <c r="B3109" s="1877" t="s">
        <v>323</v>
      </c>
      <c r="C3109" s="1879"/>
      <c r="D3109" s="1831"/>
      <c r="E3109" s="1831"/>
      <c r="F3109" s="2018">
        <f t="shared" si="146"/>
        <v>0</v>
      </c>
      <c r="G3109" s="1911"/>
    </row>
    <row r="3110" spans="1:26" s="1883" customFormat="1" ht="39.6">
      <c r="A3110" s="2013" t="s">
        <v>178</v>
      </c>
      <c r="B3110" s="90" t="s">
        <v>313</v>
      </c>
      <c r="C3110" s="1997"/>
      <c r="D3110" s="1831"/>
      <c r="E3110" s="1831"/>
      <c r="F3110" s="2018">
        <f t="shared" si="146"/>
        <v>0</v>
      </c>
      <c r="G3110" s="2025"/>
    </row>
    <row r="3111" spans="1:26" s="1883" customFormat="1" ht="52.8">
      <c r="A3111" s="2013" t="s">
        <v>178</v>
      </c>
      <c r="B3111" s="1878" t="s">
        <v>3355</v>
      </c>
      <c r="C3111" s="1879"/>
      <c r="D3111" s="1831"/>
      <c r="E3111" s="1831"/>
      <c r="F3111" s="1831">
        <f t="shared" si="146"/>
        <v>0</v>
      </c>
      <c r="G3111" s="1911"/>
      <c r="J3111" s="2019"/>
    </row>
    <row r="3112" spans="1:26" s="93" customFormat="1">
      <c r="A3112" s="1384"/>
      <c r="B3112" s="1390" t="s">
        <v>1628</v>
      </c>
      <c r="C3112" s="1385"/>
      <c r="D3112" s="1386"/>
      <c r="E3112" s="1831"/>
      <c r="F3112" s="2018">
        <f t="shared" si="146"/>
        <v>0</v>
      </c>
      <c r="G3112" s="500"/>
      <c r="H3112" s="1387"/>
      <c r="J3112" s="1388"/>
      <c r="K3112" s="1389"/>
    </row>
    <row r="3113" spans="1:26" s="2031" customFormat="1">
      <c r="A3113" s="2026"/>
      <c r="B3113" s="2027"/>
      <c r="C3113" s="2028" t="s">
        <v>201</v>
      </c>
      <c r="D3113" s="2029">
        <v>2</v>
      </c>
      <c r="E3113" s="2017"/>
      <c r="F3113" s="2018">
        <f t="shared" si="146"/>
        <v>0</v>
      </c>
      <c r="G3113" s="2025"/>
    </row>
    <row r="3114" spans="1:26" s="1883" customFormat="1">
      <c r="A3114" s="1892"/>
      <c r="B3114" s="1878"/>
      <c r="C3114" s="1879"/>
      <c r="D3114" s="1831"/>
      <c r="E3114" s="1831"/>
      <c r="F3114" s="1831"/>
      <c r="G3114" s="1911"/>
      <c r="J3114" s="2019"/>
    </row>
    <row r="3115" spans="1:26">
      <c r="A3115" s="2020" t="s">
        <v>3255</v>
      </c>
      <c r="B3115" s="2021" t="s">
        <v>3401</v>
      </c>
      <c r="C3115" s="2015"/>
      <c r="D3115" s="2016"/>
      <c r="E3115" s="2017"/>
      <c r="F3115" s="2018">
        <f>D3115*E3115</f>
        <v>0</v>
      </c>
      <c r="G3115" s="2025"/>
      <c r="H3115" s="2019"/>
      <c r="I3115" s="2019"/>
      <c r="J3115" s="2019"/>
      <c r="K3115" s="2019"/>
      <c r="L3115" s="2019"/>
      <c r="M3115" s="2019"/>
      <c r="N3115" s="2019"/>
      <c r="O3115" s="2019"/>
      <c r="P3115" s="2019"/>
      <c r="Q3115" s="2019"/>
      <c r="R3115" s="2019"/>
      <c r="S3115" s="2019"/>
      <c r="T3115" s="2019"/>
      <c r="U3115" s="2019"/>
      <c r="V3115" s="2019"/>
      <c r="W3115" s="2019"/>
      <c r="X3115" s="2019"/>
      <c r="Y3115" s="2019"/>
      <c r="Z3115" s="2019"/>
    </row>
    <row r="3116" spans="1:26" ht="26.4">
      <c r="A3116" s="2013"/>
      <c r="B3116" s="2023" t="s">
        <v>3402</v>
      </c>
      <c r="C3116" s="2015"/>
      <c r="D3116" s="2016"/>
      <c r="E3116" s="2017"/>
      <c r="F3116" s="2018">
        <f>D3116*E3116</f>
        <v>0</v>
      </c>
      <c r="H3116" s="2019"/>
      <c r="I3116" s="2019"/>
      <c r="J3116" s="2019"/>
      <c r="K3116" s="2019"/>
      <c r="L3116" s="2019"/>
      <c r="M3116" s="2019"/>
      <c r="N3116" s="2019"/>
      <c r="O3116" s="2019"/>
      <c r="P3116" s="2019"/>
      <c r="Q3116" s="2019"/>
      <c r="R3116" s="2019"/>
      <c r="S3116" s="2019"/>
      <c r="T3116" s="2019"/>
      <c r="U3116" s="2019"/>
      <c r="V3116" s="2019"/>
      <c r="W3116" s="2019"/>
      <c r="X3116" s="2019"/>
      <c r="Y3116" s="2019"/>
      <c r="Z3116" s="2019"/>
    </row>
    <row r="3117" spans="1:26">
      <c r="A3117" s="2024"/>
      <c r="B3117" s="1888" t="s">
        <v>322</v>
      </c>
      <c r="C3117" s="2015"/>
      <c r="D3117" s="2016"/>
      <c r="E3117" s="2017"/>
      <c r="F3117" s="2018">
        <f>D3117*E3117</f>
        <v>0</v>
      </c>
      <c r="H3117" s="2019"/>
      <c r="I3117" s="2019"/>
      <c r="J3117" s="2019"/>
      <c r="K3117" s="2019"/>
      <c r="L3117" s="2019"/>
      <c r="M3117" s="2019"/>
      <c r="N3117" s="2019"/>
      <c r="O3117" s="2019"/>
      <c r="P3117" s="2019"/>
      <c r="Q3117" s="2019"/>
      <c r="R3117" s="2019"/>
      <c r="S3117" s="2019"/>
      <c r="T3117" s="2019"/>
      <c r="U3117" s="2019"/>
      <c r="V3117" s="2019"/>
      <c r="W3117" s="2019"/>
      <c r="X3117" s="2019"/>
      <c r="Y3117" s="2019"/>
      <c r="Z3117" s="2019"/>
    </row>
    <row r="3118" spans="1:26" s="93" customFormat="1" ht="26.4">
      <c r="A3118" s="2013" t="s">
        <v>178</v>
      </c>
      <c r="B3118" s="1407" t="s">
        <v>3403</v>
      </c>
      <c r="D3118" s="1831"/>
      <c r="E3118" s="1810"/>
      <c r="F3118" s="2018">
        <f>D3118*E3118</f>
        <v>0</v>
      </c>
      <c r="G3118" s="500"/>
      <c r="H3118" s="94"/>
      <c r="I3118" s="1810"/>
    </row>
    <row r="3119" spans="1:26" s="93" customFormat="1" ht="26.4">
      <c r="A3119" s="2013" t="s">
        <v>178</v>
      </c>
      <c r="B3119" s="1407" t="s">
        <v>1826</v>
      </c>
      <c r="D3119" s="1831"/>
      <c r="E3119" s="1810"/>
      <c r="F3119" s="2018"/>
      <c r="G3119" s="500"/>
      <c r="H3119" s="94"/>
      <c r="I3119" s="1810"/>
    </row>
    <row r="3120" spans="1:26" s="93" customFormat="1" ht="26.4">
      <c r="A3120" s="2013" t="s">
        <v>178</v>
      </c>
      <c r="B3120" s="1888" t="s">
        <v>1866</v>
      </c>
      <c r="D3120" s="1831"/>
      <c r="E3120" s="1810"/>
      <c r="F3120" s="2018">
        <f t="shared" ref="F3120:F3126" si="147">D3120*E3120</f>
        <v>0</v>
      </c>
      <c r="G3120" s="500"/>
      <c r="H3120" s="94"/>
      <c r="I3120" s="1810"/>
    </row>
    <row r="3121" spans="1:26" s="93" customFormat="1" ht="39.6">
      <c r="A3121" s="2013" t="s">
        <v>178</v>
      </c>
      <c r="B3121" s="1888" t="s">
        <v>343</v>
      </c>
      <c r="D3121" s="1831"/>
      <c r="E3121" s="1810"/>
      <c r="F3121" s="2018">
        <f t="shared" si="147"/>
        <v>0</v>
      </c>
      <c r="G3121" s="500"/>
      <c r="H3121" s="94"/>
      <c r="I3121" s="1810"/>
    </row>
    <row r="3122" spans="1:26" s="1883" customFormat="1">
      <c r="A3122" s="2013" t="s">
        <v>178</v>
      </c>
      <c r="B3122" s="1877" t="s">
        <v>323</v>
      </c>
      <c r="C3122" s="1879"/>
      <c r="D3122" s="1831"/>
      <c r="E3122" s="1831"/>
      <c r="F3122" s="2018">
        <f t="shared" si="147"/>
        <v>0</v>
      </c>
      <c r="G3122" s="1911"/>
    </row>
    <row r="3123" spans="1:26" s="1883" customFormat="1" ht="39.6">
      <c r="A3123" s="2013" t="s">
        <v>178</v>
      </c>
      <c r="B3123" s="90" t="s">
        <v>313</v>
      </c>
      <c r="C3123" s="1997"/>
      <c r="D3123" s="1831"/>
      <c r="E3123" s="1831"/>
      <c r="F3123" s="2018">
        <f t="shared" si="147"/>
        <v>0</v>
      </c>
      <c r="G3123" s="2025"/>
    </row>
    <row r="3124" spans="1:26" s="1883" customFormat="1" ht="52.8">
      <c r="A3124" s="2013" t="s">
        <v>178</v>
      </c>
      <c r="B3124" s="1878" t="s">
        <v>3355</v>
      </c>
      <c r="C3124" s="1879"/>
      <c r="D3124" s="1831"/>
      <c r="E3124" s="1831"/>
      <c r="F3124" s="1831">
        <f t="shared" si="147"/>
        <v>0</v>
      </c>
      <c r="G3124" s="1911"/>
      <c r="J3124" s="2019"/>
    </row>
    <row r="3125" spans="1:26" s="93" customFormat="1">
      <c r="A3125" s="1384"/>
      <c r="B3125" s="1390" t="s">
        <v>1628</v>
      </c>
      <c r="C3125" s="1385"/>
      <c r="D3125" s="1386"/>
      <c r="E3125" s="1831"/>
      <c r="F3125" s="2018">
        <f t="shared" si="147"/>
        <v>0</v>
      </c>
      <c r="G3125" s="500"/>
      <c r="H3125" s="1387"/>
      <c r="J3125" s="1388"/>
      <c r="K3125" s="1389"/>
    </row>
    <row r="3126" spans="1:26" s="2031" customFormat="1">
      <c r="A3126" s="2026"/>
      <c r="B3126" s="2027"/>
      <c r="C3126" s="2028" t="s">
        <v>201</v>
      </c>
      <c r="D3126" s="2029">
        <v>1</v>
      </c>
      <c r="E3126" s="2017"/>
      <c r="F3126" s="2018">
        <f t="shared" si="147"/>
        <v>0</v>
      </c>
      <c r="G3126" s="2025"/>
    </row>
    <row r="3127" spans="1:26" s="1883" customFormat="1">
      <c r="A3127" s="1892"/>
      <c r="B3127" s="1878"/>
      <c r="C3127" s="1879"/>
      <c r="D3127" s="1831"/>
      <c r="E3127" s="1831"/>
      <c r="F3127" s="1831"/>
      <c r="G3127" s="1911"/>
      <c r="J3127" s="2019"/>
    </row>
    <row r="3128" spans="1:26">
      <c r="A3128" s="2020" t="s">
        <v>3259</v>
      </c>
      <c r="B3128" s="2021" t="s">
        <v>3401</v>
      </c>
      <c r="C3128" s="2015"/>
      <c r="D3128" s="2016"/>
      <c r="E3128" s="2017"/>
      <c r="F3128" s="2018">
        <f>D3128*E3128</f>
        <v>0</v>
      </c>
      <c r="G3128" s="2025"/>
      <c r="H3128" s="2019"/>
      <c r="I3128" s="2019"/>
      <c r="J3128" s="2019"/>
      <c r="K3128" s="2019"/>
      <c r="L3128" s="2019"/>
      <c r="M3128" s="2019"/>
      <c r="N3128" s="2019"/>
      <c r="O3128" s="2019"/>
      <c r="P3128" s="2019"/>
      <c r="Q3128" s="2019"/>
      <c r="R3128" s="2019"/>
      <c r="S3128" s="2019"/>
      <c r="T3128" s="2019"/>
      <c r="U3128" s="2019"/>
      <c r="V3128" s="2019"/>
      <c r="W3128" s="2019"/>
      <c r="X3128" s="2019"/>
      <c r="Y3128" s="2019"/>
      <c r="Z3128" s="2019"/>
    </row>
    <row r="3129" spans="1:26" ht="26.4">
      <c r="A3129" s="2013"/>
      <c r="B3129" s="2023" t="s">
        <v>3404</v>
      </c>
      <c r="C3129" s="2015"/>
      <c r="D3129" s="2016"/>
      <c r="E3129" s="2017"/>
      <c r="F3129" s="2018">
        <f>D3129*E3129</f>
        <v>0</v>
      </c>
      <c r="H3129" s="2019"/>
      <c r="I3129" s="2019"/>
      <c r="J3129" s="2019"/>
      <c r="K3129" s="2019"/>
      <c r="L3129" s="2019"/>
      <c r="M3129" s="2019"/>
      <c r="N3129" s="2019"/>
      <c r="O3129" s="2019"/>
      <c r="P3129" s="2019"/>
      <c r="Q3129" s="2019"/>
      <c r="R3129" s="2019"/>
      <c r="S3129" s="2019"/>
      <c r="T3129" s="2019"/>
      <c r="U3129" s="2019"/>
      <c r="V3129" s="2019"/>
      <c r="W3129" s="2019"/>
      <c r="X3129" s="2019"/>
      <c r="Y3129" s="2019"/>
      <c r="Z3129" s="2019"/>
    </row>
    <row r="3130" spans="1:26">
      <c r="A3130" s="2024"/>
      <c r="B3130" s="1888" t="s">
        <v>322</v>
      </c>
      <c r="C3130" s="2015"/>
      <c r="D3130" s="2016"/>
      <c r="E3130" s="2017"/>
      <c r="F3130" s="2018">
        <f>D3130*E3130</f>
        <v>0</v>
      </c>
      <c r="H3130" s="2019"/>
      <c r="I3130" s="2019"/>
      <c r="J3130" s="2019"/>
      <c r="K3130" s="2019"/>
      <c r="L3130" s="2019"/>
      <c r="M3130" s="2019"/>
      <c r="N3130" s="2019"/>
      <c r="O3130" s="2019"/>
      <c r="P3130" s="2019"/>
      <c r="Q3130" s="2019"/>
      <c r="R3130" s="2019"/>
      <c r="S3130" s="2019"/>
      <c r="T3130" s="2019"/>
      <c r="U3130" s="2019"/>
      <c r="V3130" s="2019"/>
      <c r="W3130" s="2019"/>
      <c r="X3130" s="2019"/>
      <c r="Y3130" s="2019"/>
      <c r="Z3130" s="2019"/>
    </row>
    <row r="3131" spans="1:26" s="93" customFormat="1" ht="26.4">
      <c r="A3131" s="2013" t="s">
        <v>178</v>
      </c>
      <c r="B3131" s="1407" t="s">
        <v>3403</v>
      </c>
      <c r="D3131" s="1831"/>
      <c r="E3131" s="1810"/>
      <c r="F3131" s="2018">
        <f>D3131*E3131</f>
        <v>0</v>
      </c>
      <c r="G3131" s="500"/>
      <c r="H3131" s="94"/>
      <c r="I3131" s="1810"/>
    </row>
    <row r="3132" spans="1:26" s="93" customFormat="1" ht="26.4">
      <c r="A3132" s="2013" t="s">
        <v>178</v>
      </c>
      <c r="B3132" s="1407" t="s">
        <v>1826</v>
      </c>
      <c r="D3132" s="1831"/>
      <c r="E3132" s="1810"/>
      <c r="F3132" s="2018"/>
      <c r="G3132" s="500"/>
      <c r="H3132" s="94"/>
      <c r="I3132" s="1810"/>
    </row>
    <row r="3133" spans="1:26" s="93" customFormat="1" ht="26.4">
      <c r="A3133" s="2013" t="s">
        <v>178</v>
      </c>
      <c r="B3133" s="1888" t="s">
        <v>1866</v>
      </c>
      <c r="D3133" s="1831"/>
      <c r="E3133" s="1810"/>
      <c r="F3133" s="2018">
        <f t="shared" ref="F3133:F3139" si="148">D3133*E3133</f>
        <v>0</v>
      </c>
      <c r="G3133" s="500"/>
      <c r="H3133" s="94"/>
      <c r="I3133" s="1810"/>
    </row>
    <row r="3134" spans="1:26" s="93" customFormat="1" ht="39.6">
      <c r="A3134" s="2013" t="s">
        <v>178</v>
      </c>
      <c r="B3134" s="1888" t="s">
        <v>343</v>
      </c>
      <c r="D3134" s="1831"/>
      <c r="E3134" s="1810"/>
      <c r="F3134" s="2018">
        <f t="shared" si="148"/>
        <v>0</v>
      </c>
      <c r="G3134" s="500"/>
      <c r="H3134" s="94"/>
      <c r="I3134" s="1810"/>
    </row>
    <row r="3135" spans="1:26" s="1883" customFormat="1">
      <c r="A3135" s="2013" t="s">
        <v>178</v>
      </c>
      <c r="B3135" s="1877" t="s">
        <v>323</v>
      </c>
      <c r="C3135" s="1879"/>
      <c r="D3135" s="1831"/>
      <c r="E3135" s="1831"/>
      <c r="F3135" s="2018">
        <f t="shared" si="148"/>
        <v>0</v>
      </c>
      <c r="G3135" s="1911"/>
    </row>
    <row r="3136" spans="1:26" s="1883" customFormat="1" ht="39.6">
      <c r="A3136" s="2013" t="s">
        <v>178</v>
      </c>
      <c r="B3136" s="90" t="s">
        <v>313</v>
      </c>
      <c r="C3136" s="1997"/>
      <c r="D3136" s="1831"/>
      <c r="E3136" s="1831"/>
      <c r="F3136" s="2018">
        <f t="shared" si="148"/>
        <v>0</v>
      </c>
      <c r="G3136" s="2025"/>
    </row>
    <row r="3137" spans="1:26" s="1883" customFormat="1" ht="52.8">
      <c r="A3137" s="2013" t="s">
        <v>178</v>
      </c>
      <c r="B3137" s="1878" t="s">
        <v>3355</v>
      </c>
      <c r="C3137" s="1879"/>
      <c r="D3137" s="1831"/>
      <c r="E3137" s="1831"/>
      <c r="F3137" s="1831">
        <f t="shared" si="148"/>
        <v>0</v>
      </c>
      <c r="G3137" s="1911"/>
      <c r="J3137" s="2019"/>
    </row>
    <row r="3138" spans="1:26" s="93" customFormat="1">
      <c r="A3138" s="1384"/>
      <c r="B3138" s="1390" t="s">
        <v>1628</v>
      </c>
      <c r="C3138" s="1385"/>
      <c r="D3138" s="1386"/>
      <c r="E3138" s="1831"/>
      <c r="F3138" s="2018">
        <f t="shared" si="148"/>
        <v>0</v>
      </c>
      <c r="G3138" s="500"/>
      <c r="H3138" s="1387"/>
      <c r="J3138" s="1388"/>
      <c r="K3138" s="1389"/>
    </row>
    <row r="3139" spans="1:26" s="2031" customFormat="1">
      <c r="A3139" s="2026"/>
      <c r="B3139" s="2027"/>
      <c r="C3139" s="2028" t="s">
        <v>201</v>
      </c>
      <c r="D3139" s="2029">
        <v>1</v>
      </c>
      <c r="E3139" s="2017"/>
      <c r="F3139" s="2018">
        <f t="shared" si="148"/>
        <v>0</v>
      </c>
      <c r="G3139" s="2025"/>
    </row>
    <row r="3140" spans="1:26" s="93" customFormat="1">
      <c r="A3140" s="1884"/>
      <c r="B3140" s="1999"/>
      <c r="D3140" s="1831"/>
      <c r="E3140" s="1810"/>
      <c r="F3140" s="1831"/>
      <c r="G3140" s="500"/>
      <c r="H3140" s="94"/>
      <c r="I3140" s="1810"/>
      <c r="J3140" s="2019"/>
    </row>
    <row r="3141" spans="1:26">
      <c r="A3141" s="2020" t="s">
        <v>3263</v>
      </c>
      <c r="B3141" s="2021" t="s">
        <v>3401</v>
      </c>
      <c r="C3141" s="2015"/>
      <c r="D3141" s="2016"/>
      <c r="E3141" s="2017"/>
      <c r="F3141" s="2018">
        <f>D3141*E3141</f>
        <v>0</v>
      </c>
      <c r="G3141" s="2025"/>
      <c r="H3141" s="2019"/>
      <c r="I3141" s="2019"/>
      <c r="J3141" s="2019"/>
      <c r="K3141" s="2019"/>
      <c r="L3141" s="2019"/>
      <c r="M3141" s="2019"/>
      <c r="N3141" s="2019"/>
      <c r="O3141" s="2019"/>
      <c r="P3141" s="2019"/>
      <c r="Q3141" s="2019"/>
      <c r="R3141" s="2019"/>
      <c r="S3141" s="2019"/>
      <c r="T3141" s="2019"/>
      <c r="U3141" s="2019"/>
      <c r="V3141" s="2019"/>
      <c r="W3141" s="2019"/>
      <c r="X3141" s="2019"/>
      <c r="Y3141" s="2019"/>
      <c r="Z3141" s="2019"/>
    </row>
    <row r="3142" spans="1:26" ht="26.4">
      <c r="A3142" s="2013"/>
      <c r="B3142" s="2023" t="s">
        <v>3405</v>
      </c>
      <c r="C3142" s="2015"/>
      <c r="D3142" s="2016"/>
      <c r="E3142" s="2017"/>
      <c r="F3142" s="2018">
        <f>D3142*E3142</f>
        <v>0</v>
      </c>
      <c r="H3142" s="2019"/>
      <c r="I3142" s="2019"/>
      <c r="J3142" s="2019"/>
      <c r="K3142" s="2019"/>
      <c r="L3142" s="2019"/>
      <c r="M3142" s="2019"/>
      <c r="N3142" s="2019"/>
      <c r="O3142" s="2019"/>
      <c r="P3142" s="2019"/>
      <c r="Q3142" s="2019"/>
      <c r="R3142" s="2019"/>
      <c r="S3142" s="2019"/>
      <c r="T3142" s="2019"/>
      <c r="U3142" s="2019"/>
      <c r="V3142" s="2019"/>
      <c r="W3142" s="2019"/>
      <c r="X3142" s="2019"/>
      <c r="Y3142" s="2019"/>
      <c r="Z3142" s="2019"/>
    </row>
    <row r="3143" spans="1:26">
      <c r="A3143" s="2024"/>
      <c r="B3143" s="1888" t="s">
        <v>322</v>
      </c>
      <c r="C3143" s="2015"/>
      <c r="D3143" s="2016"/>
      <c r="E3143" s="2017"/>
      <c r="F3143" s="2018">
        <f>D3143*E3143</f>
        <v>0</v>
      </c>
      <c r="H3143" s="2019"/>
      <c r="I3143" s="2019"/>
      <c r="J3143" s="2019"/>
      <c r="K3143" s="2019"/>
      <c r="L3143" s="2019"/>
      <c r="M3143" s="2019"/>
      <c r="N3143" s="2019"/>
      <c r="O3143" s="2019"/>
      <c r="P3143" s="2019"/>
      <c r="Q3143" s="2019"/>
      <c r="R3143" s="2019"/>
      <c r="S3143" s="2019"/>
      <c r="T3143" s="2019"/>
      <c r="U3143" s="2019"/>
      <c r="V3143" s="2019"/>
      <c r="W3143" s="2019"/>
      <c r="X3143" s="2019"/>
      <c r="Y3143" s="2019"/>
      <c r="Z3143" s="2019"/>
    </row>
    <row r="3144" spans="1:26" s="93" customFormat="1" ht="26.4">
      <c r="A3144" s="2013" t="s">
        <v>178</v>
      </c>
      <c r="B3144" s="1407" t="s">
        <v>3403</v>
      </c>
      <c r="D3144" s="1831"/>
      <c r="E3144" s="1810"/>
      <c r="F3144" s="2018">
        <f>D3144*E3144</f>
        <v>0</v>
      </c>
      <c r="G3144" s="500"/>
      <c r="H3144" s="94"/>
      <c r="I3144" s="1810"/>
    </row>
    <row r="3145" spans="1:26" s="93" customFormat="1" ht="26.4">
      <c r="A3145" s="2013" t="s">
        <v>178</v>
      </c>
      <c r="B3145" s="1407" t="s">
        <v>1826</v>
      </c>
      <c r="D3145" s="1831"/>
      <c r="E3145" s="1810"/>
      <c r="F3145" s="2018"/>
      <c r="G3145" s="500"/>
      <c r="H3145" s="94"/>
      <c r="I3145" s="1810"/>
    </row>
    <row r="3146" spans="1:26" s="93" customFormat="1" ht="26.4">
      <c r="A3146" s="2013" t="s">
        <v>178</v>
      </c>
      <c r="B3146" s="1888" t="s">
        <v>1866</v>
      </c>
      <c r="D3146" s="1831"/>
      <c r="E3146" s="1810"/>
      <c r="F3146" s="2018">
        <f t="shared" ref="F3146:F3152" si="149">D3146*E3146</f>
        <v>0</v>
      </c>
      <c r="G3146" s="500"/>
      <c r="H3146" s="94"/>
      <c r="I3146" s="1810"/>
    </row>
    <row r="3147" spans="1:26" s="93" customFormat="1" ht="39.6">
      <c r="A3147" s="2013" t="s">
        <v>178</v>
      </c>
      <c r="B3147" s="1888" t="s">
        <v>343</v>
      </c>
      <c r="D3147" s="1831"/>
      <c r="E3147" s="1810"/>
      <c r="F3147" s="2018">
        <f t="shared" si="149"/>
        <v>0</v>
      </c>
      <c r="G3147" s="500"/>
      <c r="H3147" s="94"/>
      <c r="I3147" s="1810"/>
    </row>
    <row r="3148" spans="1:26" s="1883" customFormat="1">
      <c r="A3148" s="2013" t="s">
        <v>178</v>
      </c>
      <c r="B3148" s="1877" t="s">
        <v>323</v>
      </c>
      <c r="C3148" s="1879"/>
      <c r="D3148" s="1831"/>
      <c r="E3148" s="1831"/>
      <c r="F3148" s="2018">
        <f t="shared" si="149"/>
        <v>0</v>
      </c>
      <c r="G3148" s="1911"/>
    </row>
    <row r="3149" spans="1:26" s="1883" customFormat="1" ht="39.6">
      <c r="A3149" s="2013" t="s">
        <v>178</v>
      </c>
      <c r="B3149" s="90" t="s">
        <v>313</v>
      </c>
      <c r="C3149" s="1997"/>
      <c r="D3149" s="1831"/>
      <c r="E3149" s="1831"/>
      <c r="F3149" s="2018">
        <f t="shared" si="149"/>
        <v>0</v>
      </c>
      <c r="G3149" s="2025"/>
    </row>
    <row r="3150" spans="1:26" s="1883" customFormat="1" ht="52.8">
      <c r="A3150" s="2013" t="s">
        <v>178</v>
      </c>
      <c r="B3150" s="1878" t="s">
        <v>3355</v>
      </c>
      <c r="C3150" s="1879"/>
      <c r="D3150" s="1831"/>
      <c r="E3150" s="1831"/>
      <c r="F3150" s="1831">
        <f t="shared" si="149"/>
        <v>0</v>
      </c>
      <c r="G3150" s="1911"/>
      <c r="J3150" s="2019"/>
    </row>
    <row r="3151" spans="1:26" s="93" customFormat="1">
      <c r="A3151" s="1384"/>
      <c r="B3151" s="1390" t="s">
        <v>1628</v>
      </c>
      <c r="C3151" s="1385"/>
      <c r="D3151" s="1386"/>
      <c r="E3151" s="1831"/>
      <c r="F3151" s="2018">
        <f t="shared" si="149"/>
        <v>0</v>
      </c>
      <c r="G3151" s="500"/>
      <c r="H3151" s="1387"/>
      <c r="J3151" s="1388"/>
      <c r="K3151" s="1389"/>
    </row>
    <row r="3152" spans="1:26" s="2031" customFormat="1">
      <c r="A3152" s="2026"/>
      <c r="B3152" s="2027"/>
      <c r="C3152" s="2028" t="s">
        <v>201</v>
      </c>
      <c r="D3152" s="2029">
        <v>2</v>
      </c>
      <c r="E3152" s="2017"/>
      <c r="F3152" s="2018">
        <f t="shared" si="149"/>
        <v>0</v>
      </c>
      <c r="G3152" s="2025"/>
    </row>
    <row r="3153" spans="1:26" s="93" customFormat="1">
      <c r="A3153" s="1884"/>
      <c r="B3153" s="1999"/>
      <c r="D3153" s="1831"/>
      <c r="E3153" s="1810"/>
      <c r="F3153" s="1831"/>
      <c r="G3153" s="500"/>
      <c r="H3153" s="94"/>
      <c r="I3153" s="1810"/>
      <c r="J3153" s="2019"/>
    </row>
    <row r="3154" spans="1:26">
      <c r="A3154" s="2020" t="s">
        <v>3265</v>
      </c>
      <c r="B3154" s="2021" t="s">
        <v>3401</v>
      </c>
      <c r="C3154" s="2015"/>
      <c r="D3154" s="2016"/>
      <c r="E3154" s="2017"/>
      <c r="F3154" s="2018">
        <f>D3154*E3154</f>
        <v>0</v>
      </c>
      <c r="G3154" s="2025"/>
      <c r="H3154" s="2019"/>
      <c r="I3154" s="2019"/>
      <c r="J3154" s="2019"/>
      <c r="K3154" s="2019"/>
      <c r="L3154" s="2019"/>
      <c r="M3154" s="2019"/>
      <c r="N3154" s="2019"/>
      <c r="O3154" s="2019"/>
      <c r="P3154" s="2019"/>
      <c r="Q3154" s="2019"/>
      <c r="R3154" s="2019"/>
      <c r="S3154" s="2019"/>
      <c r="T3154" s="2019"/>
      <c r="U3154" s="2019"/>
      <c r="V3154" s="2019"/>
      <c r="W3154" s="2019"/>
      <c r="X3154" s="2019"/>
      <c r="Y3154" s="2019"/>
      <c r="Z3154" s="2019"/>
    </row>
    <row r="3155" spans="1:26" ht="26.4">
      <c r="A3155" s="2013"/>
      <c r="B3155" s="2023" t="s">
        <v>3406</v>
      </c>
      <c r="C3155" s="2015"/>
      <c r="D3155" s="2016"/>
      <c r="E3155" s="2017"/>
      <c r="F3155" s="2018">
        <f>D3155*E3155</f>
        <v>0</v>
      </c>
      <c r="H3155" s="2019"/>
      <c r="I3155" s="2019"/>
      <c r="J3155" s="2019"/>
      <c r="K3155" s="2019"/>
      <c r="L3155" s="2019"/>
      <c r="M3155" s="2019"/>
      <c r="N3155" s="2019"/>
      <c r="O3155" s="2019"/>
      <c r="P3155" s="2019"/>
      <c r="Q3155" s="2019"/>
      <c r="R3155" s="2019"/>
      <c r="S3155" s="2019"/>
      <c r="T3155" s="2019"/>
      <c r="U3155" s="2019"/>
      <c r="V3155" s="2019"/>
      <c r="W3155" s="2019"/>
      <c r="X3155" s="2019"/>
      <c r="Y3155" s="2019"/>
      <c r="Z3155" s="2019"/>
    </row>
    <row r="3156" spans="1:26">
      <c r="A3156" s="2024"/>
      <c r="B3156" s="1888" t="s">
        <v>322</v>
      </c>
      <c r="C3156" s="2015"/>
      <c r="D3156" s="2016"/>
      <c r="E3156" s="2017"/>
      <c r="F3156" s="2018">
        <f>D3156*E3156</f>
        <v>0</v>
      </c>
      <c r="H3156" s="2019"/>
      <c r="I3156" s="2019"/>
      <c r="J3156" s="2019"/>
      <c r="K3156" s="2019"/>
      <c r="L3156" s="2019"/>
      <c r="M3156" s="2019"/>
      <c r="N3156" s="2019"/>
      <c r="O3156" s="2019"/>
      <c r="P3156" s="2019"/>
      <c r="Q3156" s="2019"/>
      <c r="R3156" s="2019"/>
      <c r="S3156" s="2019"/>
      <c r="T3156" s="2019"/>
      <c r="U3156" s="2019"/>
      <c r="V3156" s="2019"/>
      <c r="W3156" s="2019"/>
      <c r="X3156" s="2019"/>
      <c r="Y3156" s="2019"/>
      <c r="Z3156" s="2019"/>
    </row>
    <row r="3157" spans="1:26" s="93" customFormat="1" ht="26.4">
      <c r="A3157" s="2013" t="s">
        <v>178</v>
      </c>
      <c r="B3157" s="1407" t="s">
        <v>3403</v>
      </c>
      <c r="D3157" s="1831"/>
      <c r="E3157" s="1810"/>
      <c r="F3157" s="2018">
        <f>D3157*E3157</f>
        <v>0</v>
      </c>
      <c r="G3157" s="500"/>
      <c r="H3157" s="94"/>
      <c r="I3157" s="1810"/>
    </row>
    <row r="3158" spans="1:26" s="93" customFormat="1" ht="26.4">
      <c r="A3158" s="2013" t="s">
        <v>178</v>
      </c>
      <c r="B3158" s="1407" t="s">
        <v>1826</v>
      </c>
      <c r="D3158" s="1831"/>
      <c r="E3158" s="1810"/>
      <c r="F3158" s="2018"/>
      <c r="G3158" s="500"/>
      <c r="H3158" s="94"/>
      <c r="I3158" s="1810"/>
    </row>
    <row r="3159" spans="1:26" s="93" customFormat="1" ht="26.4">
      <c r="A3159" s="2013" t="s">
        <v>178</v>
      </c>
      <c r="B3159" s="1888" t="s">
        <v>1866</v>
      </c>
      <c r="D3159" s="1831"/>
      <c r="E3159" s="1810"/>
      <c r="F3159" s="2018">
        <f t="shared" ref="F3159:F3165" si="150">D3159*E3159</f>
        <v>0</v>
      </c>
      <c r="G3159" s="500"/>
      <c r="H3159" s="94"/>
      <c r="I3159" s="1810"/>
    </row>
    <row r="3160" spans="1:26" s="93" customFormat="1" ht="39.6">
      <c r="A3160" s="2013" t="s">
        <v>178</v>
      </c>
      <c r="B3160" s="1888" t="s">
        <v>343</v>
      </c>
      <c r="D3160" s="1831"/>
      <c r="E3160" s="1810"/>
      <c r="F3160" s="2018">
        <f t="shared" si="150"/>
        <v>0</v>
      </c>
      <c r="G3160" s="500"/>
      <c r="H3160" s="94"/>
      <c r="I3160" s="1810"/>
    </row>
    <row r="3161" spans="1:26" s="1883" customFormat="1">
      <c r="A3161" s="2013" t="s">
        <v>178</v>
      </c>
      <c r="B3161" s="1877" t="s">
        <v>323</v>
      </c>
      <c r="C3161" s="1879"/>
      <c r="D3161" s="1831"/>
      <c r="E3161" s="1831"/>
      <c r="F3161" s="2018">
        <f t="shared" si="150"/>
        <v>0</v>
      </c>
      <c r="G3161" s="1911"/>
    </row>
    <row r="3162" spans="1:26" s="1883" customFormat="1" ht="39.6">
      <c r="A3162" s="2013" t="s">
        <v>178</v>
      </c>
      <c r="B3162" s="90" t="s">
        <v>313</v>
      </c>
      <c r="C3162" s="1997"/>
      <c r="D3162" s="1831"/>
      <c r="E3162" s="1831"/>
      <c r="F3162" s="2018">
        <f t="shared" si="150"/>
        <v>0</v>
      </c>
      <c r="G3162" s="2025"/>
    </row>
    <row r="3163" spans="1:26" s="1883" customFormat="1" ht="52.8">
      <c r="A3163" s="2013" t="s">
        <v>178</v>
      </c>
      <c r="B3163" s="1878" t="s">
        <v>3355</v>
      </c>
      <c r="C3163" s="1879"/>
      <c r="D3163" s="1831"/>
      <c r="E3163" s="1831"/>
      <c r="F3163" s="1831">
        <f t="shared" si="150"/>
        <v>0</v>
      </c>
      <c r="G3163" s="1911"/>
      <c r="J3163" s="2019"/>
    </row>
    <row r="3164" spans="1:26" s="93" customFormat="1">
      <c r="A3164" s="1384"/>
      <c r="B3164" s="1390" t="s">
        <v>1628</v>
      </c>
      <c r="C3164" s="1385"/>
      <c r="D3164" s="1386"/>
      <c r="E3164" s="1831"/>
      <c r="F3164" s="2018">
        <f t="shared" si="150"/>
        <v>0</v>
      </c>
      <c r="G3164" s="500"/>
      <c r="H3164" s="1387"/>
      <c r="J3164" s="1388"/>
      <c r="K3164" s="1389"/>
    </row>
    <row r="3165" spans="1:26" s="2031" customFormat="1">
      <c r="A3165" s="2026"/>
      <c r="B3165" s="2027"/>
      <c r="C3165" s="2028" t="s">
        <v>201</v>
      </c>
      <c r="D3165" s="2029">
        <v>1</v>
      </c>
      <c r="E3165" s="2017"/>
      <c r="F3165" s="2018">
        <f t="shared" si="150"/>
        <v>0</v>
      </c>
      <c r="G3165" s="2025"/>
    </row>
    <row r="3166" spans="1:26" s="1883" customFormat="1">
      <c r="A3166" s="1892"/>
      <c r="B3166" s="1878"/>
      <c r="C3166" s="1879"/>
      <c r="D3166" s="1831"/>
      <c r="E3166" s="1831"/>
      <c r="F3166" s="1831"/>
      <c r="G3166" s="1911"/>
      <c r="J3166" s="2019"/>
    </row>
    <row r="3167" spans="1:26">
      <c r="A3167" s="2020" t="s">
        <v>3267</v>
      </c>
      <c r="B3167" s="2021" t="s">
        <v>1874</v>
      </c>
      <c r="C3167" s="2015"/>
      <c r="D3167" s="2016"/>
      <c r="E3167" s="2017"/>
      <c r="F3167" s="2018">
        <f>D3167*E3167</f>
        <v>0</v>
      </c>
      <c r="G3167" s="2025"/>
      <c r="H3167" s="2019"/>
      <c r="I3167" s="2019"/>
      <c r="J3167" s="2019"/>
      <c r="K3167" s="2019"/>
      <c r="L3167" s="2019"/>
      <c r="M3167" s="2019"/>
      <c r="N3167" s="2019"/>
      <c r="O3167" s="2019"/>
      <c r="P3167" s="2019"/>
      <c r="Q3167" s="2019"/>
      <c r="R3167" s="2019"/>
      <c r="S3167" s="2019"/>
      <c r="T3167" s="2019"/>
      <c r="U3167" s="2019"/>
      <c r="V3167" s="2019"/>
      <c r="W3167" s="2019"/>
      <c r="X3167" s="2019"/>
      <c r="Y3167" s="2019"/>
      <c r="Z3167" s="2019"/>
    </row>
    <row r="3168" spans="1:26" ht="26.4">
      <c r="A3168" s="2013"/>
      <c r="B3168" s="2023" t="s">
        <v>3407</v>
      </c>
      <c r="C3168" s="2015"/>
      <c r="D3168" s="2016"/>
      <c r="E3168" s="2017"/>
      <c r="F3168" s="2018">
        <f>D3168*E3168</f>
        <v>0</v>
      </c>
      <c r="H3168" s="2019"/>
      <c r="I3168" s="2019"/>
      <c r="J3168" s="2019"/>
      <c r="K3168" s="2019"/>
      <c r="L3168" s="2019"/>
      <c r="M3168" s="2019"/>
      <c r="N3168" s="2019"/>
      <c r="O3168" s="2019"/>
      <c r="P3168" s="2019"/>
      <c r="Q3168" s="2019"/>
      <c r="R3168" s="2019"/>
      <c r="S3168" s="2019"/>
      <c r="T3168" s="2019"/>
      <c r="U3168" s="2019"/>
      <c r="V3168" s="2019"/>
      <c r="W3168" s="2019"/>
      <c r="X3168" s="2019"/>
      <c r="Y3168" s="2019"/>
      <c r="Z3168" s="2019"/>
    </row>
    <row r="3169" spans="1:26">
      <c r="A3169" s="2024"/>
      <c r="B3169" s="1888" t="s">
        <v>322</v>
      </c>
      <c r="C3169" s="2015"/>
      <c r="D3169" s="2016"/>
      <c r="E3169" s="2017"/>
      <c r="F3169" s="2018">
        <f>D3169*E3169</f>
        <v>0</v>
      </c>
      <c r="H3169" s="2019"/>
      <c r="I3169" s="2019"/>
      <c r="J3169" s="2019"/>
      <c r="K3169" s="2019"/>
      <c r="L3169" s="2019"/>
      <c r="M3169" s="2019"/>
      <c r="N3169" s="2019"/>
      <c r="O3169" s="2019"/>
      <c r="P3169" s="2019"/>
      <c r="Q3169" s="2019"/>
      <c r="R3169" s="2019"/>
      <c r="S3169" s="2019"/>
      <c r="T3169" s="2019"/>
      <c r="U3169" s="2019"/>
      <c r="V3169" s="2019"/>
      <c r="W3169" s="2019"/>
      <c r="X3169" s="2019"/>
      <c r="Y3169" s="2019"/>
      <c r="Z3169" s="2019"/>
    </row>
    <row r="3170" spans="1:26" s="93" customFormat="1" ht="26.4">
      <c r="A3170" s="2013" t="s">
        <v>178</v>
      </c>
      <c r="B3170" s="1407" t="s">
        <v>3408</v>
      </c>
      <c r="D3170" s="1831"/>
      <c r="E3170" s="1810"/>
      <c r="F3170" s="2018">
        <f>D3170*E3170</f>
        <v>0</v>
      </c>
      <c r="G3170" s="500"/>
      <c r="H3170" s="94"/>
      <c r="I3170" s="1810"/>
    </row>
    <row r="3171" spans="1:26" s="93" customFormat="1" ht="26.4">
      <c r="A3171" s="2013" t="s">
        <v>178</v>
      </c>
      <c r="B3171" s="1407" t="s">
        <v>1826</v>
      </c>
      <c r="D3171" s="1831"/>
      <c r="E3171" s="1810"/>
      <c r="F3171" s="2018"/>
      <c r="G3171" s="500"/>
      <c r="H3171" s="94"/>
      <c r="I3171" s="1810"/>
    </row>
    <row r="3172" spans="1:26" s="93" customFormat="1" ht="26.4">
      <c r="A3172" s="2013" t="s">
        <v>178</v>
      </c>
      <c r="B3172" s="1888" t="s">
        <v>1866</v>
      </c>
      <c r="D3172" s="1831"/>
      <c r="E3172" s="1810"/>
      <c r="F3172" s="2018">
        <f t="shared" ref="F3172:F3178" si="151">D3172*E3172</f>
        <v>0</v>
      </c>
      <c r="G3172" s="500"/>
      <c r="H3172" s="94"/>
      <c r="I3172" s="1810"/>
    </row>
    <row r="3173" spans="1:26" s="93" customFormat="1" ht="39.6">
      <c r="A3173" s="2013" t="s">
        <v>178</v>
      </c>
      <c r="B3173" s="1888" t="s">
        <v>343</v>
      </c>
      <c r="D3173" s="1831"/>
      <c r="E3173" s="1810"/>
      <c r="F3173" s="2018">
        <f t="shared" si="151"/>
        <v>0</v>
      </c>
      <c r="G3173" s="500"/>
      <c r="H3173" s="94"/>
      <c r="I3173" s="1810"/>
    </row>
    <row r="3174" spans="1:26" s="1883" customFormat="1">
      <c r="A3174" s="2013" t="s">
        <v>178</v>
      </c>
      <c r="B3174" s="1877" t="s">
        <v>323</v>
      </c>
      <c r="C3174" s="1879"/>
      <c r="D3174" s="1831"/>
      <c r="E3174" s="1831"/>
      <c r="F3174" s="2018">
        <f t="shared" si="151"/>
        <v>0</v>
      </c>
      <c r="G3174" s="1911"/>
    </row>
    <row r="3175" spans="1:26" s="1883" customFormat="1" ht="39.6">
      <c r="A3175" s="2013" t="s">
        <v>178</v>
      </c>
      <c r="B3175" s="90" t="s">
        <v>313</v>
      </c>
      <c r="C3175" s="1997"/>
      <c r="D3175" s="1831"/>
      <c r="E3175" s="1831"/>
      <c r="F3175" s="2018">
        <f t="shared" si="151"/>
        <v>0</v>
      </c>
      <c r="G3175" s="2025"/>
    </row>
    <row r="3176" spans="1:26" s="1883" customFormat="1" ht="52.8">
      <c r="A3176" s="2013" t="s">
        <v>178</v>
      </c>
      <c r="B3176" s="1878" t="s">
        <v>3355</v>
      </c>
      <c r="C3176" s="1879"/>
      <c r="D3176" s="1831"/>
      <c r="E3176" s="1831"/>
      <c r="F3176" s="1831">
        <f t="shared" si="151"/>
        <v>0</v>
      </c>
      <c r="G3176" s="1911"/>
      <c r="J3176" s="2019"/>
    </row>
    <row r="3177" spans="1:26" s="93" customFormat="1">
      <c r="A3177" s="1384"/>
      <c r="B3177" s="1390" t="s">
        <v>1628</v>
      </c>
      <c r="C3177" s="1385"/>
      <c r="D3177" s="1386"/>
      <c r="E3177" s="1831"/>
      <c r="F3177" s="2018">
        <f t="shared" si="151"/>
        <v>0</v>
      </c>
      <c r="G3177" s="500"/>
      <c r="H3177" s="1387"/>
      <c r="J3177" s="1388"/>
      <c r="K3177" s="1389"/>
    </row>
    <row r="3178" spans="1:26" s="2031" customFormat="1">
      <c r="A3178" s="2026"/>
      <c r="B3178" s="2027"/>
      <c r="C3178" s="2028" t="s">
        <v>201</v>
      </c>
      <c r="D3178" s="2029">
        <v>7</v>
      </c>
      <c r="E3178" s="2017"/>
      <c r="F3178" s="2018">
        <f t="shared" si="151"/>
        <v>0</v>
      </c>
      <c r="G3178" s="2025"/>
    </row>
    <row r="3179" spans="1:26" s="1883" customFormat="1">
      <c r="A3179" s="1892"/>
      <c r="B3179" s="1878"/>
      <c r="C3179" s="1879"/>
      <c r="D3179" s="1831"/>
      <c r="E3179" s="1831"/>
      <c r="F3179" s="1831"/>
      <c r="G3179" s="1911"/>
      <c r="J3179" s="2019"/>
    </row>
    <row r="3180" spans="1:26">
      <c r="A3180" s="2020" t="s">
        <v>3269</v>
      </c>
      <c r="B3180" s="2021" t="s">
        <v>3409</v>
      </c>
      <c r="C3180" s="2015"/>
      <c r="D3180" s="2016"/>
      <c r="E3180" s="2017"/>
      <c r="F3180" s="2018">
        <f>D3180*E3180</f>
        <v>0</v>
      </c>
      <c r="G3180" s="2025"/>
      <c r="H3180" s="2019"/>
      <c r="I3180" s="2019"/>
      <c r="J3180" s="2019"/>
      <c r="K3180" s="2019"/>
      <c r="L3180" s="2019"/>
      <c r="M3180" s="2019"/>
      <c r="N3180" s="2019"/>
      <c r="O3180" s="2019"/>
      <c r="P3180" s="2019"/>
      <c r="Q3180" s="2019"/>
      <c r="R3180" s="2019"/>
      <c r="S3180" s="2019"/>
      <c r="T3180" s="2019"/>
      <c r="U3180" s="2019"/>
      <c r="V3180" s="2019"/>
      <c r="W3180" s="2019"/>
      <c r="X3180" s="2019"/>
      <c r="Y3180" s="2019"/>
      <c r="Z3180" s="2019"/>
    </row>
    <row r="3181" spans="1:26" ht="26.4">
      <c r="A3181" s="2013"/>
      <c r="B3181" s="2023" t="s">
        <v>3410</v>
      </c>
      <c r="C3181" s="2015"/>
      <c r="D3181" s="2016"/>
      <c r="E3181" s="2017"/>
      <c r="F3181" s="2018">
        <f>D3181*E3181</f>
        <v>0</v>
      </c>
      <c r="H3181" s="2019"/>
      <c r="I3181" s="2019"/>
      <c r="J3181" s="2019"/>
      <c r="K3181" s="2019"/>
      <c r="L3181" s="2019"/>
      <c r="M3181" s="2019"/>
      <c r="N3181" s="2019"/>
      <c r="O3181" s="2019"/>
      <c r="P3181" s="2019"/>
      <c r="Q3181" s="2019"/>
      <c r="R3181" s="2019"/>
      <c r="S3181" s="2019"/>
      <c r="T3181" s="2019"/>
      <c r="U3181" s="2019"/>
      <c r="V3181" s="2019"/>
      <c r="W3181" s="2019"/>
      <c r="X3181" s="2019"/>
      <c r="Y3181" s="2019"/>
      <c r="Z3181" s="2019"/>
    </row>
    <row r="3182" spans="1:26">
      <c r="A3182" s="2024"/>
      <c r="B3182" s="1888" t="s">
        <v>322</v>
      </c>
      <c r="C3182" s="2015"/>
      <c r="D3182" s="2016"/>
      <c r="E3182" s="2017"/>
      <c r="F3182" s="2018">
        <f>D3182*E3182</f>
        <v>0</v>
      </c>
      <c r="H3182" s="2019"/>
      <c r="I3182" s="2019"/>
      <c r="J3182" s="2019"/>
      <c r="K3182" s="2019"/>
      <c r="L3182" s="2019"/>
      <c r="M3182" s="2019"/>
      <c r="N3182" s="2019"/>
      <c r="O3182" s="2019"/>
      <c r="P3182" s="2019"/>
      <c r="Q3182" s="2019"/>
      <c r="R3182" s="2019"/>
      <c r="S3182" s="2019"/>
      <c r="T3182" s="2019"/>
      <c r="U3182" s="2019"/>
      <c r="V3182" s="2019"/>
      <c r="W3182" s="2019"/>
      <c r="X3182" s="2019"/>
      <c r="Y3182" s="2019"/>
      <c r="Z3182" s="2019"/>
    </row>
    <row r="3183" spans="1:26" s="93" customFormat="1" ht="26.4">
      <c r="A3183" s="2013" t="s">
        <v>178</v>
      </c>
      <c r="B3183" s="1407" t="s">
        <v>3411</v>
      </c>
      <c r="D3183" s="1831"/>
      <c r="E3183" s="1810"/>
      <c r="F3183" s="2018">
        <f>D3183*E3183</f>
        <v>0</v>
      </c>
      <c r="G3183" s="500"/>
      <c r="H3183" s="94"/>
      <c r="I3183" s="1810"/>
    </row>
    <row r="3184" spans="1:26" s="93" customFormat="1" ht="26.4">
      <c r="A3184" s="2013" t="s">
        <v>178</v>
      </c>
      <c r="B3184" s="1407" t="s">
        <v>3395</v>
      </c>
      <c r="D3184" s="1831"/>
      <c r="E3184" s="1810"/>
      <c r="F3184" s="2018"/>
      <c r="G3184" s="500"/>
      <c r="H3184" s="94"/>
      <c r="I3184" s="1810"/>
    </row>
    <row r="3185" spans="1:26" s="93" customFormat="1" ht="26.4">
      <c r="A3185" s="2013" t="s">
        <v>178</v>
      </c>
      <c r="B3185" s="1407" t="s">
        <v>1826</v>
      </c>
      <c r="D3185" s="1831"/>
      <c r="E3185" s="1810"/>
      <c r="F3185" s="2018"/>
      <c r="G3185" s="500"/>
      <c r="H3185" s="94"/>
      <c r="I3185" s="1810"/>
    </row>
    <row r="3186" spans="1:26" s="93" customFormat="1" ht="26.4">
      <c r="A3186" s="2013" t="s">
        <v>178</v>
      </c>
      <c r="B3186" s="1888" t="s">
        <v>1866</v>
      </c>
      <c r="D3186" s="1831"/>
      <c r="E3186" s="1810"/>
      <c r="F3186" s="2018">
        <f t="shared" ref="F3186:F3192" si="152">D3186*E3186</f>
        <v>0</v>
      </c>
      <c r="G3186" s="500"/>
      <c r="H3186" s="94"/>
      <c r="I3186" s="1810"/>
    </row>
    <row r="3187" spans="1:26" s="93" customFormat="1" ht="39.6">
      <c r="A3187" s="2013" t="s">
        <v>178</v>
      </c>
      <c r="B3187" s="1888" t="s">
        <v>343</v>
      </c>
      <c r="D3187" s="1831"/>
      <c r="E3187" s="1810"/>
      <c r="F3187" s="2018">
        <f t="shared" si="152"/>
        <v>0</v>
      </c>
      <c r="G3187" s="500"/>
      <c r="H3187" s="94"/>
      <c r="I3187" s="1810"/>
    </row>
    <row r="3188" spans="1:26" s="1883" customFormat="1">
      <c r="A3188" s="2013" t="s">
        <v>178</v>
      </c>
      <c r="B3188" s="1877" t="s">
        <v>323</v>
      </c>
      <c r="C3188" s="1879"/>
      <c r="D3188" s="1831"/>
      <c r="E3188" s="1831"/>
      <c r="F3188" s="2018">
        <f t="shared" si="152"/>
        <v>0</v>
      </c>
      <c r="G3188" s="1911"/>
    </row>
    <row r="3189" spans="1:26" s="1883" customFormat="1" ht="39.6">
      <c r="A3189" s="2013" t="s">
        <v>178</v>
      </c>
      <c r="B3189" s="90" t="s">
        <v>313</v>
      </c>
      <c r="C3189" s="1997"/>
      <c r="D3189" s="1831"/>
      <c r="E3189" s="1831"/>
      <c r="F3189" s="2018">
        <f t="shared" si="152"/>
        <v>0</v>
      </c>
      <c r="G3189" s="2025"/>
    </row>
    <row r="3190" spans="1:26" s="1883" customFormat="1" ht="52.8">
      <c r="A3190" s="2013" t="s">
        <v>178</v>
      </c>
      <c r="B3190" s="1878" t="s">
        <v>3355</v>
      </c>
      <c r="C3190" s="1879"/>
      <c r="D3190" s="1831"/>
      <c r="E3190" s="1831"/>
      <c r="F3190" s="1831">
        <f t="shared" si="152"/>
        <v>0</v>
      </c>
      <c r="G3190" s="1911"/>
      <c r="J3190" s="2019"/>
    </row>
    <row r="3191" spans="1:26" s="93" customFormat="1">
      <c r="A3191" s="1384"/>
      <c r="B3191" s="1390" t="s">
        <v>1628</v>
      </c>
      <c r="C3191" s="1385"/>
      <c r="D3191" s="1386"/>
      <c r="E3191" s="1831"/>
      <c r="F3191" s="2018">
        <f t="shared" si="152"/>
        <v>0</v>
      </c>
      <c r="G3191" s="500"/>
      <c r="H3191" s="1387"/>
      <c r="J3191" s="1388"/>
      <c r="K3191" s="1389"/>
    </row>
    <row r="3192" spans="1:26" s="2031" customFormat="1">
      <c r="A3192" s="2026"/>
      <c r="B3192" s="2027"/>
      <c r="C3192" s="2028" t="s">
        <v>201</v>
      </c>
      <c r="D3192" s="2029">
        <v>2</v>
      </c>
      <c r="E3192" s="2017"/>
      <c r="F3192" s="2018">
        <f t="shared" si="152"/>
        <v>0</v>
      </c>
      <c r="G3192" s="2025"/>
    </row>
    <row r="3193" spans="1:26" s="1883" customFormat="1">
      <c r="A3193" s="1892"/>
      <c r="B3193" s="1878"/>
      <c r="D3193" s="1831"/>
      <c r="E3193" s="1831"/>
      <c r="F3193" s="1831"/>
      <c r="G3193" s="1911"/>
      <c r="J3193" s="2019"/>
    </row>
    <row r="3194" spans="1:26">
      <c r="A3194" s="2020" t="s">
        <v>3273</v>
      </c>
      <c r="B3194" s="2021" t="s">
        <v>3409</v>
      </c>
      <c r="C3194" s="2015"/>
      <c r="D3194" s="2016"/>
      <c r="E3194" s="2017"/>
      <c r="F3194" s="2018">
        <f>D3194*E3194</f>
        <v>0</v>
      </c>
      <c r="G3194" s="2025"/>
      <c r="H3194" s="2019"/>
      <c r="I3194" s="2019"/>
      <c r="J3194" s="2019"/>
      <c r="K3194" s="2019"/>
      <c r="L3194" s="2019"/>
      <c r="M3194" s="2019"/>
      <c r="N3194" s="2019"/>
      <c r="O3194" s="2019"/>
      <c r="P3194" s="2019"/>
      <c r="Q3194" s="2019"/>
      <c r="R3194" s="2019"/>
      <c r="S3194" s="2019"/>
      <c r="T3194" s="2019"/>
      <c r="U3194" s="2019"/>
      <c r="V3194" s="2019"/>
      <c r="W3194" s="2019"/>
      <c r="X3194" s="2019"/>
      <c r="Y3194" s="2019"/>
      <c r="Z3194" s="2019"/>
    </row>
    <row r="3195" spans="1:26" ht="26.4">
      <c r="A3195" s="2013"/>
      <c r="B3195" s="2023" t="s">
        <v>3412</v>
      </c>
      <c r="C3195" s="2015"/>
      <c r="D3195" s="2016"/>
      <c r="E3195" s="2017"/>
      <c r="F3195" s="2018">
        <f>D3195*E3195</f>
        <v>0</v>
      </c>
      <c r="H3195" s="2019"/>
      <c r="I3195" s="2019"/>
      <c r="J3195" s="2019"/>
      <c r="K3195" s="2019"/>
      <c r="L3195" s="2019"/>
      <c r="M3195" s="2019"/>
      <c r="N3195" s="2019"/>
      <c r="O3195" s="2019"/>
      <c r="P3195" s="2019"/>
      <c r="Q3195" s="2019"/>
      <c r="R3195" s="2019"/>
      <c r="S3195" s="2019"/>
      <c r="T3195" s="2019"/>
      <c r="U3195" s="2019"/>
      <c r="V3195" s="2019"/>
      <c r="W3195" s="2019"/>
      <c r="X3195" s="2019"/>
      <c r="Y3195" s="2019"/>
      <c r="Z3195" s="2019"/>
    </row>
    <row r="3196" spans="1:26">
      <c r="A3196" s="2024"/>
      <c r="B3196" s="1888" t="s">
        <v>322</v>
      </c>
      <c r="C3196" s="2015"/>
      <c r="D3196" s="2016"/>
      <c r="E3196" s="2017"/>
      <c r="F3196" s="2018">
        <f>D3196*E3196</f>
        <v>0</v>
      </c>
      <c r="H3196" s="2019"/>
      <c r="I3196" s="2019"/>
      <c r="J3196" s="2019"/>
      <c r="K3196" s="2019"/>
      <c r="L3196" s="2019"/>
      <c r="M3196" s="2019"/>
      <c r="N3196" s="2019"/>
      <c r="O3196" s="2019"/>
      <c r="P3196" s="2019"/>
      <c r="Q3196" s="2019"/>
      <c r="R3196" s="2019"/>
      <c r="S3196" s="2019"/>
      <c r="T3196" s="2019"/>
      <c r="U3196" s="2019"/>
      <c r="V3196" s="2019"/>
      <c r="W3196" s="2019"/>
      <c r="X3196" s="2019"/>
      <c r="Y3196" s="2019"/>
      <c r="Z3196" s="2019"/>
    </row>
    <row r="3197" spans="1:26" s="93" customFormat="1" ht="26.4">
      <c r="A3197" s="2013" t="s">
        <v>178</v>
      </c>
      <c r="B3197" s="1407" t="s">
        <v>3411</v>
      </c>
      <c r="D3197" s="1831"/>
      <c r="E3197" s="1810"/>
      <c r="F3197" s="2018">
        <f>D3197*E3197</f>
        <v>0</v>
      </c>
      <c r="G3197" s="500"/>
      <c r="H3197" s="94"/>
      <c r="I3197" s="1810"/>
    </row>
    <row r="3198" spans="1:26" s="93" customFormat="1" ht="26.4">
      <c r="A3198" s="2013" t="s">
        <v>178</v>
      </c>
      <c r="B3198" s="1407" t="s">
        <v>3395</v>
      </c>
      <c r="D3198" s="1831"/>
      <c r="E3198" s="1810"/>
      <c r="F3198" s="2018"/>
      <c r="G3198" s="500"/>
      <c r="H3198" s="94"/>
      <c r="I3198" s="1810"/>
    </row>
    <row r="3199" spans="1:26" s="93" customFormat="1" ht="26.4">
      <c r="A3199" s="2013" t="s">
        <v>178</v>
      </c>
      <c r="B3199" s="1407" t="s">
        <v>1826</v>
      </c>
      <c r="D3199" s="1831"/>
      <c r="E3199" s="1810"/>
      <c r="F3199" s="2018"/>
      <c r="G3199" s="500"/>
      <c r="H3199" s="94"/>
      <c r="I3199" s="1810"/>
    </row>
    <row r="3200" spans="1:26" s="93" customFormat="1" ht="26.4">
      <c r="A3200" s="2013" t="s">
        <v>178</v>
      </c>
      <c r="B3200" s="1888" t="s">
        <v>1866</v>
      </c>
      <c r="D3200" s="1831"/>
      <c r="E3200" s="1810"/>
      <c r="F3200" s="2018">
        <f t="shared" ref="F3200:F3206" si="153">D3200*E3200</f>
        <v>0</v>
      </c>
      <c r="G3200" s="500"/>
      <c r="H3200" s="94"/>
      <c r="I3200" s="1810"/>
    </row>
    <row r="3201" spans="1:26" s="93" customFormat="1" ht="39.6">
      <c r="A3201" s="2013" t="s">
        <v>178</v>
      </c>
      <c r="B3201" s="1888" t="s">
        <v>343</v>
      </c>
      <c r="D3201" s="1831"/>
      <c r="E3201" s="1810"/>
      <c r="F3201" s="2018">
        <f t="shared" si="153"/>
        <v>0</v>
      </c>
      <c r="G3201" s="500"/>
      <c r="H3201" s="94"/>
      <c r="I3201" s="1810"/>
    </row>
    <row r="3202" spans="1:26" s="1883" customFormat="1">
      <c r="A3202" s="2013" t="s">
        <v>178</v>
      </c>
      <c r="B3202" s="1877" t="s">
        <v>323</v>
      </c>
      <c r="C3202" s="1879"/>
      <c r="D3202" s="1831"/>
      <c r="E3202" s="1831"/>
      <c r="F3202" s="2018">
        <f t="shared" si="153"/>
        <v>0</v>
      </c>
      <c r="G3202" s="1911"/>
    </row>
    <row r="3203" spans="1:26" s="1883" customFormat="1" ht="39.6">
      <c r="A3203" s="2013" t="s">
        <v>178</v>
      </c>
      <c r="B3203" s="90" t="s">
        <v>313</v>
      </c>
      <c r="C3203" s="1997"/>
      <c r="D3203" s="1831"/>
      <c r="E3203" s="1831"/>
      <c r="F3203" s="2018">
        <f t="shared" si="153"/>
        <v>0</v>
      </c>
      <c r="G3203" s="2025"/>
    </row>
    <row r="3204" spans="1:26" s="1883" customFormat="1" ht="52.8">
      <c r="A3204" s="2013" t="s">
        <v>178</v>
      </c>
      <c r="B3204" s="1878" t="s">
        <v>3355</v>
      </c>
      <c r="C3204" s="1879"/>
      <c r="D3204" s="1831"/>
      <c r="E3204" s="1831"/>
      <c r="F3204" s="1831">
        <f t="shared" si="153"/>
        <v>0</v>
      </c>
      <c r="G3204" s="1911"/>
      <c r="J3204" s="2019"/>
    </row>
    <row r="3205" spans="1:26" s="93" customFormat="1">
      <c r="A3205" s="1384"/>
      <c r="B3205" s="1390" t="s">
        <v>1628</v>
      </c>
      <c r="C3205" s="1385"/>
      <c r="D3205" s="1386"/>
      <c r="E3205" s="1831"/>
      <c r="F3205" s="2018">
        <f t="shared" si="153"/>
        <v>0</v>
      </c>
      <c r="G3205" s="500"/>
      <c r="H3205" s="1387"/>
      <c r="J3205" s="1388"/>
      <c r="K3205" s="1389"/>
    </row>
    <row r="3206" spans="1:26" s="2031" customFormat="1">
      <c r="A3206" s="2026"/>
      <c r="B3206" s="2027"/>
      <c r="C3206" s="2028" t="s">
        <v>201</v>
      </c>
      <c r="D3206" s="2029">
        <v>2</v>
      </c>
      <c r="E3206" s="2017"/>
      <c r="F3206" s="2018">
        <f t="shared" si="153"/>
        <v>0</v>
      </c>
      <c r="G3206" s="2025"/>
    </row>
    <row r="3207" spans="1:26" s="2031" customFormat="1">
      <c r="A3207" s="2026"/>
      <c r="B3207" s="2027"/>
      <c r="C3207" s="2028"/>
      <c r="D3207" s="2029"/>
      <c r="E3207" s="2017"/>
      <c r="F3207" s="2018"/>
      <c r="G3207" s="2025"/>
    </row>
    <row r="3208" spans="1:26">
      <c r="A3208" s="2020" t="s">
        <v>3275</v>
      </c>
      <c r="B3208" s="2021" t="s">
        <v>3413</v>
      </c>
      <c r="C3208" s="2015"/>
      <c r="D3208" s="2016"/>
      <c r="E3208" s="2017"/>
      <c r="F3208" s="2018">
        <f>D3208*E3208</f>
        <v>0</v>
      </c>
      <c r="G3208" s="2025"/>
      <c r="H3208" s="2019"/>
      <c r="I3208" s="2019"/>
      <c r="J3208" s="2019"/>
      <c r="K3208" s="2019"/>
      <c r="L3208" s="2019"/>
      <c r="M3208" s="2019"/>
      <c r="N3208" s="2019"/>
      <c r="O3208" s="2019"/>
      <c r="P3208" s="2019"/>
      <c r="Q3208" s="2019"/>
      <c r="R3208" s="2019"/>
      <c r="S3208" s="2019"/>
      <c r="T3208" s="2019"/>
      <c r="U3208" s="2019"/>
      <c r="V3208" s="2019"/>
      <c r="W3208" s="2019"/>
      <c r="X3208" s="2019"/>
      <c r="Y3208" s="2019"/>
      <c r="Z3208" s="2019"/>
    </row>
    <row r="3209" spans="1:26" ht="26.4">
      <c r="A3209" s="2013"/>
      <c r="B3209" s="2023" t="s">
        <v>3414</v>
      </c>
      <c r="C3209" s="2015"/>
      <c r="D3209" s="2016"/>
      <c r="E3209" s="2017"/>
      <c r="F3209" s="2018">
        <f>D3209*E3209</f>
        <v>0</v>
      </c>
      <c r="H3209" s="2019"/>
      <c r="I3209" s="2019"/>
      <c r="J3209" s="2019"/>
      <c r="K3209" s="2019"/>
      <c r="L3209" s="2019"/>
      <c r="M3209" s="2019"/>
      <c r="N3209" s="2019"/>
      <c r="O3209" s="2019"/>
      <c r="P3209" s="2019"/>
      <c r="Q3209" s="2019"/>
      <c r="R3209" s="2019"/>
      <c r="S3209" s="2019"/>
      <c r="T3209" s="2019"/>
      <c r="U3209" s="2019"/>
      <c r="V3209" s="2019"/>
      <c r="W3209" s="2019"/>
      <c r="X3209" s="2019"/>
      <c r="Y3209" s="2019"/>
      <c r="Z3209" s="2019"/>
    </row>
    <row r="3210" spans="1:26">
      <c r="A3210" s="2024"/>
      <c r="B3210" s="1888" t="s">
        <v>322</v>
      </c>
      <c r="C3210" s="2015"/>
      <c r="D3210" s="2016"/>
      <c r="E3210" s="2017"/>
      <c r="F3210" s="2018">
        <f>D3210*E3210</f>
        <v>0</v>
      </c>
      <c r="H3210" s="2019"/>
      <c r="I3210" s="2019"/>
      <c r="J3210" s="2019"/>
      <c r="K3210" s="2019"/>
      <c r="L3210" s="2019"/>
      <c r="M3210" s="2019"/>
      <c r="N3210" s="2019"/>
      <c r="O3210" s="2019"/>
      <c r="P3210" s="2019"/>
      <c r="Q3210" s="2019"/>
      <c r="R3210" s="2019"/>
      <c r="S3210" s="2019"/>
      <c r="T3210" s="2019"/>
      <c r="U3210" s="2019"/>
      <c r="V3210" s="2019"/>
      <c r="W3210" s="2019"/>
      <c r="X3210" s="2019"/>
      <c r="Y3210" s="2019"/>
      <c r="Z3210" s="2019"/>
    </row>
    <row r="3211" spans="1:26" s="93" customFormat="1" ht="26.4">
      <c r="A3211" s="2013" t="s">
        <v>178</v>
      </c>
      <c r="B3211" s="1407" t="s">
        <v>3415</v>
      </c>
      <c r="D3211" s="1831"/>
      <c r="E3211" s="1810"/>
      <c r="F3211" s="2018">
        <f>D3211*E3211</f>
        <v>0</v>
      </c>
      <c r="G3211" s="500"/>
      <c r="H3211" s="94"/>
      <c r="I3211" s="1810"/>
    </row>
    <row r="3212" spans="1:26" s="93" customFormat="1" ht="26.4">
      <c r="A3212" s="2013" t="s">
        <v>178</v>
      </c>
      <c r="B3212" s="1407" t="s">
        <v>1826</v>
      </c>
      <c r="D3212" s="1831"/>
      <c r="E3212" s="1810"/>
      <c r="F3212" s="2018"/>
      <c r="G3212" s="500"/>
      <c r="H3212" s="94"/>
      <c r="I3212" s="1810"/>
    </row>
    <row r="3213" spans="1:26" s="93" customFormat="1" ht="26.4">
      <c r="A3213" s="2013" t="s">
        <v>178</v>
      </c>
      <c r="B3213" s="1888" t="s">
        <v>1866</v>
      </c>
      <c r="D3213" s="1831"/>
      <c r="E3213" s="1810"/>
      <c r="F3213" s="2018">
        <f t="shared" ref="F3213:F3219" si="154">D3213*E3213</f>
        <v>0</v>
      </c>
      <c r="G3213" s="500"/>
      <c r="H3213" s="94"/>
      <c r="I3213" s="1810"/>
    </row>
    <row r="3214" spans="1:26" s="93" customFormat="1" ht="39.6">
      <c r="A3214" s="2013" t="s">
        <v>178</v>
      </c>
      <c r="B3214" s="1888" t="s">
        <v>343</v>
      </c>
      <c r="D3214" s="1831"/>
      <c r="E3214" s="1810"/>
      <c r="F3214" s="2018">
        <f t="shared" si="154"/>
        <v>0</v>
      </c>
      <c r="G3214" s="500"/>
      <c r="H3214" s="94"/>
      <c r="I3214" s="1810"/>
    </row>
    <row r="3215" spans="1:26" s="1883" customFormat="1">
      <c r="A3215" s="2013" t="s">
        <v>178</v>
      </c>
      <c r="B3215" s="1877" t="s">
        <v>323</v>
      </c>
      <c r="C3215" s="1879"/>
      <c r="D3215" s="1831"/>
      <c r="E3215" s="1831"/>
      <c r="F3215" s="2018">
        <f t="shared" si="154"/>
        <v>0</v>
      </c>
      <c r="G3215" s="1911"/>
    </row>
    <row r="3216" spans="1:26" s="1883" customFormat="1" ht="39.6">
      <c r="A3216" s="2013" t="s">
        <v>178</v>
      </c>
      <c r="B3216" s="90" t="s">
        <v>313</v>
      </c>
      <c r="C3216" s="1997"/>
      <c r="D3216" s="1831"/>
      <c r="E3216" s="1831"/>
      <c r="F3216" s="2018">
        <f t="shared" si="154"/>
        <v>0</v>
      </c>
      <c r="G3216" s="2025"/>
    </row>
    <row r="3217" spans="1:26" s="1883" customFormat="1" ht="52.8">
      <c r="A3217" s="2013" t="s">
        <v>178</v>
      </c>
      <c r="B3217" s="1878" t="s">
        <v>3355</v>
      </c>
      <c r="C3217" s="1879"/>
      <c r="D3217" s="1831"/>
      <c r="E3217" s="1831"/>
      <c r="F3217" s="1831">
        <f t="shared" si="154"/>
        <v>0</v>
      </c>
      <c r="G3217" s="1911"/>
      <c r="J3217" s="2019"/>
    </row>
    <row r="3218" spans="1:26" s="93" customFormat="1">
      <c r="A3218" s="1384"/>
      <c r="B3218" s="1390" t="s">
        <v>1628</v>
      </c>
      <c r="C3218" s="1385"/>
      <c r="D3218" s="1386"/>
      <c r="E3218" s="1831"/>
      <c r="F3218" s="2018">
        <f t="shared" si="154"/>
        <v>0</v>
      </c>
      <c r="G3218" s="500"/>
      <c r="H3218" s="1387"/>
      <c r="J3218" s="1388"/>
      <c r="K3218" s="1389"/>
    </row>
    <row r="3219" spans="1:26" s="2031" customFormat="1">
      <c r="A3219" s="2026"/>
      <c r="B3219" s="2027"/>
      <c r="C3219" s="2028" t="s">
        <v>201</v>
      </c>
      <c r="D3219" s="2029">
        <v>1</v>
      </c>
      <c r="E3219" s="2017"/>
      <c r="F3219" s="2018">
        <f t="shared" si="154"/>
        <v>0</v>
      </c>
      <c r="G3219" s="2025"/>
    </row>
    <row r="3220" spans="1:26" s="2031" customFormat="1">
      <c r="A3220" s="2026"/>
      <c r="B3220" s="2027"/>
      <c r="C3220" s="2028"/>
      <c r="D3220" s="2029"/>
      <c r="E3220" s="2017"/>
      <c r="F3220" s="2018"/>
      <c r="G3220" s="2025"/>
    </row>
    <row r="3221" spans="1:26">
      <c r="A3221" s="2020" t="s">
        <v>3277</v>
      </c>
      <c r="B3221" s="2021" t="s">
        <v>3416</v>
      </c>
      <c r="C3221" s="2015"/>
      <c r="D3221" s="2016"/>
      <c r="E3221" s="2017"/>
      <c r="F3221" s="2018">
        <f>D3221*E3221</f>
        <v>0</v>
      </c>
      <c r="G3221" s="2025"/>
      <c r="H3221" s="2019"/>
      <c r="I3221" s="2019"/>
      <c r="J3221" s="2019"/>
      <c r="K3221" s="2019"/>
      <c r="L3221" s="2019"/>
      <c r="M3221" s="2019"/>
      <c r="N3221" s="2019"/>
      <c r="O3221" s="2019"/>
      <c r="P3221" s="2019"/>
      <c r="Q3221" s="2019"/>
      <c r="R3221" s="2019"/>
      <c r="S3221" s="2019"/>
      <c r="T3221" s="2019"/>
      <c r="U3221" s="2019"/>
      <c r="V3221" s="2019"/>
      <c r="W3221" s="2019"/>
      <c r="X3221" s="2019"/>
      <c r="Y3221" s="2019"/>
      <c r="Z3221" s="2019"/>
    </row>
    <row r="3222" spans="1:26" ht="39.6">
      <c r="A3222" s="2013"/>
      <c r="B3222" s="2023" t="s">
        <v>3417</v>
      </c>
      <c r="C3222" s="2015"/>
      <c r="D3222" s="2016"/>
      <c r="E3222" s="2017"/>
      <c r="F3222" s="2018">
        <f>D3222*E3222</f>
        <v>0</v>
      </c>
      <c r="H3222" s="2019"/>
      <c r="I3222" s="2019"/>
      <c r="J3222" s="2019"/>
      <c r="K3222" s="2019"/>
      <c r="L3222" s="2019"/>
      <c r="M3222" s="2019"/>
      <c r="N3222" s="2019"/>
      <c r="O3222" s="2019"/>
      <c r="P3222" s="2019"/>
      <c r="Q3222" s="2019"/>
      <c r="R3222" s="2019"/>
      <c r="S3222" s="2019"/>
      <c r="T3222" s="2019"/>
      <c r="U3222" s="2019"/>
      <c r="V3222" s="2019"/>
      <c r="W3222" s="2019"/>
      <c r="X3222" s="2019"/>
      <c r="Y3222" s="2019"/>
      <c r="Z3222" s="2019"/>
    </row>
    <row r="3223" spans="1:26">
      <c r="A3223" s="2024"/>
      <c r="B3223" s="1888" t="s">
        <v>322</v>
      </c>
      <c r="C3223" s="2015"/>
      <c r="D3223" s="2016"/>
      <c r="E3223" s="2017"/>
      <c r="F3223" s="2018">
        <f>D3223*E3223</f>
        <v>0</v>
      </c>
      <c r="H3223" s="2019"/>
      <c r="I3223" s="2019"/>
      <c r="J3223" s="2019"/>
      <c r="K3223" s="2019"/>
      <c r="L3223" s="2019"/>
      <c r="M3223" s="2019"/>
      <c r="N3223" s="2019"/>
      <c r="O3223" s="2019"/>
      <c r="P3223" s="2019"/>
      <c r="Q3223" s="2019"/>
      <c r="R3223" s="2019"/>
      <c r="S3223" s="2019"/>
      <c r="T3223" s="2019"/>
      <c r="U3223" s="2019"/>
      <c r="V3223" s="2019"/>
      <c r="W3223" s="2019"/>
      <c r="X3223" s="2019"/>
      <c r="Y3223" s="2019"/>
      <c r="Z3223" s="2019"/>
    </row>
    <row r="3224" spans="1:26" s="93" customFormat="1" ht="26.4">
      <c r="A3224" s="2013" t="s">
        <v>178</v>
      </c>
      <c r="B3224" s="1407" t="s">
        <v>3418</v>
      </c>
      <c r="D3224" s="1831"/>
      <c r="E3224" s="1810"/>
      <c r="F3224" s="2018">
        <f>D3224*E3224</f>
        <v>0</v>
      </c>
      <c r="G3224" s="500"/>
      <c r="H3224" s="94"/>
      <c r="I3224" s="1810"/>
    </row>
    <row r="3225" spans="1:26" s="93" customFormat="1" ht="26.4">
      <c r="A3225" s="2013" t="s">
        <v>178</v>
      </c>
      <c r="B3225" s="1407" t="s">
        <v>1826</v>
      </c>
      <c r="D3225" s="1831"/>
      <c r="E3225" s="1810"/>
      <c r="F3225" s="2018"/>
      <c r="G3225" s="500"/>
      <c r="H3225" s="94"/>
      <c r="I3225" s="1810"/>
    </row>
    <row r="3226" spans="1:26" s="93" customFormat="1" ht="26.4">
      <c r="A3226" s="2013" t="s">
        <v>178</v>
      </c>
      <c r="B3226" s="1888" t="s">
        <v>1866</v>
      </c>
      <c r="D3226" s="1831"/>
      <c r="E3226" s="1810"/>
      <c r="F3226" s="2018">
        <f t="shared" ref="F3226:F3232" si="155">D3226*E3226</f>
        <v>0</v>
      </c>
      <c r="G3226" s="500"/>
      <c r="H3226" s="94"/>
      <c r="I3226" s="1810"/>
    </row>
    <row r="3227" spans="1:26" s="93" customFormat="1" ht="39.6">
      <c r="A3227" s="2013" t="s">
        <v>178</v>
      </c>
      <c r="B3227" s="1888" t="s">
        <v>343</v>
      </c>
      <c r="D3227" s="1831"/>
      <c r="E3227" s="1810"/>
      <c r="F3227" s="2018">
        <f t="shared" si="155"/>
        <v>0</v>
      </c>
      <c r="G3227" s="500"/>
      <c r="H3227" s="94"/>
      <c r="I3227" s="1810"/>
    </row>
    <row r="3228" spans="1:26" s="1883" customFormat="1">
      <c r="A3228" s="2013" t="s">
        <v>178</v>
      </c>
      <c r="B3228" s="1877" t="s">
        <v>323</v>
      </c>
      <c r="C3228" s="1879"/>
      <c r="D3228" s="1831"/>
      <c r="E3228" s="1831"/>
      <c r="F3228" s="2018">
        <f t="shared" si="155"/>
        <v>0</v>
      </c>
      <c r="G3228" s="1911"/>
    </row>
    <row r="3229" spans="1:26" s="1883" customFormat="1" ht="39.6">
      <c r="A3229" s="2013" t="s">
        <v>178</v>
      </c>
      <c r="B3229" s="90" t="s">
        <v>313</v>
      </c>
      <c r="C3229" s="1997"/>
      <c r="D3229" s="1831"/>
      <c r="E3229" s="1831"/>
      <c r="F3229" s="2018">
        <f t="shared" si="155"/>
        <v>0</v>
      </c>
      <c r="G3229" s="2025"/>
    </row>
    <row r="3230" spans="1:26" s="1883" customFormat="1" ht="52.8">
      <c r="A3230" s="2013" t="s">
        <v>178</v>
      </c>
      <c r="B3230" s="1878" t="s">
        <v>3355</v>
      </c>
      <c r="C3230" s="1879"/>
      <c r="D3230" s="1831"/>
      <c r="E3230" s="1831"/>
      <c r="F3230" s="1831">
        <f t="shared" si="155"/>
        <v>0</v>
      </c>
      <c r="G3230" s="1911"/>
      <c r="J3230" s="2019"/>
    </row>
    <row r="3231" spans="1:26" s="93" customFormat="1">
      <c r="A3231" s="1384"/>
      <c r="B3231" s="1390" t="s">
        <v>1628</v>
      </c>
      <c r="C3231" s="1385"/>
      <c r="D3231" s="1386"/>
      <c r="E3231" s="1831"/>
      <c r="F3231" s="2018">
        <f t="shared" si="155"/>
        <v>0</v>
      </c>
      <c r="G3231" s="500"/>
      <c r="H3231" s="1387"/>
      <c r="J3231" s="1388"/>
      <c r="K3231" s="1389"/>
    </row>
    <row r="3232" spans="1:26" s="2031" customFormat="1">
      <c r="A3232" s="2026"/>
      <c r="B3232" s="2027"/>
      <c r="C3232" s="2028" t="s">
        <v>201</v>
      </c>
      <c r="D3232" s="2029">
        <v>1</v>
      </c>
      <c r="E3232" s="2017"/>
      <c r="F3232" s="2018">
        <f t="shared" si="155"/>
        <v>0</v>
      </c>
      <c r="G3232" s="2025"/>
    </row>
    <row r="3233" spans="1:26" s="2031" customFormat="1">
      <c r="A3233" s="2026"/>
      <c r="B3233" s="2027"/>
      <c r="C3233" s="2028"/>
      <c r="D3233" s="2029"/>
      <c r="E3233" s="2017"/>
      <c r="F3233" s="2018"/>
      <c r="G3233" s="2025"/>
    </row>
    <row r="3234" spans="1:26">
      <c r="A3234" s="2020" t="s">
        <v>3279</v>
      </c>
      <c r="B3234" s="2021" t="s">
        <v>3419</v>
      </c>
      <c r="C3234" s="2015"/>
      <c r="D3234" s="2016"/>
      <c r="E3234" s="2017"/>
      <c r="F3234" s="2018">
        <f>D3234*E3234</f>
        <v>0</v>
      </c>
      <c r="G3234" s="2025"/>
      <c r="H3234" s="2019"/>
      <c r="I3234" s="2019"/>
      <c r="J3234" s="2019"/>
      <c r="K3234" s="2019"/>
      <c r="L3234" s="2019"/>
      <c r="M3234" s="2019"/>
      <c r="N3234" s="2019"/>
      <c r="O3234" s="2019"/>
      <c r="P3234" s="2019"/>
      <c r="Q3234" s="2019"/>
      <c r="R3234" s="2019"/>
      <c r="S3234" s="2019"/>
      <c r="T3234" s="2019"/>
      <c r="U3234" s="2019"/>
      <c r="V3234" s="2019"/>
      <c r="W3234" s="2019"/>
      <c r="X3234" s="2019"/>
      <c r="Y3234" s="2019"/>
      <c r="Z3234" s="2019"/>
    </row>
    <row r="3235" spans="1:26" ht="39.6">
      <c r="A3235" s="2013"/>
      <c r="B3235" s="2023" t="s">
        <v>3420</v>
      </c>
      <c r="C3235" s="2015"/>
      <c r="D3235" s="2016"/>
      <c r="E3235" s="2017"/>
      <c r="F3235" s="2018">
        <f>D3235*E3235</f>
        <v>0</v>
      </c>
      <c r="H3235" s="2019"/>
      <c r="I3235" s="2019"/>
      <c r="J3235" s="2019"/>
      <c r="K3235" s="2019"/>
      <c r="L3235" s="2019"/>
      <c r="M3235" s="2019"/>
      <c r="N3235" s="2019"/>
      <c r="O3235" s="2019"/>
      <c r="P3235" s="2019"/>
      <c r="Q3235" s="2019"/>
      <c r="R3235" s="2019"/>
      <c r="S3235" s="2019"/>
      <c r="T3235" s="2019"/>
      <c r="U3235" s="2019"/>
      <c r="V3235" s="2019"/>
      <c r="W3235" s="2019"/>
      <c r="X3235" s="2019"/>
      <c r="Y3235" s="2019"/>
      <c r="Z3235" s="2019"/>
    </row>
    <row r="3236" spans="1:26">
      <c r="A3236" s="2024"/>
      <c r="B3236" s="1888" t="s">
        <v>322</v>
      </c>
      <c r="C3236" s="2015"/>
      <c r="D3236" s="2016"/>
      <c r="E3236" s="2017"/>
      <c r="F3236" s="2018">
        <f>D3236*E3236</f>
        <v>0</v>
      </c>
      <c r="H3236" s="2019"/>
      <c r="I3236" s="2019"/>
      <c r="J3236" s="2019"/>
      <c r="K3236" s="2019"/>
      <c r="L3236" s="2019"/>
      <c r="M3236" s="2019"/>
      <c r="N3236" s="2019"/>
      <c r="O3236" s="2019"/>
      <c r="P3236" s="2019"/>
      <c r="Q3236" s="2019"/>
      <c r="R3236" s="2019"/>
      <c r="S3236" s="2019"/>
      <c r="T3236" s="2019"/>
      <c r="U3236" s="2019"/>
      <c r="V3236" s="2019"/>
      <c r="W3236" s="2019"/>
      <c r="X3236" s="2019"/>
      <c r="Y3236" s="2019"/>
      <c r="Z3236" s="2019"/>
    </row>
    <row r="3237" spans="1:26" s="93" customFormat="1" ht="26.4">
      <c r="A3237" s="2013" t="s">
        <v>178</v>
      </c>
      <c r="B3237" s="1407" t="s">
        <v>3421</v>
      </c>
      <c r="D3237" s="1831"/>
      <c r="E3237" s="1810"/>
      <c r="F3237" s="2018">
        <f>D3237*E3237</f>
        <v>0</v>
      </c>
      <c r="G3237" s="500"/>
      <c r="H3237" s="94"/>
      <c r="I3237" s="1810"/>
    </row>
    <row r="3238" spans="1:26" s="93" customFormat="1" ht="26.4">
      <c r="A3238" s="2013" t="s">
        <v>178</v>
      </c>
      <c r="B3238" s="1407" t="s">
        <v>1826</v>
      </c>
      <c r="D3238" s="1831"/>
      <c r="E3238" s="1810"/>
      <c r="F3238" s="2018"/>
      <c r="G3238" s="500"/>
      <c r="H3238" s="94"/>
      <c r="I3238" s="1810"/>
    </row>
    <row r="3239" spans="1:26" s="93" customFormat="1" ht="26.4">
      <c r="A3239" s="2013" t="s">
        <v>178</v>
      </c>
      <c r="B3239" s="1888" t="s">
        <v>1866</v>
      </c>
      <c r="D3239" s="1831"/>
      <c r="E3239" s="1810"/>
      <c r="F3239" s="2018">
        <f t="shared" ref="F3239:F3245" si="156">D3239*E3239</f>
        <v>0</v>
      </c>
      <c r="G3239" s="500"/>
      <c r="H3239" s="94"/>
      <c r="I3239" s="1810"/>
    </row>
    <row r="3240" spans="1:26" s="93" customFormat="1" ht="39.6">
      <c r="A3240" s="2013" t="s">
        <v>178</v>
      </c>
      <c r="B3240" s="1888" t="s">
        <v>343</v>
      </c>
      <c r="D3240" s="1831"/>
      <c r="E3240" s="1810"/>
      <c r="F3240" s="2018">
        <f t="shared" si="156"/>
        <v>0</v>
      </c>
      <c r="G3240" s="500"/>
      <c r="H3240" s="94"/>
      <c r="I3240" s="1810"/>
    </row>
    <row r="3241" spans="1:26" s="1883" customFormat="1">
      <c r="A3241" s="2013" t="s">
        <v>178</v>
      </c>
      <c r="B3241" s="1877" t="s">
        <v>323</v>
      </c>
      <c r="C3241" s="1879"/>
      <c r="D3241" s="1831"/>
      <c r="E3241" s="1831"/>
      <c r="F3241" s="2018">
        <f t="shared" si="156"/>
        <v>0</v>
      </c>
      <c r="G3241" s="1911"/>
    </row>
    <row r="3242" spans="1:26" s="1883" customFormat="1" ht="39.6">
      <c r="A3242" s="2013" t="s">
        <v>178</v>
      </c>
      <c r="B3242" s="90" t="s">
        <v>313</v>
      </c>
      <c r="C3242" s="1997"/>
      <c r="D3242" s="1831"/>
      <c r="E3242" s="1831"/>
      <c r="F3242" s="2018">
        <f t="shared" si="156"/>
        <v>0</v>
      </c>
      <c r="G3242" s="2025"/>
    </row>
    <row r="3243" spans="1:26" s="1883" customFormat="1" ht="52.8">
      <c r="A3243" s="2013" t="s">
        <v>178</v>
      </c>
      <c r="B3243" s="1878" t="s">
        <v>3355</v>
      </c>
      <c r="C3243" s="1879"/>
      <c r="D3243" s="1831"/>
      <c r="E3243" s="1831"/>
      <c r="F3243" s="1831">
        <f t="shared" si="156"/>
        <v>0</v>
      </c>
      <c r="G3243" s="1815"/>
      <c r="J3243" s="2019"/>
    </row>
    <row r="3244" spans="1:26" s="93" customFormat="1">
      <c r="A3244" s="1384"/>
      <c r="B3244" s="1390" t="s">
        <v>1628</v>
      </c>
      <c r="C3244" s="1385"/>
      <c r="D3244" s="1386"/>
      <c r="E3244" s="1831"/>
      <c r="F3244" s="2018">
        <f t="shared" si="156"/>
        <v>0</v>
      </c>
      <c r="G3244" s="500"/>
      <c r="H3244" s="1387"/>
      <c r="J3244" s="1388"/>
      <c r="K3244" s="1389"/>
    </row>
    <row r="3245" spans="1:26" s="2031" customFormat="1">
      <c r="A3245" s="2026"/>
      <c r="B3245" s="2027"/>
      <c r="C3245" s="2028" t="s">
        <v>201</v>
      </c>
      <c r="D3245" s="2029">
        <v>1</v>
      </c>
      <c r="E3245" s="2017"/>
      <c r="F3245" s="2018">
        <f t="shared" si="156"/>
        <v>0</v>
      </c>
      <c r="G3245" s="2025"/>
    </row>
    <row r="3246" spans="1:26" s="2031" customFormat="1">
      <c r="A3246" s="2026"/>
      <c r="B3246" s="2027"/>
      <c r="C3246" s="2028"/>
      <c r="D3246" s="2029"/>
      <c r="E3246" s="2017"/>
      <c r="F3246" s="2018"/>
      <c r="G3246" s="2025"/>
    </row>
    <row r="3247" spans="1:26">
      <c r="A3247" s="2020" t="s">
        <v>3281</v>
      </c>
      <c r="B3247" s="2021" t="s">
        <v>3422</v>
      </c>
      <c r="C3247" s="2015"/>
      <c r="D3247" s="2016"/>
      <c r="E3247" s="2017"/>
      <c r="F3247" s="2018">
        <f>D3247*E3247</f>
        <v>0</v>
      </c>
      <c r="G3247" s="2025"/>
      <c r="H3247" s="2019"/>
      <c r="I3247" s="2019"/>
      <c r="J3247" s="2019"/>
      <c r="K3247" s="2019"/>
      <c r="L3247" s="2019"/>
      <c r="M3247" s="2019"/>
      <c r="N3247" s="2019"/>
      <c r="O3247" s="2019"/>
      <c r="P3247" s="2019"/>
      <c r="Q3247" s="2019"/>
      <c r="R3247" s="2019"/>
      <c r="S3247" s="2019"/>
      <c r="T3247" s="2019"/>
      <c r="U3247" s="2019"/>
      <c r="V3247" s="2019"/>
      <c r="W3247" s="2019"/>
      <c r="X3247" s="2019"/>
      <c r="Y3247" s="2019"/>
      <c r="Z3247" s="2019"/>
    </row>
    <row r="3248" spans="1:26" ht="39.6">
      <c r="A3248" s="2013"/>
      <c r="B3248" s="2023" t="s">
        <v>3423</v>
      </c>
      <c r="C3248" s="2015"/>
      <c r="D3248" s="2016"/>
      <c r="E3248" s="2017"/>
      <c r="F3248" s="2018">
        <f>D3248*E3248</f>
        <v>0</v>
      </c>
      <c r="H3248" s="2019"/>
      <c r="I3248" s="2019"/>
      <c r="J3248" s="2019"/>
      <c r="K3248" s="2019"/>
      <c r="L3248" s="2019"/>
      <c r="M3248" s="2019"/>
      <c r="N3248" s="2019"/>
      <c r="O3248" s="2019"/>
      <c r="P3248" s="2019"/>
      <c r="Q3248" s="2019"/>
      <c r="R3248" s="2019"/>
      <c r="S3248" s="2019"/>
      <c r="T3248" s="2019"/>
      <c r="U3248" s="2019"/>
      <c r="V3248" s="2019"/>
      <c r="W3248" s="2019"/>
      <c r="X3248" s="2019"/>
      <c r="Y3248" s="2019"/>
      <c r="Z3248" s="2019"/>
    </row>
    <row r="3249" spans="1:26">
      <c r="A3249" s="2024"/>
      <c r="B3249" s="1888" t="s">
        <v>322</v>
      </c>
      <c r="C3249" s="2015"/>
      <c r="D3249" s="2016"/>
      <c r="E3249" s="2017"/>
      <c r="F3249" s="2018">
        <f>D3249*E3249</f>
        <v>0</v>
      </c>
      <c r="H3249" s="2019"/>
      <c r="I3249" s="2019"/>
      <c r="J3249" s="2019"/>
      <c r="K3249" s="2019"/>
      <c r="L3249" s="2019"/>
      <c r="M3249" s="2019"/>
      <c r="N3249" s="2019"/>
      <c r="O3249" s="2019"/>
      <c r="P3249" s="2019"/>
      <c r="Q3249" s="2019"/>
      <c r="R3249" s="2019"/>
      <c r="S3249" s="2019"/>
      <c r="T3249" s="2019"/>
      <c r="U3249" s="2019"/>
      <c r="V3249" s="2019"/>
      <c r="W3249" s="2019"/>
      <c r="X3249" s="2019"/>
      <c r="Y3249" s="2019"/>
      <c r="Z3249" s="2019"/>
    </row>
    <row r="3250" spans="1:26" s="93" customFormat="1" ht="26.4">
      <c r="A3250" s="2013" t="s">
        <v>178</v>
      </c>
      <c r="B3250" s="1407" t="s">
        <v>3421</v>
      </c>
      <c r="D3250" s="1831"/>
      <c r="E3250" s="1810"/>
      <c r="F3250" s="2018">
        <f>D3250*E3250</f>
        <v>0</v>
      </c>
      <c r="G3250" s="500"/>
      <c r="H3250" s="94"/>
      <c r="I3250" s="1810"/>
    </row>
    <row r="3251" spans="1:26" s="93" customFormat="1" ht="26.4">
      <c r="A3251" s="2013" t="s">
        <v>178</v>
      </c>
      <c r="B3251" s="1407" t="s">
        <v>1826</v>
      </c>
      <c r="D3251" s="1831"/>
      <c r="E3251" s="1810"/>
      <c r="F3251" s="2018"/>
      <c r="G3251" s="500"/>
      <c r="H3251" s="94"/>
      <c r="I3251" s="1810"/>
    </row>
    <row r="3252" spans="1:26" s="93" customFormat="1" ht="26.4">
      <c r="A3252" s="2013" t="s">
        <v>178</v>
      </c>
      <c r="B3252" s="1888" t="s">
        <v>1866</v>
      </c>
      <c r="D3252" s="1831"/>
      <c r="E3252" s="1810"/>
      <c r="F3252" s="2018">
        <f t="shared" ref="F3252:F3258" si="157">D3252*E3252</f>
        <v>0</v>
      </c>
      <c r="G3252" s="500"/>
      <c r="H3252" s="94"/>
      <c r="I3252" s="1810"/>
    </row>
    <row r="3253" spans="1:26" s="93" customFormat="1" ht="39.6">
      <c r="A3253" s="2013" t="s">
        <v>178</v>
      </c>
      <c r="B3253" s="1888" t="s">
        <v>343</v>
      </c>
      <c r="D3253" s="1831"/>
      <c r="E3253" s="1810"/>
      <c r="F3253" s="2018">
        <f t="shared" si="157"/>
        <v>0</v>
      </c>
      <c r="G3253" s="500"/>
      <c r="H3253" s="94"/>
      <c r="I3253" s="1810"/>
    </row>
    <row r="3254" spans="1:26" s="1883" customFormat="1">
      <c r="A3254" s="2013" t="s">
        <v>178</v>
      </c>
      <c r="B3254" s="1877" t="s">
        <v>323</v>
      </c>
      <c r="C3254" s="1879"/>
      <c r="D3254" s="1831"/>
      <c r="E3254" s="1831"/>
      <c r="F3254" s="2018">
        <f t="shared" si="157"/>
        <v>0</v>
      </c>
      <c r="G3254" s="1911"/>
    </row>
    <row r="3255" spans="1:26" s="1883" customFormat="1" ht="39.6">
      <c r="A3255" s="2013" t="s">
        <v>178</v>
      </c>
      <c r="B3255" s="90" t="s">
        <v>313</v>
      </c>
      <c r="C3255" s="1997"/>
      <c r="D3255" s="1831"/>
      <c r="E3255" s="1831"/>
      <c r="F3255" s="2018">
        <f t="shared" si="157"/>
        <v>0</v>
      </c>
      <c r="G3255" s="2025"/>
    </row>
    <row r="3256" spans="1:26" s="1883" customFormat="1" ht="52.8">
      <c r="A3256" s="2013" t="s">
        <v>178</v>
      </c>
      <c r="B3256" s="1878" t="s">
        <v>3355</v>
      </c>
      <c r="C3256" s="1879"/>
      <c r="D3256" s="1831"/>
      <c r="E3256" s="1831"/>
      <c r="F3256" s="1831">
        <f t="shared" si="157"/>
        <v>0</v>
      </c>
      <c r="G3256" s="1815"/>
      <c r="J3256" s="2019"/>
    </row>
    <row r="3257" spans="1:26" s="93" customFormat="1">
      <c r="A3257" s="1384"/>
      <c r="B3257" s="1390" t="s">
        <v>1628</v>
      </c>
      <c r="C3257" s="1385"/>
      <c r="D3257" s="1386"/>
      <c r="E3257" s="1831"/>
      <c r="F3257" s="2018">
        <f t="shared" si="157"/>
        <v>0</v>
      </c>
      <c r="G3257" s="500"/>
      <c r="H3257" s="1387"/>
      <c r="J3257" s="1388"/>
      <c r="K3257" s="1389"/>
    </row>
    <row r="3258" spans="1:26" s="2031" customFormat="1">
      <c r="A3258" s="2026"/>
      <c r="B3258" s="2027"/>
      <c r="C3258" s="2028" t="s">
        <v>201</v>
      </c>
      <c r="D3258" s="2029">
        <v>1</v>
      </c>
      <c r="E3258" s="2017"/>
      <c r="F3258" s="2018">
        <f t="shared" si="157"/>
        <v>0</v>
      </c>
      <c r="G3258" s="2025"/>
    </row>
    <row r="3259" spans="1:26">
      <c r="A3259" s="2069"/>
      <c r="B3259" s="2070"/>
      <c r="C3259" s="2045"/>
      <c r="D3259" s="1812"/>
      <c r="E3259" s="1795"/>
      <c r="F3259" s="1813"/>
      <c r="H3259" s="1777"/>
      <c r="I3259" s="1777"/>
      <c r="J3259" s="1777"/>
      <c r="K3259" s="1777"/>
      <c r="L3259" s="1777"/>
      <c r="M3259" s="1777"/>
      <c r="N3259" s="1777"/>
      <c r="O3259" s="1777"/>
      <c r="P3259" s="1777"/>
      <c r="Q3259" s="1777"/>
      <c r="R3259" s="1777"/>
      <c r="S3259" s="1777"/>
      <c r="T3259" s="1777"/>
      <c r="U3259" s="1777"/>
      <c r="V3259" s="1777"/>
      <c r="W3259" s="1777"/>
      <c r="X3259" s="1777"/>
      <c r="Y3259" s="1777"/>
      <c r="Z3259" s="1777"/>
    </row>
    <row r="3260" spans="1:26">
      <c r="A3260" s="2069"/>
      <c r="B3260" s="2070"/>
      <c r="C3260" s="2045"/>
      <c r="D3260" s="1812"/>
      <c r="E3260" s="1795"/>
      <c r="F3260" s="1813"/>
      <c r="H3260" s="1777"/>
      <c r="I3260" s="1777"/>
      <c r="J3260" s="1777"/>
      <c r="K3260" s="1777"/>
      <c r="L3260" s="1777"/>
      <c r="M3260" s="1777"/>
      <c r="N3260" s="1777"/>
      <c r="O3260" s="1777"/>
      <c r="P3260" s="1777"/>
      <c r="Q3260" s="1777"/>
      <c r="R3260" s="1777"/>
      <c r="S3260" s="1777"/>
      <c r="T3260" s="1777"/>
      <c r="U3260" s="1777"/>
      <c r="V3260" s="1777"/>
      <c r="W3260" s="1777"/>
      <c r="X3260" s="1777"/>
      <c r="Y3260" s="1777"/>
      <c r="Z3260" s="1777"/>
    </row>
    <row r="3261" spans="1:26">
      <c r="A3261" s="1924"/>
      <c r="B3261" s="1925" t="s">
        <v>1862</v>
      </c>
      <c r="C3261" s="1926"/>
      <c r="D3261" s="1927"/>
      <c r="E3261" s="1992"/>
      <c r="F3261" s="1993">
        <f>SUM(F2651:F3260)</f>
        <v>0</v>
      </c>
      <c r="H3261" s="1777"/>
      <c r="I3261" s="1777"/>
      <c r="J3261" s="1777"/>
      <c r="K3261" s="1777"/>
      <c r="L3261" s="1777"/>
      <c r="M3261" s="1777"/>
      <c r="N3261" s="1777"/>
      <c r="O3261" s="1777"/>
      <c r="P3261" s="1777"/>
      <c r="Q3261" s="1777"/>
      <c r="R3261" s="1777"/>
      <c r="S3261" s="1777"/>
      <c r="T3261" s="1777"/>
      <c r="U3261" s="1777"/>
      <c r="V3261" s="1777"/>
      <c r="W3261" s="1777"/>
      <c r="X3261" s="1777"/>
      <c r="Y3261" s="1777"/>
      <c r="Z3261" s="1777"/>
    </row>
    <row r="3262" spans="1:26">
      <c r="A3262" s="2069"/>
      <c r="B3262" s="2070"/>
      <c r="C3262" s="2045"/>
      <c r="D3262" s="1812"/>
      <c r="E3262" s="1795"/>
      <c r="F3262" s="1813"/>
      <c r="H3262" s="1777"/>
      <c r="I3262" s="1777"/>
      <c r="J3262" s="1777"/>
      <c r="K3262" s="1777"/>
      <c r="L3262" s="1777"/>
      <c r="M3262" s="1777"/>
      <c r="N3262" s="1777"/>
      <c r="O3262" s="1777"/>
      <c r="P3262" s="1777"/>
      <c r="Q3262" s="1777"/>
      <c r="R3262" s="1777"/>
      <c r="S3262" s="1777"/>
      <c r="T3262" s="1777"/>
      <c r="U3262" s="1777"/>
      <c r="V3262" s="1777"/>
      <c r="W3262" s="1777"/>
      <c r="X3262" s="1777"/>
      <c r="Y3262" s="1777"/>
      <c r="Z3262" s="1777"/>
    </row>
    <row r="3263" spans="1:26">
      <c r="A3263" s="2069"/>
      <c r="B3263" s="2070"/>
      <c r="C3263" s="2045"/>
      <c r="D3263" s="1812"/>
      <c r="E3263" s="1795"/>
      <c r="F3263" s="1813"/>
      <c r="H3263" s="1777"/>
      <c r="I3263" s="1777"/>
      <c r="J3263" s="1777"/>
      <c r="K3263" s="1777"/>
      <c r="L3263" s="1777"/>
      <c r="M3263" s="1777"/>
      <c r="N3263" s="1777"/>
      <c r="O3263" s="1777"/>
      <c r="P3263" s="1777"/>
      <c r="Q3263" s="1777"/>
      <c r="R3263" s="1777"/>
      <c r="S3263" s="1777"/>
      <c r="T3263" s="1777"/>
      <c r="U3263" s="1777"/>
      <c r="V3263" s="1777"/>
      <c r="W3263" s="1777"/>
      <c r="X3263" s="1777"/>
      <c r="Y3263" s="1777"/>
      <c r="Z3263" s="1777"/>
    </row>
    <row r="3264" spans="1:26">
      <c r="A3264" s="1798" t="s">
        <v>3424</v>
      </c>
      <c r="B3264" s="1799" t="s">
        <v>1386</v>
      </c>
      <c r="C3264" s="1800"/>
      <c r="D3264" s="1801"/>
      <c r="E3264" s="1801"/>
      <c r="F3264" s="1801"/>
      <c r="H3264" s="1777"/>
      <c r="I3264" s="1777"/>
      <c r="J3264" s="1777"/>
      <c r="K3264" s="1777"/>
      <c r="L3264" s="1777"/>
      <c r="M3264" s="1777"/>
      <c r="N3264" s="1777"/>
      <c r="O3264" s="1777"/>
      <c r="P3264" s="1777"/>
      <c r="Q3264" s="1777"/>
      <c r="R3264" s="1777"/>
      <c r="S3264" s="1777"/>
      <c r="T3264" s="1777"/>
      <c r="U3264" s="1777"/>
      <c r="V3264" s="1777"/>
      <c r="W3264" s="1777"/>
      <c r="X3264" s="1777"/>
      <c r="Y3264" s="1777"/>
      <c r="Z3264" s="1777"/>
    </row>
    <row r="3265" spans="1:26">
      <c r="A3265" s="2069"/>
      <c r="B3265" s="2070"/>
      <c r="C3265" s="2045"/>
      <c r="D3265" s="1812"/>
      <c r="E3265" s="1795"/>
      <c r="F3265" s="1813"/>
      <c r="H3265" s="1777"/>
      <c r="I3265" s="1777"/>
      <c r="J3265" s="1777"/>
      <c r="K3265" s="1777"/>
      <c r="L3265" s="1777"/>
      <c r="M3265" s="1777"/>
      <c r="N3265" s="1777"/>
      <c r="O3265" s="1777"/>
      <c r="P3265" s="1777"/>
      <c r="Q3265" s="1777"/>
      <c r="R3265" s="1777"/>
      <c r="S3265" s="1777"/>
      <c r="T3265" s="1777"/>
      <c r="U3265" s="1777"/>
      <c r="V3265" s="1777"/>
      <c r="W3265" s="1777"/>
      <c r="X3265" s="1777"/>
      <c r="Y3265" s="1777"/>
      <c r="Z3265" s="1777"/>
    </row>
    <row r="3266" spans="1:26">
      <c r="A3266" s="2069"/>
      <c r="B3266" s="2070"/>
      <c r="C3266" s="2045"/>
      <c r="D3266" s="1812"/>
      <c r="E3266" s="1795"/>
      <c r="F3266" s="1813"/>
      <c r="H3266" s="1777"/>
      <c r="I3266" s="1777"/>
      <c r="J3266" s="1777"/>
      <c r="K3266" s="1777"/>
      <c r="L3266" s="1777"/>
      <c r="M3266" s="1777"/>
      <c r="N3266" s="1777"/>
      <c r="O3266" s="1777"/>
      <c r="P3266" s="1777"/>
      <c r="Q3266" s="1777"/>
      <c r="R3266" s="1777"/>
      <c r="S3266" s="1777"/>
      <c r="T3266" s="1777"/>
      <c r="U3266" s="1777"/>
      <c r="V3266" s="1777"/>
      <c r="W3266" s="1777"/>
      <c r="X3266" s="1777"/>
      <c r="Y3266" s="1777"/>
      <c r="Z3266" s="1777"/>
    </row>
    <row r="3267" spans="1:26" s="1883" customFormat="1">
      <c r="A3267" s="1884" t="s">
        <v>172</v>
      </c>
      <c r="B3267" s="1884" t="s">
        <v>3425</v>
      </c>
      <c r="C3267" s="1879"/>
      <c r="D3267" s="1831"/>
      <c r="E3267" s="1831"/>
      <c r="F3267" s="1831"/>
      <c r="G3267" s="1911"/>
      <c r="J3267" s="1777"/>
    </row>
    <row r="3268" spans="1:26" s="1883" customFormat="1" ht="145.19999999999999">
      <c r="A3268" s="1892"/>
      <c r="B3268" s="1878" t="s">
        <v>3426</v>
      </c>
      <c r="C3268" s="1879"/>
      <c r="D3268" s="1831" t="s">
        <v>163</v>
      </c>
      <c r="E3268" s="1831"/>
      <c r="F3268" s="1831"/>
      <c r="G3268" s="1776"/>
      <c r="J3268" s="1777"/>
    </row>
    <row r="3269" spans="1:26" s="1883" customFormat="1">
      <c r="A3269" s="1892"/>
      <c r="B3269" s="1892" t="s">
        <v>322</v>
      </c>
      <c r="C3269" s="1879"/>
      <c r="D3269" s="1831"/>
      <c r="E3269" s="1831"/>
      <c r="F3269" s="1831"/>
      <c r="G3269" s="1911"/>
      <c r="J3269" s="1777"/>
    </row>
    <row r="3270" spans="1:26" s="1883" customFormat="1">
      <c r="A3270" s="1892"/>
      <c r="B3270" s="1892" t="s">
        <v>3427</v>
      </c>
      <c r="C3270" s="1879"/>
      <c r="D3270" s="1831"/>
      <c r="E3270" s="1831"/>
      <c r="F3270" s="1831"/>
      <c r="G3270" s="1911"/>
      <c r="J3270" s="1777"/>
    </row>
    <row r="3271" spans="1:26" s="1883" customFormat="1" ht="52.8">
      <c r="A3271" s="1892"/>
      <c r="B3271" s="1878" t="s">
        <v>3428</v>
      </c>
      <c r="C3271" s="1879"/>
      <c r="D3271" s="1831"/>
      <c r="E3271" s="1831"/>
      <c r="F3271" s="1831"/>
      <c r="G3271" s="1911"/>
      <c r="J3271" s="1777"/>
    </row>
    <row r="3272" spans="1:26" s="1883" customFormat="1">
      <c r="A3272" s="1892"/>
      <c r="B3272" s="1892" t="s">
        <v>1807</v>
      </c>
      <c r="C3272" s="1879"/>
      <c r="D3272" s="1831"/>
      <c r="E3272" s="1831"/>
      <c r="F3272" s="1831">
        <f>D3272*E3272</f>
        <v>0</v>
      </c>
      <c r="G3272" s="1911"/>
      <c r="J3272" s="1777"/>
    </row>
    <row r="3273" spans="1:26" s="1883" customFormat="1" ht="39.6">
      <c r="A3273" s="1892"/>
      <c r="B3273" s="86" t="s">
        <v>1808</v>
      </c>
      <c r="C3273" s="1997"/>
      <c r="D3273" s="1831"/>
      <c r="E3273" s="1831"/>
      <c r="F3273" s="1831">
        <f>D3273*E3273</f>
        <v>0</v>
      </c>
      <c r="G3273" s="1911"/>
      <c r="J3273" s="1777"/>
    </row>
    <row r="3274" spans="1:26" s="1883" customFormat="1">
      <c r="A3274" s="1892"/>
      <c r="B3274" s="1878" t="s">
        <v>3429</v>
      </c>
      <c r="C3274" s="1887"/>
      <c r="D3274" s="1940"/>
      <c r="E3274" s="1831"/>
      <c r="F3274" s="1831"/>
      <c r="G3274" s="1911"/>
      <c r="J3274" s="1777"/>
    </row>
    <row r="3275" spans="1:26" s="1883" customFormat="1">
      <c r="A3275" s="1892"/>
      <c r="B3275" s="1878" t="s">
        <v>221</v>
      </c>
      <c r="C3275" s="1887"/>
      <c r="D3275" s="1940"/>
      <c r="E3275" s="1831"/>
      <c r="F3275" s="1831"/>
      <c r="G3275" s="1911"/>
      <c r="J3275" s="1777"/>
    </row>
    <row r="3276" spans="1:26" s="1883" customFormat="1">
      <c r="A3276" s="1892"/>
      <c r="B3276" s="2081"/>
      <c r="C3276" s="1879" t="s">
        <v>179</v>
      </c>
      <c r="D3276" s="1831">
        <v>934</v>
      </c>
      <c r="E3276" s="1831"/>
      <c r="F3276" s="1831">
        <f>D3276*E3276</f>
        <v>0</v>
      </c>
      <c r="G3276" s="1911"/>
      <c r="J3276" s="1777"/>
    </row>
    <row r="3277" spans="1:26">
      <c r="A3277" s="2069"/>
      <c r="B3277" s="2070"/>
      <c r="C3277" s="2045"/>
      <c r="D3277" s="1812"/>
      <c r="E3277" s="1795"/>
      <c r="F3277" s="1813"/>
      <c r="H3277" s="1777"/>
      <c r="I3277" s="1777"/>
      <c r="J3277" s="1777"/>
      <c r="K3277" s="1777"/>
      <c r="L3277" s="1777"/>
      <c r="M3277" s="1777"/>
      <c r="N3277" s="1777"/>
      <c r="O3277" s="1777"/>
      <c r="P3277" s="1777"/>
      <c r="Q3277" s="1777"/>
      <c r="R3277" s="1777"/>
      <c r="S3277" s="1777"/>
      <c r="T3277" s="1777"/>
      <c r="U3277" s="1777"/>
      <c r="V3277" s="1777"/>
      <c r="W3277" s="1777"/>
      <c r="X3277" s="1777"/>
      <c r="Y3277" s="1777"/>
      <c r="Z3277" s="1777"/>
    </row>
    <row r="3278" spans="1:26" s="1883" customFormat="1">
      <c r="A3278" s="1884" t="s">
        <v>202</v>
      </c>
      <c r="B3278" s="1885" t="s">
        <v>3430</v>
      </c>
      <c r="C3278" s="1879"/>
      <c r="D3278" s="1831"/>
      <c r="E3278" s="1831"/>
      <c r="F3278" s="1831">
        <f t="shared" ref="F3278:F3291" si="158">D3278*E3278</f>
        <v>0</v>
      </c>
      <c r="G3278" s="1911"/>
      <c r="J3278" s="1777"/>
    </row>
    <row r="3279" spans="1:26" s="1580" customFormat="1" ht="52.8">
      <c r="A3279" s="2082"/>
      <c r="B3279" s="2083" t="s">
        <v>3431</v>
      </c>
      <c r="C3279" s="2084"/>
      <c r="D3279" s="2085"/>
      <c r="E3279" s="2085"/>
      <c r="F3279" s="2085"/>
    </row>
    <row r="3280" spans="1:26" s="1580" customFormat="1" ht="39.6">
      <c r="B3280" s="2086" t="s">
        <v>2358</v>
      </c>
    </row>
    <row r="3281" spans="1:10" s="1580" customFormat="1" ht="183.75" customHeight="1">
      <c r="A3281" s="2087"/>
      <c r="B3281" s="2088" t="s">
        <v>3432</v>
      </c>
    </row>
    <row r="3282" spans="1:10" s="1580" customFormat="1" ht="105.6">
      <c r="A3282" s="2087"/>
      <c r="B3282" s="2086" t="s">
        <v>3433</v>
      </c>
    </row>
    <row r="3283" spans="1:10" s="1580" customFormat="1" ht="52.8">
      <c r="B3283" s="2088" t="s">
        <v>3434</v>
      </c>
    </row>
    <row r="3284" spans="1:10" s="1580" customFormat="1" ht="39.6">
      <c r="B3284" s="2086" t="s">
        <v>2365</v>
      </c>
    </row>
    <row r="3285" spans="1:10" s="1580" customFormat="1">
      <c r="B3285" s="2089" t="s">
        <v>2368</v>
      </c>
      <c r="C3285" s="2090"/>
    </row>
    <row r="3286" spans="1:10" s="1883" customFormat="1">
      <c r="A3286" s="1892"/>
      <c r="B3286" s="2091" t="s">
        <v>3435</v>
      </c>
      <c r="C3286" s="1887" t="s">
        <v>179</v>
      </c>
      <c r="D3286" s="1940">
        <v>900</v>
      </c>
      <c r="E3286" s="1831"/>
      <c r="F3286" s="1831">
        <f t="shared" si="158"/>
        <v>0</v>
      </c>
      <c r="G3286" s="1911"/>
      <c r="J3286" s="1777"/>
    </row>
    <row r="3287" spans="1:10" s="1883" customFormat="1">
      <c r="A3287" s="1892"/>
      <c r="B3287" s="2091" t="s">
        <v>3436</v>
      </c>
      <c r="C3287" s="1887" t="s">
        <v>179</v>
      </c>
      <c r="D3287" s="1940">
        <v>25</v>
      </c>
      <c r="E3287" s="1831"/>
      <c r="F3287" s="1831">
        <f t="shared" si="158"/>
        <v>0</v>
      </c>
      <c r="G3287" s="1911"/>
      <c r="J3287" s="1777"/>
    </row>
    <row r="3288" spans="1:10" s="1883" customFormat="1" ht="26.4">
      <c r="A3288" s="1892"/>
      <c r="B3288" s="2091" t="s">
        <v>3437</v>
      </c>
      <c r="C3288" s="1887" t="s">
        <v>179</v>
      </c>
      <c r="D3288" s="1831">
        <v>12</v>
      </c>
      <c r="E3288" s="1831"/>
      <c r="F3288" s="1831">
        <f t="shared" si="158"/>
        <v>0</v>
      </c>
      <c r="G3288" s="1911"/>
      <c r="J3288" s="1777"/>
    </row>
    <row r="3289" spans="1:10" s="1883" customFormat="1">
      <c r="A3289" s="1892"/>
      <c r="B3289" s="1892"/>
      <c r="C3289" s="1887"/>
      <c r="D3289" s="1831"/>
      <c r="E3289" s="1831"/>
      <c r="F3289" s="1831"/>
      <c r="G3289" s="1911"/>
      <c r="J3289" s="1777"/>
    </row>
    <row r="3290" spans="1:10" s="1883" customFormat="1">
      <c r="A3290" s="1892"/>
      <c r="B3290" s="1892"/>
      <c r="C3290" s="1887"/>
      <c r="D3290" s="1831"/>
      <c r="E3290" s="1831"/>
      <c r="F3290" s="1831">
        <f t="shared" si="158"/>
        <v>0</v>
      </c>
      <c r="G3290" s="1911"/>
      <c r="J3290" s="1777"/>
    </row>
    <row r="3291" spans="1:10" s="1883" customFormat="1">
      <c r="A3291" s="1884" t="s">
        <v>203</v>
      </c>
      <c r="B3291" s="1885" t="s">
        <v>3438</v>
      </c>
      <c r="C3291" s="1879"/>
      <c r="D3291" s="1831"/>
      <c r="E3291" s="1831"/>
      <c r="F3291" s="1831">
        <f t="shared" si="158"/>
        <v>0</v>
      </c>
      <c r="G3291" s="1911"/>
      <c r="J3291" s="1777"/>
    </row>
    <row r="3292" spans="1:10" s="1580" customFormat="1" ht="52.8">
      <c r="A3292" s="2082"/>
      <c r="B3292" s="2083" t="s">
        <v>3439</v>
      </c>
      <c r="C3292" s="2084"/>
      <c r="D3292" s="2085"/>
      <c r="E3292" s="2085"/>
      <c r="F3292" s="2085"/>
    </row>
    <row r="3293" spans="1:10" s="1580" customFormat="1" ht="39.6">
      <c r="B3293" s="2086" t="s">
        <v>2358</v>
      </c>
    </row>
    <row r="3294" spans="1:10" s="1580" customFormat="1" ht="183.75" customHeight="1">
      <c r="A3294" s="2087"/>
      <c r="B3294" s="2088" t="s">
        <v>3432</v>
      </c>
    </row>
    <row r="3295" spans="1:10" s="1580" customFormat="1" ht="105.6">
      <c r="A3295" s="2087"/>
      <c r="B3295" s="2086" t="s">
        <v>3433</v>
      </c>
    </row>
    <row r="3296" spans="1:10" s="1580" customFormat="1" ht="52.8">
      <c r="B3296" s="2088" t="s">
        <v>3434</v>
      </c>
    </row>
    <row r="3297" spans="1:10" s="1580" customFormat="1" ht="39.6">
      <c r="B3297" s="2086" t="s">
        <v>2365</v>
      </c>
    </row>
    <row r="3298" spans="1:10" s="1580" customFormat="1">
      <c r="B3298" s="2089" t="s">
        <v>2368</v>
      </c>
      <c r="C3298" s="2090"/>
    </row>
    <row r="3299" spans="1:10" s="1883" customFormat="1">
      <c r="A3299" s="1892"/>
      <c r="B3299" s="2091" t="s">
        <v>3435</v>
      </c>
      <c r="C3299" s="1887" t="s">
        <v>179</v>
      </c>
      <c r="D3299" s="1940">
        <v>1500</v>
      </c>
      <c r="E3299" s="1831"/>
      <c r="F3299" s="1831">
        <f t="shared" ref="F3299:F3301" si="159">D3299*E3299</f>
        <v>0</v>
      </c>
      <c r="G3299" s="1911"/>
      <c r="J3299" s="1777"/>
    </row>
    <row r="3300" spans="1:10" s="1883" customFormat="1">
      <c r="A3300" s="1892"/>
      <c r="B3300" s="2091" t="s">
        <v>3436</v>
      </c>
      <c r="C3300" s="1887" t="s">
        <v>179</v>
      </c>
      <c r="D3300" s="1940">
        <v>130</v>
      </c>
      <c r="E3300" s="1831"/>
      <c r="F3300" s="1831">
        <f t="shared" si="159"/>
        <v>0</v>
      </c>
      <c r="G3300" s="1911"/>
      <c r="J3300" s="1777"/>
    </row>
    <row r="3301" spans="1:10" s="1883" customFormat="1" ht="26.4">
      <c r="A3301" s="1892"/>
      <c r="B3301" s="2091" t="s">
        <v>3437</v>
      </c>
      <c r="C3301" s="1887" t="s">
        <v>179</v>
      </c>
      <c r="D3301" s="1831">
        <v>54</v>
      </c>
      <c r="E3301" s="1831"/>
      <c r="F3301" s="1831">
        <f t="shared" si="159"/>
        <v>0</v>
      </c>
      <c r="G3301" s="1911"/>
      <c r="J3301" s="1777"/>
    </row>
    <row r="3302" spans="1:10" s="1883" customFormat="1">
      <c r="A3302" s="1892"/>
      <c r="B3302" s="1892"/>
      <c r="C3302" s="1887"/>
      <c r="D3302" s="1831"/>
      <c r="E3302" s="1831"/>
      <c r="F3302" s="1831"/>
      <c r="G3302" s="1911"/>
      <c r="J3302" s="1777"/>
    </row>
    <row r="3303" spans="1:10" s="1883" customFormat="1">
      <c r="A3303" s="1884" t="s">
        <v>205</v>
      </c>
      <c r="B3303" s="1885" t="s">
        <v>3440</v>
      </c>
      <c r="C3303" s="1879"/>
      <c r="D3303" s="1831"/>
      <c r="E3303" s="1831"/>
      <c r="F3303" s="1831">
        <f t="shared" ref="F3303" si="160">D3303*E3303</f>
        <v>0</v>
      </c>
      <c r="G3303" s="1911"/>
      <c r="J3303" s="1777"/>
    </row>
    <row r="3304" spans="1:10" s="1580" customFormat="1" ht="52.8">
      <c r="A3304" s="2082"/>
      <c r="B3304" s="2083" t="s">
        <v>3441</v>
      </c>
      <c r="C3304" s="2084"/>
      <c r="D3304" s="2085"/>
      <c r="E3304" s="2085"/>
      <c r="F3304" s="2085"/>
    </row>
    <row r="3305" spans="1:10" s="1580" customFormat="1" ht="39.6">
      <c r="B3305" s="2086" t="s">
        <v>2358</v>
      </c>
    </row>
    <row r="3306" spans="1:10" s="1580" customFormat="1" ht="183.75" customHeight="1">
      <c r="A3306" s="2087"/>
      <c r="B3306" s="2088" t="s">
        <v>3442</v>
      </c>
    </row>
    <row r="3307" spans="1:10" s="1580" customFormat="1" ht="105.6">
      <c r="A3307" s="2087"/>
      <c r="B3307" s="2086" t="s">
        <v>3433</v>
      </c>
    </row>
    <row r="3308" spans="1:10" s="1580" customFormat="1" ht="39.6">
      <c r="B3308" s="2088" t="s">
        <v>3443</v>
      </c>
    </row>
    <row r="3309" spans="1:10" s="1580" customFormat="1" ht="39.6">
      <c r="B3309" s="2086" t="s">
        <v>2365</v>
      </c>
    </row>
    <row r="3310" spans="1:10" s="1580" customFormat="1">
      <c r="B3310" s="2089" t="s">
        <v>2368</v>
      </c>
      <c r="C3310" s="2090"/>
    </row>
    <row r="3311" spans="1:10" s="1883" customFormat="1">
      <c r="A3311" s="1892"/>
      <c r="B3311" s="2091" t="s">
        <v>3435</v>
      </c>
      <c r="C3311" s="1887" t="s">
        <v>179</v>
      </c>
      <c r="D3311" s="1940">
        <v>122</v>
      </c>
      <c r="E3311" s="1831"/>
      <c r="F3311" s="1831">
        <f t="shared" ref="F3311" si="161">D3311*E3311</f>
        <v>0</v>
      </c>
      <c r="G3311" s="1911"/>
      <c r="J3311" s="1777"/>
    </row>
    <row r="3312" spans="1:10" s="1883" customFormat="1">
      <c r="A3312" s="1892"/>
      <c r="B3312" s="1892"/>
      <c r="C3312" s="1887"/>
      <c r="D3312" s="1831"/>
      <c r="E3312" s="1831"/>
      <c r="F3312" s="1831"/>
      <c r="G3312" s="1911"/>
      <c r="J3312" s="1777"/>
    </row>
    <row r="3313" spans="1:10" s="1883" customFormat="1">
      <c r="A3313" s="1884" t="s">
        <v>206</v>
      </c>
      <c r="B3313" s="1885" t="s">
        <v>3444</v>
      </c>
      <c r="C3313" s="1879"/>
      <c r="D3313" s="1831"/>
      <c r="E3313" s="1831"/>
      <c r="F3313" s="1831">
        <f t="shared" ref="F3313" si="162">D3313*E3313</f>
        <v>0</v>
      </c>
      <c r="G3313" s="1911"/>
      <c r="J3313" s="1777"/>
    </row>
    <row r="3314" spans="1:10" s="1580" customFormat="1" ht="52.8">
      <c r="A3314" s="2082"/>
      <c r="B3314" s="2083" t="s">
        <v>3445</v>
      </c>
      <c r="C3314" s="2084"/>
      <c r="D3314" s="2085"/>
      <c r="E3314" s="2085"/>
      <c r="F3314" s="2085"/>
    </row>
    <row r="3315" spans="1:10" s="1580" customFormat="1" ht="39.6">
      <c r="B3315" s="2086" t="s">
        <v>2358</v>
      </c>
    </row>
    <row r="3316" spans="1:10" s="1580" customFormat="1" ht="183.75" customHeight="1">
      <c r="A3316" s="2087"/>
      <c r="B3316" s="2088" t="s">
        <v>3446</v>
      </c>
    </row>
    <row r="3317" spans="1:10" s="1580" customFormat="1" ht="118.8">
      <c r="A3317" s="2087"/>
      <c r="B3317" s="2086" t="s">
        <v>3447</v>
      </c>
    </row>
    <row r="3318" spans="1:10" s="1580" customFormat="1" ht="39.6">
      <c r="B3318" s="2088" t="s">
        <v>3448</v>
      </c>
    </row>
    <row r="3319" spans="1:10" s="1580" customFormat="1" ht="39.6">
      <c r="B3319" s="2086" t="s">
        <v>2365</v>
      </c>
    </row>
    <row r="3320" spans="1:10" s="1580" customFormat="1">
      <c r="B3320" s="2089" t="s">
        <v>2368</v>
      </c>
      <c r="C3320" s="2090"/>
    </row>
    <row r="3321" spans="1:10" s="1883" customFormat="1">
      <c r="A3321" s="1892"/>
      <c r="B3321" s="2091" t="s">
        <v>3449</v>
      </c>
      <c r="C3321" s="1887" t="s">
        <v>179</v>
      </c>
      <c r="D3321" s="1940">
        <v>276</v>
      </c>
      <c r="E3321" s="1831"/>
      <c r="F3321" s="1831">
        <f t="shared" ref="F3321" si="163">D3321*E3321</f>
        <v>0</v>
      </c>
      <c r="G3321" s="1911"/>
      <c r="J3321" s="1777"/>
    </row>
    <row r="3322" spans="1:10" s="1883" customFormat="1">
      <c r="A3322" s="1892"/>
      <c r="B3322" s="2091"/>
      <c r="C3322" s="1887"/>
      <c r="D3322" s="1940"/>
      <c r="E3322" s="1831"/>
      <c r="F3322" s="1831"/>
      <c r="G3322" s="1911"/>
      <c r="J3322" s="1777"/>
    </row>
    <row r="3323" spans="1:10" s="1883" customFormat="1">
      <c r="A3323" s="1884" t="s">
        <v>207</v>
      </c>
      <c r="B3323" s="1885" t="s">
        <v>3450</v>
      </c>
      <c r="C3323" s="1879"/>
      <c r="D3323" s="1831"/>
      <c r="E3323" s="1831"/>
      <c r="F3323" s="1831">
        <f t="shared" ref="F3323" si="164">D3323*E3323</f>
        <v>0</v>
      </c>
      <c r="G3323" s="1911"/>
      <c r="J3323" s="1777"/>
    </row>
    <row r="3324" spans="1:10" s="1580" customFormat="1" ht="52.8">
      <c r="A3324" s="2082"/>
      <c r="B3324" s="2083" t="s">
        <v>3451</v>
      </c>
      <c r="C3324" s="2084"/>
      <c r="D3324" s="2085"/>
      <c r="E3324" s="2085"/>
      <c r="F3324" s="2085"/>
    </row>
    <row r="3325" spans="1:10" s="1580" customFormat="1" ht="39.6">
      <c r="B3325" s="2086" t="s">
        <v>2358</v>
      </c>
    </row>
    <row r="3326" spans="1:10" s="1580" customFormat="1" ht="183.75" customHeight="1">
      <c r="A3326" s="2087"/>
      <c r="B3326" s="2088" t="s">
        <v>3452</v>
      </c>
    </row>
    <row r="3327" spans="1:10" s="1580" customFormat="1" ht="118.8">
      <c r="A3327" s="2087"/>
      <c r="B3327" s="2086" t="s">
        <v>3447</v>
      </c>
    </row>
    <row r="3328" spans="1:10" s="1580" customFormat="1" ht="52.8">
      <c r="B3328" s="2088" t="s">
        <v>3453</v>
      </c>
    </row>
    <row r="3329" spans="1:26" s="1580" customFormat="1" ht="39.6">
      <c r="B3329" s="2086" t="s">
        <v>2365</v>
      </c>
    </row>
    <row r="3330" spans="1:26" s="1580" customFormat="1">
      <c r="B3330" s="2089" t="s">
        <v>2368</v>
      </c>
      <c r="C3330" s="2090"/>
    </row>
    <row r="3331" spans="1:26" s="1883" customFormat="1">
      <c r="A3331" s="1892"/>
      <c r="B3331" s="2091" t="s">
        <v>3454</v>
      </c>
      <c r="C3331" s="1887" t="s">
        <v>179</v>
      </c>
      <c r="D3331" s="1940">
        <v>175</v>
      </c>
      <c r="E3331" s="1831"/>
      <c r="F3331" s="1831">
        <f t="shared" ref="F3331:F3332" si="165">D3331*E3331</f>
        <v>0</v>
      </c>
      <c r="G3331" s="1911"/>
      <c r="J3331" s="1777"/>
    </row>
    <row r="3332" spans="1:26" s="1883" customFormat="1">
      <c r="A3332" s="1892"/>
      <c r="B3332" s="2091" t="s">
        <v>3455</v>
      </c>
      <c r="C3332" s="1887" t="s">
        <v>179</v>
      </c>
      <c r="D3332" s="1940">
        <v>220</v>
      </c>
      <c r="E3332" s="1831"/>
      <c r="F3332" s="1831">
        <f t="shared" si="165"/>
        <v>0</v>
      </c>
      <c r="G3332" s="1911"/>
      <c r="J3332" s="1777"/>
    </row>
    <row r="3333" spans="1:26" s="1883" customFormat="1">
      <c r="A3333" s="1892"/>
      <c r="B3333" s="1892"/>
      <c r="C3333" s="1887"/>
      <c r="D3333" s="1831"/>
      <c r="E3333" s="1831"/>
      <c r="F3333" s="1831"/>
      <c r="G3333" s="1911"/>
      <c r="J3333" s="1777"/>
    </row>
    <row r="3334" spans="1:26" s="2095" customFormat="1" ht="39.6">
      <c r="A3334" s="1884" t="s">
        <v>208</v>
      </c>
      <c r="B3334" s="2092" t="s">
        <v>3456</v>
      </c>
      <c r="C3334" s="1964"/>
      <c r="D3334" s="1965"/>
      <c r="E3334" s="1965"/>
      <c r="F3334" s="2093"/>
      <c r="G3334" s="2094"/>
      <c r="J3334" s="2096"/>
    </row>
    <row r="3335" spans="1:26" s="1580" customFormat="1" ht="52.8">
      <c r="A3335" s="2082"/>
      <c r="B3335" s="2083" t="s">
        <v>3457</v>
      </c>
      <c r="C3335" s="2084"/>
      <c r="D3335" s="2085"/>
      <c r="E3335" s="2085"/>
      <c r="F3335" s="2085"/>
    </row>
    <row r="3336" spans="1:26" s="1580" customFormat="1" ht="39.6">
      <c r="B3336" s="2086" t="s">
        <v>2358</v>
      </c>
    </row>
    <row r="3337" spans="1:26" s="1580" customFormat="1" ht="52.8">
      <c r="B3337" s="2086" t="s">
        <v>2380</v>
      </c>
    </row>
    <row r="3338" spans="1:26" s="1580" customFormat="1" ht="132">
      <c r="B3338" s="2086" t="s">
        <v>2381</v>
      </c>
    </row>
    <row r="3339" spans="1:26" s="1580" customFormat="1" ht="66">
      <c r="B3339" s="2088" t="s">
        <v>2382</v>
      </c>
    </row>
    <row r="3340" spans="1:26" s="1580" customFormat="1" ht="105.6">
      <c r="A3340" s="2087"/>
      <c r="B3340" s="2088" t="s">
        <v>2386</v>
      </c>
    </row>
    <row r="3341" spans="1:26" s="1580" customFormat="1" ht="176.25" customHeight="1">
      <c r="A3341" s="2087"/>
      <c r="B3341" s="2088" t="s">
        <v>3458</v>
      </c>
    </row>
    <row r="3342" spans="1:26" s="1580" customFormat="1" ht="132">
      <c r="A3342" s="2087"/>
      <c r="B3342" s="2088" t="s">
        <v>3459</v>
      </c>
      <c r="E3342" s="2097"/>
    </row>
    <row r="3343" spans="1:26" s="1580" customFormat="1">
      <c r="B3343" s="2086" t="s">
        <v>2394</v>
      </c>
    </row>
    <row r="3344" spans="1:26" s="2101" customFormat="1">
      <c r="A3344" s="1968" t="s">
        <v>178</v>
      </c>
      <c r="B3344" s="2098" t="s">
        <v>323</v>
      </c>
      <c r="C3344" s="1974"/>
      <c r="D3344" s="1970"/>
      <c r="E3344" s="1970"/>
      <c r="F3344" s="2099"/>
      <c r="G3344" s="2100"/>
      <c r="H3344" s="2096"/>
      <c r="I3344" s="2096"/>
      <c r="J3344" s="2096"/>
      <c r="K3344" s="2096"/>
      <c r="L3344" s="2096"/>
      <c r="M3344" s="2096"/>
      <c r="N3344" s="2096"/>
      <c r="O3344" s="2096"/>
      <c r="P3344" s="2096"/>
      <c r="Q3344" s="2096"/>
      <c r="R3344" s="2096"/>
      <c r="S3344" s="2096"/>
      <c r="T3344" s="2096"/>
      <c r="U3344" s="2096"/>
      <c r="V3344" s="2096"/>
      <c r="W3344" s="2096"/>
      <c r="X3344" s="2096"/>
      <c r="Y3344" s="2096"/>
      <c r="Z3344" s="2096"/>
    </row>
    <row r="3345" spans="1:26" s="2101" customFormat="1" ht="39.6">
      <c r="A3345" s="1968" t="s">
        <v>178</v>
      </c>
      <c r="B3345" s="762" t="s">
        <v>1388</v>
      </c>
      <c r="C3345" s="2102"/>
      <c r="D3345" s="1970"/>
      <c r="E3345" s="1970"/>
      <c r="F3345" s="2099"/>
      <c r="G3345" s="2103"/>
      <c r="H3345" s="2096"/>
      <c r="I3345" s="2096"/>
      <c r="J3345" s="2096"/>
      <c r="K3345" s="2096"/>
      <c r="L3345" s="2096"/>
      <c r="M3345" s="2096"/>
      <c r="N3345" s="2096"/>
      <c r="O3345" s="2096"/>
      <c r="P3345" s="2096"/>
      <c r="Q3345" s="2096"/>
      <c r="R3345" s="2096"/>
      <c r="S3345" s="2096"/>
      <c r="T3345" s="2096"/>
      <c r="U3345" s="2096"/>
      <c r="V3345" s="2096"/>
      <c r="W3345" s="2096"/>
      <c r="X3345" s="2096"/>
      <c r="Y3345" s="2096"/>
      <c r="Z3345" s="2096"/>
    </row>
    <row r="3346" spans="1:26" s="2101" customFormat="1">
      <c r="A3346" s="1968" t="s">
        <v>178</v>
      </c>
      <c r="B3346" s="2098" t="s">
        <v>1389</v>
      </c>
      <c r="C3346" s="2104"/>
      <c r="D3346" s="2105"/>
      <c r="E3346" s="1970"/>
      <c r="F3346" s="2099"/>
      <c r="G3346" s="2103"/>
      <c r="H3346" s="2096"/>
      <c r="I3346" s="2096"/>
      <c r="J3346" s="2096"/>
      <c r="K3346" s="2096"/>
      <c r="L3346" s="2096"/>
      <c r="M3346" s="2096"/>
      <c r="N3346" s="2096"/>
      <c r="O3346" s="2096"/>
      <c r="P3346" s="2096"/>
      <c r="Q3346" s="2096"/>
      <c r="R3346" s="2096"/>
      <c r="S3346" s="2096"/>
      <c r="T3346" s="2096"/>
      <c r="U3346" s="2096"/>
      <c r="V3346" s="2096"/>
      <c r="W3346" s="2096"/>
      <c r="X3346" s="2096"/>
      <c r="Y3346" s="2096"/>
      <c r="Z3346" s="2096"/>
    </row>
    <row r="3347" spans="1:26" s="1580" customFormat="1" ht="39.6">
      <c r="B3347" s="2086" t="s">
        <v>2365</v>
      </c>
    </row>
    <row r="3348" spans="1:26" s="1580" customFormat="1">
      <c r="B3348" s="2089" t="s">
        <v>2383</v>
      </c>
      <c r="C3348" s="2090" t="s">
        <v>179</v>
      </c>
      <c r="D3348" s="1580">
        <v>950</v>
      </c>
      <c r="F3348" s="2106">
        <f>(D3348*E3348)</f>
        <v>0</v>
      </c>
    </row>
    <row r="3349" spans="1:26" s="1580" customFormat="1">
      <c r="A3349" s="2107"/>
      <c r="B3349" s="2108"/>
      <c r="C3349" s="2109"/>
      <c r="D3349" s="2110"/>
      <c r="E3349" s="2110"/>
      <c r="F3349" s="2110"/>
    </row>
    <row r="3350" spans="1:26" s="2095" customFormat="1" ht="26.4">
      <c r="A3350" s="1884" t="s">
        <v>209</v>
      </c>
      <c r="B3350" s="2092" t="s">
        <v>3460</v>
      </c>
      <c r="C3350" s="1964"/>
      <c r="D3350" s="1965"/>
      <c r="E3350" s="1965"/>
      <c r="F3350" s="2093"/>
      <c r="G3350" s="2094"/>
      <c r="J3350" s="2096"/>
    </row>
    <row r="3351" spans="1:26" s="2118" customFormat="1" ht="237.6">
      <c r="A3351" s="2111"/>
      <c r="B3351" s="2112" t="s">
        <v>3461</v>
      </c>
      <c r="C3351" s="2113"/>
      <c r="D3351" s="2114"/>
      <c r="E3351" s="2115"/>
      <c r="F3351" s="2116"/>
      <c r="G3351" s="2117"/>
    </row>
    <row r="3352" spans="1:26" s="2118" customFormat="1" ht="13.8">
      <c r="A3352" s="2111"/>
      <c r="B3352" s="2112" t="s">
        <v>3462</v>
      </c>
      <c r="C3352" s="2113"/>
      <c r="D3352" s="2114"/>
      <c r="E3352" s="2115"/>
      <c r="F3352" s="2116"/>
      <c r="G3352" s="2117"/>
    </row>
    <row r="3353" spans="1:26" s="2118" customFormat="1" ht="39.6">
      <c r="A3353" s="2111"/>
      <c r="B3353" s="2112" t="s">
        <v>3463</v>
      </c>
      <c r="C3353" s="2113"/>
      <c r="D3353" s="2114"/>
      <c r="E3353" s="2115"/>
      <c r="F3353" s="2116"/>
      <c r="G3353" s="2117"/>
    </row>
    <row r="3354" spans="1:26" s="2118" customFormat="1" ht="13.8">
      <c r="A3354" s="2111"/>
      <c r="B3354" s="2112" t="s">
        <v>3464</v>
      </c>
      <c r="C3354" s="2090" t="s">
        <v>179</v>
      </c>
      <c r="D3354" s="1580">
        <v>280</v>
      </c>
      <c r="E3354" s="1580"/>
      <c r="F3354" s="2106">
        <f>(D3354*E3354)</f>
        <v>0</v>
      </c>
      <c r="G3354" s="2117"/>
    </row>
    <row r="3355" spans="1:26" s="1883" customFormat="1">
      <c r="A3355" s="1892"/>
      <c r="B3355" s="1878"/>
      <c r="C3355" s="1879"/>
      <c r="D3355" s="1831"/>
      <c r="E3355" s="1831"/>
      <c r="F3355" s="1831"/>
      <c r="G3355" s="1911"/>
      <c r="J3355" s="1777"/>
    </row>
    <row r="3356" spans="1:26" s="1883" customFormat="1">
      <c r="A3356" s="1892"/>
      <c r="B3356" s="1892"/>
      <c r="C3356" s="1887"/>
      <c r="D3356" s="1831"/>
      <c r="E3356" s="1831"/>
      <c r="F3356" s="1831">
        <f t="shared" ref="F3356" si="166">D3356*E3356</f>
        <v>0</v>
      </c>
      <c r="G3356" s="1776"/>
      <c r="J3356" s="1777"/>
    </row>
    <row r="3357" spans="1:26">
      <c r="A3357" s="1924" t="s">
        <v>3424</v>
      </c>
      <c r="B3357" s="1925" t="s">
        <v>1390</v>
      </c>
      <c r="C3357" s="1926"/>
      <c r="D3357" s="1927"/>
      <c r="E3357" s="1992"/>
      <c r="F3357" s="1993">
        <f>SUM(F3265:F3356)</f>
        <v>0</v>
      </c>
      <c r="H3357" s="1777"/>
      <c r="I3357" s="1777"/>
      <c r="J3357" s="1777"/>
      <c r="K3357" s="1777"/>
      <c r="L3357" s="1777"/>
      <c r="M3357" s="1777"/>
      <c r="N3357" s="1777"/>
      <c r="O3357" s="1777"/>
      <c r="P3357" s="1777"/>
      <c r="Q3357" s="1777"/>
      <c r="R3357" s="1777"/>
      <c r="S3357" s="1777"/>
      <c r="T3357" s="1777"/>
      <c r="U3357" s="1777"/>
      <c r="V3357" s="1777"/>
      <c r="W3357" s="1777"/>
      <c r="X3357" s="1777"/>
      <c r="Y3357" s="1777"/>
      <c r="Z3357" s="1777"/>
    </row>
    <row r="3358" spans="1:26">
      <c r="A3358" s="2069"/>
      <c r="B3358" s="2070"/>
      <c r="C3358" s="2045"/>
      <c r="D3358" s="1812"/>
      <c r="E3358" s="1795"/>
      <c r="F3358" s="1813"/>
      <c r="H3358" s="1777"/>
      <c r="I3358" s="1777"/>
      <c r="J3358" s="1777"/>
      <c r="K3358" s="1777"/>
      <c r="L3358" s="1777"/>
      <c r="M3358" s="1777"/>
      <c r="N3358" s="1777"/>
      <c r="O3358" s="1777"/>
      <c r="P3358" s="1777"/>
      <c r="Q3358" s="1777"/>
      <c r="R3358" s="1777"/>
      <c r="S3358" s="1777"/>
      <c r="T3358" s="1777"/>
      <c r="U3358" s="1777"/>
      <c r="V3358" s="1777"/>
      <c r="W3358" s="1777"/>
      <c r="X3358" s="1777"/>
      <c r="Y3358" s="1777"/>
      <c r="Z3358" s="1777"/>
    </row>
    <row r="3359" spans="1:26">
      <c r="A3359" s="2069"/>
      <c r="B3359" s="2070"/>
      <c r="C3359" s="2045"/>
      <c r="D3359" s="1812"/>
      <c r="E3359" s="1795"/>
      <c r="F3359" s="1813"/>
      <c r="H3359" s="1777"/>
      <c r="I3359" s="1777"/>
      <c r="J3359" s="1777"/>
      <c r="K3359" s="1777"/>
      <c r="L3359" s="1777"/>
      <c r="M3359" s="1777"/>
      <c r="N3359" s="1777"/>
      <c r="O3359" s="1777"/>
      <c r="P3359" s="1777"/>
      <c r="Q3359" s="1777"/>
      <c r="R3359" s="1777"/>
      <c r="S3359" s="1777"/>
      <c r="T3359" s="1777"/>
      <c r="U3359" s="1777"/>
      <c r="V3359" s="1777"/>
      <c r="W3359" s="1777"/>
      <c r="X3359" s="1777"/>
      <c r="Y3359" s="1777"/>
      <c r="Z3359" s="1777"/>
    </row>
    <row r="3360" spans="1:26">
      <c r="A3360" s="2069"/>
      <c r="B3360" s="2070"/>
      <c r="C3360" s="2045"/>
      <c r="D3360" s="1812"/>
      <c r="E3360" s="1795"/>
      <c r="F3360" s="1813"/>
      <c r="H3360" s="1777"/>
      <c r="I3360" s="1777"/>
      <c r="J3360" s="1777"/>
      <c r="K3360" s="1777"/>
      <c r="L3360" s="1777"/>
      <c r="M3360" s="1777"/>
      <c r="N3360" s="1777"/>
      <c r="O3360" s="1777"/>
      <c r="P3360" s="1777"/>
      <c r="Q3360" s="1777"/>
      <c r="R3360" s="1777"/>
      <c r="S3360" s="1777"/>
      <c r="T3360" s="1777"/>
      <c r="U3360" s="1777"/>
      <c r="V3360" s="1777"/>
      <c r="W3360" s="1777"/>
      <c r="X3360" s="1777"/>
      <c r="Y3360" s="1777"/>
      <c r="Z3360" s="1777"/>
    </row>
    <row r="3361" spans="1:26">
      <c r="A3361" s="1798" t="s">
        <v>3465</v>
      </c>
      <c r="B3361" s="1799" t="s">
        <v>3466</v>
      </c>
      <c r="C3361" s="1800"/>
      <c r="D3361" s="1801"/>
      <c r="E3361" s="1801"/>
      <c r="F3361" s="1801"/>
      <c r="H3361" s="1777"/>
      <c r="I3361" s="1777"/>
      <c r="J3361" s="1777"/>
      <c r="K3361" s="1777"/>
      <c r="L3361" s="1777"/>
      <c r="M3361" s="1777"/>
      <c r="N3361" s="1777"/>
      <c r="O3361" s="1777"/>
      <c r="P3361" s="1777"/>
      <c r="Q3361" s="1777"/>
      <c r="R3361" s="1777"/>
      <c r="S3361" s="1777"/>
      <c r="T3361" s="1777"/>
      <c r="U3361" s="1777"/>
      <c r="V3361" s="1777"/>
      <c r="W3361" s="1777"/>
      <c r="X3361" s="1777"/>
      <c r="Y3361" s="1777"/>
      <c r="Z3361" s="1777"/>
    </row>
    <row r="3362" spans="1:26">
      <c r="A3362" s="2069"/>
      <c r="B3362" s="2070"/>
      <c r="C3362" s="2045"/>
      <c r="D3362" s="1812"/>
      <c r="E3362" s="1795"/>
      <c r="F3362" s="1813"/>
      <c r="H3362" s="1777"/>
      <c r="I3362" s="1777"/>
      <c r="J3362" s="1777"/>
      <c r="K3362" s="1777"/>
      <c r="L3362" s="1777"/>
      <c r="M3362" s="1777"/>
      <c r="N3362" s="1777"/>
      <c r="O3362" s="1777"/>
      <c r="P3362" s="1777"/>
      <c r="Q3362" s="1777"/>
      <c r="R3362" s="1777"/>
      <c r="S3362" s="1777"/>
      <c r="T3362" s="1777"/>
      <c r="U3362" s="1777"/>
      <c r="V3362" s="1777"/>
      <c r="W3362" s="1777"/>
      <c r="X3362" s="1777"/>
      <c r="Y3362" s="1777"/>
      <c r="Z3362" s="1777"/>
    </row>
    <row r="3363" spans="1:26">
      <c r="A3363" s="2069"/>
      <c r="B3363" s="2070"/>
      <c r="C3363" s="2045"/>
      <c r="D3363" s="1812"/>
      <c r="E3363" s="1795"/>
      <c r="F3363" s="1813"/>
      <c r="H3363" s="1777"/>
      <c r="I3363" s="1777"/>
      <c r="J3363" s="1777"/>
      <c r="K3363" s="1777"/>
      <c r="L3363" s="1777"/>
      <c r="M3363" s="1777"/>
      <c r="N3363" s="1777"/>
      <c r="O3363" s="1777"/>
      <c r="P3363" s="1777"/>
      <c r="Q3363" s="1777"/>
      <c r="R3363" s="1777"/>
      <c r="S3363" s="1777"/>
      <c r="T3363" s="1777"/>
      <c r="U3363" s="1777"/>
      <c r="V3363" s="1777"/>
      <c r="W3363" s="1777"/>
      <c r="X3363" s="1777"/>
      <c r="Y3363" s="1777"/>
      <c r="Z3363" s="1777"/>
    </row>
    <row r="3364" spans="1:26" ht="26.4">
      <c r="A3364" s="2069" t="s">
        <v>172</v>
      </c>
      <c r="B3364" s="2070" t="s">
        <v>3467</v>
      </c>
      <c r="C3364" s="2045"/>
      <c r="D3364" s="1812"/>
      <c r="E3364" s="1795"/>
      <c r="F3364" s="1813"/>
      <c r="H3364" s="1777"/>
      <c r="I3364" s="1777"/>
      <c r="J3364" s="1777"/>
      <c r="K3364" s="1777"/>
      <c r="L3364" s="1777"/>
      <c r="M3364" s="1777"/>
      <c r="N3364" s="1777"/>
      <c r="O3364" s="1777"/>
      <c r="P3364" s="1777"/>
      <c r="Q3364" s="1777"/>
      <c r="R3364" s="1777"/>
      <c r="S3364" s="1777"/>
      <c r="T3364" s="1777"/>
      <c r="U3364" s="1777"/>
      <c r="V3364" s="1777"/>
      <c r="W3364" s="1777"/>
      <c r="X3364" s="1777"/>
      <c r="Y3364" s="1777"/>
      <c r="Z3364" s="1777"/>
    </row>
    <row r="3365" spans="1:26" ht="290.39999999999998">
      <c r="A3365" s="2069"/>
      <c r="B3365" s="1808" t="s">
        <v>3468</v>
      </c>
      <c r="C3365" s="2045"/>
      <c r="D3365" s="1812"/>
      <c r="E3365" s="1795"/>
      <c r="F3365" s="1813"/>
      <c r="H3365" s="1777"/>
      <c r="I3365" s="1777"/>
      <c r="J3365" s="1777"/>
      <c r="K3365" s="1777"/>
      <c r="L3365" s="1777"/>
      <c r="M3365" s="1777"/>
      <c r="N3365" s="1777"/>
      <c r="O3365" s="1777"/>
      <c r="P3365" s="1777"/>
      <c r="Q3365" s="1777"/>
      <c r="R3365" s="1777"/>
      <c r="S3365" s="1777"/>
      <c r="T3365" s="1777"/>
      <c r="U3365" s="1777"/>
      <c r="V3365" s="1777"/>
      <c r="W3365" s="1777"/>
      <c r="X3365" s="1777"/>
      <c r="Y3365" s="1777"/>
      <c r="Z3365" s="1777"/>
    </row>
    <row r="3366" spans="1:26">
      <c r="A3366" s="2069"/>
      <c r="B3366" s="1878" t="s">
        <v>322</v>
      </c>
      <c r="C3366" s="2045"/>
      <c r="D3366" s="1812"/>
      <c r="E3366" s="1795"/>
      <c r="F3366" s="1813"/>
      <c r="H3366" s="1777"/>
      <c r="I3366" s="1777"/>
      <c r="J3366" s="1777"/>
      <c r="K3366" s="1777"/>
      <c r="L3366" s="1777"/>
      <c r="M3366" s="1777"/>
      <c r="N3366" s="1777"/>
      <c r="O3366" s="1777"/>
      <c r="P3366" s="1777"/>
      <c r="Q3366" s="1777"/>
      <c r="R3366" s="1777"/>
      <c r="S3366" s="1777"/>
      <c r="T3366" s="1777"/>
      <c r="U3366" s="1777"/>
      <c r="V3366" s="1777"/>
      <c r="W3366" s="1777"/>
      <c r="X3366" s="1777"/>
      <c r="Y3366" s="1777"/>
      <c r="Z3366" s="1777"/>
    </row>
    <row r="3367" spans="1:26" ht="26.4">
      <c r="A3367" s="2069"/>
      <c r="B3367" s="1808" t="s">
        <v>3469</v>
      </c>
      <c r="C3367" s="2045"/>
      <c r="D3367" s="1812"/>
      <c r="E3367" s="1795"/>
      <c r="F3367" s="1813"/>
      <c r="H3367" s="1777"/>
      <c r="I3367" s="1777"/>
      <c r="J3367" s="1777"/>
      <c r="K3367" s="1777"/>
      <c r="L3367" s="1777"/>
      <c r="M3367" s="1777"/>
      <c r="N3367" s="1777"/>
      <c r="O3367" s="1777"/>
      <c r="P3367" s="1777"/>
      <c r="Q3367" s="1777"/>
      <c r="R3367" s="1777"/>
      <c r="S3367" s="1777"/>
      <c r="T3367" s="1777"/>
      <c r="U3367" s="1777"/>
      <c r="V3367" s="1777"/>
      <c r="W3367" s="1777"/>
      <c r="X3367" s="1777"/>
      <c r="Y3367" s="1777"/>
      <c r="Z3367" s="1777"/>
    </row>
    <row r="3368" spans="1:26" s="1883" customFormat="1" ht="39.6">
      <c r="A3368" s="1892"/>
      <c r="B3368" s="1878" t="s">
        <v>3470</v>
      </c>
      <c r="C3368" s="1879"/>
      <c r="D3368" s="1831"/>
      <c r="E3368" s="1831"/>
      <c r="F3368" s="1831">
        <f t="shared" ref="F3368:F3373" si="167">D3368*E3368</f>
        <v>0</v>
      </c>
      <c r="G3368" s="1911"/>
      <c r="J3368" s="1777"/>
    </row>
    <row r="3369" spans="1:26" s="1883" customFormat="1" ht="26.4">
      <c r="A3369" s="1892"/>
      <c r="B3369" s="1878" t="s">
        <v>1807</v>
      </c>
      <c r="C3369" s="1879"/>
      <c r="D3369" s="1831"/>
      <c r="E3369" s="1831"/>
      <c r="F3369" s="1831">
        <f t="shared" si="167"/>
        <v>0</v>
      </c>
      <c r="G3369" s="1911"/>
      <c r="J3369" s="1777"/>
    </row>
    <row r="3370" spans="1:26" s="1883" customFormat="1" ht="39.6">
      <c r="A3370" s="1892"/>
      <c r="B3370" s="86" t="s">
        <v>1808</v>
      </c>
      <c r="C3370" s="1997"/>
      <c r="D3370" s="1831"/>
      <c r="E3370" s="1831"/>
      <c r="F3370" s="1831">
        <f t="shared" si="167"/>
        <v>0</v>
      </c>
      <c r="G3370" s="1911"/>
      <c r="J3370" s="1777"/>
    </row>
    <row r="3371" spans="1:26" s="1883" customFormat="1">
      <c r="A3371" s="1892"/>
      <c r="B3371" s="1878" t="s">
        <v>3471</v>
      </c>
      <c r="C3371" s="1887"/>
      <c r="D3371" s="1940"/>
      <c r="E3371" s="1831"/>
      <c r="F3371" s="1831">
        <f t="shared" si="167"/>
        <v>0</v>
      </c>
      <c r="G3371" s="1911"/>
      <c r="J3371" s="1777"/>
    </row>
    <row r="3372" spans="1:26" s="1883" customFormat="1">
      <c r="A3372" s="1892"/>
      <c r="B3372" s="1878" t="s">
        <v>221</v>
      </c>
      <c r="C3372" s="1887"/>
      <c r="D3372" s="1940"/>
      <c r="E3372" s="1831"/>
      <c r="F3372" s="1831">
        <f t="shared" si="167"/>
        <v>0</v>
      </c>
      <c r="G3372" s="1911"/>
      <c r="J3372" s="1777"/>
    </row>
    <row r="3373" spans="1:26">
      <c r="A3373" s="2069"/>
      <c r="B3373" s="2070"/>
      <c r="C3373" s="2045" t="s">
        <v>179</v>
      </c>
      <c r="D3373" s="1812">
        <v>80</v>
      </c>
      <c r="E3373" s="1795"/>
      <c r="F3373" s="1831">
        <f t="shared" si="167"/>
        <v>0</v>
      </c>
      <c r="H3373" s="1777"/>
      <c r="I3373" s="1777"/>
      <c r="J3373" s="1777"/>
      <c r="K3373" s="1777"/>
      <c r="L3373" s="1777"/>
      <c r="M3373" s="1777"/>
      <c r="N3373" s="1777"/>
      <c r="O3373" s="1777"/>
      <c r="P3373" s="1777"/>
      <c r="Q3373" s="1777"/>
      <c r="R3373" s="1777"/>
      <c r="S3373" s="1777"/>
      <c r="T3373" s="1777"/>
      <c r="U3373" s="1777"/>
      <c r="V3373" s="1777"/>
      <c r="W3373" s="1777"/>
      <c r="X3373" s="1777"/>
      <c r="Y3373" s="1777"/>
      <c r="Z3373" s="1777"/>
    </row>
    <row r="3374" spans="1:26">
      <c r="A3374" s="2069"/>
      <c r="B3374" s="2070"/>
      <c r="C3374" s="2045"/>
      <c r="D3374" s="1812"/>
      <c r="E3374" s="1795"/>
      <c r="F3374" s="1813"/>
      <c r="H3374" s="1777"/>
      <c r="I3374" s="1777"/>
      <c r="J3374" s="1777"/>
      <c r="K3374" s="1777"/>
      <c r="L3374" s="1777"/>
      <c r="M3374" s="1777"/>
      <c r="N3374" s="1777"/>
      <c r="O3374" s="1777"/>
      <c r="P3374" s="1777"/>
      <c r="Q3374" s="1777"/>
      <c r="R3374" s="1777"/>
      <c r="S3374" s="1777"/>
      <c r="T3374" s="1777"/>
      <c r="U3374" s="1777"/>
      <c r="V3374" s="1777"/>
      <c r="W3374" s="1777"/>
      <c r="X3374" s="1777"/>
      <c r="Y3374" s="1777"/>
      <c r="Z3374" s="1777"/>
    </row>
    <row r="3375" spans="1:26" ht="26.4">
      <c r="A3375" s="2069" t="s">
        <v>202</v>
      </c>
      <c r="B3375" s="2070" t="s">
        <v>3472</v>
      </c>
      <c r="C3375" s="2045"/>
      <c r="D3375" s="1812"/>
      <c r="E3375" s="1795"/>
      <c r="F3375" s="1813"/>
      <c r="H3375" s="1777"/>
      <c r="I3375" s="1777"/>
      <c r="J3375" s="1777"/>
      <c r="K3375" s="1777"/>
      <c r="L3375" s="1777"/>
      <c r="M3375" s="1777"/>
      <c r="N3375" s="1777"/>
      <c r="O3375" s="1777"/>
      <c r="P3375" s="1777"/>
      <c r="Q3375" s="1777"/>
      <c r="R3375" s="1777"/>
      <c r="S3375" s="1777"/>
      <c r="T3375" s="1777"/>
      <c r="U3375" s="1777"/>
      <c r="V3375" s="1777"/>
      <c r="W3375" s="1777"/>
      <c r="X3375" s="1777"/>
      <c r="Y3375" s="1777"/>
      <c r="Z3375" s="1777"/>
    </row>
    <row r="3376" spans="1:26" ht="26.4">
      <c r="A3376" s="2069"/>
      <c r="B3376" s="1808" t="s">
        <v>3473</v>
      </c>
      <c r="C3376" s="2045"/>
      <c r="D3376" s="1812"/>
      <c r="E3376" s="1795"/>
      <c r="F3376" s="1813"/>
      <c r="H3376" s="1777"/>
      <c r="I3376" s="1777"/>
      <c r="J3376" s="1777"/>
      <c r="K3376" s="1777"/>
      <c r="L3376" s="1777"/>
      <c r="M3376" s="1777"/>
      <c r="N3376" s="1777"/>
      <c r="O3376" s="1777"/>
      <c r="P3376" s="1777"/>
      <c r="Q3376" s="1777"/>
      <c r="R3376" s="1777"/>
      <c r="S3376" s="1777"/>
      <c r="T3376" s="1777"/>
      <c r="U3376" s="1777"/>
      <c r="V3376" s="1777"/>
      <c r="W3376" s="1777"/>
      <c r="X3376" s="1777"/>
      <c r="Y3376" s="1777"/>
      <c r="Z3376" s="1777"/>
    </row>
    <row r="3377" spans="1:26" ht="198">
      <c r="A3377" s="2069"/>
      <c r="B3377" s="1808" t="s">
        <v>3474</v>
      </c>
      <c r="C3377" s="2045"/>
      <c r="D3377" s="1812"/>
      <c r="E3377" s="1795"/>
      <c r="F3377" s="1813"/>
      <c r="H3377" s="1777"/>
      <c r="I3377" s="1777"/>
      <c r="J3377" s="1777"/>
      <c r="K3377" s="1777"/>
      <c r="L3377" s="1777"/>
      <c r="M3377" s="1777"/>
      <c r="N3377" s="1777"/>
      <c r="O3377" s="1777"/>
      <c r="P3377" s="1777"/>
      <c r="Q3377" s="1777"/>
      <c r="R3377" s="1777"/>
      <c r="S3377" s="1777"/>
      <c r="T3377" s="1777"/>
      <c r="U3377" s="1777"/>
      <c r="V3377" s="1777"/>
      <c r="W3377" s="1777"/>
      <c r="X3377" s="1777"/>
      <c r="Y3377" s="1777"/>
      <c r="Z3377" s="1777"/>
    </row>
    <row r="3378" spans="1:26">
      <c r="A3378" s="2069"/>
      <c r="B3378" s="1808" t="s">
        <v>3475</v>
      </c>
      <c r="C3378" s="2045"/>
      <c r="D3378" s="1812"/>
      <c r="E3378" s="1795"/>
      <c r="F3378" s="1813"/>
      <c r="H3378" s="1777"/>
      <c r="I3378" s="1777"/>
      <c r="J3378" s="1777"/>
      <c r="K3378" s="1777"/>
      <c r="L3378" s="1777"/>
      <c r="M3378" s="1777"/>
      <c r="N3378" s="1777"/>
      <c r="O3378" s="1777"/>
      <c r="P3378" s="1777"/>
      <c r="Q3378" s="1777"/>
      <c r="R3378" s="1777"/>
      <c r="S3378" s="1777"/>
      <c r="T3378" s="1777"/>
      <c r="U3378" s="1777"/>
      <c r="V3378" s="1777"/>
      <c r="W3378" s="1777"/>
      <c r="X3378" s="1777"/>
      <c r="Y3378" s="1777"/>
      <c r="Z3378" s="1777"/>
    </row>
    <row r="3379" spans="1:26" ht="39.6">
      <c r="A3379" s="2069"/>
      <c r="B3379" s="1808" t="s">
        <v>3476</v>
      </c>
      <c r="C3379" s="2045"/>
      <c r="D3379" s="1812"/>
      <c r="E3379" s="1795"/>
      <c r="F3379" s="1813"/>
      <c r="H3379" s="1777"/>
      <c r="I3379" s="1777"/>
      <c r="J3379" s="1777"/>
      <c r="K3379" s="1777"/>
      <c r="L3379" s="1777"/>
      <c r="M3379" s="1777"/>
      <c r="N3379" s="1777"/>
      <c r="O3379" s="1777"/>
      <c r="P3379" s="1777"/>
      <c r="Q3379" s="1777"/>
      <c r="R3379" s="1777"/>
      <c r="S3379" s="1777"/>
      <c r="T3379" s="1777"/>
      <c r="U3379" s="1777"/>
      <c r="V3379" s="1777"/>
      <c r="W3379" s="1777"/>
      <c r="X3379" s="1777"/>
      <c r="Y3379" s="1777"/>
      <c r="Z3379" s="1777"/>
    </row>
    <row r="3380" spans="1:26" ht="39.6">
      <c r="A3380" s="2069"/>
      <c r="B3380" s="1808" t="s">
        <v>3477</v>
      </c>
      <c r="C3380" s="2045"/>
      <c r="D3380" s="1812"/>
      <c r="E3380" s="1795"/>
      <c r="F3380" s="1813"/>
      <c r="H3380" s="1777"/>
      <c r="I3380" s="1777"/>
      <c r="J3380" s="1777"/>
      <c r="K3380" s="1777"/>
      <c r="L3380" s="1777"/>
      <c r="M3380" s="1777"/>
      <c r="N3380" s="1777"/>
      <c r="O3380" s="1777"/>
      <c r="P3380" s="1777"/>
      <c r="Q3380" s="1777"/>
      <c r="R3380" s="1777"/>
      <c r="S3380" s="1777"/>
      <c r="T3380" s="1777"/>
      <c r="U3380" s="1777"/>
      <c r="V3380" s="1777"/>
      <c r="W3380" s="1777"/>
      <c r="X3380" s="1777"/>
      <c r="Y3380" s="1777"/>
      <c r="Z3380" s="1777"/>
    </row>
    <row r="3381" spans="1:26" ht="52.8">
      <c r="A3381" s="2069"/>
      <c r="B3381" s="1808" t="s">
        <v>3478</v>
      </c>
      <c r="C3381" s="2045"/>
      <c r="D3381" s="1812"/>
      <c r="E3381" s="1795"/>
      <c r="F3381" s="1813"/>
      <c r="H3381" s="1777"/>
      <c r="I3381" s="1777"/>
      <c r="J3381" s="1777"/>
      <c r="K3381" s="1777"/>
      <c r="L3381" s="1777"/>
      <c r="M3381" s="1777"/>
      <c r="N3381" s="1777"/>
      <c r="O3381" s="1777"/>
      <c r="P3381" s="1777"/>
      <c r="Q3381" s="1777"/>
      <c r="R3381" s="1777"/>
      <c r="S3381" s="1777"/>
      <c r="T3381" s="1777"/>
      <c r="U3381" s="1777"/>
      <c r="V3381" s="1777"/>
      <c r="W3381" s="1777"/>
      <c r="X3381" s="1777"/>
      <c r="Y3381" s="1777"/>
      <c r="Z3381" s="1777"/>
    </row>
    <row r="3382" spans="1:26" ht="39.6">
      <c r="A3382" s="2069"/>
      <c r="B3382" s="1808" t="s">
        <v>3479</v>
      </c>
      <c r="C3382" s="2045"/>
      <c r="D3382" s="1812"/>
      <c r="E3382" s="1795"/>
      <c r="F3382" s="1813"/>
      <c r="H3382" s="1777"/>
      <c r="I3382" s="1777"/>
      <c r="J3382" s="1777"/>
      <c r="K3382" s="1777"/>
      <c r="L3382" s="1777"/>
      <c r="M3382" s="1777"/>
      <c r="N3382" s="1777"/>
      <c r="O3382" s="1777"/>
      <c r="P3382" s="1777"/>
      <c r="Q3382" s="1777"/>
      <c r="R3382" s="1777"/>
      <c r="S3382" s="1777"/>
      <c r="T3382" s="1777"/>
      <c r="U3382" s="1777"/>
      <c r="V3382" s="1777"/>
      <c r="W3382" s="1777"/>
      <c r="X3382" s="1777"/>
      <c r="Y3382" s="1777"/>
      <c r="Z3382" s="1777"/>
    </row>
    <row r="3383" spans="1:26" ht="39.6">
      <c r="A3383" s="2069"/>
      <c r="B3383" s="1808" t="s">
        <v>3480</v>
      </c>
      <c r="C3383" s="2045"/>
      <c r="D3383" s="1812"/>
      <c r="E3383" s="1795"/>
      <c r="F3383" s="1813"/>
      <c r="H3383" s="1777"/>
      <c r="I3383" s="1777"/>
      <c r="J3383" s="1777"/>
      <c r="K3383" s="1777"/>
      <c r="L3383" s="1777"/>
      <c r="M3383" s="1777"/>
      <c r="N3383" s="1777"/>
      <c r="O3383" s="1777"/>
      <c r="P3383" s="1777"/>
      <c r="Q3383" s="1777"/>
      <c r="R3383" s="1777"/>
      <c r="S3383" s="1777"/>
      <c r="T3383" s="1777"/>
      <c r="U3383" s="1777"/>
      <c r="V3383" s="1777"/>
      <c r="W3383" s="1777"/>
      <c r="X3383" s="1777"/>
      <c r="Y3383" s="1777"/>
      <c r="Z3383" s="1777"/>
    </row>
    <row r="3384" spans="1:26" ht="39.6">
      <c r="A3384" s="2069"/>
      <c r="B3384" s="1808" t="s">
        <v>3481</v>
      </c>
      <c r="C3384" s="2045"/>
      <c r="D3384" s="1812"/>
      <c r="E3384" s="1795"/>
      <c r="F3384" s="1813"/>
      <c r="H3384" s="1777"/>
      <c r="I3384" s="1777"/>
      <c r="J3384" s="1777"/>
      <c r="K3384" s="1777"/>
      <c r="L3384" s="1777"/>
      <c r="M3384" s="1777"/>
      <c r="N3384" s="1777"/>
      <c r="O3384" s="1777"/>
      <c r="P3384" s="1777"/>
      <c r="Q3384" s="1777"/>
      <c r="R3384" s="1777"/>
      <c r="S3384" s="1777"/>
      <c r="T3384" s="1777"/>
      <c r="U3384" s="1777"/>
      <c r="V3384" s="1777"/>
      <c r="W3384" s="1777"/>
      <c r="X3384" s="1777"/>
      <c r="Y3384" s="1777"/>
      <c r="Z3384" s="1777"/>
    </row>
    <row r="3385" spans="1:26" ht="52.8">
      <c r="A3385" s="2069"/>
      <c r="B3385" s="1808" t="s">
        <v>3482</v>
      </c>
      <c r="C3385" s="2045"/>
      <c r="D3385" s="1812"/>
      <c r="E3385" s="1795"/>
      <c r="F3385" s="1813"/>
      <c r="H3385" s="1777"/>
      <c r="I3385" s="1777"/>
      <c r="J3385" s="1777"/>
      <c r="K3385" s="1777"/>
      <c r="L3385" s="1777"/>
      <c r="M3385" s="1777"/>
      <c r="N3385" s="1777"/>
      <c r="O3385" s="1777"/>
      <c r="P3385" s="1777"/>
      <c r="Q3385" s="1777"/>
      <c r="R3385" s="1777"/>
      <c r="S3385" s="1777"/>
      <c r="T3385" s="1777"/>
      <c r="U3385" s="1777"/>
      <c r="V3385" s="1777"/>
      <c r="W3385" s="1777"/>
      <c r="X3385" s="1777"/>
      <c r="Y3385" s="1777"/>
      <c r="Z3385" s="1777"/>
    </row>
    <row r="3386" spans="1:26" ht="39.6">
      <c r="A3386" s="2069"/>
      <c r="B3386" s="1808" t="s">
        <v>3483</v>
      </c>
      <c r="C3386" s="2045"/>
      <c r="D3386" s="1812"/>
      <c r="E3386" s="1795"/>
      <c r="F3386" s="1813"/>
      <c r="H3386" s="1777"/>
      <c r="I3386" s="1777"/>
      <c r="J3386" s="1777"/>
      <c r="K3386" s="1777"/>
      <c r="L3386" s="1777"/>
      <c r="M3386" s="1777"/>
      <c r="N3386" s="1777"/>
      <c r="O3386" s="1777"/>
      <c r="P3386" s="1777"/>
      <c r="Q3386" s="1777"/>
      <c r="R3386" s="1777"/>
      <c r="S3386" s="1777"/>
      <c r="T3386" s="1777"/>
      <c r="U3386" s="1777"/>
      <c r="V3386" s="1777"/>
      <c r="W3386" s="1777"/>
      <c r="X3386" s="1777"/>
      <c r="Y3386" s="1777"/>
      <c r="Z3386" s="1777"/>
    </row>
    <row r="3387" spans="1:26" ht="26.4">
      <c r="A3387" s="2069"/>
      <c r="B3387" s="1808" t="s">
        <v>3484</v>
      </c>
      <c r="C3387" s="2045"/>
      <c r="D3387" s="1812"/>
      <c r="E3387" s="1795"/>
      <c r="F3387" s="1813"/>
      <c r="H3387" s="1777"/>
      <c r="I3387" s="1777"/>
      <c r="J3387" s="1777"/>
      <c r="K3387" s="1777"/>
      <c r="L3387" s="1777"/>
      <c r="M3387" s="1777"/>
      <c r="N3387" s="1777"/>
      <c r="O3387" s="1777"/>
      <c r="P3387" s="1777"/>
      <c r="Q3387" s="1777"/>
      <c r="R3387" s="1777"/>
      <c r="S3387" s="1777"/>
      <c r="T3387" s="1777"/>
      <c r="U3387" s="1777"/>
      <c r="V3387" s="1777"/>
      <c r="W3387" s="1777"/>
      <c r="X3387" s="1777"/>
      <c r="Y3387" s="1777"/>
      <c r="Z3387" s="1777"/>
    </row>
    <row r="3388" spans="1:26" ht="26.4">
      <c r="A3388" s="2069"/>
      <c r="B3388" s="1808" t="s">
        <v>3485</v>
      </c>
      <c r="C3388" s="2045"/>
      <c r="D3388" s="1812"/>
      <c r="E3388" s="1795"/>
      <c r="F3388" s="1813"/>
      <c r="H3388" s="1777"/>
      <c r="I3388" s="1777"/>
      <c r="J3388" s="1777"/>
      <c r="K3388" s="1777"/>
      <c r="L3388" s="1777"/>
      <c r="M3388" s="1777"/>
      <c r="N3388" s="1777"/>
      <c r="O3388" s="1777"/>
      <c r="P3388" s="1777"/>
      <c r="Q3388" s="1777"/>
      <c r="R3388" s="1777"/>
      <c r="S3388" s="1777"/>
      <c r="T3388" s="1777"/>
      <c r="U3388" s="1777"/>
      <c r="V3388" s="1777"/>
      <c r="W3388" s="1777"/>
      <c r="X3388" s="1777"/>
      <c r="Y3388" s="1777"/>
      <c r="Z3388" s="1777"/>
    </row>
    <row r="3389" spans="1:26">
      <c r="A3389" s="2069"/>
      <c r="B3389" s="1808" t="s">
        <v>3486</v>
      </c>
      <c r="C3389" s="2045"/>
      <c r="D3389" s="1812"/>
      <c r="E3389" s="1795"/>
      <c r="F3389" s="1813"/>
      <c r="H3389" s="1777"/>
      <c r="I3389" s="1777"/>
      <c r="J3389" s="1777"/>
      <c r="K3389" s="1777"/>
      <c r="L3389" s="1777"/>
      <c r="M3389" s="1777"/>
      <c r="N3389" s="1777"/>
      <c r="O3389" s="1777"/>
      <c r="P3389" s="1777"/>
      <c r="Q3389" s="1777"/>
      <c r="R3389" s="1777"/>
      <c r="S3389" s="1777"/>
      <c r="T3389" s="1777"/>
      <c r="U3389" s="1777"/>
      <c r="V3389" s="1777"/>
      <c r="W3389" s="1777"/>
      <c r="X3389" s="1777"/>
      <c r="Y3389" s="1777"/>
      <c r="Z3389" s="1777"/>
    </row>
    <row r="3390" spans="1:26" ht="118.8">
      <c r="A3390" s="2069"/>
      <c r="B3390" s="1808" t="s">
        <v>3487</v>
      </c>
      <c r="C3390" s="2045"/>
      <c r="D3390" s="1812"/>
      <c r="E3390" s="1795"/>
      <c r="F3390" s="1813"/>
      <c r="H3390" s="1777"/>
      <c r="I3390" s="1777"/>
      <c r="J3390" s="1777"/>
      <c r="K3390" s="1777"/>
      <c r="L3390" s="1777"/>
      <c r="M3390" s="1777"/>
      <c r="N3390" s="1777"/>
      <c r="O3390" s="1777"/>
      <c r="P3390" s="1777"/>
      <c r="Q3390" s="1777"/>
      <c r="R3390" s="1777"/>
      <c r="S3390" s="1777"/>
      <c r="T3390" s="1777"/>
      <c r="U3390" s="1777"/>
      <c r="V3390" s="1777"/>
      <c r="W3390" s="1777"/>
      <c r="X3390" s="1777"/>
      <c r="Y3390" s="1777"/>
      <c r="Z3390" s="1777"/>
    </row>
    <row r="3391" spans="1:26">
      <c r="A3391" s="2069"/>
      <c r="B3391" s="1808" t="s">
        <v>3488</v>
      </c>
      <c r="C3391" s="2045"/>
      <c r="D3391" s="1812"/>
      <c r="E3391" s="1795"/>
      <c r="F3391" s="1813"/>
      <c r="H3391" s="1777"/>
      <c r="I3391" s="1777"/>
      <c r="J3391" s="1777"/>
      <c r="K3391" s="1777"/>
      <c r="L3391" s="1777"/>
      <c r="M3391" s="1777"/>
      <c r="N3391" s="1777"/>
      <c r="O3391" s="1777"/>
      <c r="P3391" s="1777"/>
      <c r="Q3391" s="1777"/>
      <c r="R3391" s="1777"/>
      <c r="S3391" s="1777"/>
      <c r="T3391" s="1777"/>
      <c r="U3391" s="1777"/>
      <c r="V3391" s="1777"/>
      <c r="W3391" s="1777"/>
      <c r="X3391" s="1777"/>
      <c r="Y3391" s="1777"/>
      <c r="Z3391" s="1777"/>
    </row>
    <row r="3392" spans="1:26">
      <c r="A3392" s="2069"/>
      <c r="B3392" s="1878" t="s">
        <v>322</v>
      </c>
      <c r="C3392" s="2045"/>
      <c r="D3392" s="1812"/>
      <c r="E3392" s="1795"/>
      <c r="F3392" s="1813"/>
      <c r="H3392" s="1777"/>
      <c r="I3392" s="1777"/>
      <c r="J3392" s="1777"/>
      <c r="K3392" s="1777"/>
      <c r="L3392" s="1777"/>
      <c r="M3392" s="1777"/>
      <c r="N3392" s="1777"/>
      <c r="O3392" s="1777"/>
      <c r="P3392" s="1777"/>
      <c r="Q3392" s="1777"/>
      <c r="R3392" s="1777"/>
      <c r="S3392" s="1777"/>
      <c r="T3392" s="1777"/>
      <c r="U3392" s="1777"/>
      <c r="V3392" s="1777"/>
      <c r="W3392" s="1777"/>
      <c r="X3392" s="1777"/>
      <c r="Y3392" s="1777"/>
      <c r="Z3392" s="1777"/>
    </row>
    <row r="3393" spans="1:26" ht="26.4">
      <c r="A3393" s="2069"/>
      <c r="B3393" s="1878" t="s">
        <v>3489</v>
      </c>
      <c r="C3393" s="2045"/>
      <c r="D3393" s="1812"/>
      <c r="E3393" s="1795"/>
      <c r="F3393" s="1813"/>
      <c r="H3393" s="1777"/>
      <c r="I3393" s="1777"/>
      <c r="J3393" s="1777"/>
      <c r="K3393" s="1777"/>
      <c r="L3393" s="1777"/>
      <c r="M3393" s="1777"/>
      <c r="N3393" s="1777"/>
      <c r="O3393" s="1777"/>
      <c r="P3393" s="1777"/>
      <c r="Q3393" s="1777"/>
      <c r="R3393" s="1777"/>
      <c r="S3393" s="1777"/>
      <c r="T3393" s="1777"/>
      <c r="U3393" s="1777"/>
      <c r="V3393" s="1777"/>
      <c r="W3393" s="1777"/>
      <c r="X3393" s="1777"/>
      <c r="Y3393" s="1777"/>
      <c r="Z3393" s="1777"/>
    </row>
    <row r="3394" spans="1:26" ht="26.4">
      <c r="A3394" s="2069"/>
      <c r="B3394" s="1808" t="s">
        <v>3469</v>
      </c>
      <c r="C3394" s="2045"/>
      <c r="D3394" s="1812"/>
      <c r="E3394" s="1795"/>
      <c r="F3394" s="1813"/>
      <c r="H3394" s="1777"/>
      <c r="I3394" s="1777"/>
      <c r="J3394" s="1777"/>
      <c r="K3394" s="1777"/>
      <c r="L3394" s="1777"/>
      <c r="M3394" s="1777"/>
      <c r="N3394" s="1777"/>
      <c r="O3394" s="1777"/>
      <c r="P3394" s="1777"/>
      <c r="Q3394" s="1777"/>
      <c r="R3394" s="1777"/>
      <c r="S3394" s="1777"/>
      <c r="T3394" s="1777"/>
      <c r="U3394" s="1777"/>
      <c r="V3394" s="1777"/>
      <c r="W3394" s="1777"/>
      <c r="X3394" s="1777"/>
      <c r="Y3394" s="1777"/>
      <c r="Z3394" s="1777"/>
    </row>
    <row r="3395" spans="1:26">
      <c r="A3395" s="2069"/>
      <c r="B3395" s="1808" t="s">
        <v>3490</v>
      </c>
      <c r="C3395" s="2045"/>
      <c r="D3395" s="1812"/>
      <c r="E3395" s="1795"/>
      <c r="F3395" s="1813"/>
      <c r="H3395" s="1777"/>
      <c r="I3395" s="1777"/>
      <c r="J3395" s="1777"/>
      <c r="K3395" s="1777"/>
      <c r="L3395" s="1777"/>
      <c r="M3395" s="1777"/>
      <c r="N3395" s="1777"/>
      <c r="O3395" s="1777"/>
      <c r="P3395" s="1777"/>
      <c r="Q3395" s="1777"/>
      <c r="R3395" s="1777"/>
      <c r="S3395" s="1777"/>
      <c r="T3395" s="1777"/>
      <c r="U3395" s="1777"/>
      <c r="V3395" s="1777"/>
      <c r="W3395" s="1777"/>
      <c r="X3395" s="1777"/>
      <c r="Y3395" s="1777"/>
      <c r="Z3395" s="1777"/>
    </row>
    <row r="3396" spans="1:26" s="1883" customFormat="1" ht="39.6">
      <c r="A3396" s="1892"/>
      <c r="B3396" s="1878" t="s">
        <v>2998</v>
      </c>
      <c r="C3396" s="1879"/>
      <c r="D3396" s="1831"/>
      <c r="E3396" s="1831"/>
      <c r="F3396" s="1831">
        <f t="shared" ref="F3396:F3401" si="168">D3396*E3396</f>
        <v>0</v>
      </c>
      <c r="G3396" s="1911"/>
      <c r="J3396" s="1777"/>
    </row>
    <row r="3397" spans="1:26" s="1883" customFormat="1" ht="26.4">
      <c r="A3397" s="1892"/>
      <c r="B3397" s="1878" t="s">
        <v>1807</v>
      </c>
      <c r="C3397" s="1879"/>
      <c r="D3397" s="1831"/>
      <c r="E3397" s="1831"/>
      <c r="F3397" s="1831">
        <f t="shared" si="168"/>
        <v>0</v>
      </c>
      <c r="G3397" s="1911"/>
      <c r="J3397" s="1777"/>
    </row>
    <row r="3398" spans="1:26" s="1883" customFormat="1" ht="39.6">
      <c r="A3398" s="1892"/>
      <c r="B3398" s="86" t="s">
        <v>1808</v>
      </c>
      <c r="C3398" s="1997"/>
      <c r="D3398" s="1831"/>
      <c r="E3398" s="1831"/>
      <c r="F3398" s="1831">
        <f t="shared" si="168"/>
        <v>0</v>
      </c>
      <c r="G3398" s="1911"/>
      <c r="J3398" s="1777"/>
    </row>
    <row r="3399" spans="1:26" s="1883" customFormat="1">
      <c r="A3399" s="1892"/>
      <c r="B3399" s="1878" t="s">
        <v>3471</v>
      </c>
      <c r="C3399" s="1887"/>
      <c r="D3399" s="1940"/>
      <c r="E3399" s="1831"/>
      <c r="F3399" s="1831">
        <f t="shared" si="168"/>
        <v>0</v>
      </c>
      <c r="G3399" s="1911"/>
      <c r="J3399" s="1777"/>
    </row>
    <row r="3400" spans="1:26" s="1883" customFormat="1">
      <c r="A3400" s="1892"/>
      <c r="B3400" s="1878" t="s">
        <v>221</v>
      </c>
      <c r="C3400" s="1887"/>
      <c r="D3400" s="1940"/>
      <c r="E3400" s="1831"/>
      <c r="F3400" s="1831">
        <f t="shared" si="168"/>
        <v>0</v>
      </c>
      <c r="G3400" s="1911"/>
      <c r="J3400" s="1777"/>
    </row>
    <row r="3401" spans="1:26">
      <c r="A3401" s="2069"/>
      <c r="B3401" s="2070"/>
      <c r="C3401" s="2045" t="s">
        <v>179</v>
      </c>
      <c r="D3401" s="1812">
        <v>62</v>
      </c>
      <c r="E3401" s="1795"/>
      <c r="F3401" s="1831">
        <f t="shared" si="168"/>
        <v>0</v>
      </c>
      <c r="H3401" s="1777"/>
      <c r="I3401" s="1777"/>
      <c r="J3401" s="1777"/>
      <c r="K3401" s="1777"/>
      <c r="L3401" s="1777"/>
      <c r="M3401" s="1777"/>
      <c r="N3401" s="1777"/>
      <c r="O3401" s="1777"/>
      <c r="P3401" s="1777"/>
      <c r="Q3401" s="1777"/>
      <c r="R3401" s="1777"/>
      <c r="S3401" s="1777"/>
      <c r="T3401" s="1777"/>
      <c r="U3401" s="1777"/>
      <c r="V3401" s="1777"/>
      <c r="W3401" s="1777"/>
      <c r="X3401" s="1777"/>
      <c r="Y3401" s="1777"/>
      <c r="Z3401" s="1777"/>
    </row>
    <row r="3402" spans="1:26">
      <c r="A3402" s="2069"/>
      <c r="B3402" s="2070"/>
      <c r="C3402" s="2045"/>
      <c r="D3402" s="1812"/>
      <c r="E3402" s="1795"/>
      <c r="F3402" s="1813"/>
      <c r="H3402" s="1777"/>
      <c r="I3402" s="1777"/>
      <c r="J3402" s="1777"/>
      <c r="K3402" s="1777"/>
      <c r="L3402" s="1777"/>
      <c r="M3402" s="1777"/>
      <c r="N3402" s="1777"/>
      <c r="O3402" s="1777"/>
      <c r="P3402" s="1777"/>
      <c r="Q3402" s="1777"/>
      <c r="R3402" s="1777"/>
      <c r="S3402" s="1777"/>
      <c r="T3402" s="1777"/>
      <c r="U3402" s="1777"/>
      <c r="V3402" s="1777"/>
      <c r="W3402" s="1777"/>
      <c r="X3402" s="1777"/>
      <c r="Y3402" s="1777"/>
      <c r="Z3402" s="1777"/>
    </row>
    <row r="3403" spans="1:26">
      <c r="A3403" s="1924" t="s">
        <v>3491</v>
      </c>
      <c r="B3403" s="1925" t="s">
        <v>3492</v>
      </c>
      <c r="C3403" s="1926"/>
      <c r="D3403" s="1927"/>
      <c r="E3403" s="1992"/>
      <c r="F3403" s="1993">
        <f>SUM(F3362:F3402)</f>
        <v>0</v>
      </c>
      <c r="H3403" s="1777"/>
      <c r="I3403" s="1777"/>
      <c r="J3403" s="1777"/>
      <c r="K3403" s="1777"/>
      <c r="L3403" s="1777"/>
      <c r="M3403" s="1777"/>
      <c r="N3403" s="1777"/>
      <c r="O3403" s="1777"/>
      <c r="P3403" s="1777"/>
      <c r="Q3403" s="1777"/>
      <c r="R3403" s="1777"/>
      <c r="S3403" s="1777"/>
      <c r="T3403" s="1777"/>
      <c r="U3403" s="1777"/>
      <c r="V3403" s="1777"/>
      <c r="W3403" s="1777"/>
      <c r="X3403" s="1777"/>
      <c r="Y3403" s="1777"/>
      <c r="Z3403" s="1777"/>
    </row>
    <row r="3404" spans="1:26">
      <c r="A3404" s="2069"/>
      <c r="B3404" s="1808"/>
      <c r="C3404" s="2045"/>
      <c r="D3404" s="1812"/>
      <c r="E3404" s="1795"/>
      <c r="F3404" s="1813"/>
      <c r="H3404" s="1777"/>
      <c r="I3404" s="1777"/>
      <c r="J3404" s="1777"/>
      <c r="K3404" s="1777"/>
      <c r="L3404" s="1777"/>
      <c r="M3404" s="1777"/>
      <c r="N3404" s="1777"/>
      <c r="O3404" s="1777"/>
      <c r="P3404" s="1777"/>
      <c r="Q3404" s="1777"/>
      <c r="R3404" s="1777"/>
      <c r="S3404" s="1777"/>
      <c r="T3404" s="1777"/>
      <c r="U3404" s="1777"/>
      <c r="V3404" s="1777"/>
      <c r="W3404" s="1777"/>
      <c r="X3404" s="1777"/>
      <c r="Y3404" s="1777"/>
      <c r="Z3404" s="1777"/>
    </row>
    <row r="3405" spans="1:26">
      <c r="A3405" s="2069"/>
      <c r="B3405" s="1808"/>
      <c r="C3405" s="2045"/>
      <c r="D3405" s="1812"/>
      <c r="E3405" s="1795"/>
      <c r="F3405" s="1813"/>
      <c r="H3405" s="1777"/>
      <c r="I3405" s="1777"/>
      <c r="J3405" s="1777"/>
      <c r="K3405" s="1777"/>
      <c r="L3405" s="1777"/>
      <c r="M3405" s="1777"/>
      <c r="N3405" s="1777"/>
      <c r="O3405" s="1777"/>
      <c r="P3405" s="1777"/>
      <c r="Q3405" s="1777"/>
      <c r="R3405" s="1777"/>
      <c r="S3405" s="1777"/>
      <c r="T3405" s="1777"/>
      <c r="U3405" s="1777"/>
      <c r="V3405" s="1777"/>
      <c r="W3405" s="1777"/>
      <c r="X3405" s="1777"/>
      <c r="Y3405" s="1777"/>
      <c r="Z3405" s="1777"/>
    </row>
    <row r="3406" spans="1:26">
      <c r="A3406" s="1798" t="s">
        <v>1894</v>
      </c>
      <c r="B3406" s="1799" t="s">
        <v>1895</v>
      </c>
      <c r="C3406" s="1800"/>
      <c r="D3406" s="1801"/>
      <c r="E3406" s="1801"/>
      <c r="F3406" s="1801"/>
      <c r="G3406" s="1815"/>
      <c r="H3406" s="1777"/>
      <c r="I3406" s="1777"/>
      <c r="J3406" s="1777"/>
      <c r="K3406" s="1777"/>
      <c r="L3406" s="1777"/>
      <c r="M3406" s="1777"/>
      <c r="N3406" s="1777"/>
      <c r="O3406" s="1777"/>
      <c r="P3406" s="1777"/>
      <c r="Q3406" s="1777"/>
      <c r="R3406" s="1777"/>
      <c r="S3406" s="1777"/>
      <c r="T3406" s="1777"/>
      <c r="U3406" s="1777"/>
      <c r="V3406" s="1777"/>
      <c r="W3406" s="1777"/>
      <c r="X3406" s="1777"/>
      <c r="Y3406" s="1777"/>
      <c r="Z3406" s="1777"/>
    </row>
    <row r="3407" spans="1:26">
      <c r="A3407" s="2069"/>
      <c r="B3407" s="2070"/>
      <c r="C3407" s="2045"/>
      <c r="D3407" s="1812"/>
      <c r="E3407" s="1795"/>
      <c r="F3407" s="1813"/>
      <c r="H3407" s="1777"/>
      <c r="I3407" s="1777"/>
      <c r="J3407" s="1777"/>
      <c r="K3407" s="1777"/>
      <c r="L3407" s="1777"/>
      <c r="M3407" s="1777"/>
      <c r="N3407" s="1777"/>
      <c r="O3407" s="1777"/>
      <c r="P3407" s="1777"/>
      <c r="Q3407" s="1777"/>
      <c r="R3407" s="1777"/>
      <c r="S3407" s="1777"/>
      <c r="T3407" s="1777"/>
      <c r="U3407" s="1777"/>
      <c r="V3407" s="1777"/>
      <c r="W3407" s="1777"/>
      <c r="X3407" s="1777"/>
      <c r="Y3407" s="1777"/>
      <c r="Z3407" s="1777"/>
    </row>
    <row r="3408" spans="1:26" ht="39.6">
      <c r="A3408" s="2069" t="s">
        <v>172</v>
      </c>
      <c r="B3408" s="2070" t="s">
        <v>3493</v>
      </c>
      <c r="C3408" s="2045"/>
      <c r="D3408" s="1812"/>
      <c r="E3408" s="1795"/>
      <c r="F3408" s="1813"/>
      <c r="H3408" s="1777"/>
      <c r="I3408" s="1777"/>
      <c r="J3408" s="1777"/>
      <c r="K3408" s="1777"/>
      <c r="L3408" s="1777"/>
      <c r="M3408" s="1777"/>
      <c r="N3408" s="1777"/>
      <c r="O3408" s="1777"/>
      <c r="P3408" s="1777"/>
      <c r="Q3408" s="1777"/>
      <c r="R3408" s="1777"/>
      <c r="S3408" s="1777"/>
      <c r="T3408" s="1777"/>
      <c r="U3408" s="1777"/>
      <c r="V3408" s="1777"/>
      <c r="W3408" s="1777"/>
      <c r="X3408" s="1777"/>
      <c r="Y3408" s="1777"/>
      <c r="Z3408" s="1777"/>
    </row>
    <row r="3409" spans="1:26" ht="224.4">
      <c r="A3409" s="2069"/>
      <c r="B3409" s="1808" t="s">
        <v>3494</v>
      </c>
      <c r="C3409" s="2045"/>
      <c r="D3409" s="1812"/>
      <c r="E3409" s="1795"/>
      <c r="F3409" s="1813"/>
      <c r="H3409" s="1777"/>
      <c r="I3409" s="1777"/>
      <c r="J3409" s="1777"/>
      <c r="K3409" s="1777"/>
      <c r="L3409" s="1777"/>
      <c r="M3409" s="1777"/>
      <c r="N3409" s="1777"/>
      <c r="O3409" s="1777"/>
      <c r="P3409" s="1777"/>
      <c r="Q3409" s="1777"/>
      <c r="R3409" s="1777"/>
      <c r="S3409" s="1777"/>
      <c r="T3409" s="1777"/>
      <c r="U3409" s="1777"/>
      <c r="V3409" s="1777"/>
      <c r="W3409" s="1777"/>
      <c r="X3409" s="1777"/>
      <c r="Y3409" s="1777"/>
      <c r="Z3409" s="1777"/>
    </row>
    <row r="3410" spans="1:26" ht="171.6">
      <c r="A3410" s="2069"/>
      <c r="B3410" s="1808" t="s">
        <v>3495</v>
      </c>
      <c r="C3410" s="2045"/>
      <c r="D3410" s="1812"/>
      <c r="E3410" s="1795"/>
      <c r="F3410" s="1813"/>
      <c r="H3410" s="1777"/>
      <c r="I3410" s="1777"/>
      <c r="J3410" s="1777"/>
      <c r="K3410" s="1777"/>
      <c r="L3410" s="1777"/>
      <c r="M3410" s="1777"/>
      <c r="N3410" s="1777"/>
      <c r="O3410" s="1777"/>
      <c r="P3410" s="1777"/>
      <c r="Q3410" s="1777"/>
      <c r="R3410" s="1777"/>
      <c r="S3410" s="1777"/>
      <c r="T3410" s="1777"/>
      <c r="U3410" s="1777"/>
      <c r="V3410" s="1777"/>
      <c r="W3410" s="1777"/>
      <c r="X3410" s="1777"/>
      <c r="Y3410" s="1777"/>
      <c r="Z3410" s="1777"/>
    </row>
    <row r="3411" spans="1:26" ht="39.6">
      <c r="A3411" s="2069"/>
      <c r="B3411" s="1808" t="s">
        <v>3496</v>
      </c>
      <c r="C3411" s="2045"/>
      <c r="D3411" s="1812"/>
      <c r="E3411" s="1795"/>
      <c r="F3411" s="1813"/>
      <c r="H3411" s="1777"/>
      <c r="I3411" s="1777"/>
      <c r="J3411" s="1777"/>
      <c r="K3411" s="1777"/>
      <c r="L3411" s="1777"/>
      <c r="M3411" s="1777"/>
      <c r="N3411" s="1777"/>
      <c r="O3411" s="1777"/>
      <c r="P3411" s="1777"/>
      <c r="Q3411" s="1777"/>
      <c r="R3411" s="1777"/>
      <c r="S3411" s="1777"/>
      <c r="T3411" s="1777"/>
      <c r="U3411" s="1777"/>
      <c r="V3411" s="1777"/>
      <c r="W3411" s="1777"/>
      <c r="X3411" s="1777"/>
      <c r="Y3411" s="1777"/>
      <c r="Z3411" s="1777"/>
    </row>
    <row r="3412" spans="1:26">
      <c r="A3412" s="2069"/>
      <c r="B3412" s="1808" t="s">
        <v>3497</v>
      </c>
      <c r="C3412" s="2045" t="s">
        <v>1645</v>
      </c>
      <c r="D3412" s="1812">
        <v>135</v>
      </c>
      <c r="E3412" s="1795"/>
      <c r="F3412" s="1831">
        <f t="shared" ref="F3412" si="169">D3412*E3412</f>
        <v>0</v>
      </c>
      <c r="H3412" s="1777"/>
      <c r="I3412" s="1777"/>
      <c r="J3412" s="1777"/>
      <c r="K3412" s="1777"/>
      <c r="L3412" s="1777"/>
      <c r="M3412" s="1777"/>
      <c r="N3412" s="1777"/>
      <c r="O3412" s="1777"/>
      <c r="P3412" s="1777"/>
      <c r="Q3412" s="1777"/>
      <c r="R3412" s="1777"/>
      <c r="S3412" s="1777"/>
      <c r="T3412" s="1777"/>
      <c r="U3412" s="1777"/>
      <c r="V3412" s="1777"/>
      <c r="W3412" s="1777"/>
      <c r="X3412" s="1777"/>
      <c r="Y3412" s="1777"/>
      <c r="Z3412" s="1777"/>
    </row>
    <row r="3413" spans="1:26">
      <c r="A3413" s="2069"/>
      <c r="B3413" s="2070"/>
      <c r="C3413" s="2045"/>
      <c r="D3413" s="1812"/>
      <c r="E3413" s="1795"/>
      <c r="F3413" s="1813"/>
      <c r="H3413" s="1777"/>
      <c r="I3413" s="1777"/>
      <c r="J3413" s="1777"/>
      <c r="K3413" s="1777"/>
      <c r="L3413" s="1777"/>
      <c r="M3413" s="1777"/>
      <c r="N3413" s="1777"/>
      <c r="O3413" s="1777"/>
      <c r="P3413" s="1777"/>
      <c r="Q3413" s="1777"/>
      <c r="R3413" s="1777"/>
      <c r="S3413" s="1777"/>
      <c r="T3413" s="1777"/>
      <c r="U3413" s="1777"/>
      <c r="V3413" s="1777"/>
      <c r="W3413" s="1777"/>
      <c r="X3413" s="1777"/>
      <c r="Y3413" s="1777"/>
      <c r="Z3413" s="1777"/>
    </row>
    <row r="3414" spans="1:26">
      <c r="A3414" s="2069" t="s">
        <v>202</v>
      </c>
      <c r="B3414" s="2070" t="s">
        <v>3498</v>
      </c>
      <c r="C3414" s="2045"/>
      <c r="D3414" s="1812"/>
      <c r="E3414" s="1795"/>
      <c r="F3414" s="1813"/>
      <c r="H3414" s="1777"/>
      <c r="I3414" s="1777"/>
      <c r="J3414" s="1777"/>
      <c r="K3414" s="1777"/>
      <c r="L3414" s="1777"/>
      <c r="M3414" s="1777"/>
      <c r="N3414" s="1777"/>
      <c r="O3414" s="1777"/>
      <c r="P3414" s="1777"/>
      <c r="Q3414" s="1777"/>
      <c r="R3414" s="1777"/>
      <c r="S3414" s="1777"/>
      <c r="T3414" s="1777"/>
      <c r="U3414" s="1777"/>
      <c r="V3414" s="1777"/>
      <c r="W3414" s="1777"/>
      <c r="X3414" s="1777"/>
      <c r="Y3414" s="1777"/>
      <c r="Z3414" s="1777"/>
    </row>
    <row r="3415" spans="1:26" ht="39.6">
      <c r="A3415" s="2069"/>
      <c r="B3415" s="1808" t="s">
        <v>3499</v>
      </c>
      <c r="C3415" s="2045"/>
      <c r="D3415" s="1812"/>
      <c r="E3415" s="1795"/>
      <c r="F3415" s="1813"/>
      <c r="H3415" s="1777"/>
      <c r="I3415" s="1777"/>
      <c r="J3415" s="1777"/>
      <c r="K3415" s="1777"/>
      <c r="L3415" s="1777"/>
      <c r="M3415" s="1777"/>
      <c r="N3415" s="1777"/>
      <c r="O3415" s="1777"/>
      <c r="P3415" s="1777"/>
      <c r="Q3415" s="1777"/>
      <c r="R3415" s="1777"/>
      <c r="S3415" s="1777"/>
      <c r="T3415" s="1777"/>
      <c r="U3415" s="1777"/>
      <c r="V3415" s="1777"/>
      <c r="W3415" s="1777"/>
      <c r="X3415" s="1777"/>
      <c r="Y3415" s="1777"/>
      <c r="Z3415" s="1777"/>
    </row>
    <row r="3416" spans="1:26">
      <c r="A3416" s="2069"/>
      <c r="B3416" s="1808" t="s">
        <v>3500</v>
      </c>
      <c r="C3416" s="2045"/>
      <c r="D3416" s="1812"/>
      <c r="E3416" s="1795"/>
      <c r="F3416" s="1813"/>
      <c r="H3416" s="1777"/>
      <c r="I3416" s="1777"/>
      <c r="J3416" s="1777"/>
      <c r="K3416" s="1777"/>
      <c r="L3416" s="1777"/>
      <c r="M3416" s="1777"/>
      <c r="N3416" s="1777"/>
      <c r="O3416" s="1777"/>
      <c r="P3416" s="1777"/>
      <c r="Q3416" s="1777"/>
      <c r="R3416" s="1777"/>
      <c r="S3416" s="1777"/>
      <c r="T3416" s="1777"/>
      <c r="U3416" s="1777"/>
      <c r="V3416" s="1777"/>
      <c r="W3416" s="1777"/>
      <c r="X3416" s="1777"/>
      <c r="Y3416" s="1777"/>
      <c r="Z3416" s="1777"/>
    </row>
    <row r="3417" spans="1:26" ht="26.4">
      <c r="A3417" s="1784" t="s">
        <v>178</v>
      </c>
      <c r="B3417" s="1808" t="s">
        <v>3501</v>
      </c>
      <c r="C3417" s="2045"/>
      <c r="D3417" s="1812"/>
      <c r="E3417" s="1795"/>
      <c r="F3417" s="1813"/>
      <c r="H3417" s="1777"/>
      <c r="I3417" s="1777"/>
      <c r="J3417" s="1777"/>
      <c r="K3417" s="1777"/>
      <c r="L3417" s="1777"/>
      <c r="M3417" s="1777"/>
      <c r="N3417" s="1777"/>
      <c r="O3417" s="1777"/>
      <c r="P3417" s="1777"/>
      <c r="Q3417" s="1777"/>
      <c r="R3417" s="1777"/>
      <c r="S3417" s="1777"/>
      <c r="T3417" s="1777"/>
      <c r="U3417" s="1777"/>
      <c r="V3417" s="1777"/>
      <c r="W3417" s="1777"/>
      <c r="X3417" s="1777"/>
      <c r="Y3417" s="1777"/>
      <c r="Z3417" s="1777"/>
    </row>
    <row r="3418" spans="1:26" ht="39.6">
      <c r="A3418" s="1784" t="s">
        <v>178</v>
      </c>
      <c r="B3418" s="1808" t="s">
        <v>3502</v>
      </c>
      <c r="C3418" s="2045"/>
      <c r="D3418" s="1812"/>
      <c r="E3418" s="1795"/>
      <c r="F3418" s="1813"/>
      <c r="H3418" s="1777"/>
      <c r="I3418" s="1777"/>
      <c r="J3418" s="1777"/>
      <c r="K3418" s="1777"/>
      <c r="L3418" s="1777"/>
      <c r="M3418" s="1777"/>
      <c r="N3418" s="1777"/>
      <c r="O3418" s="1777"/>
      <c r="P3418" s="1777"/>
      <c r="Q3418" s="1777"/>
      <c r="R3418" s="1777"/>
      <c r="S3418" s="1777"/>
      <c r="T3418" s="1777"/>
      <c r="U3418" s="1777"/>
      <c r="V3418" s="1777"/>
      <c r="W3418" s="1777"/>
      <c r="X3418" s="1777"/>
      <c r="Y3418" s="1777"/>
      <c r="Z3418" s="1777"/>
    </row>
    <row r="3419" spans="1:26" ht="26.4">
      <c r="A3419" s="1784" t="s">
        <v>178</v>
      </c>
      <c r="B3419" s="1808" t="s">
        <v>3503</v>
      </c>
      <c r="C3419" s="2045"/>
      <c r="D3419" s="1812"/>
      <c r="E3419" s="1795"/>
      <c r="F3419" s="1813"/>
      <c r="H3419" s="1777"/>
      <c r="I3419" s="1777"/>
      <c r="J3419" s="1777"/>
      <c r="K3419" s="1777"/>
      <c r="L3419" s="1777"/>
      <c r="M3419" s="1777"/>
      <c r="N3419" s="1777"/>
      <c r="O3419" s="1777"/>
      <c r="P3419" s="1777"/>
      <c r="Q3419" s="1777"/>
      <c r="R3419" s="1777"/>
      <c r="S3419" s="1777"/>
      <c r="T3419" s="1777"/>
      <c r="U3419" s="1777"/>
      <c r="V3419" s="1777"/>
      <c r="W3419" s="1777"/>
      <c r="X3419" s="1777"/>
      <c r="Y3419" s="1777"/>
      <c r="Z3419" s="1777"/>
    </row>
    <row r="3420" spans="1:26" ht="26.4">
      <c r="A3420" s="1784" t="s">
        <v>178</v>
      </c>
      <c r="B3420" s="1808" t="s">
        <v>3504</v>
      </c>
      <c r="C3420" s="2045"/>
      <c r="D3420" s="1812"/>
      <c r="E3420" s="1795"/>
      <c r="F3420" s="1813"/>
      <c r="H3420" s="1777"/>
      <c r="I3420" s="1777"/>
      <c r="J3420" s="1777"/>
      <c r="K3420" s="1777"/>
      <c r="L3420" s="1777"/>
      <c r="M3420" s="1777"/>
      <c r="N3420" s="1777"/>
      <c r="O3420" s="1777"/>
      <c r="P3420" s="1777"/>
      <c r="Q3420" s="1777"/>
      <c r="R3420" s="1777"/>
      <c r="S3420" s="1777"/>
      <c r="T3420" s="1777"/>
      <c r="U3420" s="1777"/>
      <c r="V3420" s="1777"/>
      <c r="W3420" s="1777"/>
      <c r="X3420" s="1777"/>
      <c r="Y3420" s="1777"/>
      <c r="Z3420" s="1777"/>
    </row>
    <row r="3421" spans="1:26" ht="26.4">
      <c r="A3421" s="1784" t="s">
        <v>178</v>
      </c>
      <c r="B3421" s="1808" t="s">
        <v>3505</v>
      </c>
      <c r="C3421" s="2045"/>
      <c r="D3421" s="1812"/>
      <c r="E3421" s="1795"/>
      <c r="F3421" s="1813"/>
      <c r="H3421" s="1777"/>
      <c r="I3421" s="1777"/>
      <c r="J3421" s="1777"/>
      <c r="K3421" s="1777"/>
      <c r="L3421" s="1777"/>
      <c r="M3421" s="1777"/>
      <c r="N3421" s="1777"/>
      <c r="O3421" s="1777"/>
      <c r="P3421" s="1777"/>
      <c r="Q3421" s="1777"/>
      <c r="R3421" s="1777"/>
      <c r="S3421" s="1777"/>
      <c r="T3421" s="1777"/>
      <c r="U3421" s="1777"/>
      <c r="V3421" s="1777"/>
      <c r="W3421" s="1777"/>
      <c r="X3421" s="1777"/>
      <c r="Y3421" s="1777"/>
      <c r="Z3421" s="1777"/>
    </row>
    <row r="3422" spans="1:26" ht="26.4">
      <c r="A3422" s="1784" t="s">
        <v>178</v>
      </c>
      <c r="B3422" s="1808" t="s">
        <v>3506</v>
      </c>
      <c r="C3422" s="2045"/>
      <c r="D3422" s="1812"/>
      <c r="E3422" s="1795"/>
      <c r="F3422" s="1813"/>
      <c r="H3422" s="1777"/>
      <c r="I3422" s="1777"/>
      <c r="J3422" s="1777"/>
      <c r="K3422" s="1777"/>
      <c r="L3422" s="1777"/>
      <c r="M3422" s="1777"/>
      <c r="N3422" s="1777"/>
      <c r="O3422" s="1777"/>
      <c r="P3422" s="1777"/>
      <c r="Q3422" s="1777"/>
      <c r="R3422" s="1777"/>
      <c r="S3422" s="1777"/>
      <c r="T3422" s="1777"/>
      <c r="U3422" s="1777"/>
      <c r="V3422" s="1777"/>
      <c r="W3422" s="1777"/>
      <c r="X3422" s="1777"/>
      <c r="Y3422" s="1777"/>
      <c r="Z3422" s="1777"/>
    </row>
    <row r="3423" spans="1:26">
      <c r="A3423" s="1784" t="s">
        <v>178</v>
      </c>
      <c r="B3423" s="1808" t="s">
        <v>3507</v>
      </c>
      <c r="C3423" s="2045"/>
      <c r="D3423" s="1812"/>
      <c r="E3423" s="1795"/>
      <c r="F3423" s="1813"/>
      <c r="H3423" s="1777"/>
      <c r="I3423" s="1777"/>
      <c r="J3423" s="1777"/>
      <c r="K3423" s="1777"/>
      <c r="L3423" s="1777"/>
      <c r="M3423" s="1777"/>
      <c r="N3423" s="1777"/>
      <c r="O3423" s="1777"/>
      <c r="P3423" s="1777"/>
      <c r="Q3423" s="1777"/>
      <c r="R3423" s="1777"/>
      <c r="S3423" s="1777"/>
      <c r="T3423" s="1777"/>
      <c r="U3423" s="1777"/>
      <c r="V3423" s="1777"/>
      <c r="W3423" s="1777"/>
      <c r="X3423" s="1777"/>
      <c r="Y3423" s="1777"/>
      <c r="Z3423" s="1777"/>
    </row>
    <row r="3424" spans="1:26" ht="52.8">
      <c r="A3424" s="1784" t="s">
        <v>178</v>
      </c>
      <c r="B3424" s="1808" t="s">
        <v>3508</v>
      </c>
      <c r="C3424" s="2045"/>
      <c r="D3424" s="1812"/>
      <c r="E3424" s="1795"/>
      <c r="F3424" s="1813"/>
      <c r="H3424" s="1777"/>
      <c r="I3424" s="1777"/>
      <c r="J3424" s="1777"/>
      <c r="K3424" s="1777"/>
      <c r="L3424" s="1777"/>
      <c r="M3424" s="1777"/>
      <c r="N3424" s="1777"/>
      <c r="O3424" s="1777"/>
      <c r="P3424" s="1777"/>
      <c r="Q3424" s="1777"/>
      <c r="R3424" s="1777"/>
      <c r="S3424" s="1777"/>
      <c r="T3424" s="1777"/>
      <c r="U3424" s="1777"/>
      <c r="V3424" s="1777"/>
      <c r="W3424" s="1777"/>
      <c r="X3424" s="1777"/>
      <c r="Y3424" s="1777"/>
      <c r="Z3424" s="1777"/>
    </row>
    <row r="3425" spans="1:26" ht="39.6">
      <c r="A3425" s="2069"/>
      <c r="B3425" s="1808" t="s">
        <v>3509</v>
      </c>
      <c r="C3425" s="2045"/>
      <c r="D3425" s="1812"/>
      <c r="E3425" s="1795"/>
      <c r="F3425" s="1813"/>
      <c r="H3425" s="1777"/>
      <c r="I3425" s="1777"/>
      <c r="J3425" s="1777"/>
      <c r="K3425" s="1777"/>
      <c r="L3425" s="1777"/>
      <c r="M3425" s="1777"/>
      <c r="N3425" s="1777"/>
      <c r="O3425" s="1777"/>
      <c r="P3425" s="1777"/>
      <c r="Q3425" s="1777"/>
      <c r="R3425" s="1777"/>
      <c r="S3425" s="1777"/>
      <c r="T3425" s="1777"/>
      <c r="U3425" s="1777"/>
      <c r="V3425" s="1777"/>
      <c r="W3425" s="1777"/>
      <c r="X3425" s="1777"/>
      <c r="Y3425" s="1777"/>
      <c r="Z3425" s="1777"/>
    </row>
    <row r="3426" spans="1:26">
      <c r="A3426" s="2119" t="s">
        <v>340</v>
      </c>
      <c r="B3426" s="1808" t="s">
        <v>3510</v>
      </c>
      <c r="C3426" s="2045" t="s">
        <v>2309</v>
      </c>
      <c r="D3426" s="1812">
        <v>270</v>
      </c>
      <c r="E3426" s="1795"/>
      <c r="F3426" s="1831">
        <f t="shared" ref="F3426:F3427" si="170">D3426*E3426</f>
        <v>0</v>
      </c>
      <c r="H3426" s="1777"/>
      <c r="I3426" s="1777"/>
      <c r="J3426" s="1777"/>
      <c r="K3426" s="1777"/>
      <c r="L3426" s="1777"/>
      <c r="M3426" s="1777"/>
      <c r="N3426" s="1777"/>
      <c r="O3426" s="1777"/>
      <c r="P3426" s="1777"/>
      <c r="Q3426" s="1777"/>
      <c r="R3426" s="1777"/>
      <c r="S3426" s="1777"/>
      <c r="T3426" s="1777"/>
      <c r="U3426" s="1777"/>
      <c r="V3426" s="1777"/>
      <c r="W3426" s="1777"/>
      <c r="X3426" s="1777"/>
      <c r="Y3426" s="1777"/>
      <c r="Z3426" s="1777"/>
    </row>
    <row r="3427" spans="1:26" ht="26.4">
      <c r="A3427" s="2119" t="s">
        <v>2290</v>
      </c>
      <c r="B3427" s="1808" t="s">
        <v>3511</v>
      </c>
      <c r="C3427" s="2045" t="s">
        <v>2309</v>
      </c>
      <c r="D3427" s="1812">
        <v>58</v>
      </c>
      <c r="E3427" s="1795"/>
      <c r="F3427" s="1831">
        <f t="shared" si="170"/>
        <v>0</v>
      </c>
      <c r="H3427" s="1777"/>
      <c r="I3427" s="1777"/>
      <c r="J3427" s="1777"/>
      <c r="K3427" s="1777"/>
      <c r="L3427" s="1777"/>
      <c r="M3427" s="1777"/>
      <c r="N3427" s="1777"/>
      <c r="O3427" s="1777"/>
      <c r="P3427" s="1777"/>
      <c r="Q3427" s="1777"/>
      <c r="R3427" s="1777"/>
      <c r="S3427" s="1777"/>
      <c r="T3427" s="1777"/>
      <c r="U3427" s="1777"/>
      <c r="V3427" s="1777"/>
      <c r="W3427" s="1777"/>
      <c r="X3427" s="1777"/>
      <c r="Y3427" s="1777"/>
      <c r="Z3427" s="1777"/>
    </row>
    <row r="3428" spans="1:26">
      <c r="A3428" s="2069"/>
      <c r="B3428" s="2070"/>
      <c r="C3428" s="2045"/>
      <c r="D3428" s="1812"/>
      <c r="E3428" s="1795"/>
      <c r="F3428" s="1813"/>
      <c r="H3428" s="1777"/>
      <c r="I3428" s="1777"/>
      <c r="J3428" s="1777"/>
      <c r="K3428" s="1777"/>
      <c r="L3428" s="1777"/>
      <c r="M3428" s="1777"/>
      <c r="N3428" s="1777"/>
      <c r="O3428" s="1777"/>
      <c r="P3428" s="1777"/>
      <c r="Q3428" s="1777"/>
      <c r="R3428" s="1777"/>
      <c r="S3428" s="1777"/>
      <c r="T3428" s="1777"/>
      <c r="U3428" s="1777"/>
      <c r="V3428" s="1777"/>
      <c r="W3428" s="1777"/>
      <c r="X3428" s="1777"/>
      <c r="Y3428" s="1777"/>
      <c r="Z3428" s="1777"/>
    </row>
    <row r="3429" spans="1:26" ht="26.4">
      <c r="A3429" s="2069" t="s">
        <v>203</v>
      </c>
      <c r="B3429" s="2070" t="s">
        <v>3512</v>
      </c>
      <c r="C3429" s="2045"/>
      <c r="D3429" s="1812"/>
      <c r="E3429" s="1795"/>
      <c r="F3429" s="1813"/>
      <c r="H3429" s="1777"/>
      <c r="I3429" s="1777"/>
      <c r="J3429" s="1777"/>
      <c r="K3429" s="1777"/>
      <c r="L3429" s="1777"/>
      <c r="M3429" s="1777"/>
      <c r="N3429" s="1777"/>
      <c r="O3429" s="1777"/>
      <c r="P3429" s="1777"/>
      <c r="Q3429" s="1777"/>
      <c r="R3429" s="1777"/>
      <c r="S3429" s="1777"/>
      <c r="T3429" s="1777"/>
      <c r="U3429" s="1777"/>
      <c r="V3429" s="1777"/>
      <c r="W3429" s="1777"/>
      <c r="X3429" s="1777"/>
      <c r="Y3429" s="1777"/>
      <c r="Z3429" s="1777"/>
    </row>
    <row r="3430" spans="1:26" ht="26.4">
      <c r="A3430" s="2069"/>
      <c r="B3430" s="1808" t="s">
        <v>3513</v>
      </c>
      <c r="C3430" s="2045"/>
      <c r="D3430" s="1812"/>
      <c r="E3430" s="1795"/>
      <c r="F3430" s="1813"/>
      <c r="H3430" s="1777"/>
      <c r="I3430" s="1777"/>
      <c r="J3430" s="1777"/>
      <c r="K3430" s="1777"/>
      <c r="L3430" s="1777"/>
      <c r="M3430" s="1777"/>
      <c r="N3430" s="1777"/>
      <c r="O3430" s="1777"/>
      <c r="P3430" s="1777"/>
      <c r="Q3430" s="1777"/>
      <c r="R3430" s="1777"/>
      <c r="S3430" s="1777"/>
      <c r="T3430" s="1777"/>
      <c r="U3430" s="1777"/>
      <c r="V3430" s="1777"/>
      <c r="W3430" s="1777"/>
      <c r="X3430" s="1777"/>
      <c r="Y3430" s="1777"/>
      <c r="Z3430" s="1777"/>
    </row>
    <row r="3431" spans="1:26">
      <c r="A3431" s="2069"/>
      <c r="B3431" s="1808" t="s">
        <v>3500</v>
      </c>
      <c r="C3431" s="2045"/>
      <c r="D3431" s="1812"/>
      <c r="E3431" s="1795"/>
      <c r="F3431" s="1813"/>
      <c r="H3431" s="1777"/>
      <c r="I3431" s="1777"/>
      <c r="J3431" s="1777"/>
      <c r="K3431" s="1777"/>
      <c r="L3431" s="1777"/>
      <c r="M3431" s="1777"/>
      <c r="N3431" s="1777"/>
      <c r="O3431" s="1777"/>
      <c r="P3431" s="1777"/>
      <c r="Q3431" s="1777"/>
      <c r="R3431" s="1777"/>
      <c r="S3431" s="1777"/>
      <c r="T3431" s="1777"/>
      <c r="U3431" s="1777"/>
      <c r="V3431" s="1777"/>
      <c r="W3431" s="1777"/>
      <c r="X3431" s="1777"/>
      <c r="Y3431" s="1777"/>
      <c r="Z3431" s="1777"/>
    </row>
    <row r="3432" spans="1:26">
      <c r="A3432" s="1784" t="s">
        <v>178</v>
      </c>
      <c r="B3432" s="1808" t="s">
        <v>3514</v>
      </c>
      <c r="C3432" s="2045"/>
      <c r="D3432" s="1812"/>
      <c r="E3432" s="1795"/>
      <c r="F3432" s="1813"/>
      <c r="H3432" s="1777"/>
      <c r="I3432" s="1777"/>
      <c r="J3432" s="1777"/>
      <c r="K3432" s="1777"/>
      <c r="L3432" s="1777"/>
      <c r="M3432" s="1777"/>
      <c r="N3432" s="1777"/>
      <c r="O3432" s="1777"/>
      <c r="P3432" s="1777"/>
      <c r="Q3432" s="1777"/>
      <c r="R3432" s="1777"/>
      <c r="S3432" s="1777"/>
      <c r="T3432" s="1777"/>
      <c r="U3432" s="1777"/>
      <c r="V3432" s="1777"/>
      <c r="W3432" s="1777"/>
      <c r="X3432" s="1777"/>
      <c r="Y3432" s="1777"/>
      <c r="Z3432" s="1777"/>
    </row>
    <row r="3433" spans="1:26">
      <c r="A3433" s="1784" t="s">
        <v>178</v>
      </c>
      <c r="B3433" s="1808" t="s">
        <v>3515</v>
      </c>
      <c r="C3433" s="2045"/>
      <c r="D3433" s="1812"/>
      <c r="E3433" s="1795"/>
      <c r="F3433" s="1813"/>
      <c r="H3433" s="1777"/>
      <c r="I3433" s="1777"/>
      <c r="J3433" s="1777"/>
      <c r="K3433" s="1777"/>
      <c r="L3433" s="1777"/>
      <c r="M3433" s="1777"/>
      <c r="N3433" s="1777"/>
      <c r="O3433" s="1777"/>
      <c r="P3433" s="1777"/>
      <c r="Q3433" s="1777"/>
      <c r="R3433" s="1777"/>
      <c r="S3433" s="1777"/>
      <c r="T3433" s="1777"/>
      <c r="U3433" s="1777"/>
      <c r="V3433" s="1777"/>
      <c r="W3433" s="1777"/>
      <c r="X3433" s="1777"/>
      <c r="Y3433" s="1777"/>
      <c r="Z3433" s="1777"/>
    </row>
    <row r="3434" spans="1:26">
      <c r="A3434" s="1784" t="s">
        <v>178</v>
      </c>
      <c r="B3434" s="1808" t="s">
        <v>3516</v>
      </c>
      <c r="C3434" s="2045"/>
      <c r="D3434" s="1812"/>
      <c r="E3434" s="1795"/>
      <c r="F3434" s="1813"/>
      <c r="H3434" s="1777"/>
      <c r="I3434" s="1777"/>
      <c r="J3434" s="1777"/>
      <c r="K3434" s="1777"/>
      <c r="L3434" s="1777"/>
      <c r="M3434" s="1777"/>
      <c r="N3434" s="1777"/>
      <c r="O3434" s="1777"/>
      <c r="P3434" s="1777"/>
      <c r="Q3434" s="1777"/>
      <c r="R3434" s="1777"/>
      <c r="S3434" s="1777"/>
      <c r="T3434" s="1777"/>
      <c r="U3434" s="1777"/>
      <c r="V3434" s="1777"/>
      <c r="W3434" s="1777"/>
      <c r="X3434" s="1777"/>
      <c r="Y3434" s="1777"/>
      <c r="Z3434" s="1777"/>
    </row>
    <row r="3435" spans="1:26" ht="132">
      <c r="A3435" s="2069"/>
      <c r="B3435" s="1808" t="s">
        <v>3517</v>
      </c>
      <c r="C3435" s="2045"/>
      <c r="D3435" s="1812"/>
      <c r="E3435" s="1795"/>
      <c r="F3435" s="1813"/>
      <c r="H3435" s="1777"/>
      <c r="I3435" s="1777"/>
      <c r="J3435" s="1777"/>
      <c r="K3435" s="1777"/>
      <c r="L3435" s="1777"/>
      <c r="M3435" s="1777"/>
      <c r="N3435" s="1777"/>
      <c r="O3435" s="1777"/>
      <c r="P3435" s="1777"/>
      <c r="Q3435" s="1777"/>
      <c r="R3435" s="1777"/>
      <c r="S3435" s="1777"/>
      <c r="T3435" s="1777"/>
      <c r="U3435" s="1777"/>
      <c r="V3435" s="1777"/>
      <c r="W3435" s="1777"/>
      <c r="X3435" s="1777"/>
      <c r="Y3435" s="1777"/>
      <c r="Z3435" s="1777"/>
    </row>
    <row r="3436" spans="1:26">
      <c r="A3436" s="2069"/>
      <c r="B3436" s="1808"/>
      <c r="C3436" s="2045" t="s">
        <v>179</v>
      </c>
      <c r="D3436" s="1812">
        <v>1010</v>
      </c>
      <c r="E3436" s="1795"/>
      <c r="F3436" s="1831">
        <f t="shared" ref="F3436" si="171">D3436*E3436</f>
        <v>0</v>
      </c>
      <c r="H3436" s="1777"/>
      <c r="I3436" s="1777"/>
      <c r="J3436" s="1777"/>
      <c r="K3436" s="1777"/>
      <c r="L3436" s="1777"/>
      <c r="M3436" s="1777"/>
      <c r="N3436" s="1777"/>
      <c r="O3436" s="1777"/>
      <c r="P3436" s="1777"/>
      <c r="Q3436" s="1777"/>
      <c r="R3436" s="1777"/>
      <c r="S3436" s="1777"/>
      <c r="T3436" s="1777"/>
      <c r="U3436" s="1777"/>
      <c r="V3436" s="1777"/>
      <c r="W3436" s="1777"/>
      <c r="X3436" s="1777"/>
      <c r="Y3436" s="1777"/>
      <c r="Z3436" s="1777"/>
    </row>
    <row r="3437" spans="1:26">
      <c r="A3437" s="2069"/>
      <c r="B3437" s="1808"/>
      <c r="C3437" s="2045"/>
      <c r="D3437" s="1812"/>
      <c r="E3437" s="1795"/>
      <c r="F3437" s="1813"/>
      <c r="H3437" s="1777"/>
      <c r="I3437" s="1777"/>
      <c r="J3437" s="1777"/>
      <c r="K3437" s="1777"/>
      <c r="L3437" s="1777"/>
      <c r="M3437" s="1777"/>
      <c r="N3437" s="1777"/>
      <c r="O3437" s="1777"/>
      <c r="P3437" s="1777"/>
      <c r="Q3437" s="1777"/>
      <c r="R3437" s="1777"/>
      <c r="S3437" s="1777"/>
      <c r="T3437" s="1777"/>
      <c r="U3437" s="1777"/>
      <c r="V3437" s="1777"/>
      <c r="W3437" s="1777"/>
      <c r="X3437" s="1777"/>
      <c r="Y3437" s="1777"/>
      <c r="Z3437" s="1777"/>
    </row>
    <row r="3438" spans="1:26" ht="39.6">
      <c r="A3438" s="2069" t="s">
        <v>205</v>
      </c>
      <c r="B3438" s="2070" t="s">
        <v>3518</v>
      </c>
      <c r="C3438" s="2045"/>
      <c r="D3438" s="1812"/>
      <c r="E3438" s="1795"/>
      <c r="F3438" s="1813"/>
      <c r="H3438" s="1777"/>
      <c r="I3438" s="1777"/>
      <c r="J3438" s="1777"/>
      <c r="K3438" s="1777"/>
      <c r="L3438" s="1777"/>
      <c r="M3438" s="1777"/>
      <c r="N3438" s="1777"/>
      <c r="O3438" s="1777"/>
      <c r="P3438" s="1777"/>
      <c r="Q3438" s="1777"/>
      <c r="R3438" s="1777"/>
      <c r="S3438" s="1777"/>
      <c r="T3438" s="1777"/>
      <c r="U3438" s="1777"/>
      <c r="V3438" s="1777"/>
      <c r="W3438" s="1777"/>
      <c r="X3438" s="1777"/>
      <c r="Y3438" s="1777"/>
      <c r="Z3438" s="1777"/>
    </row>
    <row r="3439" spans="1:26" ht="26.4">
      <c r="A3439" s="2069"/>
      <c r="B3439" s="1808" t="s">
        <v>3519</v>
      </c>
      <c r="C3439" s="2045"/>
      <c r="D3439" s="1812"/>
      <c r="E3439" s="1795"/>
      <c r="F3439" s="1813"/>
      <c r="H3439" s="1777"/>
      <c r="I3439" s="1777"/>
      <c r="J3439" s="1777"/>
      <c r="K3439" s="1777"/>
      <c r="L3439" s="1777"/>
      <c r="M3439" s="1777"/>
      <c r="N3439" s="1777"/>
      <c r="O3439" s="1777"/>
      <c r="P3439" s="1777"/>
      <c r="Q3439" s="1777"/>
      <c r="R3439" s="1777"/>
      <c r="S3439" s="1777"/>
      <c r="T3439" s="1777"/>
      <c r="U3439" s="1777"/>
      <c r="V3439" s="1777"/>
      <c r="W3439" s="1777"/>
      <c r="X3439" s="1777"/>
      <c r="Y3439" s="1777"/>
      <c r="Z3439" s="1777"/>
    </row>
    <row r="3440" spans="1:26">
      <c r="A3440" s="2069"/>
      <c r="B3440" s="1808" t="s">
        <v>3500</v>
      </c>
      <c r="C3440" s="2045"/>
      <c r="D3440" s="1812"/>
      <c r="E3440" s="1795"/>
      <c r="F3440" s="1813"/>
      <c r="H3440" s="1777"/>
      <c r="I3440" s="1777"/>
      <c r="J3440" s="1777"/>
      <c r="K3440" s="1777"/>
      <c r="L3440" s="1777"/>
      <c r="M3440" s="1777"/>
      <c r="N3440" s="1777"/>
      <c r="O3440" s="1777"/>
      <c r="P3440" s="1777"/>
      <c r="Q3440" s="1777"/>
      <c r="R3440" s="1777"/>
      <c r="S3440" s="1777"/>
      <c r="T3440" s="1777"/>
      <c r="U3440" s="1777"/>
      <c r="V3440" s="1777"/>
      <c r="W3440" s="1777"/>
      <c r="X3440" s="1777"/>
      <c r="Y3440" s="1777"/>
      <c r="Z3440" s="1777"/>
    </row>
    <row r="3441" spans="1:26">
      <c r="A3441" s="1784" t="s">
        <v>178</v>
      </c>
      <c r="B3441" s="1808" t="s">
        <v>3520</v>
      </c>
      <c r="C3441" s="2045"/>
      <c r="D3441" s="1812"/>
      <c r="E3441" s="1795"/>
      <c r="F3441" s="1813"/>
      <c r="H3441" s="1777"/>
      <c r="I3441" s="1777"/>
      <c r="J3441" s="1777"/>
      <c r="K3441" s="1777"/>
      <c r="L3441" s="1777"/>
      <c r="M3441" s="1777"/>
      <c r="N3441" s="1777"/>
      <c r="O3441" s="1777"/>
      <c r="P3441" s="1777"/>
      <c r="Q3441" s="1777"/>
      <c r="R3441" s="1777"/>
      <c r="S3441" s="1777"/>
      <c r="T3441" s="1777"/>
      <c r="U3441" s="1777"/>
      <c r="V3441" s="1777"/>
      <c r="W3441" s="1777"/>
      <c r="X3441" s="1777"/>
      <c r="Y3441" s="1777"/>
      <c r="Z3441" s="1777"/>
    </row>
    <row r="3442" spans="1:26">
      <c r="A3442" s="1784" t="s">
        <v>178</v>
      </c>
      <c r="B3442" s="1808" t="s">
        <v>3521</v>
      </c>
      <c r="C3442" s="2045"/>
      <c r="D3442" s="1812"/>
      <c r="E3442" s="1795"/>
      <c r="F3442" s="1813"/>
      <c r="H3442" s="1777"/>
      <c r="I3442" s="1777"/>
      <c r="J3442" s="1777"/>
      <c r="K3442" s="1777"/>
      <c r="L3442" s="1777"/>
      <c r="M3442" s="1777"/>
      <c r="N3442" s="1777"/>
      <c r="O3442" s="1777"/>
      <c r="P3442" s="1777"/>
      <c r="Q3442" s="1777"/>
      <c r="R3442" s="1777"/>
      <c r="S3442" s="1777"/>
      <c r="T3442" s="1777"/>
      <c r="U3442" s="1777"/>
      <c r="V3442" s="1777"/>
      <c r="W3442" s="1777"/>
      <c r="X3442" s="1777"/>
      <c r="Y3442" s="1777"/>
      <c r="Z3442" s="1777"/>
    </row>
    <row r="3443" spans="1:26">
      <c r="A3443" s="1784" t="s">
        <v>178</v>
      </c>
      <c r="B3443" s="1808" t="s">
        <v>3522</v>
      </c>
      <c r="C3443" s="2045"/>
      <c r="D3443" s="1812"/>
      <c r="E3443" s="1795"/>
      <c r="F3443" s="1813"/>
      <c r="H3443" s="1777"/>
      <c r="I3443" s="1777"/>
      <c r="J3443" s="1777"/>
      <c r="K3443" s="1777"/>
      <c r="L3443" s="1777"/>
      <c r="M3443" s="1777"/>
      <c r="N3443" s="1777"/>
      <c r="O3443" s="1777"/>
      <c r="P3443" s="1777"/>
      <c r="Q3443" s="1777"/>
      <c r="R3443" s="1777"/>
      <c r="S3443" s="1777"/>
      <c r="T3443" s="1777"/>
      <c r="U3443" s="1777"/>
      <c r="V3443" s="1777"/>
      <c r="W3443" s="1777"/>
      <c r="X3443" s="1777"/>
      <c r="Y3443" s="1777"/>
      <c r="Z3443" s="1777"/>
    </row>
    <row r="3444" spans="1:26" ht="132">
      <c r="A3444" s="2069"/>
      <c r="B3444" s="1808" t="s">
        <v>3523</v>
      </c>
      <c r="C3444" s="2045"/>
      <c r="D3444" s="1812"/>
      <c r="E3444" s="1795"/>
      <c r="F3444" s="1813"/>
      <c r="H3444" s="1777"/>
      <c r="I3444" s="1777"/>
      <c r="J3444" s="1777"/>
      <c r="K3444" s="1777"/>
      <c r="L3444" s="1777"/>
      <c r="M3444" s="1777"/>
      <c r="N3444" s="1777"/>
      <c r="O3444" s="1777"/>
      <c r="P3444" s="1777"/>
      <c r="Q3444" s="1777"/>
      <c r="R3444" s="1777"/>
      <c r="S3444" s="1777"/>
      <c r="T3444" s="1777"/>
      <c r="U3444" s="1777"/>
      <c r="V3444" s="1777"/>
      <c r="W3444" s="1777"/>
      <c r="X3444" s="1777"/>
      <c r="Y3444" s="1777"/>
      <c r="Z3444" s="1777"/>
    </row>
    <row r="3445" spans="1:26">
      <c r="A3445" s="2069"/>
      <c r="B3445" s="1808"/>
      <c r="C3445" s="2045" t="s">
        <v>179</v>
      </c>
      <c r="D3445" s="1812">
        <v>1010</v>
      </c>
      <c r="E3445" s="1795"/>
      <c r="F3445" s="1831">
        <f t="shared" ref="F3445" si="172">D3445*E3445</f>
        <v>0</v>
      </c>
      <c r="H3445" s="1777"/>
      <c r="I3445" s="1777"/>
      <c r="J3445" s="1777"/>
      <c r="K3445" s="1777"/>
      <c r="L3445" s="1777"/>
      <c r="M3445" s="1777"/>
      <c r="N3445" s="1777"/>
      <c r="O3445" s="1777"/>
      <c r="P3445" s="1777"/>
      <c r="Q3445" s="1777"/>
      <c r="R3445" s="1777"/>
      <c r="S3445" s="1777"/>
      <c r="T3445" s="1777"/>
      <c r="U3445" s="1777"/>
      <c r="V3445" s="1777"/>
      <c r="W3445" s="1777"/>
      <c r="X3445" s="1777"/>
      <c r="Y3445" s="1777"/>
      <c r="Z3445" s="1777"/>
    </row>
    <row r="3446" spans="1:26">
      <c r="A3446" s="2069"/>
      <c r="B3446" s="2070"/>
      <c r="C3446" s="2045"/>
      <c r="D3446" s="1812"/>
      <c r="E3446" s="1795"/>
      <c r="F3446" s="1813"/>
      <c r="H3446" s="1777"/>
      <c r="I3446" s="1777"/>
      <c r="J3446" s="1777"/>
      <c r="K3446" s="1777"/>
      <c r="L3446" s="1777"/>
      <c r="M3446" s="1777"/>
      <c r="N3446" s="1777"/>
      <c r="O3446" s="1777"/>
      <c r="P3446" s="1777"/>
      <c r="Q3446" s="1777"/>
      <c r="R3446" s="1777"/>
      <c r="S3446" s="1777"/>
      <c r="T3446" s="1777"/>
      <c r="U3446" s="1777"/>
      <c r="V3446" s="1777"/>
      <c r="W3446" s="1777"/>
      <c r="X3446" s="1777"/>
      <c r="Y3446" s="1777"/>
      <c r="Z3446" s="1777"/>
    </row>
    <row r="3447" spans="1:26">
      <c r="A3447" s="2069" t="s">
        <v>205</v>
      </c>
      <c r="B3447" s="2070" t="s">
        <v>3524</v>
      </c>
      <c r="C3447" s="2045"/>
      <c r="D3447" s="1812"/>
      <c r="E3447" s="1795"/>
      <c r="F3447" s="1813"/>
      <c r="H3447" s="1777"/>
      <c r="I3447" s="1777"/>
      <c r="J3447" s="1777"/>
      <c r="K3447" s="1777"/>
      <c r="L3447" s="1777"/>
      <c r="M3447" s="1777"/>
      <c r="N3447" s="1777"/>
      <c r="O3447" s="1777"/>
      <c r="P3447" s="1777"/>
      <c r="Q3447" s="1777"/>
      <c r="R3447" s="1777"/>
      <c r="S3447" s="1777"/>
      <c r="T3447" s="1777"/>
      <c r="U3447" s="1777"/>
      <c r="V3447" s="1777"/>
      <c r="W3447" s="1777"/>
      <c r="X3447" s="1777"/>
      <c r="Y3447" s="1777"/>
      <c r="Z3447" s="1777"/>
    </row>
    <row r="3448" spans="1:26" ht="79.2">
      <c r="A3448" s="2069"/>
      <c r="B3448" s="1808" t="s">
        <v>3525</v>
      </c>
      <c r="C3448" s="2045"/>
      <c r="D3448" s="1812"/>
      <c r="E3448" s="1795"/>
      <c r="F3448" s="1813"/>
      <c r="H3448" s="1777"/>
      <c r="I3448" s="1777"/>
      <c r="J3448" s="1777"/>
      <c r="K3448" s="1777"/>
      <c r="L3448" s="1777"/>
      <c r="M3448" s="1777"/>
      <c r="N3448" s="1777"/>
      <c r="O3448" s="1777"/>
      <c r="P3448" s="1777"/>
      <c r="Q3448" s="1777"/>
      <c r="R3448" s="1777"/>
      <c r="S3448" s="1777"/>
      <c r="T3448" s="1777"/>
      <c r="U3448" s="1777"/>
      <c r="V3448" s="1777"/>
      <c r="W3448" s="1777"/>
      <c r="X3448" s="1777"/>
      <c r="Y3448" s="1777"/>
      <c r="Z3448" s="1777"/>
    </row>
    <row r="3449" spans="1:26" ht="52.8">
      <c r="A3449" s="2069"/>
      <c r="B3449" s="1808" t="s">
        <v>3526</v>
      </c>
      <c r="C3449" s="2045"/>
      <c r="D3449" s="1812"/>
      <c r="E3449" s="1795"/>
      <c r="F3449" s="1813"/>
      <c r="H3449" s="1777"/>
      <c r="I3449" s="1777"/>
      <c r="J3449" s="1777"/>
      <c r="K3449" s="1777"/>
      <c r="L3449" s="1777"/>
      <c r="M3449" s="1777"/>
      <c r="N3449" s="1777"/>
      <c r="O3449" s="1777"/>
      <c r="P3449" s="1777"/>
      <c r="Q3449" s="1777"/>
      <c r="R3449" s="1777"/>
      <c r="S3449" s="1777"/>
      <c r="T3449" s="1777"/>
      <c r="U3449" s="1777"/>
      <c r="V3449" s="1777"/>
      <c r="W3449" s="1777"/>
      <c r="X3449" s="1777"/>
      <c r="Y3449" s="1777"/>
      <c r="Z3449" s="1777"/>
    </row>
    <row r="3450" spans="1:26" ht="26.4">
      <c r="A3450" s="2069"/>
      <c r="B3450" s="1808" t="s">
        <v>3527</v>
      </c>
      <c r="C3450" s="2045"/>
      <c r="D3450" s="1812"/>
      <c r="E3450" s="1795"/>
      <c r="F3450" s="1813"/>
      <c r="H3450" s="1777"/>
      <c r="I3450" s="1777"/>
      <c r="J3450" s="1777"/>
      <c r="K3450" s="1777"/>
      <c r="L3450" s="1777"/>
      <c r="M3450" s="1777"/>
      <c r="N3450" s="1777"/>
      <c r="O3450" s="1777"/>
      <c r="P3450" s="1777"/>
      <c r="Q3450" s="1777"/>
      <c r="R3450" s="1777"/>
      <c r="S3450" s="1777"/>
      <c r="T3450" s="1777"/>
      <c r="U3450" s="1777"/>
      <c r="V3450" s="1777"/>
      <c r="W3450" s="1777"/>
      <c r="X3450" s="1777"/>
      <c r="Y3450" s="1777"/>
      <c r="Z3450" s="1777"/>
    </row>
    <row r="3451" spans="1:26" ht="26.4">
      <c r="A3451" s="2069"/>
      <c r="B3451" s="1808" t="s">
        <v>3528</v>
      </c>
      <c r="C3451" s="2045"/>
      <c r="D3451" s="1812"/>
      <c r="E3451" s="1795"/>
      <c r="F3451" s="1813"/>
      <c r="H3451" s="1777"/>
      <c r="I3451" s="1777"/>
      <c r="J3451" s="1777"/>
      <c r="K3451" s="1777"/>
      <c r="L3451" s="1777"/>
      <c r="M3451" s="1777"/>
      <c r="N3451" s="1777"/>
      <c r="O3451" s="1777"/>
      <c r="P3451" s="1777"/>
      <c r="Q3451" s="1777"/>
      <c r="R3451" s="1777"/>
      <c r="S3451" s="1777"/>
      <c r="T3451" s="1777"/>
      <c r="U3451" s="1777"/>
      <c r="V3451" s="1777"/>
      <c r="W3451" s="1777"/>
      <c r="X3451" s="1777"/>
      <c r="Y3451" s="1777"/>
      <c r="Z3451" s="1777"/>
    </row>
    <row r="3452" spans="1:26" ht="26.4">
      <c r="A3452" s="1784" t="s">
        <v>178</v>
      </c>
      <c r="B3452" s="1808" t="s">
        <v>3529</v>
      </c>
      <c r="C3452" s="2045" t="s">
        <v>2309</v>
      </c>
      <c r="D3452" s="1812">
        <v>120</v>
      </c>
      <c r="E3452" s="1795"/>
      <c r="F3452" s="1831">
        <f t="shared" ref="F3452:F3455" si="173">D3452*E3452</f>
        <v>0</v>
      </c>
      <c r="H3452" s="1777"/>
      <c r="I3452" s="1777"/>
      <c r="J3452" s="1777"/>
      <c r="K3452" s="1777"/>
      <c r="L3452" s="1777"/>
      <c r="M3452" s="1777"/>
      <c r="N3452" s="1777"/>
      <c r="O3452" s="1777"/>
      <c r="P3452" s="1777"/>
      <c r="Q3452" s="1777"/>
      <c r="R3452" s="1777"/>
      <c r="S3452" s="1777"/>
      <c r="T3452" s="1777"/>
      <c r="U3452" s="1777"/>
      <c r="V3452" s="1777"/>
      <c r="W3452" s="1777"/>
      <c r="X3452" s="1777"/>
      <c r="Y3452" s="1777"/>
      <c r="Z3452" s="1777"/>
    </row>
    <row r="3453" spans="1:26">
      <c r="A3453" s="1784" t="s">
        <v>178</v>
      </c>
      <c r="B3453" s="1808" t="s">
        <v>3530</v>
      </c>
      <c r="C3453" s="2045" t="s">
        <v>2309</v>
      </c>
      <c r="D3453" s="1812">
        <v>6</v>
      </c>
      <c r="E3453" s="1795"/>
      <c r="F3453" s="1831">
        <f t="shared" si="173"/>
        <v>0</v>
      </c>
      <c r="H3453" s="1777"/>
      <c r="I3453" s="1777"/>
      <c r="J3453" s="1777"/>
      <c r="K3453" s="1777"/>
      <c r="L3453" s="1777"/>
      <c r="M3453" s="1777"/>
      <c r="N3453" s="1777"/>
      <c r="O3453" s="1777"/>
      <c r="P3453" s="1777"/>
      <c r="Q3453" s="1777"/>
      <c r="R3453" s="1777"/>
      <c r="S3453" s="1777"/>
      <c r="T3453" s="1777"/>
      <c r="U3453" s="1777"/>
      <c r="V3453" s="1777"/>
      <c r="W3453" s="1777"/>
      <c r="X3453" s="1777"/>
      <c r="Y3453" s="1777"/>
      <c r="Z3453" s="1777"/>
    </row>
    <row r="3454" spans="1:26">
      <c r="A3454" s="1784" t="s">
        <v>178</v>
      </c>
      <c r="B3454" s="1808" t="s">
        <v>3531</v>
      </c>
      <c r="C3454" s="2045" t="s">
        <v>215</v>
      </c>
      <c r="D3454" s="1812">
        <v>4</v>
      </c>
      <c r="E3454" s="1795"/>
      <c r="F3454" s="1831">
        <f t="shared" si="173"/>
        <v>0</v>
      </c>
      <c r="H3454" s="1777"/>
      <c r="I3454" s="1777"/>
      <c r="J3454" s="1777"/>
      <c r="K3454" s="1777"/>
      <c r="L3454" s="1777"/>
      <c r="M3454" s="1777"/>
      <c r="N3454" s="1777"/>
      <c r="O3454" s="1777"/>
      <c r="P3454" s="1777"/>
      <c r="Q3454" s="1777"/>
      <c r="R3454" s="1777"/>
      <c r="S3454" s="1777"/>
      <c r="T3454" s="1777"/>
      <c r="U3454" s="1777"/>
      <c r="V3454" s="1777"/>
      <c r="W3454" s="1777"/>
      <c r="X3454" s="1777"/>
      <c r="Y3454" s="1777"/>
      <c r="Z3454" s="1777"/>
    </row>
    <row r="3455" spans="1:26">
      <c r="A3455" s="1784" t="s">
        <v>178</v>
      </c>
      <c r="B3455" s="1808" t="s">
        <v>3532</v>
      </c>
      <c r="C3455" s="2045" t="s">
        <v>179</v>
      </c>
      <c r="D3455" s="1812">
        <v>15</v>
      </c>
      <c r="E3455" s="1795"/>
      <c r="F3455" s="1831">
        <f t="shared" si="173"/>
        <v>0</v>
      </c>
      <c r="H3455" s="1777"/>
      <c r="I3455" s="1777"/>
      <c r="J3455" s="1777"/>
      <c r="K3455" s="1777"/>
      <c r="L3455" s="1777"/>
      <c r="M3455" s="1777"/>
      <c r="N3455" s="1777"/>
      <c r="O3455" s="1777"/>
      <c r="P3455" s="1777"/>
      <c r="Q3455" s="1777"/>
      <c r="R3455" s="1777"/>
      <c r="S3455" s="1777"/>
      <c r="T3455" s="1777"/>
      <c r="U3455" s="1777"/>
      <c r="V3455" s="1777"/>
      <c r="W3455" s="1777"/>
      <c r="X3455" s="1777"/>
      <c r="Y3455" s="1777"/>
      <c r="Z3455" s="1777"/>
    </row>
    <row r="3456" spans="1:26">
      <c r="A3456" s="2069"/>
      <c r="B3456" s="2070"/>
      <c r="C3456" s="2045"/>
      <c r="D3456" s="1812"/>
      <c r="E3456" s="1795"/>
      <c r="F3456" s="1813"/>
      <c r="H3456" s="1777"/>
      <c r="I3456" s="1777"/>
      <c r="J3456" s="1777"/>
      <c r="K3456" s="1777"/>
      <c r="L3456" s="1777"/>
      <c r="M3456" s="1777"/>
      <c r="N3456" s="1777"/>
      <c r="O3456" s="1777"/>
      <c r="P3456" s="1777"/>
      <c r="Q3456" s="1777"/>
      <c r="R3456" s="1777"/>
      <c r="S3456" s="1777"/>
      <c r="T3456" s="1777"/>
      <c r="U3456" s="1777"/>
      <c r="V3456" s="1777"/>
      <c r="W3456" s="1777"/>
      <c r="X3456" s="1777"/>
      <c r="Y3456" s="1777"/>
      <c r="Z3456" s="1777"/>
    </row>
    <row r="3457" spans="1:26">
      <c r="A3457" s="2069" t="s">
        <v>206</v>
      </c>
      <c r="B3457" s="2070" t="s">
        <v>3533</v>
      </c>
      <c r="C3457" s="2045"/>
      <c r="D3457" s="1812"/>
      <c r="E3457" s="1795"/>
      <c r="F3457" s="1813"/>
      <c r="H3457" s="1777"/>
      <c r="I3457" s="1777"/>
      <c r="J3457" s="1777"/>
      <c r="K3457" s="1777"/>
      <c r="L3457" s="1777"/>
      <c r="M3457" s="1777"/>
      <c r="N3457" s="1777"/>
      <c r="O3457" s="1777"/>
      <c r="P3457" s="1777"/>
      <c r="Q3457" s="1777"/>
      <c r="R3457" s="1777"/>
      <c r="S3457" s="1777"/>
      <c r="T3457" s="1777"/>
      <c r="U3457" s="1777"/>
      <c r="V3457" s="1777"/>
      <c r="W3457" s="1777"/>
      <c r="X3457" s="1777"/>
      <c r="Y3457" s="1777"/>
      <c r="Z3457" s="1777"/>
    </row>
    <row r="3458" spans="1:26" ht="39.6">
      <c r="A3458" s="2069"/>
      <c r="B3458" s="1808" t="s">
        <v>3534</v>
      </c>
      <c r="C3458" s="2045"/>
      <c r="D3458" s="1812"/>
      <c r="E3458" s="1795"/>
      <c r="F3458" s="1813"/>
      <c r="H3458" s="1777"/>
      <c r="I3458" s="1777"/>
      <c r="J3458" s="1777"/>
      <c r="K3458" s="1777"/>
      <c r="L3458" s="1777"/>
      <c r="M3458" s="1777"/>
      <c r="N3458" s="1777"/>
      <c r="O3458" s="1777"/>
      <c r="P3458" s="1777"/>
      <c r="Q3458" s="1777"/>
      <c r="R3458" s="1777"/>
      <c r="S3458" s="1777"/>
      <c r="T3458" s="1777"/>
      <c r="U3458" s="1777"/>
      <c r="V3458" s="1777"/>
      <c r="W3458" s="1777"/>
      <c r="X3458" s="1777"/>
      <c r="Y3458" s="1777"/>
      <c r="Z3458" s="1777"/>
    </row>
    <row r="3459" spans="1:26" ht="52.8">
      <c r="A3459" s="2069"/>
      <c r="B3459" s="1808" t="s">
        <v>3535</v>
      </c>
      <c r="C3459" s="2045"/>
      <c r="D3459" s="1812"/>
      <c r="E3459" s="1795"/>
      <c r="F3459" s="1813"/>
      <c r="H3459" s="1777"/>
      <c r="I3459" s="1777"/>
      <c r="J3459" s="1777"/>
      <c r="K3459" s="1777"/>
      <c r="L3459" s="1777"/>
      <c r="M3459" s="1777"/>
      <c r="N3459" s="1777"/>
      <c r="O3459" s="1777"/>
      <c r="P3459" s="1777"/>
      <c r="Q3459" s="1777"/>
      <c r="R3459" s="1777"/>
      <c r="S3459" s="1777"/>
      <c r="T3459" s="1777"/>
      <c r="U3459" s="1777"/>
      <c r="V3459" s="1777"/>
      <c r="W3459" s="1777"/>
      <c r="X3459" s="1777"/>
      <c r="Y3459" s="1777"/>
      <c r="Z3459" s="1777"/>
    </row>
    <row r="3460" spans="1:26" ht="316.8">
      <c r="A3460" s="2069"/>
      <c r="B3460" s="1808" t="s">
        <v>3536</v>
      </c>
      <c r="C3460" s="2045"/>
      <c r="D3460" s="1812"/>
      <c r="E3460" s="1795"/>
      <c r="F3460" s="1813"/>
      <c r="H3460" s="1777"/>
      <c r="I3460" s="1777"/>
      <c r="J3460" s="1777"/>
      <c r="K3460" s="1777"/>
      <c r="L3460" s="1777"/>
      <c r="M3460" s="1777"/>
      <c r="N3460" s="1777"/>
      <c r="O3460" s="1777"/>
      <c r="P3460" s="1777"/>
      <c r="Q3460" s="1777"/>
      <c r="R3460" s="1777"/>
      <c r="S3460" s="1777"/>
      <c r="T3460" s="1777"/>
      <c r="U3460" s="1777"/>
      <c r="V3460" s="1777"/>
      <c r="W3460" s="1777"/>
      <c r="X3460" s="1777"/>
      <c r="Y3460" s="1777"/>
      <c r="Z3460" s="1777"/>
    </row>
    <row r="3461" spans="1:26" ht="105.6">
      <c r="A3461" s="2069"/>
      <c r="B3461" s="1808" t="s">
        <v>3537</v>
      </c>
      <c r="C3461" s="2045"/>
      <c r="D3461" s="1812"/>
      <c r="E3461" s="1795"/>
      <c r="F3461" s="1813"/>
      <c r="H3461" s="1777"/>
      <c r="I3461" s="1777"/>
      <c r="J3461" s="1777"/>
      <c r="K3461" s="1777"/>
      <c r="L3461" s="1777"/>
      <c r="M3461" s="1777"/>
      <c r="N3461" s="1777"/>
      <c r="O3461" s="1777"/>
      <c r="P3461" s="1777"/>
      <c r="Q3461" s="1777"/>
      <c r="R3461" s="1777"/>
      <c r="S3461" s="1777"/>
      <c r="T3461" s="1777"/>
      <c r="U3461" s="1777"/>
      <c r="V3461" s="1777"/>
      <c r="W3461" s="1777"/>
      <c r="X3461" s="1777"/>
      <c r="Y3461" s="1777"/>
      <c r="Z3461" s="1777"/>
    </row>
    <row r="3462" spans="1:26">
      <c r="A3462" s="2069"/>
      <c r="B3462" s="1808" t="s">
        <v>3538</v>
      </c>
      <c r="C3462" s="2045" t="s">
        <v>215</v>
      </c>
      <c r="D3462" s="1845">
        <v>4</v>
      </c>
      <c r="E3462" s="1864"/>
      <c r="F3462" s="1844">
        <f>ROUND(D3462*E3462,2)</f>
        <v>0</v>
      </c>
      <c r="H3462" s="1777"/>
      <c r="I3462" s="1777"/>
      <c r="J3462" s="1777"/>
      <c r="K3462" s="1777"/>
      <c r="L3462" s="1777"/>
      <c r="M3462" s="1777"/>
      <c r="N3462" s="1777"/>
      <c r="O3462" s="1777"/>
      <c r="P3462" s="1777"/>
      <c r="Q3462" s="1777"/>
      <c r="R3462" s="1777"/>
      <c r="S3462" s="1777"/>
      <c r="T3462" s="1777"/>
      <c r="U3462" s="1777"/>
      <c r="V3462" s="1777"/>
      <c r="W3462" s="1777"/>
      <c r="X3462" s="1777"/>
      <c r="Y3462" s="1777"/>
      <c r="Z3462" s="1777"/>
    </row>
    <row r="3463" spans="1:26">
      <c r="A3463" s="2069"/>
      <c r="B3463" s="1808"/>
      <c r="C3463" s="2045"/>
      <c r="D3463" s="1812"/>
      <c r="E3463" s="1795"/>
      <c r="F3463" s="1813"/>
      <c r="H3463" s="1777"/>
      <c r="I3463" s="1777"/>
      <c r="J3463" s="1777"/>
      <c r="K3463" s="1777"/>
      <c r="L3463" s="1777"/>
      <c r="M3463" s="1777"/>
      <c r="N3463" s="1777"/>
      <c r="O3463" s="1777"/>
      <c r="P3463" s="1777"/>
      <c r="Q3463" s="1777"/>
      <c r="R3463" s="1777"/>
      <c r="S3463" s="1777"/>
      <c r="T3463" s="1777"/>
      <c r="U3463" s="1777"/>
      <c r="V3463" s="1777"/>
      <c r="W3463" s="1777"/>
      <c r="X3463" s="1777"/>
      <c r="Y3463" s="1777"/>
      <c r="Z3463" s="1777"/>
    </row>
    <row r="3464" spans="1:26" s="1845" customFormat="1">
      <c r="A3464" s="1860" t="s">
        <v>207</v>
      </c>
      <c r="B3464" s="1861" t="s">
        <v>1896</v>
      </c>
      <c r="C3464" s="1862"/>
      <c r="D3464" s="1895"/>
      <c r="E3464" s="1864"/>
      <c r="F3464" s="1844"/>
      <c r="G3464" s="2120"/>
    </row>
    <row r="3465" spans="1:26" s="1845" customFormat="1" ht="92.4">
      <c r="A3465" s="1866" t="s">
        <v>175</v>
      </c>
      <c r="B3465" s="1868" t="s">
        <v>2165</v>
      </c>
      <c r="C3465" s="1862"/>
      <c r="D3465" s="1895"/>
      <c r="E3465" s="1864"/>
      <c r="F3465" s="1844"/>
      <c r="G3465" s="2120"/>
    </row>
    <row r="3466" spans="1:26" s="1845" customFormat="1">
      <c r="A3466" s="1866"/>
      <c r="B3466" s="1868"/>
      <c r="C3466" s="1862" t="s">
        <v>201</v>
      </c>
      <c r="D3466" s="1845">
        <v>1</v>
      </c>
      <c r="E3466" s="1864"/>
      <c r="F3466" s="1844">
        <f>ROUND(D3466*E3466,2)</f>
        <v>0</v>
      </c>
      <c r="G3466" s="2120"/>
    </row>
    <row r="3467" spans="1:26" s="1845" customFormat="1">
      <c r="A3467" s="2121"/>
      <c r="B3467" s="2122"/>
      <c r="C3467" s="2123"/>
      <c r="D3467" s="2124"/>
      <c r="E3467" s="2124"/>
      <c r="F3467" s="2120"/>
      <c r="G3467" s="2120"/>
    </row>
    <row r="3468" spans="1:26" s="1845" customFormat="1">
      <c r="A3468" s="2121" t="s">
        <v>208</v>
      </c>
      <c r="B3468" s="2122" t="s">
        <v>3539</v>
      </c>
      <c r="C3468" s="2123"/>
      <c r="D3468" s="2124"/>
      <c r="E3468" s="2124"/>
      <c r="F3468" s="2120"/>
      <c r="G3468" s="2120"/>
    </row>
    <row r="3469" spans="1:26" s="1845" customFormat="1" ht="158.4">
      <c r="A3469" s="2125" t="s">
        <v>340</v>
      </c>
      <c r="B3469" s="2126" t="s">
        <v>3540</v>
      </c>
      <c r="C3469" s="2123"/>
      <c r="D3469" s="2124"/>
      <c r="E3469" s="2124"/>
      <c r="F3469" s="2120"/>
      <c r="G3469" s="2120"/>
    </row>
    <row r="3470" spans="1:26" s="1845" customFormat="1" ht="303.60000000000002">
      <c r="A3470" s="2121"/>
      <c r="B3470" s="2126" t="s">
        <v>3541</v>
      </c>
      <c r="C3470" s="2123"/>
      <c r="D3470" s="2124"/>
      <c r="E3470" s="2124"/>
      <c r="F3470" s="2120"/>
      <c r="G3470" s="2120"/>
    </row>
    <row r="3471" spans="1:26" s="1845" customFormat="1" ht="158.4">
      <c r="A3471" s="2125" t="s">
        <v>2290</v>
      </c>
      <c r="B3471" s="2126" t="s">
        <v>3542</v>
      </c>
      <c r="C3471" s="2123"/>
      <c r="D3471" s="2124"/>
      <c r="E3471" s="2124"/>
      <c r="F3471" s="2120"/>
      <c r="G3471" s="2120"/>
    </row>
    <row r="3472" spans="1:26" s="1845" customFormat="1" ht="356.4">
      <c r="A3472" s="2125" t="s">
        <v>2289</v>
      </c>
      <c r="B3472" s="2126" t="s">
        <v>3543</v>
      </c>
      <c r="C3472" s="2123"/>
      <c r="D3472" s="2124"/>
      <c r="E3472" s="2124"/>
      <c r="F3472" s="2120"/>
      <c r="G3472" s="2120"/>
    </row>
    <row r="3473" spans="1:7" s="1845" customFormat="1" ht="211.2">
      <c r="A3473" s="2121"/>
      <c r="B3473" s="2126" t="s">
        <v>3544</v>
      </c>
      <c r="C3473" s="2123"/>
      <c r="D3473" s="2124"/>
      <c r="E3473" s="2124"/>
      <c r="F3473" s="2120"/>
      <c r="G3473" s="2120"/>
    </row>
    <row r="3474" spans="1:7" s="1845" customFormat="1" ht="198">
      <c r="A3474" s="2121"/>
      <c r="B3474" s="2126" t="s">
        <v>3545</v>
      </c>
      <c r="C3474" s="2123"/>
      <c r="D3474" s="2124"/>
      <c r="E3474" s="2124"/>
      <c r="F3474" s="2120"/>
      <c r="G3474" s="2120"/>
    </row>
    <row r="3475" spans="1:7" s="1845" customFormat="1" ht="105.6">
      <c r="A3475" s="2121"/>
      <c r="B3475" s="2126" t="s">
        <v>3546</v>
      </c>
      <c r="C3475" s="2123"/>
      <c r="D3475" s="2124"/>
      <c r="E3475" s="2124"/>
      <c r="F3475" s="2120"/>
      <c r="G3475" s="2120"/>
    </row>
    <row r="3476" spans="1:7" s="1845" customFormat="1" ht="52.8">
      <c r="A3476" s="2121"/>
      <c r="B3476" s="2126" t="s">
        <v>3547</v>
      </c>
      <c r="C3476" s="2123"/>
      <c r="D3476" s="2124"/>
      <c r="E3476" s="2124"/>
      <c r="F3476" s="2120"/>
      <c r="G3476" s="2120"/>
    </row>
    <row r="3477" spans="1:7" s="1845" customFormat="1">
      <c r="A3477" s="2121"/>
      <c r="B3477" s="2127" t="s">
        <v>222</v>
      </c>
      <c r="C3477" s="2123" t="s">
        <v>201</v>
      </c>
      <c r="D3477" s="2124">
        <v>1</v>
      </c>
      <c r="E3477" s="2124"/>
      <c r="F3477" s="1844">
        <f>ROUND(D3477*E3477,2)</f>
        <v>0</v>
      </c>
      <c r="G3477" s="2120"/>
    </row>
    <row r="3478" spans="1:7" s="1845" customFormat="1">
      <c r="A3478" s="2121"/>
      <c r="B3478" s="2122"/>
      <c r="C3478" s="2123"/>
      <c r="D3478" s="2124"/>
      <c r="E3478" s="2124"/>
      <c r="F3478" s="2120"/>
      <c r="G3478" s="2120"/>
    </row>
    <row r="3479" spans="1:7" s="1845" customFormat="1">
      <c r="A3479" s="2121" t="s">
        <v>209</v>
      </c>
      <c r="B3479" s="2122" t="s">
        <v>3548</v>
      </c>
      <c r="C3479" s="2123"/>
      <c r="D3479" s="2124"/>
      <c r="E3479" s="2124"/>
      <c r="F3479" s="2120"/>
      <c r="G3479" s="2120"/>
    </row>
    <row r="3480" spans="1:7" s="1845" customFormat="1" ht="92.4">
      <c r="A3480" s="2121"/>
      <c r="B3480" s="2126" t="s">
        <v>3549</v>
      </c>
      <c r="C3480" s="2123"/>
      <c r="D3480" s="2124"/>
      <c r="E3480" s="2124"/>
      <c r="F3480" s="2120"/>
      <c r="G3480" s="2120"/>
    </row>
    <row r="3481" spans="1:7" s="1845" customFormat="1">
      <c r="A3481" s="2121"/>
      <c r="B3481" s="2127" t="s">
        <v>222</v>
      </c>
      <c r="C3481" s="2123" t="s">
        <v>201</v>
      </c>
      <c r="D3481" s="2124">
        <v>1</v>
      </c>
      <c r="E3481" s="2124"/>
      <c r="F3481" s="1844">
        <f>ROUND(D3481*E3481,2)</f>
        <v>0</v>
      </c>
      <c r="G3481" s="2120"/>
    </row>
    <row r="3482" spans="1:7" s="1845" customFormat="1">
      <c r="A3482" s="2121"/>
      <c r="B3482" s="2122"/>
      <c r="C3482" s="2123"/>
      <c r="D3482" s="2124"/>
      <c r="E3482" s="2124"/>
      <c r="F3482" s="2120"/>
      <c r="G3482" s="2120"/>
    </row>
    <row r="3483" spans="1:7" s="1845" customFormat="1" ht="26.4">
      <c r="A3483" s="2121" t="s">
        <v>210</v>
      </c>
      <c r="B3483" s="2128" t="s">
        <v>3550</v>
      </c>
      <c r="C3483" s="2123"/>
      <c r="D3483" s="2124"/>
      <c r="E3483" s="2124"/>
      <c r="F3483" s="2120"/>
      <c r="G3483" s="2120"/>
    </row>
    <row r="3484" spans="1:7" s="1845" customFormat="1" ht="105.6">
      <c r="A3484" s="2125"/>
      <c r="B3484" s="2126" t="s">
        <v>3551</v>
      </c>
      <c r="C3484" s="2123"/>
      <c r="D3484" s="2124"/>
      <c r="E3484" s="2124"/>
      <c r="F3484" s="2120"/>
      <c r="G3484" s="2120"/>
    </row>
    <row r="3485" spans="1:7" s="1845" customFormat="1">
      <c r="A3485" s="2125" t="s">
        <v>340</v>
      </c>
      <c r="B3485" s="2127" t="s">
        <v>3552</v>
      </c>
      <c r="C3485" s="2123" t="s">
        <v>215</v>
      </c>
      <c r="D3485" s="2124">
        <v>20</v>
      </c>
      <c r="E3485" s="2124"/>
      <c r="F3485" s="1844">
        <f>ROUND(D3485*E3485,2)</f>
        <v>0</v>
      </c>
      <c r="G3485" s="2120"/>
    </row>
    <row r="3486" spans="1:7" s="1845" customFormat="1">
      <c r="A3486" s="2125" t="s">
        <v>2290</v>
      </c>
      <c r="B3486" s="2127" t="s">
        <v>3553</v>
      </c>
      <c r="C3486" s="2123" t="s">
        <v>215</v>
      </c>
      <c r="D3486" s="2124">
        <v>20</v>
      </c>
      <c r="E3486" s="2124"/>
      <c r="F3486" s="1844">
        <f>ROUND(D3486*E3486,2)</f>
        <v>0</v>
      </c>
      <c r="G3486" s="2120"/>
    </row>
    <row r="3487" spans="1:7" s="1845" customFormat="1">
      <c r="A3487" s="2121"/>
      <c r="B3487" s="2122"/>
      <c r="C3487" s="2123"/>
      <c r="D3487" s="2124"/>
      <c r="E3487" s="2124"/>
      <c r="F3487" s="2120"/>
      <c r="G3487" s="2120"/>
    </row>
    <row r="3488" spans="1:7" s="1845" customFormat="1">
      <c r="A3488" s="2121" t="s">
        <v>211</v>
      </c>
      <c r="B3488" s="2128" t="s">
        <v>3554</v>
      </c>
      <c r="C3488" s="2123"/>
      <c r="D3488" s="2124"/>
      <c r="E3488" s="2124"/>
      <c r="F3488" s="2120"/>
      <c r="G3488" s="2120"/>
    </row>
    <row r="3489" spans="1:26" s="1845" customFormat="1" ht="92.4">
      <c r="A3489" s="2121"/>
      <c r="B3489" s="2126" t="s">
        <v>3555</v>
      </c>
      <c r="C3489" s="2123"/>
      <c r="D3489" s="2124"/>
      <c r="E3489" s="2124"/>
      <c r="F3489" s="2120"/>
      <c r="G3489" s="2120"/>
    </row>
    <row r="3490" spans="1:26" s="1845" customFormat="1">
      <c r="A3490" s="2121"/>
      <c r="B3490" s="2122"/>
      <c r="C3490" s="2123" t="s">
        <v>201</v>
      </c>
      <c r="D3490" s="2124">
        <v>1</v>
      </c>
      <c r="E3490" s="2124"/>
      <c r="F3490" s="1844">
        <f>ROUND(D3490*E3490,2)</f>
        <v>0</v>
      </c>
      <c r="G3490" s="2120"/>
    </row>
    <row r="3491" spans="1:26" s="1845" customFormat="1">
      <c r="A3491" s="2121"/>
      <c r="B3491" s="2122"/>
      <c r="C3491" s="2123"/>
      <c r="D3491" s="2124"/>
      <c r="E3491" s="2124"/>
      <c r="F3491" s="2120"/>
      <c r="G3491" s="2120"/>
    </row>
    <row r="3492" spans="1:26" s="1845" customFormat="1">
      <c r="A3492" s="2121" t="s">
        <v>212</v>
      </c>
      <c r="B3492" s="2122" t="s">
        <v>3556</v>
      </c>
      <c r="C3492" s="2123"/>
      <c r="D3492" s="2124"/>
      <c r="E3492" s="2124"/>
      <c r="F3492" s="2120"/>
      <c r="G3492" s="2120"/>
    </row>
    <row r="3493" spans="1:26" s="1845" customFormat="1" ht="224.4">
      <c r="A3493" s="2121"/>
      <c r="B3493" s="2126" t="s">
        <v>3557</v>
      </c>
      <c r="C3493" s="2123"/>
      <c r="D3493" s="2124"/>
      <c r="E3493" s="2124"/>
      <c r="F3493" s="2120"/>
      <c r="G3493" s="2120"/>
    </row>
    <row r="3494" spans="1:26" s="1845" customFormat="1">
      <c r="A3494" s="2121"/>
      <c r="B3494" s="2122"/>
      <c r="C3494" s="2123" t="s">
        <v>215</v>
      </c>
      <c r="D3494" s="2124">
        <v>25</v>
      </c>
      <c r="E3494" s="2124"/>
      <c r="F3494" s="1844">
        <f>ROUND(D3494*E3494,2)</f>
        <v>0</v>
      </c>
      <c r="G3494" s="2120"/>
    </row>
    <row r="3495" spans="1:26">
      <c r="A3495" s="2069"/>
      <c r="B3495" s="2070"/>
      <c r="C3495" s="2045"/>
      <c r="D3495" s="1812"/>
      <c r="E3495" s="1795"/>
      <c r="F3495" s="1813"/>
      <c r="G3495" s="1815"/>
      <c r="H3495" s="1777"/>
      <c r="I3495" s="1777"/>
      <c r="J3495" s="1777"/>
      <c r="K3495" s="1777"/>
      <c r="L3495" s="1777"/>
      <c r="M3495" s="1777"/>
      <c r="N3495" s="1777"/>
      <c r="O3495" s="1777"/>
      <c r="P3495" s="1777"/>
      <c r="Q3495" s="1777"/>
      <c r="R3495" s="1777"/>
      <c r="S3495" s="1777"/>
      <c r="T3495" s="1777"/>
      <c r="U3495" s="1777"/>
      <c r="V3495" s="1777"/>
      <c r="W3495" s="1777"/>
      <c r="X3495" s="1777"/>
      <c r="Y3495" s="1777"/>
      <c r="Z3495" s="1777"/>
    </row>
    <row r="3496" spans="1:26">
      <c r="A3496" s="1924" t="s">
        <v>1897</v>
      </c>
      <c r="B3496" s="1925" t="s">
        <v>1898</v>
      </c>
      <c r="C3496" s="1926"/>
      <c r="D3496" s="1927"/>
      <c r="E3496" s="1992"/>
      <c r="F3496" s="1993">
        <f>SUM(F3414:F3495)</f>
        <v>0</v>
      </c>
      <c r="G3496" s="1815"/>
      <c r="H3496" s="1777"/>
      <c r="I3496" s="1777"/>
      <c r="J3496" s="1777"/>
      <c r="K3496" s="1777"/>
      <c r="L3496" s="1777"/>
      <c r="M3496" s="1777"/>
      <c r="N3496" s="1777"/>
      <c r="O3496" s="1777"/>
      <c r="P3496" s="1777"/>
      <c r="Q3496" s="1777"/>
      <c r="R3496" s="1777"/>
      <c r="S3496" s="1777"/>
      <c r="T3496" s="1777"/>
      <c r="U3496" s="1777"/>
      <c r="V3496" s="1777"/>
      <c r="W3496" s="1777"/>
      <c r="X3496" s="1777"/>
      <c r="Y3496" s="1777"/>
      <c r="Z3496" s="1777"/>
    </row>
    <row r="3497" spans="1:26">
      <c r="A3497" s="2069"/>
      <c r="B3497" s="2070"/>
      <c r="C3497" s="2045"/>
      <c r="D3497" s="1812"/>
      <c r="E3497" s="1795"/>
      <c r="F3497" s="1813"/>
      <c r="G3497" s="1815"/>
      <c r="H3497" s="1777"/>
      <c r="I3497" s="1777"/>
      <c r="J3497" s="1777"/>
      <c r="K3497" s="1777"/>
      <c r="L3497" s="1777"/>
      <c r="M3497" s="1777"/>
      <c r="N3497" s="1777"/>
      <c r="O3497" s="1777"/>
      <c r="P3497" s="1777"/>
      <c r="Q3497" s="1777"/>
      <c r="R3497" s="1777"/>
      <c r="S3497" s="1777"/>
      <c r="T3497" s="1777"/>
      <c r="U3497" s="1777"/>
      <c r="V3497" s="1777"/>
      <c r="W3497" s="1777"/>
      <c r="X3497" s="1777"/>
      <c r="Y3497" s="1777"/>
      <c r="Z3497" s="1777"/>
    </row>
    <row r="3498" spans="1:26">
      <c r="A3498" s="2069"/>
      <c r="B3498" s="2070"/>
      <c r="C3498" s="2045"/>
      <c r="D3498" s="1812"/>
      <c r="E3498" s="1795"/>
      <c r="F3498" s="1813"/>
      <c r="G3498" s="1815"/>
      <c r="H3498" s="1777"/>
      <c r="I3498" s="1777"/>
      <c r="J3498" s="1777"/>
      <c r="K3498" s="1777"/>
      <c r="L3498" s="1777"/>
      <c r="M3498" s="1777"/>
      <c r="N3498" s="1777"/>
      <c r="O3498" s="1777"/>
      <c r="P3498" s="1777"/>
      <c r="Q3498" s="1777"/>
      <c r="R3498" s="1777"/>
      <c r="S3498" s="1777"/>
      <c r="T3498" s="1777"/>
      <c r="U3498" s="1777"/>
      <c r="V3498" s="1777"/>
      <c r="W3498" s="1777"/>
      <c r="X3498" s="1777"/>
      <c r="Y3498" s="1777"/>
      <c r="Z3498" s="1777"/>
    </row>
    <row r="3499" spans="1:26">
      <c r="A3499" s="2069"/>
      <c r="B3499" s="2070"/>
      <c r="C3499" s="2045"/>
      <c r="D3499" s="1812"/>
      <c r="E3499" s="1795"/>
      <c r="F3499" s="1813"/>
      <c r="H3499" s="1777"/>
      <c r="I3499" s="1777"/>
      <c r="J3499" s="1777"/>
      <c r="K3499" s="1777"/>
      <c r="L3499" s="1777"/>
      <c r="M3499" s="1777"/>
      <c r="N3499" s="1777"/>
      <c r="O3499" s="1777"/>
      <c r="P3499" s="1777"/>
      <c r="Q3499" s="1777"/>
      <c r="R3499" s="1777"/>
      <c r="S3499" s="1777"/>
      <c r="T3499" s="1777"/>
      <c r="U3499" s="1777"/>
      <c r="V3499" s="1777"/>
      <c r="W3499" s="1777"/>
      <c r="X3499" s="1777"/>
      <c r="Y3499" s="1777"/>
      <c r="Z3499" s="1777"/>
    </row>
    <row r="3500" spans="1:26" ht="15.6">
      <c r="A3500" s="1777"/>
      <c r="B3500" s="2129" t="s">
        <v>223</v>
      </c>
      <c r="C3500" s="1857"/>
      <c r="D3500" s="1794"/>
      <c r="E3500" s="1794"/>
      <c r="F3500" s="1794"/>
      <c r="H3500" s="1777"/>
      <c r="I3500" s="1777"/>
      <c r="J3500" s="1777"/>
      <c r="K3500" s="1777"/>
      <c r="L3500" s="1777"/>
      <c r="M3500" s="1777"/>
      <c r="N3500" s="1777"/>
      <c r="O3500" s="1777"/>
      <c r="P3500" s="1777"/>
      <c r="Q3500" s="1777"/>
      <c r="R3500" s="1777"/>
      <c r="S3500" s="1777"/>
      <c r="T3500" s="1777"/>
      <c r="U3500" s="1777"/>
      <c r="V3500" s="1777"/>
      <c r="W3500" s="1777"/>
      <c r="X3500" s="1777"/>
      <c r="Y3500" s="1777"/>
      <c r="Z3500" s="1777"/>
    </row>
    <row r="3501" spans="1:26">
      <c r="A3501" s="1777"/>
      <c r="B3501" s="1777"/>
      <c r="C3501" s="1857"/>
      <c r="D3501" s="1794"/>
      <c r="E3501" s="1794"/>
      <c r="F3501" s="1794"/>
      <c r="H3501" s="1777"/>
      <c r="I3501" s="1777"/>
      <c r="J3501" s="1777"/>
      <c r="K3501" s="1777"/>
      <c r="L3501" s="1777"/>
      <c r="M3501" s="1777"/>
      <c r="N3501" s="1777"/>
      <c r="O3501" s="1777"/>
      <c r="P3501" s="1777"/>
      <c r="Q3501" s="1777"/>
      <c r="R3501" s="1777"/>
      <c r="S3501" s="1777"/>
      <c r="T3501" s="1777"/>
      <c r="U3501" s="1777"/>
      <c r="V3501" s="1777"/>
      <c r="W3501" s="1777"/>
      <c r="X3501" s="1777"/>
      <c r="Y3501" s="1777"/>
      <c r="Z3501" s="1777"/>
    </row>
    <row r="3502" spans="1:26">
      <c r="A3502" s="2130" t="s">
        <v>172</v>
      </c>
      <c r="B3502" s="2131" t="s">
        <v>224</v>
      </c>
      <c r="C3502" s="1857"/>
      <c r="D3502" s="1794"/>
      <c r="E3502" s="1794"/>
      <c r="F3502" s="1794"/>
      <c r="H3502" s="1777"/>
      <c r="I3502" s="1777"/>
      <c r="J3502" s="1777"/>
      <c r="K3502" s="1777"/>
      <c r="L3502" s="1777"/>
      <c r="M3502" s="1777"/>
      <c r="N3502" s="1777"/>
      <c r="O3502" s="1777"/>
      <c r="P3502" s="1777"/>
      <c r="Q3502" s="1777"/>
      <c r="R3502" s="1777"/>
      <c r="S3502" s="1777"/>
      <c r="T3502" s="1777"/>
      <c r="U3502" s="1777"/>
      <c r="V3502" s="1777"/>
      <c r="W3502" s="1777"/>
      <c r="X3502" s="1777"/>
      <c r="Y3502" s="1777"/>
      <c r="Z3502" s="1777"/>
    </row>
    <row r="3503" spans="1:26">
      <c r="A3503" s="1821"/>
      <c r="B3503" s="1822"/>
      <c r="C3503" s="1762"/>
      <c r="D3503" s="1780"/>
      <c r="E3503" s="1780"/>
      <c r="F3503" s="1782"/>
      <c r="H3503" s="1777"/>
      <c r="I3503" s="1777"/>
      <c r="J3503" s="1777"/>
      <c r="K3503" s="1777"/>
      <c r="L3503" s="1777"/>
      <c r="M3503" s="1777"/>
      <c r="N3503" s="1777"/>
      <c r="O3503" s="1777"/>
      <c r="P3503" s="1777"/>
      <c r="Q3503" s="1777"/>
      <c r="R3503" s="1777"/>
      <c r="S3503" s="1777"/>
      <c r="T3503" s="1777"/>
      <c r="U3503" s="1777"/>
      <c r="V3503" s="1777"/>
      <c r="W3503" s="1777"/>
      <c r="X3503" s="1777"/>
      <c r="Y3503" s="1777"/>
      <c r="Z3503" s="1777"/>
    </row>
    <row r="3504" spans="1:26">
      <c r="A3504" s="1825" t="str">
        <f>A11</f>
        <v>A.</v>
      </c>
      <c r="B3504" s="2132" t="str">
        <f>B11</f>
        <v>RUŠENJE I DEMONTAŽE</v>
      </c>
      <c r="C3504" s="2133"/>
      <c r="D3504" s="1828"/>
      <c r="E3504" s="1828"/>
      <c r="F3504" s="2134">
        <f>SUM(F3506:F3507)</f>
        <v>0</v>
      </c>
      <c r="H3504" s="1777"/>
      <c r="I3504" s="1777"/>
      <c r="J3504" s="1777"/>
      <c r="K3504" s="1777"/>
      <c r="L3504" s="1777"/>
      <c r="M3504" s="1777"/>
      <c r="N3504" s="1777"/>
      <c r="O3504" s="1777"/>
      <c r="P3504" s="1777"/>
      <c r="Q3504" s="1777"/>
      <c r="R3504" s="1777"/>
      <c r="S3504" s="1777"/>
      <c r="T3504" s="1777"/>
      <c r="U3504" s="1777"/>
      <c r="V3504" s="1777"/>
      <c r="W3504" s="1777"/>
      <c r="X3504" s="1777"/>
      <c r="Y3504" s="1777"/>
      <c r="Z3504" s="1777"/>
    </row>
    <row r="3505" spans="1:26">
      <c r="A3505" s="1777"/>
      <c r="B3505" s="1796"/>
      <c r="C3505" s="1785"/>
      <c r="D3505" s="2135"/>
      <c r="E3505" s="1794"/>
      <c r="F3505" s="1794"/>
      <c r="H3505" s="1777"/>
      <c r="I3505" s="1777"/>
      <c r="J3505" s="1777"/>
      <c r="K3505" s="1777"/>
      <c r="L3505" s="1777"/>
      <c r="M3505" s="1777"/>
      <c r="N3505" s="1777"/>
      <c r="O3505" s="1777"/>
      <c r="P3505" s="1777"/>
      <c r="Q3505" s="1777"/>
      <c r="R3505" s="1777"/>
      <c r="S3505" s="1777"/>
      <c r="T3505" s="1777"/>
      <c r="U3505" s="1777"/>
      <c r="V3505" s="1777"/>
      <c r="W3505" s="1777"/>
      <c r="X3505" s="1777"/>
      <c r="Y3505" s="1777"/>
      <c r="Z3505" s="1777"/>
    </row>
    <row r="3506" spans="1:26">
      <c r="A3506" s="1804" t="s">
        <v>172</v>
      </c>
      <c r="B3506" s="2136" t="s">
        <v>3558</v>
      </c>
      <c r="C3506" s="1857"/>
      <c r="D3506" s="2135"/>
      <c r="E3506" s="1794"/>
      <c r="F3506" s="1794">
        <f>SUM(F99)</f>
        <v>0</v>
      </c>
      <c r="H3506" s="1777"/>
      <c r="I3506" s="1777"/>
      <c r="J3506" s="1777"/>
      <c r="K3506" s="1777"/>
      <c r="L3506" s="1777"/>
      <c r="M3506" s="1777"/>
      <c r="N3506" s="1777"/>
      <c r="O3506" s="1777"/>
      <c r="P3506" s="1777"/>
      <c r="Q3506" s="1777"/>
      <c r="R3506" s="1777"/>
      <c r="S3506" s="1777"/>
      <c r="T3506" s="1777"/>
      <c r="U3506" s="1777"/>
      <c r="V3506" s="1777"/>
      <c r="W3506" s="1777"/>
      <c r="X3506" s="1777"/>
      <c r="Y3506" s="1777"/>
      <c r="Z3506" s="1777"/>
    </row>
    <row r="3507" spans="1:26">
      <c r="A3507" s="1804"/>
      <c r="B3507" s="2136"/>
      <c r="C3507" s="1857"/>
      <c r="D3507" s="2135"/>
      <c r="E3507" s="1794"/>
      <c r="F3507" s="1794"/>
      <c r="H3507" s="1777"/>
      <c r="I3507" s="1777"/>
      <c r="J3507" s="1777"/>
      <c r="K3507" s="1777"/>
      <c r="L3507" s="1777"/>
      <c r="M3507" s="1777"/>
      <c r="N3507" s="1777"/>
      <c r="O3507" s="1777"/>
      <c r="P3507" s="1777"/>
      <c r="Q3507" s="1777"/>
      <c r="R3507" s="1777"/>
      <c r="S3507" s="1777"/>
      <c r="T3507" s="1777"/>
      <c r="U3507" s="1777"/>
      <c r="V3507" s="1777"/>
      <c r="W3507" s="1777"/>
      <c r="X3507" s="1777"/>
      <c r="Y3507" s="1777"/>
      <c r="Z3507" s="1777"/>
    </row>
    <row r="3508" spans="1:26">
      <c r="A3508" s="1821"/>
      <c r="B3508" s="1822"/>
      <c r="C3508" s="1762"/>
      <c r="D3508" s="1780"/>
      <c r="E3508" s="1794"/>
      <c r="F3508" s="1794"/>
      <c r="H3508" s="1777"/>
      <c r="I3508" s="1777"/>
      <c r="J3508" s="1777"/>
      <c r="K3508" s="1777"/>
      <c r="L3508" s="1777"/>
      <c r="M3508" s="1777"/>
      <c r="N3508" s="1777"/>
      <c r="O3508" s="1777"/>
      <c r="P3508" s="1777"/>
      <c r="Q3508" s="1777"/>
      <c r="R3508" s="1777"/>
      <c r="S3508" s="1777"/>
      <c r="T3508" s="1777"/>
      <c r="U3508" s="1777"/>
      <c r="V3508" s="1777"/>
      <c r="W3508" s="1777"/>
      <c r="X3508" s="1777"/>
      <c r="Y3508" s="1777"/>
      <c r="Z3508" s="1777"/>
    </row>
    <row r="3509" spans="1:26">
      <c r="A3509" s="1825" t="str">
        <f>A102</f>
        <v>B.</v>
      </c>
      <c r="B3509" s="2132" t="str">
        <f>B102</f>
        <v>GRAĐEVINSKI RADOVI</v>
      </c>
      <c r="C3509" s="2133"/>
      <c r="D3509" s="1828"/>
      <c r="E3509" s="1828"/>
      <c r="F3509" s="2134">
        <f>SUM(F3510:F3517)</f>
        <v>0</v>
      </c>
      <c r="H3509" s="1777"/>
      <c r="I3509" s="1777"/>
      <c r="J3509" s="1777"/>
      <c r="K3509" s="1777"/>
      <c r="L3509" s="1777"/>
      <c r="M3509" s="1777"/>
      <c r="N3509" s="1777"/>
      <c r="O3509" s="1777"/>
      <c r="P3509" s="1777"/>
      <c r="Q3509" s="1777"/>
      <c r="R3509" s="1777"/>
      <c r="S3509" s="1777"/>
      <c r="T3509" s="1777"/>
      <c r="U3509" s="1777"/>
      <c r="V3509" s="1777"/>
      <c r="W3509" s="1777"/>
      <c r="X3509" s="1777"/>
      <c r="Y3509" s="1777"/>
      <c r="Z3509" s="1777"/>
    </row>
    <row r="3510" spans="1:26">
      <c r="A3510" s="1777"/>
      <c r="B3510" s="1796"/>
      <c r="C3510" s="1785"/>
      <c r="D3510" s="2135"/>
      <c r="E3510" s="1794"/>
      <c r="F3510" s="1786"/>
      <c r="H3510" s="1777"/>
      <c r="I3510" s="1777"/>
      <c r="J3510" s="1777"/>
      <c r="K3510" s="1777"/>
      <c r="L3510" s="1777"/>
      <c r="M3510" s="1777"/>
      <c r="N3510" s="1777"/>
      <c r="O3510" s="1777"/>
      <c r="P3510" s="1777"/>
      <c r="Q3510" s="1777"/>
      <c r="R3510" s="1777"/>
      <c r="S3510" s="1777"/>
      <c r="T3510" s="1777"/>
      <c r="U3510" s="1777"/>
      <c r="V3510" s="1777"/>
      <c r="W3510" s="1777"/>
      <c r="X3510" s="1777"/>
      <c r="Y3510" s="1777"/>
      <c r="Z3510" s="1777"/>
    </row>
    <row r="3511" spans="1:26">
      <c r="A3511" s="1804" t="str">
        <f>A120</f>
        <v>I.</v>
      </c>
      <c r="B3511" s="2136" t="str">
        <f>B120</f>
        <v>PRIPREMNI RADOVI</v>
      </c>
      <c r="C3511" s="1857"/>
      <c r="D3511" s="2135"/>
      <c r="E3511" s="1794"/>
      <c r="F3511" s="1794">
        <f>F173</f>
        <v>0</v>
      </c>
      <c r="H3511" s="1777"/>
      <c r="I3511" s="1777"/>
      <c r="J3511" s="1777"/>
      <c r="K3511" s="1777"/>
      <c r="L3511" s="1777"/>
      <c r="M3511" s="1777"/>
      <c r="N3511" s="1777"/>
      <c r="O3511" s="1777"/>
      <c r="P3511" s="1777"/>
      <c r="Q3511" s="1777"/>
      <c r="R3511" s="1777"/>
      <c r="S3511" s="1777"/>
      <c r="T3511" s="1777"/>
      <c r="U3511" s="1777"/>
      <c r="V3511" s="1777"/>
      <c r="W3511" s="1777"/>
      <c r="X3511" s="1777"/>
      <c r="Y3511" s="1777"/>
      <c r="Z3511" s="1777"/>
    </row>
    <row r="3512" spans="1:26">
      <c r="A3512" s="1804" t="str">
        <f>A176</f>
        <v>II.</v>
      </c>
      <c r="B3512" s="2136" t="str">
        <f>B176</f>
        <v>ZEMLJANI RADOVI</v>
      </c>
      <c r="C3512" s="1857"/>
      <c r="D3512" s="2135"/>
      <c r="E3512" s="1794"/>
      <c r="F3512" s="1794">
        <f>F278</f>
        <v>0</v>
      </c>
      <c r="H3512" s="1777"/>
      <c r="I3512" s="1777"/>
      <c r="J3512" s="1777"/>
      <c r="K3512" s="1777"/>
      <c r="L3512" s="1777"/>
      <c r="M3512" s="1777"/>
      <c r="N3512" s="1777"/>
      <c r="O3512" s="1777"/>
      <c r="P3512" s="1777"/>
      <c r="Q3512" s="1777"/>
      <c r="R3512" s="1777"/>
      <c r="S3512" s="1777"/>
      <c r="T3512" s="1777"/>
      <c r="U3512" s="1777"/>
      <c r="V3512" s="1777"/>
      <c r="W3512" s="1777"/>
      <c r="X3512" s="1777"/>
      <c r="Y3512" s="1777"/>
      <c r="Z3512" s="1777"/>
    </row>
    <row r="3513" spans="1:26">
      <c r="A3513" s="1804" t="str">
        <f>A281</f>
        <v>III</v>
      </c>
      <c r="B3513" s="2136" t="str">
        <f>B281</f>
        <v>BETONSKI I ARMIRANO BETONSKI RADOVI</v>
      </c>
      <c r="C3513" s="1857"/>
      <c r="D3513" s="2135"/>
      <c r="E3513" s="1794"/>
      <c r="F3513" s="1794">
        <f>F727</f>
        <v>0</v>
      </c>
      <c r="H3513" s="1777"/>
      <c r="I3513" s="1777"/>
      <c r="J3513" s="1777"/>
      <c r="K3513" s="1777"/>
      <c r="L3513" s="1777"/>
      <c r="M3513" s="1777"/>
      <c r="N3513" s="1777"/>
      <c r="O3513" s="1777"/>
      <c r="P3513" s="1777"/>
      <c r="Q3513" s="1777"/>
      <c r="R3513" s="1777"/>
      <c r="S3513" s="1777"/>
      <c r="T3513" s="1777"/>
      <c r="U3513" s="1777"/>
      <c r="V3513" s="1777"/>
      <c r="W3513" s="1777"/>
      <c r="X3513" s="1777"/>
      <c r="Y3513" s="1777"/>
      <c r="Z3513" s="1777"/>
    </row>
    <row r="3514" spans="1:26">
      <c r="A3514" s="1804" t="s">
        <v>2772</v>
      </c>
      <c r="B3514" s="2136" t="str">
        <f>B730</f>
        <v>ARMIRAČKI RADOVI</v>
      </c>
      <c r="C3514" s="1857"/>
      <c r="D3514" s="2135"/>
      <c r="E3514" s="1794"/>
      <c r="F3514" s="1794">
        <f>F742</f>
        <v>0</v>
      </c>
      <c r="H3514" s="1777"/>
      <c r="I3514" s="1777"/>
      <c r="J3514" s="1777"/>
      <c r="K3514" s="1777"/>
      <c r="L3514" s="1777"/>
      <c r="M3514" s="1777"/>
      <c r="N3514" s="1777"/>
      <c r="O3514" s="1777"/>
      <c r="P3514" s="1777"/>
      <c r="Q3514" s="1777"/>
      <c r="R3514" s="1777"/>
      <c r="S3514" s="1777"/>
      <c r="T3514" s="1777"/>
      <c r="U3514" s="1777"/>
      <c r="V3514" s="1777"/>
      <c r="W3514" s="1777"/>
      <c r="X3514" s="1777"/>
      <c r="Y3514" s="1777"/>
      <c r="Z3514" s="1777"/>
    </row>
    <row r="3515" spans="1:26">
      <c r="A3515" s="1804" t="s">
        <v>2776</v>
      </c>
      <c r="B3515" s="2136" t="str">
        <f>B746</f>
        <v>ZIDARSKI RADOVI</v>
      </c>
      <c r="C3515" s="1857"/>
      <c r="D3515" s="2135"/>
      <c r="E3515" s="1794"/>
      <c r="F3515" s="1794">
        <f>F1045</f>
        <v>0</v>
      </c>
      <c r="H3515" s="1777"/>
      <c r="I3515" s="1777"/>
      <c r="J3515" s="1777"/>
      <c r="K3515" s="1777"/>
      <c r="L3515" s="1777"/>
      <c r="M3515" s="1777"/>
      <c r="N3515" s="1777"/>
      <c r="O3515" s="1777"/>
      <c r="P3515" s="1777"/>
      <c r="Q3515" s="1777"/>
      <c r="R3515" s="1777"/>
      <c r="S3515" s="1777"/>
      <c r="T3515" s="1777"/>
      <c r="U3515" s="1777"/>
      <c r="V3515" s="1777"/>
      <c r="W3515" s="1777"/>
      <c r="X3515" s="1777"/>
      <c r="Y3515" s="1777"/>
      <c r="Z3515" s="1777"/>
    </row>
    <row r="3516" spans="1:26">
      <c r="A3516" s="1804"/>
      <c r="B3516" s="2136"/>
      <c r="C3516" s="1857"/>
      <c r="D3516" s="2137"/>
      <c r="E3516" s="1794"/>
      <c r="F3516" s="1794"/>
      <c r="H3516" s="1777"/>
      <c r="I3516" s="1777"/>
      <c r="J3516" s="1777"/>
      <c r="K3516" s="1777"/>
      <c r="L3516" s="1777"/>
      <c r="M3516" s="1777"/>
      <c r="N3516" s="1777"/>
      <c r="O3516" s="1777"/>
      <c r="P3516" s="1777"/>
      <c r="Q3516" s="1777"/>
      <c r="R3516" s="1777"/>
      <c r="S3516" s="1777"/>
      <c r="T3516" s="1777"/>
      <c r="U3516" s="1777"/>
      <c r="V3516" s="1777"/>
      <c r="W3516" s="1777"/>
      <c r="X3516" s="1777"/>
      <c r="Y3516" s="1777"/>
      <c r="Z3516" s="1777"/>
    </row>
    <row r="3517" spans="1:26">
      <c r="A3517" s="1777"/>
      <c r="B3517" s="1777"/>
      <c r="C3517" s="1857"/>
      <c r="D3517" s="1794"/>
      <c r="E3517" s="1794"/>
      <c r="F3517" s="1794"/>
      <c r="H3517" s="1777"/>
      <c r="I3517" s="1777"/>
      <c r="J3517" s="1777"/>
      <c r="K3517" s="1777"/>
      <c r="L3517" s="1777"/>
      <c r="M3517" s="1777"/>
      <c r="N3517" s="1777"/>
      <c r="O3517" s="1777"/>
      <c r="P3517" s="1777"/>
      <c r="Q3517" s="1777"/>
      <c r="R3517" s="1777"/>
      <c r="S3517" s="1777"/>
      <c r="T3517" s="1777"/>
      <c r="U3517" s="1777"/>
      <c r="V3517" s="1777"/>
      <c r="W3517" s="1777"/>
      <c r="X3517" s="1777"/>
      <c r="Y3517" s="1777"/>
      <c r="Z3517" s="1777"/>
    </row>
    <row r="3518" spans="1:26">
      <c r="A3518" s="1825" t="s">
        <v>219</v>
      </c>
      <c r="B3518" s="1826" t="s">
        <v>220</v>
      </c>
      <c r="C3518" s="2133"/>
      <c r="D3518" s="1828"/>
      <c r="E3518" s="1828"/>
      <c r="F3518" s="2134">
        <f>SUM(F3519:F3532)</f>
        <v>0</v>
      </c>
      <c r="H3518" s="1777"/>
      <c r="I3518" s="1777"/>
      <c r="J3518" s="1777"/>
      <c r="K3518" s="1777"/>
      <c r="L3518" s="1777"/>
      <c r="M3518" s="1777"/>
      <c r="N3518" s="1777"/>
      <c r="O3518" s="1777"/>
      <c r="P3518" s="1777"/>
      <c r="Q3518" s="1777"/>
      <c r="R3518" s="1777"/>
      <c r="S3518" s="1777"/>
      <c r="T3518" s="1777"/>
      <c r="U3518" s="1777"/>
      <c r="V3518" s="1777"/>
      <c r="W3518" s="1777"/>
      <c r="X3518" s="1777"/>
      <c r="Y3518" s="1777"/>
      <c r="Z3518" s="1777"/>
    </row>
    <row r="3519" spans="1:26">
      <c r="A3519" s="1777"/>
      <c r="B3519" s="2138"/>
      <c r="C3519" s="1785"/>
      <c r="D3519" s="2135"/>
      <c r="E3519" s="1794"/>
      <c r="F3519" s="1786"/>
      <c r="H3519" s="1777"/>
      <c r="I3519" s="1777"/>
      <c r="J3519" s="1777"/>
      <c r="K3519" s="1777"/>
      <c r="L3519" s="1777"/>
      <c r="M3519" s="1777"/>
      <c r="N3519" s="1777"/>
      <c r="O3519" s="1777"/>
      <c r="P3519" s="1777"/>
      <c r="Q3519" s="1777"/>
      <c r="R3519" s="1777"/>
      <c r="S3519" s="1777"/>
      <c r="T3519" s="1777"/>
      <c r="U3519" s="1777"/>
      <c r="V3519" s="1777"/>
      <c r="W3519" s="1777"/>
      <c r="X3519" s="1777"/>
      <c r="Y3519" s="1777"/>
      <c r="Z3519" s="1777"/>
    </row>
    <row r="3520" spans="1:26">
      <c r="A3520" s="1804" t="s">
        <v>177</v>
      </c>
      <c r="B3520" s="2136" t="s">
        <v>161</v>
      </c>
      <c r="C3520" s="1857"/>
      <c r="D3520" s="2135"/>
      <c r="E3520" s="1794"/>
      <c r="F3520" s="1794">
        <f>SUM(F1133)</f>
        <v>0</v>
      </c>
      <c r="H3520" s="1777"/>
      <c r="I3520" s="1777"/>
      <c r="J3520" s="1777"/>
      <c r="K3520" s="1777"/>
      <c r="L3520" s="1777"/>
      <c r="M3520" s="1777"/>
      <c r="N3520" s="1777"/>
      <c r="O3520" s="1777"/>
      <c r="P3520" s="1777"/>
      <c r="Q3520" s="1777"/>
      <c r="R3520" s="1777"/>
      <c r="S3520" s="1777"/>
      <c r="T3520" s="1777"/>
      <c r="U3520" s="1777"/>
      <c r="V3520" s="1777"/>
      <c r="W3520" s="1777"/>
      <c r="X3520" s="1777"/>
      <c r="Y3520" s="1777"/>
      <c r="Z3520" s="1777"/>
    </row>
    <row r="3521" spans="1:26">
      <c r="A3521" s="1804" t="s">
        <v>180</v>
      </c>
      <c r="B3521" s="2136" t="s">
        <v>2897</v>
      </c>
      <c r="C3521" s="1857"/>
      <c r="D3521" s="2137"/>
      <c r="E3521" s="1794"/>
      <c r="F3521" s="1794">
        <f>SUM(F1250)</f>
        <v>0</v>
      </c>
      <c r="H3521" s="1777"/>
      <c r="I3521" s="1777"/>
      <c r="J3521" s="1777"/>
      <c r="K3521" s="1777"/>
      <c r="L3521" s="1777"/>
      <c r="M3521" s="1777"/>
      <c r="N3521" s="1777"/>
      <c r="O3521" s="1777"/>
      <c r="P3521" s="1777"/>
      <c r="Q3521" s="1777"/>
      <c r="R3521" s="1777"/>
      <c r="S3521" s="1777"/>
      <c r="T3521" s="1777"/>
      <c r="U3521" s="1777"/>
      <c r="V3521" s="1777"/>
      <c r="W3521" s="1777"/>
      <c r="X3521" s="1777"/>
      <c r="Y3521" s="1777"/>
      <c r="Z3521" s="1777"/>
    </row>
    <row r="3522" spans="1:26">
      <c r="A3522" s="1804" t="s">
        <v>181</v>
      </c>
      <c r="B3522" s="2136" t="s">
        <v>2925</v>
      </c>
      <c r="C3522" s="1857"/>
      <c r="D3522" s="2137"/>
      <c r="E3522" s="1794"/>
      <c r="F3522" s="1794">
        <f>SUM(F1316)</f>
        <v>0</v>
      </c>
      <c r="H3522" s="1777"/>
      <c r="I3522" s="1777"/>
      <c r="J3522" s="1777"/>
      <c r="K3522" s="1777"/>
      <c r="L3522" s="1777"/>
      <c r="M3522" s="1777"/>
      <c r="N3522" s="1777"/>
      <c r="O3522" s="1777"/>
      <c r="P3522" s="1777"/>
      <c r="Q3522" s="1777"/>
      <c r="R3522" s="1777"/>
      <c r="S3522" s="1777"/>
      <c r="T3522" s="1777"/>
      <c r="U3522" s="1777"/>
      <c r="V3522" s="1777"/>
      <c r="W3522" s="1777"/>
      <c r="X3522" s="1777"/>
      <c r="Y3522" s="1777"/>
      <c r="Z3522" s="1777"/>
    </row>
    <row r="3523" spans="1:26">
      <c r="A3523" s="1804" t="s">
        <v>182</v>
      </c>
      <c r="B3523" s="2136" t="s">
        <v>164</v>
      </c>
      <c r="C3523" s="1857"/>
      <c r="D3523" s="2137"/>
      <c r="E3523" s="1794"/>
      <c r="F3523" s="1794">
        <f>SUM(F1501)</f>
        <v>0</v>
      </c>
      <c r="H3523" s="1777"/>
      <c r="I3523" s="1777"/>
      <c r="J3523" s="1777"/>
      <c r="K3523" s="1777"/>
      <c r="L3523" s="1777"/>
      <c r="M3523" s="1777"/>
      <c r="N3523" s="1777"/>
      <c r="O3523" s="1777"/>
      <c r="P3523" s="1777"/>
      <c r="Q3523" s="1777"/>
      <c r="R3523" s="1777"/>
      <c r="S3523" s="1777"/>
      <c r="T3523" s="1777"/>
      <c r="U3523" s="1777"/>
      <c r="V3523" s="1777"/>
      <c r="W3523" s="1777"/>
      <c r="X3523" s="1777"/>
      <c r="Y3523" s="1777"/>
      <c r="Z3523" s="1777"/>
    </row>
    <row r="3524" spans="1:26">
      <c r="A3524" s="1804" t="s">
        <v>217</v>
      </c>
      <c r="B3524" s="2136" t="s">
        <v>3010</v>
      </c>
      <c r="C3524" s="1857"/>
      <c r="D3524" s="2137"/>
      <c r="E3524" s="1794"/>
      <c r="F3524" s="1794">
        <f>SUM(F1862)</f>
        <v>0</v>
      </c>
      <c r="H3524" s="1777"/>
      <c r="I3524" s="1777"/>
      <c r="J3524" s="1777"/>
      <c r="K3524" s="1777"/>
      <c r="L3524" s="1777"/>
      <c r="M3524" s="1777"/>
      <c r="N3524" s="1777"/>
      <c r="O3524" s="1777"/>
      <c r="P3524" s="1777"/>
      <c r="Q3524" s="1777"/>
      <c r="R3524" s="1777"/>
      <c r="S3524" s="1777"/>
      <c r="T3524" s="1777"/>
      <c r="U3524" s="1777"/>
      <c r="V3524" s="1777"/>
      <c r="W3524" s="1777"/>
      <c r="X3524" s="1777"/>
      <c r="Y3524" s="1777"/>
      <c r="Z3524" s="1777"/>
    </row>
    <row r="3525" spans="1:26">
      <c r="A3525" s="1804" t="s">
        <v>218</v>
      </c>
      <c r="B3525" s="2136" t="s">
        <v>3559</v>
      </c>
      <c r="C3525" s="1857"/>
      <c r="D3525" s="2137"/>
      <c r="E3525" s="1794"/>
      <c r="F3525" s="1794">
        <f>SUM(F1971)</f>
        <v>0</v>
      </c>
      <c r="H3525" s="1777"/>
      <c r="I3525" s="1777"/>
      <c r="J3525" s="1777"/>
      <c r="K3525" s="1777"/>
      <c r="L3525" s="1777"/>
      <c r="M3525" s="1777"/>
      <c r="N3525" s="1777"/>
      <c r="O3525" s="1777"/>
      <c r="P3525" s="1777"/>
      <c r="Q3525" s="1777"/>
      <c r="R3525" s="1777"/>
      <c r="S3525" s="1777"/>
      <c r="T3525" s="1777"/>
      <c r="U3525" s="1777"/>
      <c r="V3525" s="1777"/>
      <c r="W3525" s="1777"/>
      <c r="X3525" s="1777"/>
      <c r="Y3525" s="1777"/>
      <c r="Z3525" s="1777"/>
    </row>
    <row r="3526" spans="1:26">
      <c r="A3526" s="1804" t="s">
        <v>1387</v>
      </c>
      <c r="B3526" s="2136" t="s">
        <v>162</v>
      </c>
      <c r="C3526" s="1857"/>
      <c r="D3526" s="2137"/>
      <c r="E3526" s="1794"/>
      <c r="F3526" s="1794">
        <f>SUM(F2600)</f>
        <v>0</v>
      </c>
      <c r="H3526" s="1777"/>
      <c r="I3526" s="1777"/>
      <c r="J3526" s="1777"/>
      <c r="K3526" s="1777"/>
      <c r="L3526" s="1777"/>
      <c r="M3526" s="1777"/>
      <c r="N3526" s="1777"/>
      <c r="O3526" s="1777"/>
      <c r="P3526" s="1777"/>
      <c r="Q3526" s="1777"/>
      <c r="R3526" s="1777"/>
      <c r="S3526" s="1777"/>
      <c r="T3526" s="1777"/>
      <c r="U3526" s="1777"/>
      <c r="V3526" s="1777"/>
      <c r="W3526" s="1777"/>
      <c r="X3526" s="1777"/>
      <c r="Y3526" s="1777"/>
      <c r="Z3526" s="1777"/>
    </row>
    <row r="3527" spans="1:26">
      <c r="A3527" s="1804" t="s">
        <v>1861</v>
      </c>
      <c r="B3527" s="2136" t="s">
        <v>1055</v>
      </c>
      <c r="C3527" s="1857"/>
      <c r="D3527" s="2137"/>
      <c r="E3527" s="1794"/>
      <c r="F3527" s="1794">
        <f>SUM(F2647)</f>
        <v>0</v>
      </c>
      <c r="H3527" s="1777"/>
      <c r="I3527" s="1777"/>
      <c r="J3527" s="1777"/>
      <c r="K3527" s="1777"/>
      <c r="L3527" s="1777"/>
      <c r="M3527" s="1777"/>
      <c r="N3527" s="1777"/>
      <c r="O3527" s="1777"/>
      <c r="P3527" s="1777"/>
      <c r="Q3527" s="1777"/>
      <c r="R3527" s="1777"/>
      <c r="S3527" s="1777"/>
      <c r="T3527" s="1777"/>
      <c r="U3527" s="1777"/>
      <c r="V3527" s="1777"/>
      <c r="W3527" s="1777"/>
      <c r="X3527" s="1777"/>
      <c r="Y3527" s="1777"/>
      <c r="Z3527" s="1777"/>
    </row>
    <row r="3528" spans="1:26">
      <c r="A3528" s="1804" t="s">
        <v>1890</v>
      </c>
      <c r="B3528" s="2136" t="s">
        <v>1862</v>
      </c>
      <c r="C3528" s="1857"/>
      <c r="D3528" s="2137"/>
      <c r="E3528" s="1794"/>
      <c r="F3528" s="1794">
        <f>SUM(F3261)</f>
        <v>0</v>
      </c>
      <c r="H3528" s="1777"/>
      <c r="I3528" s="1777"/>
      <c r="J3528" s="1777"/>
      <c r="K3528" s="1777"/>
      <c r="L3528" s="1777"/>
      <c r="M3528" s="1777"/>
      <c r="N3528" s="1777"/>
      <c r="O3528" s="1777"/>
      <c r="P3528" s="1777"/>
      <c r="Q3528" s="1777"/>
      <c r="R3528" s="1777"/>
      <c r="S3528" s="1777"/>
      <c r="T3528" s="1777"/>
      <c r="U3528" s="1777"/>
      <c r="V3528" s="1777"/>
      <c r="W3528" s="1777"/>
      <c r="X3528" s="1777"/>
      <c r="Y3528" s="1777"/>
      <c r="Z3528" s="1777"/>
    </row>
    <row r="3529" spans="1:26">
      <c r="A3529" s="1804" t="s">
        <v>3560</v>
      </c>
      <c r="B3529" s="2136" t="s">
        <v>1386</v>
      </c>
      <c r="C3529" s="1785"/>
      <c r="D3529" s="2135"/>
      <c r="E3529" s="1794"/>
      <c r="F3529" s="1794">
        <f>SUM(F3357)</f>
        <v>0</v>
      </c>
      <c r="H3529" s="1777"/>
      <c r="I3529" s="1777"/>
      <c r="J3529" s="1777"/>
      <c r="K3529" s="1777"/>
      <c r="L3529" s="1777"/>
      <c r="M3529" s="1777"/>
      <c r="N3529" s="1777"/>
      <c r="O3529" s="1777"/>
      <c r="P3529" s="1777"/>
      <c r="Q3529" s="1777"/>
      <c r="R3529" s="1777"/>
      <c r="S3529" s="1777"/>
      <c r="T3529" s="1777"/>
      <c r="U3529" s="1777"/>
      <c r="V3529" s="1777"/>
      <c r="W3529" s="1777"/>
      <c r="X3529" s="1777"/>
      <c r="Y3529" s="1777"/>
      <c r="Z3529" s="1777"/>
    </row>
    <row r="3530" spans="1:26">
      <c r="A3530" s="1804" t="s">
        <v>3491</v>
      </c>
      <c r="B3530" s="2136" t="s">
        <v>3466</v>
      </c>
      <c r="C3530" s="1785"/>
      <c r="D3530" s="2135"/>
      <c r="E3530" s="1794"/>
      <c r="F3530" s="1794">
        <f>SUM(F3403)</f>
        <v>0</v>
      </c>
      <c r="H3530" s="1777"/>
      <c r="I3530" s="1777"/>
      <c r="J3530" s="1777"/>
      <c r="K3530" s="1777"/>
      <c r="L3530" s="1777"/>
      <c r="M3530" s="1777"/>
      <c r="N3530" s="1777"/>
      <c r="O3530" s="1777"/>
      <c r="P3530" s="1777"/>
      <c r="Q3530" s="1777"/>
      <c r="R3530" s="1777"/>
      <c r="S3530" s="1777"/>
      <c r="T3530" s="1777"/>
      <c r="U3530" s="1777"/>
      <c r="V3530" s="1777"/>
      <c r="W3530" s="1777"/>
      <c r="X3530" s="1777"/>
      <c r="Y3530" s="1777"/>
      <c r="Z3530" s="1777"/>
    </row>
    <row r="3531" spans="1:26">
      <c r="A3531" s="1804" t="s">
        <v>1897</v>
      </c>
      <c r="B3531" s="2136" t="s">
        <v>1895</v>
      </c>
      <c r="C3531" s="1785"/>
      <c r="D3531" s="2135"/>
      <c r="E3531" s="1794"/>
      <c r="F3531" s="1794">
        <f>F3496</f>
        <v>0</v>
      </c>
      <c r="H3531" s="1777"/>
      <c r="I3531" s="1777"/>
      <c r="J3531" s="1777"/>
      <c r="K3531" s="1777"/>
      <c r="L3531" s="1777"/>
      <c r="M3531" s="1777"/>
      <c r="N3531" s="1777"/>
      <c r="O3531" s="1777"/>
      <c r="P3531" s="1777"/>
      <c r="Q3531" s="1777"/>
      <c r="R3531" s="1777"/>
      <c r="S3531" s="1777"/>
      <c r="T3531" s="1777"/>
      <c r="U3531" s="1777"/>
      <c r="V3531" s="1777"/>
      <c r="W3531" s="1777"/>
      <c r="X3531" s="1777"/>
      <c r="Y3531" s="1777"/>
      <c r="Z3531" s="1777"/>
    </row>
    <row r="3532" spans="1:26">
      <c r="A3532" s="2139"/>
      <c r="B3532" s="1816"/>
      <c r="C3532" s="2140"/>
      <c r="D3532" s="2141"/>
      <c r="E3532" s="2142"/>
      <c r="F3532" s="2142"/>
    </row>
    <row r="3533" spans="1:26" s="2146" customFormat="1">
      <c r="A3533" s="2143"/>
      <c r="B3533" s="2144"/>
      <c r="C3533" s="1960"/>
      <c r="D3533" s="1961"/>
      <c r="E3533" s="1949" t="str">
        <f>CONCATENATE(B3502," ", "- SVEUKUPNO:")</f>
        <v>RUŠENJE, DEMONTAŽE I GRAĐEVINSKO OBRTNIČKI RADOVI - SVEUKUPNO:</v>
      </c>
      <c r="F3533" s="2145">
        <f>F3504+F3509+F3518</f>
        <v>0</v>
      </c>
      <c r="G3533" s="2103"/>
    </row>
  </sheetData>
  <sheetProtection algorithmName="SHA-512" hashValue="4Dk543HMiOm/jnucmdoo3pnP8a4c2FUkhdx7PdVk2s+4k+TF5+5pJbzelfMCccZfFqb+YJMBLaX+HD2GilJU9A==" saltValue="96oLVevuga02x1pmDhixGA==" spinCount="100000" sheet="1" objects="1" scenarios="1"/>
  <protectedRanges>
    <protectedRange sqref="B358" name="Range1_1"/>
    <protectedRange sqref="A1056:E1057 A1064:E1064 C1063:E1063 A1080:E1081 A1088:E1088 C1087:E1087 B1096 B1097:E1097 C1098:E1098 G1097:I1098 B1107 B1118 G1080:I1088 B1082:E1086 G1056:I1064 B1058:E1062 K1097:XFD1098 K1080:XFD1088 K1056:XFD1064 A1068:E1069 A1076:E1076 C1075:E1075 G1068:I1076 B1070:E1074 K1068:XFD1076" name="Range1_2"/>
    <protectedRange sqref="B1144 B1145:E1145 C1146:E1146 G1145:I1146 B1166 B1167:E1167 C1168:E1168 G1167:I1168 B1177 B1178:E1178 C1179:E1179 G1178:I1179 B1155 B1156:E1156 C1157:E1157 G1156:I1157 B1188 B1189:E1189 C1190:E1190 G1189:I1190 K1145:XFD1146 K1167:XFD1168 K1178:XFD1179 K1156:XFD1157 K1189:XFD1190 B1221 B1222:E1222 C1223:E1223 G1222:I1223 K1222:XFD1223 B1199 B1200:E1200 C1201:E1201 G1200:I1201 K1200:XFD1201 B1232 B1233:E1233 C1234:E1234 B1243 B1244:E1244 C1245:E1245" name="Range1_2_1"/>
    <protectedRange sqref="B2619" name="Range1_2_2"/>
    <protectedRange sqref="B1210 B1211:E1211 C1212:E1212" name="Range1_2_1_1"/>
    <protectedRange sqref="B1038 B1039:E1039 C1040:E1040" name="Range1_2_4"/>
  </protectedRanges>
  <printOptions horizontalCentered="1"/>
  <pageMargins left="0.78740157480314965" right="0.39370078740157483" top="0.39370078740157483" bottom="0.70866141732283472" header="0" footer="0.23622047244094491"/>
  <pageSetup paperSize="9" fitToHeight="0" orientation="portrait" cellComments="atEnd" r:id="rId1"/>
  <headerFooter>
    <oddFooter>&amp;L&amp;9&amp;A&amp;C&amp;9DIO 2 - ELEMENT - GRAĐENJE&amp;R&amp;"Arial,Bold"&amp;9&amp;P/&amp;N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0EAE5-F724-47CF-9A52-85D34D3FD654}">
  <sheetPr>
    <tabColor theme="7" tint="-0.249977111117893"/>
    <pageSetUpPr fitToPage="1"/>
  </sheetPr>
  <dimension ref="A1:W996"/>
  <sheetViews>
    <sheetView view="pageBreakPreview" zoomScaleNormal="100" zoomScaleSheetLayoutView="100" workbookViewId="0"/>
  </sheetViews>
  <sheetFormatPr defaultColWidth="14.44140625" defaultRowHeight="15" customHeight="1"/>
  <cols>
    <col min="1" max="1" width="18.5546875" style="1555" customWidth="1"/>
    <col min="2" max="2" width="15.77734375" style="1555" customWidth="1"/>
    <col min="3" max="3" width="49" style="1555" customWidth="1"/>
    <col min="4" max="23" width="8.88671875" style="1555" customWidth="1"/>
    <col min="24" max="16384" width="14.44140625" style="1555"/>
  </cols>
  <sheetData>
    <row r="1" spans="1:3" ht="15" customHeight="1">
      <c r="A1" s="1634"/>
      <c r="B1" s="1634"/>
    </row>
    <row r="2" spans="1:3" ht="48.75" customHeight="1">
      <c r="B2" s="1570" t="s">
        <v>0</v>
      </c>
      <c r="C2" s="1570" t="s">
        <v>2530</v>
      </c>
    </row>
    <row r="3" spans="1:3" ht="7.5" customHeight="1">
      <c r="B3" s="1680"/>
    </row>
    <row r="4" spans="1:3" ht="37.5" customHeight="1">
      <c r="B4" s="1570" t="s">
        <v>1</v>
      </c>
      <c r="C4" s="1570" t="s">
        <v>1393</v>
      </c>
    </row>
    <row r="5" spans="1:3" ht="7.5" customHeight="1"/>
    <row r="6" spans="1:3" ht="24" customHeight="1">
      <c r="A6" s="1634"/>
      <c r="B6" s="2147" t="s">
        <v>149</v>
      </c>
      <c r="C6" s="1570" t="s">
        <v>3561</v>
      </c>
    </row>
    <row r="7" spans="1:3" ht="7.5" customHeight="1">
      <c r="B7" s="1634"/>
    </row>
    <row r="8" spans="1:3" ht="7.5" customHeight="1">
      <c r="B8" s="1634"/>
    </row>
    <row r="9" spans="1:3" ht="15" customHeight="1">
      <c r="B9" s="2147" t="s">
        <v>4</v>
      </c>
      <c r="C9" s="2148" t="s">
        <v>1573</v>
      </c>
    </row>
    <row r="10" spans="1:3" ht="15" customHeight="1">
      <c r="B10" s="2147" t="s">
        <v>1610</v>
      </c>
      <c r="C10" s="2148" t="s">
        <v>3562</v>
      </c>
    </row>
    <row r="11" spans="1:3" ht="15" customHeight="1">
      <c r="A11" s="1634"/>
      <c r="B11" s="1680"/>
    </row>
    <row r="12" spans="1:3" ht="15" customHeight="1">
      <c r="B12" s="1634"/>
    </row>
    <row r="14" spans="1:3" ht="15" customHeight="1">
      <c r="A14" s="1634"/>
      <c r="B14" s="1680"/>
    </row>
    <row r="15" spans="1:3" ht="15" customHeight="1">
      <c r="A15" s="1634"/>
      <c r="B15" s="1680"/>
    </row>
    <row r="16" spans="1:3" ht="15" customHeight="1">
      <c r="A16" s="1634"/>
      <c r="B16" s="1680"/>
    </row>
    <row r="19" spans="1:23" ht="15" customHeight="1">
      <c r="A19" s="1634"/>
      <c r="B19" s="2149"/>
    </row>
    <row r="20" spans="1:23" ht="15" customHeight="1">
      <c r="A20" s="1634"/>
      <c r="B20" s="2149"/>
    </row>
    <row r="22" spans="1:23" ht="15.75" customHeight="1"/>
    <row r="23" spans="1:23" ht="15" customHeight="1">
      <c r="A23" s="1634"/>
      <c r="B23" s="1680"/>
    </row>
    <row r="24" spans="1:23" ht="15" customHeight="1">
      <c r="A24" s="1634"/>
      <c r="B24" s="1680"/>
    </row>
    <row r="25" spans="1:23" ht="25.5" customHeight="1">
      <c r="B25" s="2150" t="s">
        <v>19</v>
      </c>
    </row>
    <row r="26" spans="1:23" ht="38.25" customHeight="1">
      <c r="A26" s="2151"/>
      <c r="B26" s="2152" t="s">
        <v>3563</v>
      </c>
      <c r="C26" s="2153"/>
      <c r="D26" s="1562"/>
      <c r="E26" s="1562"/>
      <c r="F26" s="1562"/>
      <c r="G26" s="1562"/>
      <c r="H26" s="1562"/>
      <c r="I26" s="1562"/>
      <c r="J26" s="1562"/>
      <c r="K26" s="1562"/>
      <c r="L26" s="1562"/>
      <c r="M26" s="1562"/>
      <c r="N26" s="1562"/>
      <c r="O26" s="1562"/>
      <c r="P26" s="1562"/>
      <c r="Q26" s="1562"/>
      <c r="R26" s="1562"/>
      <c r="S26" s="1562"/>
      <c r="T26" s="1562"/>
      <c r="U26" s="1562"/>
      <c r="V26" s="1562"/>
      <c r="W26" s="1562"/>
    </row>
    <row r="27" spans="1:23" ht="15" customHeight="1">
      <c r="A27" s="2154"/>
      <c r="B27" s="2149"/>
    </row>
    <row r="28" spans="1:23" ht="15" customHeight="1">
      <c r="A28" s="2154"/>
      <c r="B28" s="1634"/>
    </row>
    <row r="29" spans="1:23" ht="15" customHeight="1">
      <c r="A29" s="2154"/>
      <c r="B29" s="1634"/>
    </row>
    <row r="30" spans="1:23" ht="15" customHeight="1">
      <c r="A30" s="2155"/>
      <c r="B30" s="1680"/>
    </row>
    <row r="31" spans="1:23" ht="15" customHeight="1">
      <c r="A31" s="2154"/>
      <c r="B31" s="1634"/>
    </row>
    <row r="32" spans="1:23" ht="15" customHeight="1">
      <c r="A32" s="2154"/>
      <c r="B32" s="1634"/>
    </row>
    <row r="33" spans="1:23" ht="15" customHeight="1">
      <c r="A33" s="2154"/>
      <c r="B33" s="1634"/>
    </row>
    <row r="34" spans="1:23" ht="15" customHeight="1">
      <c r="A34" s="2154"/>
      <c r="B34" s="1634"/>
      <c r="C34" s="1634"/>
      <c r="D34" s="1634"/>
      <c r="E34" s="1634"/>
      <c r="F34" s="1634"/>
      <c r="G34" s="1634"/>
      <c r="H34" s="1634"/>
      <c r="I34" s="1634"/>
      <c r="J34" s="1634"/>
      <c r="K34" s="1634"/>
      <c r="L34" s="1634"/>
      <c r="M34" s="1634"/>
      <c r="N34" s="1634"/>
      <c r="O34" s="1634"/>
      <c r="P34" s="1634"/>
      <c r="Q34" s="1634"/>
      <c r="R34" s="1634"/>
      <c r="S34" s="1634"/>
      <c r="T34" s="1634"/>
      <c r="U34" s="1634"/>
      <c r="V34" s="1634"/>
      <c r="W34" s="1634"/>
    </row>
    <row r="35" spans="1:23" ht="15" customHeight="1">
      <c r="A35" s="2154"/>
      <c r="B35" s="1634"/>
      <c r="C35" s="1634"/>
      <c r="D35" s="1634"/>
      <c r="E35" s="1634"/>
      <c r="F35" s="1634"/>
      <c r="G35" s="1634"/>
      <c r="H35" s="1634"/>
      <c r="I35" s="1634"/>
      <c r="J35" s="1634"/>
      <c r="K35" s="1634"/>
      <c r="L35" s="1634"/>
      <c r="M35" s="1634"/>
      <c r="N35" s="1634"/>
      <c r="O35" s="1634"/>
      <c r="P35" s="1634"/>
      <c r="Q35" s="1634"/>
      <c r="R35" s="1634"/>
      <c r="S35" s="1634"/>
      <c r="T35" s="1634"/>
      <c r="U35" s="1634"/>
      <c r="V35" s="1634"/>
      <c r="W35" s="1634"/>
    </row>
    <row r="36" spans="1:23" ht="15" customHeight="1">
      <c r="A36" s="2154"/>
      <c r="B36" s="1634"/>
      <c r="C36" s="1634"/>
      <c r="D36" s="1634"/>
      <c r="E36" s="1634"/>
      <c r="F36" s="1634"/>
      <c r="G36" s="1634"/>
      <c r="H36" s="1634"/>
      <c r="I36" s="1634"/>
      <c r="J36" s="1634"/>
      <c r="K36" s="1634"/>
      <c r="L36" s="1634"/>
      <c r="M36" s="1634"/>
      <c r="N36" s="1634"/>
      <c r="O36" s="1634"/>
      <c r="P36" s="1634"/>
      <c r="Q36" s="1634"/>
      <c r="R36" s="1634"/>
      <c r="S36" s="1634"/>
      <c r="T36" s="1634"/>
      <c r="U36" s="1634"/>
      <c r="V36" s="1634"/>
      <c r="W36" s="1634"/>
    </row>
    <row r="37" spans="1:23" ht="15" customHeight="1">
      <c r="A37" s="2154"/>
      <c r="B37" s="1634"/>
      <c r="C37" s="1634"/>
      <c r="D37" s="1634"/>
      <c r="E37" s="1634"/>
      <c r="F37" s="1634"/>
      <c r="G37" s="1634"/>
      <c r="H37" s="1634"/>
      <c r="I37" s="1634"/>
      <c r="J37" s="1634"/>
      <c r="K37" s="1634"/>
      <c r="L37" s="1634"/>
      <c r="M37" s="1634"/>
      <c r="N37" s="1634"/>
      <c r="O37" s="1634"/>
      <c r="P37" s="1634"/>
      <c r="Q37" s="1634"/>
      <c r="R37" s="1634"/>
      <c r="S37" s="1634"/>
      <c r="T37" s="1634"/>
      <c r="U37" s="1634"/>
      <c r="V37" s="1634"/>
      <c r="W37" s="1634"/>
    </row>
    <row r="38" spans="1:23" ht="15" customHeight="1">
      <c r="A38" s="2154"/>
      <c r="B38" s="1634"/>
    </row>
    <row r="39" spans="1:23" ht="0.75" customHeight="1">
      <c r="A39" s="2154"/>
      <c r="B39" s="1634"/>
    </row>
    <row r="40" spans="1:23" ht="10.5" customHeight="1">
      <c r="A40" s="2154"/>
      <c r="B40" s="1680"/>
    </row>
    <row r="41" spans="1:23" ht="19.5" customHeight="1">
      <c r="A41" s="1680"/>
      <c r="B41" s="1570" t="s">
        <v>151</v>
      </c>
      <c r="C41" s="1570" t="s">
        <v>2509</v>
      </c>
      <c r="D41" s="1680"/>
      <c r="E41" s="1680"/>
      <c r="F41" s="1680"/>
      <c r="G41" s="1680"/>
      <c r="H41" s="1680"/>
      <c r="I41" s="1680"/>
      <c r="J41" s="1680"/>
      <c r="K41" s="1680"/>
      <c r="L41" s="1680"/>
      <c r="M41" s="1680"/>
      <c r="N41" s="1680"/>
      <c r="O41" s="1680"/>
      <c r="P41" s="1680"/>
      <c r="Q41" s="1680"/>
      <c r="R41" s="1680"/>
      <c r="S41" s="1680"/>
      <c r="T41" s="1680"/>
      <c r="U41" s="1680"/>
      <c r="V41" s="1680"/>
      <c r="W41" s="1680"/>
    </row>
    <row r="42" spans="1:23" ht="17.25" customHeight="1">
      <c r="A42" s="1680"/>
      <c r="B42" s="1680"/>
      <c r="C42" s="1634" t="s">
        <v>2510</v>
      </c>
      <c r="D42" s="1680"/>
      <c r="E42" s="1680"/>
      <c r="F42" s="1680"/>
      <c r="G42" s="1680"/>
      <c r="H42" s="1680"/>
      <c r="I42" s="1680"/>
      <c r="J42" s="1680"/>
      <c r="K42" s="1680"/>
      <c r="L42" s="1680"/>
      <c r="M42" s="1680"/>
      <c r="N42" s="1680"/>
      <c r="O42" s="1680"/>
      <c r="P42" s="1680"/>
      <c r="Q42" s="1680"/>
      <c r="R42" s="1680"/>
      <c r="S42" s="1680"/>
      <c r="T42" s="1680"/>
      <c r="U42" s="1680"/>
      <c r="V42" s="1680"/>
      <c r="W42" s="1680"/>
    </row>
    <row r="43" spans="1:23" ht="15" customHeight="1">
      <c r="B43" s="1634"/>
    </row>
    <row r="44" spans="1:23" ht="15.75" customHeight="1"/>
    <row r="45" spans="1:23" ht="15.75" customHeight="1"/>
    <row r="46" spans="1:23" ht="15.75" customHeight="1"/>
    <row r="47" spans="1:23" ht="15.75" customHeight="1"/>
    <row r="48" spans="1:2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sheetProtection algorithmName="SHA-512" hashValue="SFdsajEafUkxvDztvYUpxBmtUiRaIj30k1IEedHzwqiH9sjmhoy23zQ/p4tgEO+Y8BDeE8+si47G6ipoLzd7Og==" saltValue="GY3N6JuvKsmJVVZfVFXpAA==" spinCount="100000" sheet="1" objects="1" scenarios="1"/>
  <mergeCells count="1">
    <mergeCell ref="B26:C26"/>
  </mergeCells>
  <printOptions horizontalCentered="1"/>
  <pageMargins left="1.299212598425197" right="0.55118110236220474" top="0.35433070866141736" bottom="0.39370078740157483" header="0" footer="0"/>
  <pageSetup paperSize="9" fitToHeight="0" orientation="portrait" r:id="rId1"/>
  <headerFooter>
    <oddFooter>&amp;L&amp;9&amp;A&amp;C&amp;9DIO 2 - ELEMENT - GRAĐENJE&amp;R&amp;"Arial,Bold"&amp;9&amp;P/&amp;N</oddFooter>
  </headerFooter>
  <colBreaks count="1" manualBreakCount="1">
    <brk id="3" max="50"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9F471-B419-4C0A-A31D-3E7424B058BA}">
  <sheetPr>
    <tabColor theme="7" tint="-0.249977111117893"/>
  </sheetPr>
  <dimension ref="A1:Z137"/>
  <sheetViews>
    <sheetView view="pageBreakPreview" zoomScaleNormal="100" zoomScaleSheetLayoutView="100" workbookViewId="0"/>
  </sheetViews>
  <sheetFormatPr defaultRowHeight="13.8"/>
  <cols>
    <col min="1" max="1" width="7.21875" style="2278" customWidth="1"/>
    <col min="2" max="3" width="11.5546875" style="2167" customWidth="1"/>
    <col min="4" max="4" width="11.5546875" style="2279" customWidth="1"/>
    <col min="5" max="6" width="11.5546875" style="2167" customWidth="1"/>
    <col min="7" max="7" width="11" style="2167" customWidth="1"/>
    <col min="8" max="8" width="21.21875" style="2277" customWidth="1"/>
    <col min="9" max="9" width="11.5546875" style="2167" customWidth="1"/>
    <col min="10" max="256" width="8.88671875" style="2167"/>
    <col min="257" max="257" width="7.21875" style="2167" customWidth="1"/>
    <col min="258" max="262" width="11.5546875" style="2167" customWidth="1"/>
    <col min="263" max="263" width="11" style="2167" customWidth="1"/>
    <col min="264" max="264" width="21.21875" style="2167" customWidth="1"/>
    <col min="265" max="265" width="11.5546875" style="2167" customWidth="1"/>
    <col min="266" max="512" width="8.88671875" style="2167"/>
    <col min="513" max="513" width="7.21875" style="2167" customWidth="1"/>
    <col min="514" max="518" width="11.5546875" style="2167" customWidth="1"/>
    <col min="519" max="519" width="11" style="2167" customWidth="1"/>
    <col min="520" max="520" width="21.21875" style="2167" customWidth="1"/>
    <col min="521" max="521" width="11.5546875" style="2167" customWidth="1"/>
    <col min="522" max="768" width="8.88671875" style="2167"/>
    <col min="769" max="769" width="7.21875" style="2167" customWidth="1"/>
    <col min="770" max="774" width="11.5546875" style="2167" customWidth="1"/>
    <col min="775" max="775" width="11" style="2167" customWidth="1"/>
    <col min="776" max="776" width="21.21875" style="2167" customWidth="1"/>
    <col min="777" max="777" width="11.5546875" style="2167" customWidth="1"/>
    <col min="778" max="1024" width="8.88671875" style="2167"/>
    <col min="1025" max="1025" width="7.21875" style="2167" customWidth="1"/>
    <col min="1026" max="1030" width="11.5546875" style="2167" customWidth="1"/>
    <col min="1031" max="1031" width="11" style="2167" customWidth="1"/>
    <col min="1032" max="1032" width="21.21875" style="2167" customWidth="1"/>
    <col min="1033" max="1033" width="11.5546875" style="2167" customWidth="1"/>
    <col min="1034" max="1280" width="8.88671875" style="2167"/>
    <col min="1281" max="1281" width="7.21875" style="2167" customWidth="1"/>
    <col min="1282" max="1286" width="11.5546875" style="2167" customWidth="1"/>
    <col min="1287" max="1287" width="11" style="2167" customWidth="1"/>
    <col min="1288" max="1288" width="21.21875" style="2167" customWidth="1"/>
    <col min="1289" max="1289" width="11.5546875" style="2167" customWidth="1"/>
    <col min="1290" max="1536" width="8.88671875" style="2167"/>
    <col min="1537" max="1537" width="7.21875" style="2167" customWidth="1"/>
    <col min="1538" max="1542" width="11.5546875" style="2167" customWidth="1"/>
    <col min="1543" max="1543" width="11" style="2167" customWidth="1"/>
    <col min="1544" max="1544" width="21.21875" style="2167" customWidth="1"/>
    <col min="1545" max="1545" width="11.5546875" style="2167" customWidth="1"/>
    <col min="1546" max="1792" width="8.88671875" style="2167"/>
    <col min="1793" max="1793" width="7.21875" style="2167" customWidth="1"/>
    <col min="1794" max="1798" width="11.5546875" style="2167" customWidth="1"/>
    <col min="1799" max="1799" width="11" style="2167" customWidth="1"/>
    <col min="1800" max="1800" width="21.21875" style="2167" customWidth="1"/>
    <col min="1801" max="1801" width="11.5546875" style="2167" customWidth="1"/>
    <col min="1802" max="2048" width="8.88671875" style="2167"/>
    <col min="2049" max="2049" width="7.21875" style="2167" customWidth="1"/>
    <col min="2050" max="2054" width="11.5546875" style="2167" customWidth="1"/>
    <col min="2055" max="2055" width="11" style="2167" customWidth="1"/>
    <col min="2056" max="2056" width="21.21875" style="2167" customWidth="1"/>
    <col min="2057" max="2057" width="11.5546875" style="2167" customWidth="1"/>
    <col min="2058" max="2304" width="8.88671875" style="2167"/>
    <col min="2305" max="2305" width="7.21875" style="2167" customWidth="1"/>
    <col min="2306" max="2310" width="11.5546875" style="2167" customWidth="1"/>
    <col min="2311" max="2311" width="11" style="2167" customWidth="1"/>
    <col min="2312" max="2312" width="21.21875" style="2167" customWidth="1"/>
    <col min="2313" max="2313" width="11.5546875" style="2167" customWidth="1"/>
    <col min="2314" max="2560" width="8.88671875" style="2167"/>
    <col min="2561" max="2561" width="7.21875" style="2167" customWidth="1"/>
    <col min="2562" max="2566" width="11.5546875" style="2167" customWidth="1"/>
    <col min="2567" max="2567" width="11" style="2167" customWidth="1"/>
    <col min="2568" max="2568" width="21.21875" style="2167" customWidth="1"/>
    <col min="2569" max="2569" width="11.5546875" style="2167" customWidth="1"/>
    <col min="2570" max="2816" width="8.88671875" style="2167"/>
    <col min="2817" max="2817" width="7.21875" style="2167" customWidth="1"/>
    <col min="2818" max="2822" width="11.5546875" style="2167" customWidth="1"/>
    <col min="2823" max="2823" width="11" style="2167" customWidth="1"/>
    <col min="2824" max="2824" width="21.21875" style="2167" customWidth="1"/>
    <col min="2825" max="2825" width="11.5546875" style="2167" customWidth="1"/>
    <col min="2826" max="3072" width="8.88671875" style="2167"/>
    <col min="3073" max="3073" width="7.21875" style="2167" customWidth="1"/>
    <col min="3074" max="3078" width="11.5546875" style="2167" customWidth="1"/>
    <col min="3079" max="3079" width="11" style="2167" customWidth="1"/>
    <col min="3080" max="3080" width="21.21875" style="2167" customWidth="1"/>
    <col min="3081" max="3081" width="11.5546875" style="2167" customWidth="1"/>
    <col min="3082" max="3328" width="8.88671875" style="2167"/>
    <col min="3329" max="3329" width="7.21875" style="2167" customWidth="1"/>
    <col min="3330" max="3334" width="11.5546875" style="2167" customWidth="1"/>
    <col min="3335" max="3335" width="11" style="2167" customWidth="1"/>
    <col min="3336" max="3336" width="21.21875" style="2167" customWidth="1"/>
    <col min="3337" max="3337" width="11.5546875" style="2167" customWidth="1"/>
    <col min="3338" max="3584" width="8.88671875" style="2167"/>
    <col min="3585" max="3585" width="7.21875" style="2167" customWidth="1"/>
    <col min="3586" max="3590" width="11.5546875" style="2167" customWidth="1"/>
    <col min="3591" max="3591" width="11" style="2167" customWidth="1"/>
    <col min="3592" max="3592" width="21.21875" style="2167" customWidth="1"/>
    <col min="3593" max="3593" width="11.5546875" style="2167" customWidth="1"/>
    <col min="3594" max="3840" width="8.88671875" style="2167"/>
    <col min="3841" max="3841" width="7.21875" style="2167" customWidth="1"/>
    <col min="3842" max="3846" width="11.5546875" style="2167" customWidth="1"/>
    <col min="3847" max="3847" width="11" style="2167" customWidth="1"/>
    <col min="3848" max="3848" width="21.21875" style="2167" customWidth="1"/>
    <col min="3849" max="3849" width="11.5546875" style="2167" customWidth="1"/>
    <col min="3850" max="4096" width="8.88671875" style="2167"/>
    <col min="4097" max="4097" width="7.21875" style="2167" customWidth="1"/>
    <col min="4098" max="4102" width="11.5546875" style="2167" customWidth="1"/>
    <col min="4103" max="4103" width="11" style="2167" customWidth="1"/>
    <col min="4104" max="4104" width="21.21875" style="2167" customWidth="1"/>
    <col min="4105" max="4105" width="11.5546875" style="2167" customWidth="1"/>
    <col min="4106" max="4352" width="8.88671875" style="2167"/>
    <col min="4353" max="4353" width="7.21875" style="2167" customWidth="1"/>
    <col min="4354" max="4358" width="11.5546875" style="2167" customWidth="1"/>
    <col min="4359" max="4359" width="11" style="2167" customWidth="1"/>
    <col min="4360" max="4360" width="21.21875" style="2167" customWidth="1"/>
    <col min="4361" max="4361" width="11.5546875" style="2167" customWidth="1"/>
    <col min="4362" max="4608" width="8.88671875" style="2167"/>
    <col min="4609" max="4609" width="7.21875" style="2167" customWidth="1"/>
    <col min="4610" max="4614" width="11.5546875" style="2167" customWidth="1"/>
    <col min="4615" max="4615" width="11" style="2167" customWidth="1"/>
    <col min="4616" max="4616" width="21.21875" style="2167" customWidth="1"/>
    <col min="4617" max="4617" width="11.5546875" style="2167" customWidth="1"/>
    <col min="4618" max="4864" width="8.88671875" style="2167"/>
    <col min="4865" max="4865" width="7.21875" style="2167" customWidth="1"/>
    <col min="4866" max="4870" width="11.5546875" style="2167" customWidth="1"/>
    <col min="4871" max="4871" width="11" style="2167" customWidth="1"/>
    <col min="4872" max="4872" width="21.21875" style="2167" customWidth="1"/>
    <col min="4873" max="4873" width="11.5546875" style="2167" customWidth="1"/>
    <col min="4874" max="5120" width="8.88671875" style="2167"/>
    <col min="5121" max="5121" width="7.21875" style="2167" customWidth="1"/>
    <col min="5122" max="5126" width="11.5546875" style="2167" customWidth="1"/>
    <col min="5127" max="5127" width="11" style="2167" customWidth="1"/>
    <col min="5128" max="5128" width="21.21875" style="2167" customWidth="1"/>
    <col min="5129" max="5129" width="11.5546875" style="2167" customWidth="1"/>
    <col min="5130" max="5376" width="8.88671875" style="2167"/>
    <col min="5377" max="5377" width="7.21875" style="2167" customWidth="1"/>
    <col min="5378" max="5382" width="11.5546875" style="2167" customWidth="1"/>
    <col min="5383" max="5383" width="11" style="2167" customWidth="1"/>
    <col min="5384" max="5384" width="21.21875" style="2167" customWidth="1"/>
    <col min="5385" max="5385" width="11.5546875" style="2167" customWidth="1"/>
    <col min="5386" max="5632" width="8.88671875" style="2167"/>
    <col min="5633" max="5633" width="7.21875" style="2167" customWidth="1"/>
    <col min="5634" max="5638" width="11.5546875" style="2167" customWidth="1"/>
    <col min="5639" max="5639" width="11" style="2167" customWidth="1"/>
    <col min="5640" max="5640" width="21.21875" style="2167" customWidth="1"/>
    <col min="5641" max="5641" width="11.5546875" style="2167" customWidth="1"/>
    <col min="5642" max="5888" width="8.88671875" style="2167"/>
    <col min="5889" max="5889" width="7.21875" style="2167" customWidth="1"/>
    <col min="5890" max="5894" width="11.5546875" style="2167" customWidth="1"/>
    <col min="5895" max="5895" width="11" style="2167" customWidth="1"/>
    <col min="5896" max="5896" width="21.21875" style="2167" customWidth="1"/>
    <col min="5897" max="5897" width="11.5546875" style="2167" customWidth="1"/>
    <col min="5898" max="6144" width="8.88671875" style="2167"/>
    <col min="6145" max="6145" width="7.21875" style="2167" customWidth="1"/>
    <col min="6146" max="6150" width="11.5546875" style="2167" customWidth="1"/>
    <col min="6151" max="6151" width="11" style="2167" customWidth="1"/>
    <col min="6152" max="6152" width="21.21875" style="2167" customWidth="1"/>
    <col min="6153" max="6153" width="11.5546875" style="2167" customWidth="1"/>
    <col min="6154" max="6400" width="8.88671875" style="2167"/>
    <col min="6401" max="6401" width="7.21875" style="2167" customWidth="1"/>
    <col min="6402" max="6406" width="11.5546875" style="2167" customWidth="1"/>
    <col min="6407" max="6407" width="11" style="2167" customWidth="1"/>
    <col min="6408" max="6408" width="21.21875" style="2167" customWidth="1"/>
    <col min="6409" max="6409" width="11.5546875" style="2167" customWidth="1"/>
    <col min="6410" max="6656" width="8.88671875" style="2167"/>
    <col min="6657" max="6657" width="7.21875" style="2167" customWidth="1"/>
    <col min="6658" max="6662" width="11.5546875" style="2167" customWidth="1"/>
    <col min="6663" max="6663" width="11" style="2167" customWidth="1"/>
    <col min="6664" max="6664" width="21.21875" style="2167" customWidth="1"/>
    <col min="6665" max="6665" width="11.5546875" style="2167" customWidth="1"/>
    <col min="6666" max="6912" width="8.88671875" style="2167"/>
    <col min="6913" max="6913" width="7.21875" style="2167" customWidth="1"/>
    <col min="6914" max="6918" width="11.5546875" style="2167" customWidth="1"/>
    <col min="6919" max="6919" width="11" style="2167" customWidth="1"/>
    <col min="6920" max="6920" width="21.21875" style="2167" customWidth="1"/>
    <col min="6921" max="6921" width="11.5546875" style="2167" customWidth="1"/>
    <col min="6922" max="7168" width="8.88671875" style="2167"/>
    <col min="7169" max="7169" width="7.21875" style="2167" customWidth="1"/>
    <col min="7170" max="7174" width="11.5546875" style="2167" customWidth="1"/>
    <col min="7175" max="7175" width="11" style="2167" customWidth="1"/>
    <col min="7176" max="7176" width="21.21875" style="2167" customWidth="1"/>
    <col min="7177" max="7177" width="11.5546875" style="2167" customWidth="1"/>
    <col min="7178" max="7424" width="8.88671875" style="2167"/>
    <col min="7425" max="7425" width="7.21875" style="2167" customWidth="1"/>
    <col min="7426" max="7430" width="11.5546875" style="2167" customWidth="1"/>
    <col min="7431" max="7431" width="11" style="2167" customWidth="1"/>
    <col min="7432" max="7432" width="21.21875" style="2167" customWidth="1"/>
    <col min="7433" max="7433" width="11.5546875" style="2167" customWidth="1"/>
    <col min="7434" max="7680" width="8.88671875" style="2167"/>
    <col min="7681" max="7681" width="7.21875" style="2167" customWidth="1"/>
    <col min="7682" max="7686" width="11.5546875" style="2167" customWidth="1"/>
    <col min="7687" max="7687" width="11" style="2167" customWidth="1"/>
    <col min="7688" max="7688" width="21.21875" style="2167" customWidth="1"/>
    <col min="7689" max="7689" width="11.5546875" style="2167" customWidth="1"/>
    <col min="7690" max="7936" width="8.88671875" style="2167"/>
    <col min="7937" max="7937" width="7.21875" style="2167" customWidth="1"/>
    <col min="7938" max="7942" width="11.5546875" style="2167" customWidth="1"/>
    <col min="7943" max="7943" width="11" style="2167" customWidth="1"/>
    <col min="7944" max="7944" width="21.21875" style="2167" customWidth="1"/>
    <col min="7945" max="7945" width="11.5546875" style="2167" customWidth="1"/>
    <col min="7946" max="8192" width="8.88671875" style="2167"/>
    <col min="8193" max="8193" width="7.21875" style="2167" customWidth="1"/>
    <col min="8194" max="8198" width="11.5546875" style="2167" customWidth="1"/>
    <col min="8199" max="8199" width="11" style="2167" customWidth="1"/>
    <col min="8200" max="8200" width="21.21875" style="2167" customWidth="1"/>
    <col min="8201" max="8201" width="11.5546875" style="2167" customWidth="1"/>
    <col min="8202" max="8448" width="8.88671875" style="2167"/>
    <col min="8449" max="8449" width="7.21875" style="2167" customWidth="1"/>
    <col min="8450" max="8454" width="11.5546875" style="2167" customWidth="1"/>
    <col min="8455" max="8455" width="11" style="2167" customWidth="1"/>
    <col min="8456" max="8456" width="21.21875" style="2167" customWidth="1"/>
    <col min="8457" max="8457" width="11.5546875" style="2167" customWidth="1"/>
    <col min="8458" max="8704" width="8.88671875" style="2167"/>
    <col min="8705" max="8705" width="7.21875" style="2167" customWidth="1"/>
    <col min="8706" max="8710" width="11.5546875" style="2167" customWidth="1"/>
    <col min="8711" max="8711" width="11" style="2167" customWidth="1"/>
    <col min="8712" max="8712" width="21.21875" style="2167" customWidth="1"/>
    <col min="8713" max="8713" width="11.5546875" style="2167" customWidth="1"/>
    <col min="8714" max="8960" width="8.88671875" style="2167"/>
    <col min="8961" max="8961" width="7.21875" style="2167" customWidth="1"/>
    <col min="8962" max="8966" width="11.5546875" style="2167" customWidth="1"/>
    <col min="8967" max="8967" width="11" style="2167" customWidth="1"/>
    <col min="8968" max="8968" width="21.21875" style="2167" customWidth="1"/>
    <col min="8969" max="8969" width="11.5546875" style="2167" customWidth="1"/>
    <col min="8970" max="9216" width="8.88671875" style="2167"/>
    <col min="9217" max="9217" width="7.21875" style="2167" customWidth="1"/>
    <col min="9218" max="9222" width="11.5546875" style="2167" customWidth="1"/>
    <col min="9223" max="9223" width="11" style="2167" customWidth="1"/>
    <col min="9224" max="9224" width="21.21875" style="2167" customWidth="1"/>
    <col min="9225" max="9225" width="11.5546875" style="2167" customWidth="1"/>
    <col min="9226" max="9472" width="8.88671875" style="2167"/>
    <col min="9473" max="9473" width="7.21875" style="2167" customWidth="1"/>
    <col min="9474" max="9478" width="11.5546875" style="2167" customWidth="1"/>
    <col min="9479" max="9479" width="11" style="2167" customWidth="1"/>
    <col min="9480" max="9480" width="21.21875" style="2167" customWidth="1"/>
    <col min="9481" max="9481" width="11.5546875" style="2167" customWidth="1"/>
    <col min="9482" max="9728" width="8.88671875" style="2167"/>
    <col min="9729" max="9729" width="7.21875" style="2167" customWidth="1"/>
    <col min="9730" max="9734" width="11.5546875" style="2167" customWidth="1"/>
    <col min="9735" max="9735" width="11" style="2167" customWidth="1"/>
    <col min="9736" max="9736" width="21.21875" style="2167" customWidth="1"/>
    <col min="9737" max="9737" width="11.5546875" style="2167" customWidth="1"/>
    <col min="9738" max="9984" width="8.88671875" style="2167"/>
    <col min="9985" max="9985" width="7.21875" style="2167" customWidth="1"/>
    <col min="9986" max="9990" width="11.5546875" style="2167" customWidth="1"/>
    <col min="9991" max="9991" width="11" style="2167" customWidth="1"/>
    <col min="9992" max="9992" width="21.21875" style="2167" customWidth="1"/>
    <col min="9993" max="9993" width="11.5546875" style="2167" customWidth="1"/>
    <col min="9994" max="10240" width="8.88671875" style="2167"/>
    <col min="10241" max="10241" width="7.21875" style="2167" customWidth="1"/>
    <col min="10242" max="10246" width="11.5546875" style="2167" customWidth="1"/>
    <col min="10247" max="10247" width="11" style="2167" customWidth="1"/>
    <col min="10248" max="10248" width="21.21875" style="2167" customWidth="1"/>
    <col min="10249" max="10249" width="11.5546875" style="2167" customWidth="1"/>
    <col min="10250" max="10496" width="8.88671875" style="2167"/>
    <col min="10497" max="10497" width="7.21875" style="2167" customWidth="1"/>
    <col min="10498" max="10502" width="11.5546875" style="2167" customWidth="1"/>
    <col min="10503" max="10503" width="11" style="2167" customWidth="1"/>
    <col min="10504" max="10504" width="21.21875" style="2167" customWidth="1"/>
    <col min="10505" max="10505" width="11.5546875" style="2167" customWidth="1"/>
    <col min="10506" max="10752" width="8.88671875" style="2167"/>
    <col min="10753" max="10753" width="7.21875" style="2167" customWidth="1"/>
    <col min="10754" max="10758" width="11.5546875" style="2167" customWidth="1"/>
    <col min="10759" max="10759" width="11" style="2167" customWidth="1"/>
    <col min="10760" max="10760" width="21.21875" style="2167" customWidth="1"/>
    <col min="10761" max="10761" width="11.5546875" style="2167" customWidth="1"/>
    <col min="10762" max="11008" width="8.88671875" style="2167"/>
    <col min="11009" max="11009" width="7.21875" style="2167" customWidth="1"/>
    <col min="11010" max="11014" width="11.5546875" style="2167" customWidth="1"/>
    <col min="11015" max="11015" width="11" style="2167" customWidth="1"/>
    <col min="11016" max="11016" width="21.21875" style="2167" customWidth="1"/>
    <col min="11017" max="11017" width="11.5546875" style="2167" customWidth="1"/>
    <col min="11018" max="11264" width="8.88671875" style="2167"/>
    <col min="11265" max="11265" width="7.21875" style="2167" customWidth="1"/>
    <col min="11266" max="11270" width="11.5546875" style="2167" customWidth="1"/>
    <col min="11271" max="11271" width="11" style="2167" customWidth="1"/>
    <col min="11272" max="11272" width="21.21875" style="2167" customWidth="1"/>
    <col min="11273" max="11273" width="11.5546875" style="2167" customWidth="1"/>
    <col min="11274" max="11520" width="8.88671875" style="2167"/>
    <col min="11521" max="11521" width="7.21875" style="2167" customWidth="1"/>
    <col min="11522" max="11526" width="11.5546875" style="2167" customWidth="1"/>
    <col min="11527" max="11527" width="11" style="2167" customWidth="1"/>
    <col min="11528" max="11528" width="21.21875" style="2167" customWidth="1"/>
    <col min="11529" max="11529" width="11.5546875" style="2167" customWidth="1"/>
    <col min="11530" max="11776" width="8.88671875" style="2167"/>
    <col min="11777" max="11777" width="7.21875" style="2167" customWidth="1"/>
    <col min="11778" max="11782" width="11.5546875" style="2167" customWidth="1"/>
    <col min="11783" max="11783" width="11" style="2167" customWidth="1"/>
    <col min="11784" max="11784" width="21.21875" style="2167" customWidth="1"/>
    <col min="11785" max="11785" width="11.5546875" style="2167" customWidth="1"/>
    <col min="11786" max="12032" width="8.88671875" style="2167"/>
    <col min="12033" max="12033" width="7.21875" style="2167" customWidth="1"/>
    <col min="12034" max="12038" width="11.5546875" style="2167" customWidth="1"/>
    <col min="12039" max="12039" width="11" style="2167" customWidth="1"/>
    <col min="12040" max="12040" width="21.21875" style="2167" customWidth="1"/>
    <col min="12041" max="12041" width="11.5546875" style="2167" customWidth="1"/>
    <col min="12042" max="12288" width="8.88671875" style="2167"/>
    <col min="12289" max="12289" width="7.21875" style="2167" customWidth="1"/>
    <col min="12290" max="12294" width="11.5546875" style="2167" customWidth="1"/>
    <col min="12295" max="12295" width="11" style="2167" customWidth="1"/>
    <col min="12296" max="12296" width="21.21875" style="2167" customWidth="1"/>
    <col min="12297" max="12297" width="11.5546875" style="2167" customWidth="1"/>
    <col min="12298" max="12544" width="8.88671875" style="2167"/>
    <col min="12545" max="12545" width="7.21875" style="2167" customWidth="1"/>
    <col min="12546" max="12550" width="11.5546875" style="2167" customWidth="1"/>
    <col min="12551" max="12551" width="11" style="2167" customWidth="1"/>
    <col min="12552" max="12552" width="21.21875" style="2167" customWidth="1"/>
    <col min="12553" max="12553" width="11.5546875" style="2167" customWidth="1"/>
    <col min="12554" max="12800" width="8.88671875" style="2167"/>
    <col min="12801" max="12801" width="7.21875" style="2167" customWidth="1"/>
    <col min="12802" max="12806" width="11.5546875" style="2167" customWidth="1"/>
    <col min="12807" max="12807" width="11" style="2167" customWidth="1"/>
    <col min="12808" max="12808" width="21.21875" style="2167" customWidth="1"/>
    <col min="12809" max="12809" width="11.5546875" style="2167" customWidth="1"/>
    <col min="12810" max="13056" width="8.88671875" style="2167"/>
    <col min="13057" max="13057" width="7.21875" style="2167" customWidth="1"/>
    <col min="13058" max="13062" width="11.5546875" style="2167" customWidth="1"/>
    <col min="13063" max="13063" width="11" style="2167" customWidth="1"/>
    <col min="13064" max="13064" width="21.21875" style="2167" customWidth="1"/>
    <col min="13065" max="13065" width="11.5546875" style="2167" customWidth="1"/>
    <col min="13066" max="13312" width="8.88671875" style="2167"/>
    <col min="13313" max="13313" width="7.21875" style="2167" customWidth="1"/>
    <col min="13314" max="13318" width="11.5546875" style="2167" customWidth="1"/>
    <col min="13319" max="13319" width="11" style="2167" customWidth="1"/>
    <col min="13320" max="13320" width="21.21875" style="2167" customWidth="1"/>
    <col min="13321" max="13321" width="11.5546875" style="2167" customWidth="1"/>
    <col min="13322" max="13568" width="8.88671875" style="2167"/>
    <col min="13569" max="13569" width="7.21875" style="2167" customWidth="1"/>
    <col min="13570" max="13574" width="11.5546875" style="2167" customWidth="1"/>
    <col min="13575" max="13575" width="11" style="2167" customWidth="1"/>
    <col min="13576" max="13576" width="21.21875" style="2167" customWidth="1"/>
    <col min="13577" max="13577" width="11.5546875" style="2167" customWidth="1"/>
    <col min="13578" max="13824" width="8.88671875" style="2167"/>
    <col min="13825" max="13825" width="7.21875" style="2167" customWidth="1"/>
    <col min="13826" max="13830" width="11.5546875" style="2167" customWidth="1"/>
    <col min="13831" max="13831" width="11" style="2167" customWidth="1"/>
    <col min="13832" max="13832" width="21.21875" style="2167" customWidth="1"/>
    <col min="13833" max="13833" width="11.5546875" style="2167" customWidth="1"/>
    <col min="13834" max="14080" width="8.88671875" style="2167"/>
    <col min="14081" max="14081" width="7.21875" style="2167" customWidth="1"/>
    <col min="14082" max="14086" width="11.5546875" style="2167" customWidth="1"/>
    <col min="14087" max="14087" width="11" style="2167" customWidth="1"/>
    <col min="14088" max="14088" width="21.21875" style="2167" customWidth="1"/>
    <col min="14089" max="14089" width="11.5546875" style="2167" customWidth="1"/>
    <col min="14090" max="14336" width="8.88671875" style="2167"/>
    <col min="14337" max="14337" width="7.21875" style="2167" customWidth="1"/>
    <col min="14338" max="14342" width="11.5546875" style="2167" customWidth="1"/>
    <col min="14343" max="14343" width="11" style="2167" customWidth="1"/>
    <col min="14344" max="14344" width="21.21875" style="2167" customWidth="1"/>
    <col min="14345" max="14345" width="11.5546875" style="2167" customWidth="1"/>
    <col min="14346" max="14592" width="8.88671875" style="2167"/>
    <col min="14593" max="14593" width="7.21875" style="2167" customWidth="1"/>
    <col min="14594" max="14598" width="11.5546875" style="2167" customWidth="1"/>
    <col min="14599" max="14599" width="11" style="2167" customWidth="1"/>
    <col min="14600" max="14600" width="21.21875" style="2167" customWidth="1"/>
    <col min="14601" max="14601" width="11.5546875" style="2167" customWidth="1"/>
    <col min="14602" max="14848" width="8.88671875" style="2167"/>
    <col min="14849" max="14849" width="7.21875" style="2167" customWidth="1"/>
    <col min="14850" max="14854" width="11.5546875" style="2167" customWidth="1"/>
    <col min="14855" max="14855" width="11" style="2167" customWidth="1"/>
    <col min="14856" max="14856" width="21.21875" style="2167" customWidth="1"/>
    <col min="14857" max="14857" width="11.5546875" style="2167" customWidth="1"/>
    <col min="14858" max="15104" width="8.88671875" style="2167"/>
    <col min="15105" max="15105" width="7.21875" style="2167" customWidth="1"/>
    <col min="15106" max="15110" width="11.5546875" style="2167" customWidth="1"/>
    <col min="15111" max="15111" width="11" style="2167" customWidth="1"/>
    <col min="15112" max="15112" width="21.21875" style="2167" customWidth="1"/>
    <col min="15113" max="15113" width="11.5546875" style="2167" customWidth="1"/>
    <col min="15114" max="15360" width="8.88671875" style="2167"/>
    <col min="15361" max="15361" width="7.21875" style="2167" customWidth="1"/>
    <col min="15362" max="15366" width="11.5546875" style="2167" customWidth="1"/>
    <col min="15367" max="15367" width="11" style="2167" customWidth="1"/>
    <col min="15368" max="15368" width="21.21875" style="2167" customWidth="1"/>
    <col min="15369" max="15369" width="11.5546875" style="2167" customWidth="1"/>
    <col min="15370" max="15616" width="8.88671875" style="2167"/>
    <col min="15617" max="15617" width="7.21875" style="2167" customWidth="1"/>
    <col min="15618" max="15622" width="11.5546875" style="2167" customWidth="1"/>
    <col min="15623" max="15623" width="11" style="2167" customWidth="1"/>
    <col min="15624" max="15624" width="21.21875" style="2167" customWidth="1"/>
    <col min="15625" max="15625" width="11.5546875" style="2167" customWidth="1"/>
    <col min="15626" max="15872" width="8.88671875" style="2167"/>
    <col min="15873" max="15873" width="7.21875" style="2167" customWidth="1"/>
    <col min="15874" max="15878" width="11.5546875" style="2167" customWidth="1"/>
    <col min="15879" max="15879" width="11" style="2167" customWidth="1"/>
    <col min="15880" max="15880" width="21.21875" style="2167" customWidth="1"/>
    <col min="15881" max="15881" width="11.5546875" style="2167" customWidth="1"/>
    <col min="15882" max="16128" width="8.88671875" style="2167"/>
    <col min="16129" max="16129" width="7.21875" style="2167" customWidth="1"/>
    <col min="16130" max="16134" width="11.5546875" style="2167" customWidth="1"/>
    <col min="16135" max="16135" width="11" style="2167" customWidth="1"/>
    <col min="16136" max="16136" width="21.21875" style="2167" customWidth="1"/>
    <col min="16137" max="16137" width="11.5546875" style="2167" customWidth="1"/>
    <col min="16138" max="16384" width="8.88671875" style="2167"/>
  </cols>
  <sheetData>
    <row r="1" spans="1:12" s="2163" customFormat="1" ht="18">
      <c r="A1" s="2156" t="s">
        <v>3564</v>
      </c>
      <c r="B1" s="2157"/>
      <c r="C1" s="2157"/>
      <c r="D1" s="2158"/>
      <c r="E1" s="2159"/>
      <c r="F1" s="2158"/>
      <c r="G1" s="2156"/>
      <c r="H1" s="2160"/>
      <c r="I1" s="2159"/>
      <c r="J1" s="2161"/>
      <c r="K1" s="2162"/>
    </row>
    <row r="2" spans="1:12" s="2163" customFormat="1" ht="24.75" customHeight="1">
      <c r="A2" s="2164" t="s">
        <v>3565</v>
      </c>
      <c r="B2" s="2164"/>
      <c r="C2" s="2164"/>
      <c r="D2" s="2164"/>
      <c r="E2" s="2164"/>
      <c r="F2" s="2164"/>
      <c r="G2" s="2164"/>
      <c r="H2" s="2164"/>
      <c r="I2" s="2165"/>
      <c r="J2" s="2165"/>
      <c r="K2" s="2166"/>
    </row>
    <row r="3" spans="1:12" ht="18">
      <c r="A3" s="2164" t="s">
        <v>3566</v>
      </c>
      <c r="B3" s="2164"/>
      <c r="C3" s="2164"/>
      <c r="D3" s="2164"/>
      <c r="E3" s="2164"/>
      <c r="F3" s="2164"/>
      <c r="G3" s="2164"/>
      <c r="H3" s="2164"/>
    </row>
    <row r="5" spans="1:12" s="2171" customFormat="1" ht="12.75" customHeight="1">
      <c r="A5" s="2168"/>
      <c r="B5" s="504"/>
      <c r="C5" s="504"/>
      <c r="D5" s="504"/>
      <c r="E5" s="504"/>
      <c r="F5" s="504"/>
      <c r="G5" s="504"/>
      <c r="H5" s="2169"/>
      <c r="I5" s="504"/>
      <c r="J5" s="2170"/>
      <c r="K5" s="2170"/>
      <c r="L5" s="2170"/>
    </row>
    <row r="6" spans="1:12" s="2171" customFormat="1" ht="18" customHeight="1">
      <c r="A6" s="2172" t="s">
        <v>3567</v>
      </c>
      <c r="B6" s="2173" t="s">
        <v>3568</v>
      </c>
      <c r="C6" s="2174"/>
      <c r="D6" s="2174"/>
      <c r="E6" s="2175"/>
      <c r="F6" s="2175"/>
      <c r="G6" s="2175"/>
      <c r="H6" s="2176"/>
      <c r="I6" s="2175"/>
      <c r="J6" s="2170"/>
      <c r="K6" s="2170"/>
      <c r="L6" s="2170"/>
    </row>
    <row r="7" spans="1:12" s="2171" customFormat="1" ht="15" customHeight="1">
      <c r="A7" s="2177"/>
      <c r="B7" s="2178" t="s">
        <v>163</v>
      </c>
      <c r="C7" s="2178"/>
      <c r="D7" s="2178"/>
      <c r="E7" s="2178"/>
      <c r="F7" s="2178"/>
      <c r="G7" s="2178"/>
      <c r="H7" s="2179"/>
      <c r="I7" s="2178"/>
      <c r="J7" s="2170"/>
      <c r="K7" s="2170"/>
      <c r="L7" s="2170"/>
    </row>
    <row r="8" spans="1:12" s="2171" customFormat="1" ht="18" customHeight="1">
      <c r="A8" s="2180" t="s">
        <v>277</v>
      </c>
      <c r="B8" s="2181" t="s">
        <v>3569</v>
      </c>
      <c r="C8" s="2182"/>
      <c r="D8" s="2182"/>
      <c r="E8" s="2182"/>
      <c r="F8" s="2182"/>
      <c r="G8" s="2182"/>
      <c r="H8" s="2179"/>
      <c r="I8" s="2170"/>
      <c r="J8" s="2170"/>
      <c r="K8" s="2170"/>
      <c r="L8" s="2170"/>
    </row>
    <row r="9" spans="1:12" s="2171" customFormat="1" ht="18.75" customHeight="1">
      <c r="A9" s="2168"/>
      <c r="B9" s="2182"/>
      <c r="C9" s="2182"/>
      <c r="D9" s="2182"/>
      <c r="E9" s="2182"/>
      <c r="F9" s="2182"/>
      <c r="G9" s="2182"/>
      <c r="H9" s="2179"/>
      <c r="I9" s="2170"/>
      <c r="J9" s="2170"/>
      <c r="K9" s="2170"/>
      <c r="L9" s="2170"/>
    </row>
    <row r="10" spans="1:12" s="2171" customFormat="1" ht="18" customHeight="1">
      <c r="A10" s="2183"/>
      <c r="B10" s="2184" t="s">
        <v>267</v>
      </c>
      <c r="C10" s="2185"/>
      <c r="D10" s="2185"/>
      <c r="E10" s="2186"/>
      <c r="F10" s="2184" t="s">
        <v>3570</v>
      </c>
      <c r="G10" s="2187"/>
      <c r="H10" s="2188">
        <v>0</v>
      </c>
      <c r="I10" s="2186"/>
      <c r="J10" s="2170"/>
      <c r="K10" s="2170"/>
      <c r="L10" s="2170"/>
    </row>
    <row r="11" spans="1:12" s="2171" customFormat="1" ht="13.5" customHeight="1">
      <c r="A11" s="2183"/>
      <c r="B11" s="2184"/>
      <c r="C11" s="2185"/>
      <c r="D11" s="2185"/>
      <c r="E11" s="2184"/>
      <c r="F11" s="2184"/>
      <c r="G11" s="2184"/>
      <c r="H11" s="2186"/>
      <c r="I11" s="2184"/>
      <c r="J11" s="2170"/>
      <c r="K11" s="2170"/>
      <c r="L11" s="2170"/>
    </row>
    <row r="12" spans="1:12" s="2171" customFormat="1" ht="21" customHeight="1">
      <c r="A12" s="2180" t="s">
        <v>3571</v>
      </c>
      <c r="B12" s="2181" t="s">
        <v>3572</v>
      </c>
      <c r="C12" s="2181"/>
      <c r="D12" s="2181"/>
      <c r="E12" s="2181"/>
      <c r="F12" s="2181"/>
      <c r="G12" s="2181"/>
      <c r="H12" s="2189"/>
      <c r="I12" s="2170"/>
      <c r="J12" s="2170"/>
      <c r="K12" s="2170"/>
      <c r="L12" s="2170"/>
    </row>
    <row r="13" spans="1:12" s="2171" customFormat="1" ht="21" customHeight="1">
      <c r="A13" s="2183"/>
      <c r="B13" s="2184" t="s">
        <v>267</v>
      </c>
      <c r="C13" s="2185"/>
      <c r="D13" s="2185"/>
      <c r="E13" s="2186"/>
      <c r="F13" s="2184" t="s">
        <v>3570</v>
      </c>
      <c r="G13" s="2190"/>
      <c r="H13" s="2188">
        <v>0</v>
      </c>
      <c r="I13" s="2186"/>
      <c r="J13" s="2170"/>
      <c r="K13" s="2170"/>
      <c r="L13" s="2170"/>
    </row>
    <row r="14" spans="1:12" s="2171" customFormat="1" ht="15.75" customHeight="1">
      <c r="A14" s="2183"/>
      <c r="B14" s="2184"/>
      <c r="C14" s="2185"/>
      <c r="D14" s="2185"/>
      <c r="E14" s="2184"/>
      <c r="F14" s="2184"/>
      <c r="G14" s="2184"/>
      <c r="H14" s="2186"/>
      <c r="I14" s="2184"/>
      <c r="J14" s="2170"/>
      <c r="K14" s="2170"/>
      <c r="L14" s="2170"/>
    </row>
    <row r="15" spans="1:12" s="2171" customFormat="1" ht="23.25" customHeight="1">
      <c r="A15" s="2180" t="s">
        <v>3573</v>
      </c>
      <c r="B15" s="2181" t="s">
        <v>3574</v>
      </c>
      <c r="C15" s="2181"/>
      <c r="D15" s="2181"/>
      <c r="E15" s="2181"/>
      <c r="F15" s="2181"/>
      <c r="G15" s="2181"/>
      <c r="H15" s="2189"/>
      <c r="I15" s="2170"/>
      <c r="J15" s="2170"/>
      <c r="K15" s="2170"/>
      <c r="L15" s="2170"/>
    </row>
    <row r="16" spans="1:12" s="2171" customFormat="1" ht="21" customHeight="1">
      <c r="A16" s="2183"/>
      <c r="B16" s="2184" t="s">
        <v>267</v>
      </c>
      <c r="C16" s="2185"/>
      <c r="D16" s="2185"/>
      <c r="E16" s="2186"/>
      <c r="F16" s="2184" t="s">
        <v>3570</v>
      </c>
      <c r="G16" s="2187"/>
      <c r="H16" s="2188">
        <v>0</v>
      </c>
      <c r="I16" s="2186"/>
      <c r="J16" s="2170"/>
      <c r="K16" s="2170"/>
      <c r="L16" s="2170"/>
    </row>
    <row r="17" spans="1:12" s="2171" customFormat="1" ht="15" customHeight="1">
      <c r="A17" s="2191"/>
      <c r="B17" s="2184"/>
      <c r="C17" s="2185"/>
      <c r="D17" s="2185"/>
      <c r="E17" s="2192"/>
      <c r="F17" s="2184"/>
      <c r="G17" s="2184"/>
      <c r="H17" s="2186"/>
      <c r="I17" s="2192"/>
      <c r="J17" s="2170"/>
      <c r="K17" s="2170"/>
      <c r="L17" s="2170"/>
    </row>
    <row r="18" spans="1:12" s="2171" customFormat="1" ht="21" customHeight="1">
      <c r="A18" s="2193"/>
      <c r="B18" s="2194" t="s">
        <v>3575</v>
      </c>
      <c r="C18" s="2195"/>
      <c r="D18" s="2195"/>
      <c r="E18" s="2195"/>
      <c r="F18" s="2195"/>
      <c r="G18" s="2196"/>
      <c r="H18" s="2197">
        <f>H10+H13+H16</f>
        <v>0</v>
      </c>
      <c r="I18" s="2195"/>
      <c r="J18" s="2170"/>
      <c r="K18" s="2170"/>
      <c r="L18" s="2170"/>
    </row>
    <row r="19" spans="1:12" s="2171" customFormat="1" ht="15" customHeight="1">
      <c r="A19" s="2191"/>
      <c r="B19" s="2184"/>
      <c r="C19" s="2185"/>
      <c r="D19" s="2185"/>
      <c r="E19" s="2184"/>
      <c r="F19" s="2184"/>
      <c r="G19" s="2184"/>
      <c r="H19" s="2186"/>
      <c r="I19" s="2184"/>
      <c r="J19" s="2170"/>
      <c r="K19" s="2170"/>
      <c r="L19" s="2170"/>
    </row>
    <row r="20" spans="1:12" s="2171" customFormat="1" ht="21" customHeight="1">
      <c r="A20" s="2172" t="s">
        <v>3576</v>
      </c>
      <c r="B20" s="2173" t="s">
        <v>3577</v>
      </c>
      <c r="C20" s="2174"/>
      <c r="D20" s="2174"/>
      <c r="E20" s="2175"/>
      <c r="F20" s="2175"/>
      <c r="G20" s="2175"/>
      <c r="H20" s="2176"/>
      <c r="I20" s="2175"/>
      <c r="J20" s="2170"/>
      <c r="K20" s="2170"/>
      <c r="L20" s="2170"/>
    </row>
    <row r="21" spans="1:12" s="2171" customFormat="1" ht="13.5" customHeight="1">
      <c r="A21" s="2198"/>
      <c r="B21" s="2199"/>
      <c r="C21" s="2200"/>
      <c r="D21" s="2200"/>
      <c r="E21" s="2200"/>
      <c r="F21" s="2200"/>
      <c r="G21" s="2198"/>
      <c r="H21" s="2201"/>
      <c r="I21" s="2200"/>
      <c r="J21" s="2170"/>
      <c r="K21" s="2170"/>
      <c r="L21" s="2170"/>
    </row>
    <row r="22" spans="1:12" s="2171" customFormat="1" ht="21" customHeight="1">
      <c r="A22" s="2202" t="s">
        <v>278</v>
      </c>
      <c r="B22" s="2181" t="s">
        <v>3578</v>
      </c>
      <c r="C22" s="2182"/>
      <c r="D22" s="2182"/>
      <c r="E22" s="2182"/>
      <c r="F22" s="2182"/>
      <c r="G22" s="2182"/>
      <c r="H22" s="2201"/>
      <c r="I22" s="2170"/>
      <c r="J22" s="2170"/>
      <c r="K22" s="2170"/>
      <c r="L22" s="2170"/>
    </row>
    <row r="23" spans="1:12" s="2171" customFormat="1" ht="18" customHeight="1">
      <c r="A23" s="324"/>
      <c r="B23" s="2182"/>
      <c r="C23" s="2182"/>
      <c r="D23" s="2182"/>
      <c r="E23" s="2182"/>
      <c r="F23" s="2182"/>
      <c r="G23" s="2182"/>
      <c r="H23" s="2201"/>
      <c r="I23" s="2170"/>
      <c r="J23" s="2170"/>
      <c r="K23" s="2170"/>
      <c r="L23" s="2170"/>
    </row>
    <row r="24" spans="1:12" s="2171" customFormat="1" ht="16.5" customHeight="1">
      <c r="A24" s="324"/>
      <c r="B24" s="2203" t="s">
        <v>3579</v>
      </c>
      <c r="C24" s="2203"/>
      <c r="D24" s="2203"/>
      <c r="E24" s="2204"/>
      <c r="F24" s="2204"/>
      <c r="G24" s="2204"/>
      <c r="H24" s="2201"/>
      <c r="I24" s="2204"/>
      <c r="J24" s="2170"/>
      <c r="K24" s="2170"/>
      <c r="L24" s="2170"/>
    </row>
    <row r="25" spans="1:12" s="2171" customFormat="1" ht="21" customHeight="1">
      <c r="A25" s="324"/>
      <c r="B25" s="2184" t="s">
        <v>2001</v>
      </c>
      <c r="C25" s="2192">
        <f>25*8</f>
        <v>200</v>
      </c>
      <c r="D25" s="2185" t="s">
        <v>3580</v>
      </c>
      <c r="E25" s="2192">
        <v>0</v>
      </c>
      <c r="F25" s="2184" t="s">
        <v>3570</v>
      </c>
      <c r="G25" s="2205"/>
      <c r="H25" s="2188">
        <f>C25*E25</f>
        <v>0</v>
      </c>
      <c r="I25" s="2192"/>
      <c r="J25" s="2170"/>
      <c r="K25" s="2170"/>
      <c r="L25" s="2170"/>
    </row>
    <row r="26" spans="1:12" s="2171" customFormat="1" ht="13.5" customHeight="1">
      <c r="A26" s="324"/>
      <c r="B26" s="2191"/>
      <c r="C26" s="2200"/>
      <c r="D26" s="2200"/>
      <c r="E26" s="2200"/>
      <c r="F26" s="2200"/>
      <c r="G26" s="2198"/>
      <c r="H26" s="2201"/>
      <c r="I26" s="2192"/>
      <c r="J26" s="2170"/>
      <c r="K26" s="2170"/>
      <c r="L26" s="2170"/>
    </row>
    <row r="27" spans="1:12" s="2171" customFormat="1" ht="34.5" customHeight="1">
      <c r="A27" s="2202" t="s">
        <v>3581</v>
      </c>
      <c r="B27" s="2203" t="s">
        <v>3582</v>
      </c>
      <c r="C27" s="2206"/>
      <c r="D27" s="2206"/>
      <c r="E27" s="2206"/>
      <c r="F27" s="2206"/>
      <c r="G27" s="2206"/>
      <c r="H27" s="2201"/>
      <c r="I27" s="2192"/>
      <c r="J27" s="2170"/>
      <c r="K27" s="2170"/>
      <c r="L27" s="2170"/>
    </row>
    <row r="28" spans="1:12" s="2171" customFormat="1" ht="18.75" customHeight="1">
      <c r="A28" s="324"/>
      <c r="B28" s="2207" t="s">
        <v>3583</v>
      </c>
      <c r="C28" s="2207"/>
      <c r="D28" s="2207"/>
      <c r="E28" s="2207"/>
      <c r="F28" s="2207"/>
      <c r="G28" s="2207"/>
      <c r="H28" s="2201"/>
      <c r="I28" s="2192"/>
      <c r="J28" s="2170"/>
      <c r="K28" s="2170"/>
      <c r="L28" s="2170"/>
    </row>
    <row r="29" spans="1:12" s="2171" customFormat="1" ht="21" customHeight="1">
      <c r="A29" s="324"/>
      <c r="B29" s="2208" t="s">
        <v>3584</v>
      </c>
      <c r="C29" s="2209">
        <f>0.4*0.4*3.14/4*(25*8)*1.1</f>
        <v>27.632000000000009</v>
      </c>
      <c r="D29" s="2185" t="s">
        <v>3580</v>
      </c>
      <c r="E29" s="2192">
        <v>0</v>
      </c>
      <c r="F29" s="2184" t="s">
        <v>3570</v>
      </c>
      <c r="G29" s="2190"/>
      <c r="H29" s="2188">
        <f>C29*E29</f>
        <v>0</v>
      </c>
      <c r="I29" s="2192"/>
      <c r="J29" s="2170"/>
      <c r="K29" s="2170"/>
      <c r="L29" s="2170"/>
    </row>
    <row r="30" spans="1:12" s="2171" customFormat="1" ht="14.25" customHeight="1">
      <c r="A30" s="324"/>
      <c r="B30" s="2191"/>
      <c r="C30" s="2200"/>
      <c r="D30" s="2200"/>
      <c r="E30" s="2200"/>
      <c r="F30" s="2200"/>
      <c r="G30" s="2198"/>
      <c r="H30" s="2201"/>
      <c r="I30" s="2192"/>
      <c r="J30" s="2170"/>
      <c r="K30" s="2170"/>
      <c r="L30" s="2170"/>
    </row>
    <row r="31" spans="1:12" s="2171" customFormat="1" ht="21" customHeight="1">
      <c r="A31" s="2210" t="s">
        <v>3585</v>
      </c>
      <c r="B31" s="2181" t="s">
        <v>3586</v>
      </c>
      <c r="C31" s="2181"/>
      <c r="D31" s="2181"/>
      <c r="E31" s="2181"/>
      <c r="F31" s="2181"/>
      <c r="G31" s="2181"/>
      <c r="H31" s="2211"/>
      <c r="I31" s="2192"/>
      <c r="J31" s="2170"/>
      <c r="K31" s="2170"/>
      <c r="L31" s="2170"/>
    </row>
    <row r="32" spans="1:12" s="2171" customFormat="1" ht="17.25" customHeight="1">
      <c r="A32" s="324"/>
      <c r="B32" s="2181"/>
      <c r="C32" s="2181"/>
      <c r="D32" s="2181"/>
      <c r="E32" s="2181"/>
      <c r="F32" s="2181"/>
      <c r="G32" s="2181"/>
      <c r="H32" s="2211"/>
      <c r="I32" s="2192"/>
      <c r="J32" s="2170"/>
      <c r="K32" s="2170"/>
      <c r="L32" s="2170"/>
    </row>
    <row r="33" spans="1:12" s="2171" customFormat="1" ht="17.25" customHeight="1">
      <c r="A33" s="324"/>
      <c r="B33" s="2181" t="s">
        <v>3587</v>
      </c>
      <c r="C33" s="2181"/>
      <c r="D33" s="2181"/>
      <c r="E33" s="2212"/>
      <c r="F33" s="2212"/>
      <c r="G33" s="2212"/>
      <c r="H33" s="2211"/>
      <c r="I33" s="2192"/>
      <c r="J33" s="2170"/>
      <c r="K33" s="2170"/>
      <c r="L33" s="2170"/>
    </row>
    <row r="34" spans="1:12" s="2171" customFormat="1" ht="18.75" customHeight="1">
      <c r="A34" s="324"/>
      <c r="B34" s="2184" t="s">
        <v>216</v>
      </c>
      <c r="C34" s="2186">
        <v>3985.25</v>
      </c>
      <c r="D34" s="2213" t="s">
        <v>3580</v>
      </c>
      <c r="E34" s="2192">
        <v>0</v>
      </c>
      <c r="F34" s="2184" t="s">
        <v>3570</v>
      </c>
      <c r="G34" s="2190"/>
      <c r="H34" s="2188">
        <f>C34*E34</f>
        <v>0</v>
      </c>
      <c r="I34" s="2192"/>
      <c r="J34" s="2170"/>
      <c r="K34" s="2170"/>
      <c r="L34" s="2170"/>
    </row>
    <row r="35" spans="1:12" s="2171" customFormat="1" ht="18.75" customHeight="1">
      <c r="A35" s="324"/>
      <c r="B35" s="2184"/>
      <c r="C35" s="2186"/>
      <c r="D35" s="2213"/>
      <c r="E35" s="2192"/>
      <c r="F35" s="2184"/>
      <c r="G35" s="2184"/>
      <c r="H35" s="2186"/>
      <c r="I35" s="2192"/>
      <c r="J35" s="2170"/>
      <c r="K35" s="2170"/>
      <c r="L35" s="2170"/>
    </row>
    <row r="36" spans="1:12" s="2218" customFormat="1" ht="21" customHeight="1">
      <c r="A36" s="2210" t="s">
        <v>3588</v>
      </c>
      <c r="B36" s="2214" t="s">
        <v>3589</v>
      </c>
      <c r="C36" s="2215"/>
      <c r="D36" s="2215"/>
      <c r="E36" s="2215"/>
      <c r="F36" s="2215"/>
      <c r="G36" s="2215"/>
      <c r="H36" s="2216"/>
      <c r="I36" s="2192"/>
      <c r="J36" s="2217"/>
      <c r="K36" s="2217"/>
      <c r="L36" s="2217"/>
    </row>
    <row r="37" spans="1:12" s="2218" customFormat="1" ht="113.25" customHeight="1">
      <c r="A37" s="2219"/>
      <c r="B37" s="2215"/>
      <c r="C37" s="2215"/>
      <c r="D37" s="2215"/>
      <c r="E37" s="2215"/>
      <c r="F37" s="2215"/>
      <c r="G37" s="2215"/>
      <c r="H37" s="2216"/>
      <c r="I37" s="2192"/>
      <c r="J37" s="2217"/>
      <c r="K37" s="2217"/>
      <c r="L37" s="2217"/>
    </row>
    <row r="38" spans="1:12" s="2171" customFormat="1" ht="21" customHeight="1">
      <c r="A38" s="2198"/>
      <c r="B38" s="2220" t="s">
        <v>3590</v>
      </c>
      <c r="C38" s="2220"/>
      <c r="D38" s="2220"/>
      <c r="E38" s="2220"/>
      <c r="F38" s="2220"/>
      <c r="G38" s="2220"/>
      <c r="H38" s="2211"/>
      <c r="I38" s="2192"/>
      <c r="J38" s="2170"/>
      <c r="K38" s="2170"/>
      <c r="L38" s="2170"/>
    </row>
    <row r="39" spans="1:12" s="2171" customFormat="1" ht="21" customHeight="1">
      <c r="A39" s="2198"/>
      <c r="B39" s="2208" t="s">
        <v>3591</v>
      </c>
      <c r="C39" s="2192">
        <f>C29</f>
        <v>27.632000000000009</v>
      </c>
      <c r="D39" s="2185" t="s">
        <v>3580</v>
      </c>
      <c r="E39" s="2192">
        <v>0</v>
      </c>
      <c r="F39" s="2184" t="s">
        <v>3570</v>
      </c>
      <c r="G39" s="2190"/>
      <c r="H39" s="2188">
        <f>C39*E39</f>
        <v>0</v>
      </c>
      <c r="I39" s="2192"/>
      <c r="J39" s="2170"/>
      <c r="K39" s="2170"/>
      <c r="L39" s="2170"/>
    </row>
    <row r="40" spans="1:12" s="2218" customFormat="1" ht="16.5" customHeight="1">
      <c r="A40" s="2221"/>
      <c r="B40" s="2222"/>
      <c r="C40" s="2222"/>
      <c r="D40" s="2222"/>
      <c r="E40" s="2222"/>
      <c r="F40" s="2222"/>
      <c r="G40" s="2222"/>
      <c r="H40" s="2223"/>
      <c r="I40" s="2192"/>
      <c r="J40" s="2217"/>
      <c r="K40" s="2217"/>
      <c r="L40" s="2217"/>
    </row>
    <row r="41" spans="1:12" s="2171" customFormat="1" ht="21.75" customHeight="1">
      <c r="A41" s="2210" t="s">
        <v>3592</v>
      </c>
      <c r="B41" s="2181" t="s">
        <v>3593</v>
      </c>
      <c r="C41" s="2181"/>
      <c r="D41" s="2181"/>
      <c r="E41" s="2181"/>
      <c r="F41" s="2181"/>
      <c r="G41" s="2181"/>
      <c r="H41" s="2201"/>
      <c r="I41" s="2192"/>
      <c r="J41" s="2170"/>
      <c r="K41" s="2170"/>
      <c r="L41" s="2170"/>
    </row>
    <row r="42" spans="1:12" s="2171" customFormat="1" ht="24.75" customHeight="1">
      <c r="A42" s="324"/>
      <c r="B42" s="2181"/>
      <c r="C42" s="2181"/>
      <c r="D42" s="2181"/>
      <c r="E42" s="2181"/>
      <c r="F42" s="2181"/>
      <c r="G42" s="2181"/>
      <c r="H42" s="2201"/>
      <c r="I42" s="2192"/>
      <c r="J42" s="2170"/>
      <c r="K42" s="2170"/>
      <c r="L42" s="2170"/>
    </row>
    <row r="43" spans="1:12" s="2171" customFormat="1" ht="21" customHeight="1">
      <c r="A43" s="324"/>
      <c r="B43" s="2181" t="s">
        <v>3594</v>
      </c>
      <c r="C43" s="2181"/>
      <c r="D43" s="2181"/>
      <c r="E43" s="2182"/>
      <c r="F43" s="2182"/>
      <c r="G43" s="2224"/>
      <c r="H43" s="2201"/>
      <c r="I43" s="2192"/>
      <c r="J43" s="2170"/>
      <c r="K43" s="2170"/>
      <c r="L43" s="2170"/>
    </row>
    <row r="44" spans="1:12" s="2171" customFormat="1" ht="21" customHeight="1">
      <c r="A44" s="324"/>
      <c r="B44" s="2184" t="s">
        <v>3595</v>
      </c>
      <c r="C44" s="2192">
        <v>25</v>
      </c>
      <c r="D44" s="2185" t="s">
        <v>3580</v>
      </c>
      <c r="E44" s="2192">
        <v>0</v>
      </c>
      <c r="F44" s="2184" t="s">
        <v>3570</v>
      </c>
      <c r="G44" s="2190"/>
      <c r="H44" s="2188">
        <f>C44*E44</f>
        <v>0</v>
      </c>
      <c r="I44" s="2192"/>
      <c r="J44" s="2170"/>
      <c r="K44" s="2170"/>
      <c r="L44" s="2170"/>
    </row>
    <row r="45" spans="1:12" s="2218" customFormat="1" ht="21" customHeight="1">
      <c r="A45" s="2225"/>
      <c r="B45" s="2226"/>
      <c r="C45" s="2226"/>
      <c r="D45" s="2226"/>
      <c r="E45" s="2226"/>
      <c r="F45" s="2226"/>
      <c r="G45" s="2226"/>
      <c r="H45" s="2223"/>
      <c r="I45" s="2192"/>
      <c r="J45" s="2217"/>
      <c r="K45" s="2217"/>
      <c r="L45" s="2217"/>
    </row>
    <row r="46" spans="1:12" s="503" customFormat="1" ht="14.25" customHeight="1">
      <c r="A46" s="2210" t="s">
        <v>3596</v>
      </c>
      <c r="B46" s="2181" t="s">
        <v>3597</v>
      </c>
      <c r="C46" s="2181"/>
      <c r="D46" s="2181"/>
      <c r="E46" s="2181"/>
      <c r="F46" s="2181"/>
      <c r="G46" s="2181"/>
      <c r="H46" s="2167"/>
      <c r="I46" s="2192"/>
      <c r="J46" s="2167"/>
    </row>
    <row r="47" spans="1:12" s="503" customFormat="1" ht="50.25" customHeight="1">
      <c r="A47" s="2210"/>
      <c r="B47" s="2181"/>
      <c r="C47" s="2181"/>
      <c r="D47" s="2181"/>
      <c r="E47" s="2181"/>
      <c r="F47" s="2181"/>
      <c r="G47" s="2181"/>
      <c r="H47" s="2227"/>
      <c r="I47" s="2192"/>
      <c r="J47" s="2167"/>
    </row>
    <row r="48" spans="1:12" s="2171" customFormat="1" ht="21" customHeight="1">
      <c r="A48" s="2198"/>
      <c r="B48" s="2228" t="s">
        <v>3598</v>
      </c>
      <c r="C48" s="2192">
        <f>0.4*0.5*29.4*2</f>
        <v>11.76</v>
      </c>
      <c r="D48" s="2185" t="s">
        <v>3580</v>
      </c>
      <c r="E48" s="2192">
        <v>0</v>
      </c>
      <c r="F48" s="2184" t="s">
        <v>3570</v>
      </c>
      <c r="G48" s="2190"/>
      <c r="H48" s="2188">
        <f>C48*E48</f>
        <v>0</v>
      </c>
      <c r="I48" s="2192"/>
      <c r="J48" s="2170"/>
      <c r="K48" s="2170"/>
      <c r="L48" s="2170"/>
    </row>
    <row r="49" spans="1:26" s="503" customFormat="1" ht="14.4">
      <c r="A49" s="2229"/>
      <c r="B49" s="2230"/>
      <c r="C49" s="2231"/>
      <c r="D49" s="2232"/>
      <c r="E49" s="2233"/>
      <c r="F49" s="2230"/>
      <c r="G49" s="2230"/>
      <c r="H49" s="2234"/>
      <c r="I49" s="2192"/>
      <c r="J49" s="2170"/>
    </row>
    <row r="50" spans="1:26" s="503" customFormat="1" ht="16.5" customHeight="1">
      <c r="A50" s="2210" t="s">
        <v>3599</v>
      </c>
      <c r="B50" s="2181" t="s">
        <v>3600</v>
      </c>
      <c r="C50" s="2181"/>
      <c r="D50" s="2181"/>
      <c r="E50" s="2181"/>
      <c r="F50" s="2181"/>
      <c r="G50" s="2181"/>
      <c r="H50" s="2167"/>
      <c r="I50" s="2192"/>
      <c r="J50" s="2167"/>
    </row>
    <row r="51" spans="1:26" s="503" customFormat="1" ht="51" customHeight="1">
      <c r="A51" s="2210"/>
      <c r="B51" s="2181"/>
      <c r="C51" s="2181"/>
      <c r="D51" s="2181"/>
      <c r="E51" s="2181"/>
      <c r="F51" s="2181"/>
      <c r="G51" s="2181"/>
      <c r="H51" s="2235"/>
      <c r="I51" s="2192"/>
      <c r="J51" s="2167"/>
    </row>
    <row r="52" spans="1:26" s="2171" customFormat="1" ht="21" customHeight="1">
      <c r="A52" s="2183"/>
      <c r="B52" s="2208" t="s">
        <v>216</v>
      </c>
      <c r="C52" s="2236">
        <v>593.20000000000005</v>
      </c>
      <c r="D52" s="2185" t="s">
        <v>3580</v>
      </c>
      <c r="E52" s="2192">
        <v>0</v>
      </c>
      <c r="F52" s="2184" t="s">
        <v>3570</v>
      </c>
      <c r="G52" s="2190"/>
      <c r="H52" s="2188">
        <f>C52*E52</f>
        <v>0</v>
      </c>
      <c r="I52" s="2192"/>
      <c r="J52" s="2170"/>
      <c r="K52" s="2170"/>
      <c r="L52" s="2170"/>
    </row>
    <row r="53" spans="1:26" s="503" customFormat="1" ht="21" customHeight="1">
      <c r="A53" s="2237"/>
      <c r="B53" s="2229"/>
      <c r="C53" s="2238"/>
      <c r="D53" s="2238"/>
      <c r="E53" s="2239"/>
      <c r="F53" s="2229"/>
      <c r="G53" s="2229"/>
      <c r="H53" s="2171"/>
      <c r="I53" s="2192"/>
      <c r="J53" s="2167"/>
    </row>
    <row r="54" spans="1:26" s="503" customFormat="1" ht="16.5" customHeight="1">
      <c r="A54" s="2210" t="s">
        <v>3601</v>
      </c>
      <c r="B54" s="2181" t="s">
        <v>3602</v>
      </c>
      <c r="C54" s="2181"/>
      <c r="D54" s="2181"/>
      <c r="E54" s="2181"/>
      <c r="F54" s="2181"/>
      <c r="G54" s="2181"/>
      <c r="H54" s="2167"/>
      <c r="I54" s="2192"/>
      <c r="J54" s="2167"/>
    </row>
    <row r="55" spans="1:26" s="503" customFormat="1" ht="53.25" customHeight="1">
      <c r="A55" s="2210"/>
      <c r="B55" s="2181"/>
      <c r="C55" s="2181"/>
      <c r="D55" s="2181"/>
      <c r="E55" s="2181"/>
      <c r="F55" s="2181"/>
      <c r="G55" s="2181"/>
      <c r="H55" s="2235"/>
      <c r="I55" s="2192"/>
      <c r="J55" s="2167"/>
    </row>
    <row r="56" spans="1:26" s="2171" customFormat="1" ht="21" customHeight="1">
      <c r="A56" s="2198"/>
      <c r="B56" s="2208" t="s">
        <v>3591</v>
      </c>
      <c r="C56" s="2192">
        <f>0.4*0.5*29.4</f>
        <v>5.88</v>
      </c>
      <c r="D56" s="2185" t="s">
        <v>3580</v>
      </c>
      <c r="E56" s="2192">
        <v>0</v>
      </c>
      <c r="F56" s="2184" t="s">
        <v>3570</v>
      </c>
      <c r="G56" s="2190"/>
      <c r="H56" s="2188">
        <f>C56*E56</f>
        <v>0</v>
      </c>
      <c r="I56" s="2192"/>
      <c r="J56" s="2170"/>
      <c r="K56" s="2170"/>
      <c r="L56" s="2170"/>
    </row>
    <row r="57" spans="1:26" s="2171" customFormat="1" ht="21" customHeight="1">
      <c r="A57" s="2198"/>
      <c r="B57" s="2208"/>
      <c r="C57" s="2192"/>
      <c r="D57" s="2185"/>
      <c r="E57" s="2192"/>
      <c r="F57" s="2184"/>
      <c r="G57" s="2184"/>
      <c r="H57" s="2186"/>
      <c r="I57" s="2192"/>
      <c r="J57" s="2170"/>
      <c r="K57" s="2170"/>
      <c r="L57" s="2170"/>
    </row>
    <row r="58" spans="1:26" s="2171" customFormat="1" ht="21" customHeight="1">
      <c r="A58" s="2240"/>
      <c r="B58" s="2199" t="s">
        <v>3603</v>
      </c>
      <c r="C58" s="2241"/>
      <c r="D58" s="2241"/>
      <c r="E58" s="2191"/>
      <c r="F58" s="2191"/>
      <c r="G58" s="2191"/>
      <c r="H58" s="2242">
        <f>H25+H29+H34+H39+H44+H48+H52+H56</f>
        <v>0</v>
      </c>
      <c r="I58" s="2192"/>
      <c r="J58" s="2170"/>
      <c r="K58" s="2170"/>
      <c r="L58" s="2170"/>
    </row>
    <row r="59" spans="1:26" s="2218" customFormat="1" ht="24.75" customHeight="1">
      <c r="A59" s="2219"/>
      <c r="B59" s="2226"/>
      <c r="C59" s="2243"/>
      <c r="D59" s="2244"/>
      <c r="E59" s="2243"/>
      <c r="F59" s="2226"/>
      <c r="G59" s="2221"/>
      <c r="H59" s="2245"/>
      <c r="I59" s="2192"/>
      <c r="J59" s="2217"/>
      <c r="K59" s="2217"/>
      <c r="L59" s="2217"/>
    </row>
    <row r="60" spans="1:26" s="2171" customFormat="1" ht="21" customHeight="1">
      <c r="A60" s="2172" t="s">
        <v>3604</v>
      </c>
      <c r="B60" s="2173" t="s">
        <v>3605</v>
      </c>
      <c r="C60" s="2174"/>
      <c r="D60" s="2174"/>
      <c r="E60" s="2175"/>
      <c r="F60" s="2175"/>
      <c r="G60" s="2175"/>
      <c r="H60" s="2176"/>
      <c r="I60" s="2192"/>
      <c r="J60" s="2170"/>
      <c r="K60" s="2170"/>
      <c r="L60" s="2170"/>
    </row>
    <row r="61" spans="1:26" s="2171" customFormat="1" ht="21" customHeight="1">
      <c r="A61" s="324"/>
      <c r="B61" s="2184"/>
      <c r="C61" s="2192"/>
      <c r="D61" s="2185"/>
      <c r="E61" s="2192"/>
      <c r="F61" s="2184"/>
      <c r="G61" s="2198"/>
      <c r="H61" s="2246"/>
      <c r="I61" s="2192"/>
      <c r="J61" s="2170"/>
      <c r="K61" s="2170"/>
      <c r="L61" s="2170"/>
    </row>
    <row r="62" spans="1:26" s="503" customFormat="1" ht="21.75" customHeight="1">
      <c r="A62" s="2202" t="s">
        <v>230</v>
      </c>
      <c r="B62" s="2247" t="s">
        <v>3606</v>
      </c>
      <c r="C62" s="2247"/>
      <c r="D62" s="2247"/>
      <c r="E62" s="2247"/>
      <c r="F62" s="2247"/>
      <c r="G62" s="2247"/>
      <c r="I62" s="2192"/>
      <c r="J62" s="2248"/>
      <c r="K62" s="2248"/>
      <c r="L62" s="2248"/>
      <c r="U62" s="504"/>
      <c r="X62" s="2249"/>
      <c r="Y62" s="2249"/>
      <c r="Z62" s="2250"/>
    </row>
    <row r="63" spans="1:26" s="503" customFormat="1" ht="49.5" customHeight="1">
      <c r="A63" s="2202"/>
      <c r="B63" s="2247"/>
      <c r="C63" s="2247"/>
      <c r="D63" s="2247"/>
      <c r="E63" s="2247"/>
      <c r="F63" s="2247"/>
      <c r="G63" s="2247"/>
      <c r="I63" s="2192"/>
      <c r="J63" s="2248"/>
      <c r="K63" s="2248"/>
      <c r="L63" s="2248"/>
      <c r="U63" s="504"/>
      <c r="X63" s="2249"/>
      <c r="Y63" s="2249"/>
      <c r="Z63" s="2250"/>
    </row>
    <row r="64" spans="1:26" s="2171" customFormat="1" ht="18.75" customHeight="1">
      <c r="A64" s="324"/>
      <c r="B64" s="2207" t="s">
        <v>3607</v>
      </c>
      <c r="C64" s="2207"/>
      <c r="D64" s="2207"/>
      <c r="E64" s="2207"/>
      <c r="F64" s="2207"/>
      <c r="G64" s="2207"/>
      <c r="H64" s="2201"/>
      <c r="I64" s="2192"/>
      <c r="J64" s="2170"/>
      <c r="K64" s="2170"/>
      <c r="L64" s="2170"/>
    </row>
    <row r="65" spans="1:12" s="2171" customFormat="1" ht="21" customHeight="1">
      <c r="A65" s="324"/>
      <c r="B65" s="2184" t="s">
        <v>215</v>
      </c>
      <c r="C65" s="2192">
        <v>4</v>
      </c>
      <c r="D65" s="2185" t="s">
        <v>3580</v>
      </c>
      <c r="E65" s="2192">
        <v>0</v>
      </c>
      <c r="F65" s="2184" t="s">
        <v>3570</v>
      </c>
      <c r="G65" s="2205"/>
      <c r="H65" s="2251">
        <f>C65*E65</f>
        <v>0</v>
      </c>
      <c r="I65" s="2192"/>
      <c r="J65" s="2170"/>
      <c r="K65" s="2170"/>
      <c r="L65" s="2170"/>
    </row>
    <row r="66" spans="1:12" s="2171" customFormat="1" ht="21" customHeight="1">
      <c r="A66" s="324"/>
      <c r="B66" s="2184"/>
      <c r="C66" s="2192"/>
      <c r="D66" s="2185"/>
      <c r="E66" s="2192"/>
      <c r="F66" s="2184"/>
      <c r="G66" s="2198"/>
      <c r="H66" s="2246"/>
      <c r="I66" s="2192"/>
      <c r="J66" s="2170"/>
      <c r="K66" s="2170"/>
      <c r="L66" s="2170"/>
    </row>
    <row r="67" spans="1:12" s="2171" customFormat="1" ht="21" customHeight="1">
      <c r="A67" s="2240"/>
      <c r="B67" s="2199" t="s">
        <v>3608</v>
      </c>
      <c r="C67" s="2241"/>
      <c r="D67" s="2241"/>
      <c r="E67" s="2191"/>
      <c r="F67" s="2191"/>
      <c r="G67" s="2191"/>
      <c r="H67" s="2252">
        <f>H65</f>
        <v>0</v>
      </c>
      <c r="I67" s="2192"/>
      <c r="J67" s="2170"/>
      <c r="K67" s="2170"/>
      <c r="L67" s="2170"/>
    </row>
    <row r="68" spans="1:12" ht="19.5" customHeight="1">
      <c r="A68" s="2191"/>
      <c r="B68" s="2253"/>
      <c r="C68" s="2253"/>
      <c r="D68" s="2253"/>
      <c r="E68" s="2253"/>
      <c r="F68" s="2253"/>
      <c r="G68" s="2253"/>
      <c r="H68" s="2246"/>
      <c r="I68" s="2192"/>
      <c r="J68" s="2254"/>
      <c r="K68" s="2254"/>
      <c r="L68" s="2254"/>
    </row>
    <row r="69" spans="1:12" ht="19.5" customHeight="1">
      <c r="A69" s="2255" t="s">
        <v>223</v>
      </c>
      <c r="B69" s="2255"/>
      <c r="C69" s="2255"/>
      <c r="D69" s="2255"/>
      <c r="E69" s="2255"/>
      <c r="F69" s="2255"/>
      <c r="G69" s="2255"/>
      <c r="H69" s="2255"/>
      <c r="I69" s="2192"/>
      <c r="J69" s="2254"/>
      <c r="K69" s="2254"/>
      <c r="L69" s="2254"/>
    </row>
    <row r="70" spans="1:12" ht="14.4">
      <c r="A70" s="2184"/>
      <c r="B70" s="2184"/>
      <c r="C70" s="2185"/>
      <c r="D70" s="2185"/>
      <c r="E70" s="2184"/>
      <c r="F70" s="2184"/>
      <c r="G70" s="2184"/>
      <c r="H70" s="2179"/>
      <c r="I70" s="2192"/>
      <c r="J70" s="2254"/>
      <c r="K70" s="2254"/>
      <c r="L70" s="2254"/>
    </row>
    <row r="71" spans="1:12" ht="14.4">
      <c r="A71" s="2256" t="s">
        <v>172</v>
      </c>
      <c r="B71" s="2256" t="s">
        <v>3568</v>
      </c>
      <c r="C71" s="2185"/>
      <c r="D71" s="2185"/>
      <c r="E71" s="2184"/>
      <c r="F71" s="2184"/>
      <c r="G71" s="2179" t="s">
        <v>3570</v>
      </c>
      <c r="H71" s="2246">
        <f>H18</f>
        <v>0</v>
      </c>
      <c r="I71" s="2192"/>
      <c r="J71" s="2254"/>
      <c r="K71" s="2254"/>
      <c r="L71" s="2254"/>
    </row>
    <row r="72" spans="1:12" ht="17.25" customHeight="1">
      <c r="A72" s="2256"/>
      <c r="B72" s="2256"/>
      <c r="C72" s="2185"/>
      <c r="D72" s="2185"/>
      <c r="E72" s="2184"/>
      <c r="F72" s="2184"/>
      <c r="G72" s="2179"/>
      <c r="H72" s="2257"/>
      <c r="I72" s="2192"/>
      <c r="J72" s="2254"/>
      <c r="K72" s="2254"/>
      <c r="L72" s="2254"/>
    </row>
    <row r="73" spans="1:12" ht="15.75" customHeight="1">
      <c r="A73" s="2256" t="s">
        <v>202</v>
      </c>
      <c r="B73" s="2256" t="s">
        <v>3609</v>
      </c>
      <c r="C73" s="2185"/>
      <c r="D73" s="2185"/>
      <c r="E73" s="2184"/>
      <c r="F73" s="2184"/>
      <c r="G73" s="2179" t="s">
        <v>3570</v>
      </c>
      <c r="H73" s="2246">
        <f>H58</f>
        <v>0</v>
      </c>
      <c r="I73" s="2192"/>
      <c r="J73" s="2254"/>
      <c r="K73" s="2254"/>
      <c r="L73" s="2254"/>
    </row>
    <row r="74" spans="1:12" ht="15.75" customHeight="1">
      <c r="A74" s="2256"/>
      <c r="B74" s="2256"/>
      <c r="C74" s="2185"/>
      <c r="D74" s="2185"/>
      <c r="E74" s="2184"/>
      <c r="F74" s="2184"/>
      <c r="G74" s="2179"/>
      <c r="H74" s="2252"/>
      <c r="I74" s="2192"/>
      <c r="J74" s="2254"/>
      <c r="K74" s="2254"/>
      <c r="L74" s="2254"/>
    </row>
    <row r="75" spans="1:12" ht="15.75" customHeight="1">
      <c r="A75" s="2256" t="s">
        <v>203</v>
      </c>
      <c r="B75" s="2256" t="s">
        <v>3605</v>
      </c>
      <c r="C75" s="2185"/>
      <c r="D75" s="2185"/>
      <c r="E75" s="2184"/>
      <c r="F75" s="2184"/>
      <c r="G75" s="2179" t="s">
        <v>3570</v>
      </c>
      <c r="H75" s="2252">
        <f>H67</f>
        <v>0</v>
      </c>
      <c r="I75" s="2192"/>
      <c r="J75" s="2254"/>
      <c r="K75" s="2254"/>
      <c r="L75" s="2254"/>
    </row>
    <row r="76" spans="1:12" ht="14.4">
      <c r="A76" s="2256"/>
      <c r="B76" s="2256"/>
      <c r="C76" s="2185"/>
      <c r="D76" s="2185"/>
      <c r="E76" s="2184"/>
      <c r="F76" s="2184"/>
      <c r="G76" s="2179"/>
      <c r="H76" s="2257" t="s">
        <v>163</v>
      </c>
      <c r="I76" s="2192"/>
      <c r="J76" s="2254"/>
      <c r="K76" s="2254"/>
      <c r="L76" s="2254"/>
    </row>
    <row r="77" spans="1:12" ht="16.2">
      <c r="A77" s="2256"/>
      <c r="B77" s="2256"/>
      <c r="C77" s="2258"/>
      <c r="D77" s="2185"/>
      <c r="E77" s="2259" t="s">
        <v>3610</v>
      </c>
      <c r="F77" s="2260"/>
      <c r="G77" s="2260"/>
      <c r="H77" s="2246">
        <f>H71+H73+H75</f>
        <v>0</v>
      </c>
      <c r="I77" s="2192"/>
      <c r="J77" s="2254"/>
      <c r="K77" s="2254"/>
      <c r="L77" s="2254"/>
    </row>
    <row r="78" spans="1:12" ht="14.4">
      <c r="A78" s="2184"/>
      <c r="B78" s="2184"/>
      <c r="C78" s="2185"/>
      <c r="D78" s="2185"/>
      <c r="E78" s="2261" t="s">
        <v>3611</v>
      </c>
      <c r="F78" s="2260"/>
      <c r="G78" s="2260"/>
      <c r="H78" s="2246">
        <f>0.25*H77</f>
        <v>0</v>
      </c>
      <c r="I78" s="2192"/>
      <c r="J78" s="2254"/>
      <c r="K78" s="2254"/>
      <c r="L78" s="2254"/>
    </row>
    <row r="79" spans="1:12" ht="16.2">
      <c r="A79" s="2262"/>
      <c r="B79" s="2262"/>
      <c r="C79" s="2263"/>
      <c r="D79" s="2264"/>
      <c r="E79" s="2265" t="s">
        <v>3612</v>
      </c>
      <c r="F79" s="2266"/>
      <c r="G79" s="2266"/>
      <c r="H79" s="2197">
        <f>H77+H78</f>
        <v>0</v>
      </c>
      <c r="I79" s="2192"/>
      <c r="J79" s="2254"/>
      <c r="K79" s="2254"/>
      <c r="L79" s="2254"/>
    </row>
    <row r="80" spans="1:12" ht="16.2">
      <c r="A80" s="2202"/>
      <c r="B80" s="2202"/>
      <c r="C80" s="2267"/>
      <c r="D80" s="2267"/>
      <c r="E80" s="2202"/>
      <c r="F80" s="2268"/>
      <c r="G80" s="2269"/>
      <c r="H80" s="2270"/>
      <c r="I80" s="2202"/>
      <c r="J80" s="2254"/>
      <c r="K80" s="2254"/>
      <c r="L80" s="2254"/>
    </row>
    <row r="81" spans="1:12" ht="16.2">
      <c r="A81" s="2202"/>
      <c r="B81" s="2202"/>
      <c r="C81" s="2267"/>
      <c r="D81" s="2267"/>
      <c r="E81" s="2202"/>
      <c r="F81" s="2268"/>
      <c r="G81" s="2269"/>
      <c r="H81" s="2270"/>
      <c r="I81" s="2202"/>
      <c r="J81" s="2254"/>
      <c r="K81" s="2254"/>
      <c r="L81" s="2254"/>
    </row>
    <row r="82" spans="1:12" ht="14.4">
      <c r="A82" s="2271"/>
      <c r="B82" s="2254"/>
      <c r="C82" s="2254"/>
      <c r="D82" s="2272"/>
      <c r="E82" s="2254"/>
      <c r="F82" s="2254"/>
      <c r="G82" s="2254"/>
      <c r="H82" s="2270"/>
      <c r="I82" s="2254"/>
      <c r="J82" s="2254"/>
      <c r="K82" s="2254"/>
      <c r="L82" s="2254"/>
    </row>
    <row r="83" spans="1:12" ht="14.4">
      <c r="A83" s="2271"/>
      <c r="B83" s="2273"/>
      <c r="C83" s="2254"/>
      <c r="D83" s="2254"/>
      <c r="E83" s="2272"/>
      <c r="F83" s="2254"/>
      <c r="G83" s="2254"/>
      <c r="H83" s="2270"/>
      <c r="I83" s="2272"/>
      <c r="J83" s="2254"/>
      <c r="K83" s="2254"/>
      <c r="L83" s="2254"/>
    </row>
    <row r="84" spans="1:12" ht="14.4">
      <c r="A84" s="2271"/>
      <c r="B84" s="2274"/>
      <c r="C84" s="2254"/>
      <c r="D84" s="2254"/>
      <c r="E84" s="2272"/>
      <c r="F84" s="2275"/>
      <c r="G84" s="2254"/>
      <c r="H84" s="2270"/>
      <c r="I84" s="2272"/>
      <c r="J84" s="2254"/>
      <c r="K84" s="2254"/>
      <c r="L84" s="2254"/>
    </row>
    <row r="85" spans="1:12" ht="14.4">
      <c r="A85" s="2271"/>
      <c r="B85" s="2274"/>
      <c r="C85" s="2254"/>
      <c r="D85" s="2254"/>
      <c r="E85" s="2272"/>
      <c r="F85" s="2275"/>
      <c r="G85" s="2254"/>
      <c r="H85" s="2270"/>
      <c r="I85" s="2272"/>
      <c r="J85" s="2254"/>
      <c r="K85" s="2254"/>
      <c r="L85" s="2254"/>
    </row>
    <row r="86" spans="1:12" ht="14.4">
      <c r="A86" s="2271"/>
      <c r="B86" s="2274"/>
      <c r="C86" s="2254"/>
      <c r="D86" s="2254"/>
      <c r="E86" s="2272"/>
      <c r="F86" s="2254"/>
      <c r="G86" s="2254"/>
      <c r="H86" s="2270"/>
      <c r="I86" s="2272"/>
      <c r="J86" s="2254"/>
      <c r="K86" s="2254"/>
      <c r="L86" s="2254"/>
    </row>
    <row r="87" spans="1:12" ht="14.4">
      <c r="A87" s="2271"/>
      <c r="B87" s="2170"/>
      <c r="C87" s="2254"/>
      <c r="D87" s="2254"/>
      <c r="E87" s="2254"/>
      <c r="F87" s="2254"/>
      <c r="G87" s="2254"/>
      <c r="H87" s="2270"/>
      <c r="I87" s="2254"/>
      <c r="J87" s="2254"/>
      <c r="K87" s="2254"/>
      <c r="L87" s="2254"/>
    </row>
    <row r="88" spans="1:12" ht="14.4">
      <c r="A88" s="2271"/>
      <c r="B88" s="2274"/>
      <c r="C88" s="2254"/>
      <c r="D88" s="2254"/>
      <c r="E88" s="2272"/>
      <c r="F88" s="2254"/>
      <c r="G88" s="2254"/>
      <c r="H88" s="2270"/>
      <c r="I88" s="2272"/>
      <c r="J88" s="2254"/>
      <c r="K88" s="2254"/>
      <c r="L88" s="2254"/>
    </row>
    <row r="89" spans="1:12" ht="14.4">
      <c r="A89" s="2271"/>
      <c r="B89" s="2274"/>
      <c r="C89" s="2254"/>
      <c r="D89" s="2254"/>
      <c r="E89" s="2272"/>
      <c r="F89" s="2254"/>
      <c r="G89" s="2254"/>
      <c r="H89" s="2270"/>
      <c r="I89" s="2272"/>
      <c r="J89" s="2254"/>
      <c r="K89" s="2254"/>
      <c r="L89" s="2254"/>
    </row>
    <row r="90" spans="1:12" ht="14.4">
      <c r="A90" s="2271"/>
      <c r="B90" s="2274"/>
      <c r="C90" s="2254"/>
      <c r="D90" s="2254"/>
      <c r="E90" s="2272"/>
      <c r="F90" s="2276"/>
      <c r="G90" s="2254"/>
      <c r="H90" s="2270"/>
      <c r="I90" s="2272"/>
      <c r="J90" s="2254"/>
      <c r="K90" s="2254"/>
      <c r="L90" s="2254"/>
    </row>
    <row r="91" spans="1:12" ht="14.4">
      <c r="A91" s="2271"/>
      <c r="B91" s="2274"/>
      <c r="C91" s="2254"/>
      <c r="D91" s="2254"/>
      <c r="E91" s="2272"/>
      <c r="F91" s="2254"/>
      <c r="G91" s="2254"/>
      <c r="H91" s="2270"/>
      <c r="I91" s="2272"/>
      <c r="J91" s="2254"/>
      <c r="K91" s="2254"/>
      <c r="L91" s="2254"/>
    </row>
    <row r="92" spans="1:12" ht="14.4">
      <c r="A92" s="2271"/>
      <c r="B92" s="2274"/>
      <c r="C92" s="2254"/>
      <c r="D92" s="2254"/>
      <c r="E92" s="2272"/>
      <c r="F92" s="2254"/>
      <c r="G92" s="2254"/>
      <c r="H92" s="2270"/>
      <c r="I92" s="2272"/>
      <c r="J92" s="2254"/>
      <c r="K92" s="2254"/>
      <c r="L92" s="2254"/>
    </row>
    <row r="93" spans="1:12" ht="14.4">
      <c r="A93" s="2271"/>
      <c r="B93" s="2274"/>
      <c r="C93" s="2254"/>
      <c r="D93" s="2254"/>
      <c r="E93" s="2272"/>
      <c r="F93" s="2276"/>
      <c r="G93" s="2254"/>
      <c r="H93" s="2270"/>
      <c r="I93" s="2272"/>
      <c r="J93" s="2254"/>
      <c r="K93" s="2254"/>
      <c r="L93" s="2254"/>
    </row>
    <row r="94" spans="1:12" ht="14.4">
      <c r="A94" s="2271"/>
      <c r="B94" s="2254"/>
      <c r="C94" s="2254"/>
      <c r="D94" s="2272"/>
      <c r="E94" s="2254"/>
      <c r="F94" s="2254"/>
      <c r="G94" s="2254"/>
      <c r="H94" s="2270"/>
      <c r="I94" s="2254"/>
      <c r="J94" s="2254"/>
      <c r="K94" s="2254"/>
      <c r="L94" s="2254"/>
    </row>
    <row r="95" spans="1:12" ht="14.4">
      <c r="A95" s="2271"/>
      <c r="B95" s="2254"/>
      <c r="C95" s="2254"/>
      <c r="D95" s="2272"/>
      <c r="E95" s="2254"/>
      <c r="F95" s="2254"/>
      <c r="G95" s="2254"/>
      <c r="H95" s="2270"/>
      <c r="I95" s="2254"/>
      <c r="J95" s="2254"/>
      <c r="K95" s="2254"/>
      <c r="L95" s="2254"/>
    </row>
    <row r="96" spans="1:12" ht="14.4">
      <c r="A96" s="2271"/>
      <c r="B96" s="2254"/>
      <c r="C96" s="2254"/>
      <c r="D96" s="2272"/>
      <c r="E96" s="2254"/>
      <c r="F96" s="2254"/>
      <c r="G96" s="2254"/>
      <c r="H96" s="2270"/>
      <c r="I96" s="2254"/>
      <c r="J96" s="2254"/>
      <c r="K96" s="2254"/>
      <c r="L96" s="2254"/>
    </row>
    <row r="97" spans="1:12" ht="14.4">
      <c r="A97" s="2271"/>
      <c r="B97" s="2254"/>
      <c r="C97" s="2254"/>
      <c r="D97" s="2272"/>
      <c r="E97" s="2254"/>
      <c r="F97" s="2254"/>
      <c r="G97" s="2254"/>
      <c r="H97" s="2270"/>
      <c r="I97" s="2254"/>
      <c r="J97" s="2254"/>
      <c r="K97" s="2254"/>
      <c r="L97" s="2254"/>
    </row>
    <row r="98" spans="1:12" ht="14.4">
      <c r="A98" s="2271"/>
      <c r="B98" s="2254"/>
      <c r="C98" s="2254"/>
      <c r="D98" s="2272"/>
      <c r="E98" s="2254"/>
      <c r="F98" s="2254"/>
      <c r="G98" s="2254"/>
      <c r="H98" s="2270"/>
      <c r="I98" s="2254"/>
      <c r="J98" s="2254"/>
      <c r="K98" s="2254"/>
      <c r="L98" s="2254"/>
    </row>
    <row r="99" spans="1:12" ht="14.4">
      <c r="A99" s="2271"/>
      <c r="B99" s="2254"/>
      <c r="C99" s="2254"/>
      <c r="D99" s="2272"/>
      <c r="E99" s="2254"/>
      <c r="F99" s="2254"/>
      <c r="G99" s="2254"/>
      <c r="H99" s="2270"/>
      <c r="I99" s="2254"/>
      <c r="J99" s="2254"/>
      <c r="K99" s="2254"/>
      <c r="L99" s="2254"/>
    </row>
    <row r="100" spans="1:12" ht="14.4">
      <c r="A100" s="2271"/>
      <c r="B100" s="2254"/>
      <c r="C100" s="2254"/>
      <c r="D100" s="2272"/>
      <c r="E100" s="2254"/>
      <c r="F100" s="2254"/>
      <c r="G100" s="2254"/>
      <c r="H100" s="2270"/>
      <c r="I100" s="2254"/>
      <c r="J100" s="2254"/>
      <c r="K100" s="2254"/>
      <c r="L100" s="2254"/>
    </row>
    <row r="101" spans="1:12" ht="14.4">
      <c r="A101" s="2271"/>
      <c r="B101" s="2254"/>
      <c r="C101" s="2254"/>
      <c r="D101" s="2272"/>
      <c r="E101" s="2254"/>
      <c r="F101" s="2254"/>
      <c r="G101" s="2254"/>
      <c r="H101" s="2270"/>
      <c r="I101" s="2254"/>
      <c r="J101" s="2254"/>
      <c r="K101" s="2254"/>
      <c r="L101" s="2254"/>
    </row>
    <row r="102" spans="1:12" ht="14.4">
      <c r="A102" s="2271"/>
      <c r="B102" s="2254"/>
      <c r="C102" s="2254"/>
      <c r="D102" s="2272"/>
      <c r="E102" s="2254"/>
      <c r="F102" s="2254"/>
      <c r="G102" s="2254"/>
      <c r="H102" s="2270"/>
      <c r="I102" s="2254"/>
      <c r="J102" s="2254"/>
      <c r="K102" s="2254"/>
      <c r="L102" s="2254"/>
    </row>
    <row r="103" spans="1:12" ht="14.4">
      <c r="A103" s="2271"/>
      <c r="B103" s="2254"/>
      <c r="C103" s="2254"/>
      <c r="D103" s="2272"/>
      <c r="E103" s="2254"/>
      <c r="F103" s="2254"/>
      <c r="G103" s="2254"/>
      <c r="H103" s="2270"/>
      <c r="I103" s="2254"/>
      <c r="J103" s="2254"/>
      <c r="K103" s="2254"/>
      <c r="L103" s="2254"/>
    </row>
    <row r="104" spans="1:12" ht="14.4">
      <c r="A104" s="2271"/>
      <c r="B104" s="2254"/>
      <c r="C104" s="2254"/>
      <c r="D104" s="2272"/>
      <c r="E104" s="2254"/>
      <c r="F104" s="2254"/>
      <c r="G104" s="2254"/>
      <c r="H104" s="2270"/>
      <c r="I104" s="2254"/>
      <c r="J104" s="2254"/>
      <c r="K104" s="2254"/>
      <c r="L104" s="2254"/>
    </row>
    <row r="105" spans="1:12" ht="14.4">
      <c r="A105" s="2271"/>
      <c r="B105" s="2254"/>
      <c r="C105" s="2254"/>
      <c r="D105" s="2272"/>
      <c r="E105" s="2254"/>
      <c r="F105" s="2254"/>
      <c r="G105" s="2254"/>
      <c r="H105" s="2270"/>
      <c r="I105" s="2254"/>
      <c r="J105" s="2254"/>
      <c r="K105" s="2254"/>
      <c r="L105" s="2254"/>
    </row>
    <row r="106" spans="1:12" ht="14.4">
      <c r="A106" s="2271"/>
      <c r="B106" s="2254"/>
      <c r="C106" s="2254"/>
      <c r="D106" s="2272"/>
      <c r="E106" s="2254"/>
      <c r="F106" s="2254"/>
      <c r="G106" s="2254"/>
      <c r="H106" s="2270"/>
      <c r="I106" s="2254"/>
      <c r="J106" s="2254"/>
      <c r="K106" s="2254"/>
      <c r="L106" s="2254"/>
    </row>
    <row r="107" spans="1:12" ht="14.4">
      <c r="A107" s="2271"/>
      <c r="B107" s="2254"/>
      <c r="C107" s="2254"/>
      <c r="D107" s="2272"/>
      <c r="E107" s="2254"/>
      <c r="F107" s="2254"/>
      <c r="G107" s="2254"/>
      <c r="H107" s="2270"/>
      <c r="I107" s="2254"/>
      <c r="J107" s="2254"/>
      <c r="K107" s="2254"/>
      <c r="L107" s="2254"/>
    </row>
    <row r="108" spans="1:12" ht="14.4">
      <c r="A108" s="2271"/>
      <c r="B108" s="2254"/>
      <c r="C108" s="2254"/>
      <c r="D108" s="2272"/>
      <c r="E108" s="2254"/>
      <c r="F108" s="2254"/>
      <c r="G108" s="2254"/>
      <c r="H108" s="2270"/>
      <c r="I108" s="2254"/>
      <c r="J108" s="2254"/>
      <c r="K108" s="2254"/>
      <c r="L108" s="2254"/>
    </row>
    <row r="109" spans="1:12" ht="14.4">
      <c r="A109" s="2271"/>
      <c r="B109" s="2254"/>
      <c r="C109" s="2254"/>
      <c r="D109" s="2272"/>
      <c r="E109" s="2254"/>
      <c r="F109" s="2254"/>
      <c r="G109" s="2254"/>
      <c r="H109" s="2270"/>
      <c r="I109" s="2254"/>
      <c r="J109" s="2254"/>
      <c r="K109" s="2254"/>
      <c r="L109" s="2254"/>
    </row>
    <row r="110" spans="1:12" ht="14.4">
      <c r="A110" s="2271"/>
      <c r="B110" s="2254"/>
      <c r="C110" s="2254"/>
      <c r="D110" s="2272"/>
      <c r="E110" s="2254"/>
      <c r="F110" s="2254"/>
      <c r="G110" s="2254"/>
      <c r="H110" s="2270"/>
      <c r="I110" s="2254"/>
      <c r="J110" s="2254"/>
      <c r="K110" s="2254"/>
      <c r="L110" s="2254"/>
    </row>
    <row r="111" spans="1:12" ht="14.4">
      <c r="A111" s="2271"/>
      <c r="B111" s="2254"/>
      <c r="C111" s="2254"/>
      <c r="D111" s="2272"/>
      <c r="E111" s="2254"/>
      <c r="F111" s="2254"/>
      <c r="G111" s="2254"/>
      <c r="H111" s="2270"/>
      <c r="I111" s="2254"/>
      <c r="J111" s="2254"/>
      <c r="K111" s="2254"/>
      <c r="L111" s="2254"/>
    </row>
    <row r="112" spans="1:12" ht="14.4">
      <c r="A112" s="2271"/>
      <c r="B112" s="2254"/>
      <c r="C112" s="2254"/>
      <c r="D112" s="2272"/>
      <c r="E112" s="2254"/>
      <c r="F112" s="2254"/>
      <c r="G112" s="2254"/>
      <c r="H112" s="2270"/>
      <c r="I112" s="2254"/>
      <c r="J112" s="2254"/>
      <c r="K112" s="2254"/>
      <c r="L112" s="2254"/>
    </row>
    <row r="113" spans="1:12" ht="14.4">
      <c r="A113" s="2271"/>
      <c r="B113" s="2254"/>
      <c r="C113" s="2254"/>
      <c r="D113" s="2272"/>
      <c r="E113" s="2254"/>
      <c r="F113" s="2254"/>
      <c r="G113" s="2254"/>
      <c r="H113" s="2270"/>
      <c r="I113" s="2254"/>
      <c r="J113" s="2254"/>
      <c r="K113" s="2254"/>
      <c r="L113" s="2254"/>
    </row>
    <row r="114" spans="1:12" ht="14.4">
      <c r="A114" s="2271"/>
      <c r="B114" s="2254"/>
      <c r="C114" s="2254"/>
      <c r="D114" s="2272"/>
      <c r="E114" s="2254"/>
      <c r="F114" s="2254"/>
      <c r="G114" s="2254"/>
      <c r="H114" s="2270"/>
      <c r="I114" s="2254"/>
      <c r="J114" s="2254"/>
      <c r="K114" s="2254"/>
      <c r="L114" s="2254"/>
    </row>
    <row r="115" spans="1:12" ht="14.4">
      <c r="A115" s="2271"/>
      <c r="B115" s="2254"/>
      <c r="C115" s="2254"/>
      <c r="D115" s="2272"/>
      <c r="E115" s="2254"/>
      <c r="F115" s="2254"/>
      <c r="G115" s="2254"/>
      <c r="H115" s="2270"/>
      <c r="I115" s="2254"/>
      <c r="J115" s="2254"/>
      <c r="K115" s="2254"/>
      <c r="L115" s="2254"/>
    </row>
    <row r="116" spans="1:12" ht="14.4">
      <c r="A116" s="2271"/>
      <c r="B116" s="2254"/>
      <c r="C116" s="2254"/>
      <c r="D116" s="2272"/>
      <c r="E116" s="2254"/>
      <c r="F116" s="2254"/>
      <c r="G116" s="2254"/>
      <c r="H116" s="2270"/>
      <c r="I116" s="2254"/>
      <c r="J116" s="2254"/>
      <c r="K116" s="2254"/>
      <c r="L116" s="2254"/>
    </row>
    <row r="117" spans="1:12" ht="14.4">
      <c r="A117" s="2271"/>
      <c r="B117" s="2254"/>
      <c r="C117" s="2254"/>
      <c r="D117" s="2272"/>
      <c r="E117" s="2254"/>
      <c r="F117" s="2254"/>
      <c r="G117" s="2254"/>
      <c r="H117" s="2270"/>
      <c r="I117" s="2254"/>
      <c r="J117" s="2254"/>
      <c r="K117" s="2254"/>
      <c r="L117" s="2254"/>
    </row>
    <row r="118" spans="1:12" ht="14.4">
      <c r="A118" s="2271"/>
      <c r="B118" s="2254"/>
      <c r="C118" s="2254"/>
      <c r="D118" s="2272"/>
      <c r="E118" s="2254"/>
      <c r="F118" s="2254"/>
      <c r="G118" s="2254"/>
      <c r="H118" s="2270"/>
      <c r="I118" s="2254"/>
      <c r="J118" s="2254"/>
      <c r="K118" s="2254"/>
      <c r="L118" s="2254"/>
    </row>
    <row r="119" spans="1:12" ht="14.4">
      <c r="A119" s="2271"/>
      <c r="B119" s="2254"/>
      <c r="C119" s="2254"/>
      <c r="D119" s="2272"/>
      <c r="E119" s="2254"/>
      <c r="F119" s="2254"/>
      <c r="G119" s="2254"/>
      <c r="H119" s="2270"/>
      <c r="I119" s="2254"/>
      <c r="J119" s="2254"/>
      <c r="K119" s="2254"/>
      <c r="L119" s="2254"/>
    </row>
    <row r="120" spans="1:12" ht="14.4">
      <c r="A120" s="2271"/>
      <c r="B120" s="2254"/>
      <c r="C120" s="2254"/>
      <c r="D120" s="2272"/>
      <c r="E120" s="2254"/>
      <c r="F120" s="2254"/>
      <c r="G120" s="2254"/>
      <c r="H120" s="2270"/>
      <c r="I120" s="2254"/>
      <c r="J120" s="2254"/>
      <c r="K120" s="2254"/>
      <c r="L120" s="2254"/>
    </row>
    <row r="121" spans="1:12" ht="14.4">
      <c r="A121" s="2271"/>
      <c r="B121" s="2254"/>
      <c r="C121" s="2254"/>
      <c r="D121" s="2272"/>
      <c r="E121" s="2254"/>
      <c r="F121" s="2254"/>
      <c r="G121" s="2254"/>
      <c r="H121" s="2270"/>
      <c r="I121" s="2254"/>
      <c r="J121" s="2254"/>
      <c r="K121" s="2254"/>
      <c r="L121" s="2254"/>
    </row>
    <row r="122" spans="1:12" ht="14.4">
      <c r="A122" s="2271"/>
      <c r="B122" s="2254"/>
      <c r="C122" s="2254"/>
      <c r="D122" s="2272"/>
      <c r="E122" s="2254"/>
      <c r="F122" s="2254"/>
      <c r="G122" s="2254"/>
      <c r="H122" s="2270"/>
      <c r="I122" s="2254"/>
      <c r="J122" s="2254"/>
      <c r="K122" s="2254"/>
      <c r="L122" s="2254"/>
    </row>
    <row r="123" spans="1:12" ht="14.4">
      <c r="A123" s="2271"/>
      <c r="B123" s="2254"/>
      <c r="C123" s="2254"/>
      <c r="D123" s="2272"/>
      <c r="E123" s="2254"/>
      <c r="F123" s="2254"/>
      <c r="G123" s="2254"/>
      <c r="H123" s="2270"/>
      <c r="I123" s="2254"/>
      <c r="J123" s="2254"/>
      <c r="K123" s="2254"/>
      <c r="L123" s="2254"/>
    </row>
    <row r="124" spans="1:12" ht="14.4">
      <c r="A124" s="2271"/>
      <c r="B124" s="2254"/>
      <c r="C124" s="2254"/>
      <c r="D124" s="2272"/>
      <c r="E124" s="2254"/>
      <c r="F124" s="2254"/>
      <c r="G124" s="2254"/>
      <c r="H124" s="2270"/>
      <c r="I124" s="2254"/>
      <c r="J124" s="2254"/>
      <c r="K124" s="2254"/>
      <c r="L124" s="2254"/>
    </row>
    <row r="125" spans="1:12" ht="14.4">
      <c r="A125" s="2271"/>
      <c r="B125" s="2254"/>
      <c r="C125" s="2254"/>
      <c r="D125" s="2272"/>
      <c r="E125" s="2254"/>
      <c r="F125" s="2254"/>
      <c r="G125" s="2254"/>
      <c r="H125" s="2270"/>
      <c r="I125" s="2254"/>
      <c r="J125" s="2254"/>
      <c r="K125" s="2254"/>
      <c r="L125" s="2254"/>
    </row>
    <row r="126" spans="1:12" ht="14.4">
      <c r="A126" s="2271"/>
      <c r="B126" s="2254"/>
      <c r="C126" s="2254"/>
      <c r="D126" s="2272"/>
      <c r="E126" s="2254"/>
      <c r="F126" s="2254"/>
      <c r="G126" s="2254"/>
      <c r="H126" s="2270"/>
      <c r="I126" s="2254"/>
      <c r="J126" s="2254"/>
      <c r="K126" s="2254"/>
      <c r="L126" s="2254"/>
    </row>
    <row r="127" spans="1:12" ht="14.4">
      <c r="A127" s="2271"/>
      <c r="B127" s="2254"/>
      <c r="C127" s="2254"/>
      <c r="D127" s="2272"/>
      <c r="E127" s="2254"/>
      <c r="F127" s="2254"/>
      <c r="G127" s="2254"/>
      <c r="H127" s="2270"/>
      <c r="I127" s="2254"/>
      <c r="J127" s="2254"/>
      <c r="K127" s="2254"/>
      <c r="L127" s="2254"/>
    </row>
    <row r="128" spans="1:12" ht="14.4">
      <c r="A128" s="2271"/>
      <c r="B128" s="2254"/>
      <c r="C128" s="2254"/>
      <c r="D128" s="2272"/>
      <c r="E128" s="2254"/>
      <c r="F128" s="2254"/>
      <c r="G128" s="2254"/>
      <c r="H128" s="2270"/>
      <c r="I128" s="2254"/>
      <c r="J128" s="2254"/>
      <c r="K128" s="2254"/>
      <c r="L128" s="2254"/>
    </row>
    <row r="129" spans="1:9" ht="14.4">
      <c r="A129" s="2271"/>
      <c r="B129" s="2254"/>
      <c r="C129" s="2254"/>
      <c r="D129" s="2272"/>
      <c r="E129" s="2254"/>
      <c r="F129" s="2254"/>
      <c r="G129" s="2254"/>
      <c r="H129" s="2270"/>
      <c r="I129" s="2254"/>
    </row>
    <row r="130" spans="1:9" ht="14.4">
      <c r="A130" s="2271"/>
      <c r="B130" s="2254"/>
      <c r="C130" s="2254"/>
      <c r="D130" s="2272"/>
      <c r="E130" s="2254"/>
      <c r="F130" s="2254"/>
      <c r="G130" s="2254"/>
      <c r="H130" s="2270"/>
      <c r="I130" s="2254"/>
    </row>
    <row r="131" spans="1:9" ht="14.4">
      <c r="A131" s="2271"/>
      <c r="B131" s="2254"/>
      <c r="C131" s="2254"/>
      <c r="D131" s="2272"/>
      <c r="E131" s="2254"/>
      <c r="F131" s="2254"/>
      <c r="G131" s="2254"/>
      <c r="H131" s="2270"/>
      <c r="I131" s="2254"/>
    </row>
    <row r="132" spans="1:9" ht="14.4">
      <c r="A132" s="2271"/>
      <c r="B132" s="2254"/>
      <c r="C132" s="2254"/>
      <c r="D132" s="2272"/>
      <c r="E132" s="2254"/>
      <c r="F132" s="2254"/>
      <c r="G132" s="2254"/>
      <c r="H132" s="2270"/>
      <c r="I132" s="2254"/>
    </row>
    <row r="133" spans="1:9" ht="14.4">
      <c r="A133" s="2271"/>
      <c r="B133" s="2254"/>
      <c r="C133" s="2254"/>
      <c r="D133" s="2272"/>
      <c r="E133" s="2254"/>
      <c r="F133" s="2254"/>
      <c r="G133" s="2254"/>
      <c r="H133" s="2270"/>
      <c r="I133" s="2254"/>
    </row>
    <row r="134" spans="1:9" ht="14.4">
      <c r="A134" s="2271"/>
      <c r="B134" s="2254"/>
      <c r="C134" s="2254"/>
      <c r="D134" s="2272"/>
      <c r="E134" s="2254"/>
      <c r="F134" s="2254"/>
      <c r="G134" s="2254"/>
      <c r="H134" s="2270"/>
      <c r="I134" s="2254"/>
    </row>
    <row r="135" spans="1:9" ht="14.4">
      <c r="A135" s="2271"/>
      <c r="B135" s="2254"/>
      <c r="C135" s="2254"/>
      <c r="D135" s="2272"/>
      <c r="E135" s="2254"/>
      <c r="F135" s="2254"/>
      <c r="G135" s="2254"/>
      <c r="H135" s="2270"/>
      <c r="I135" s="2254"/>
    </row>
    <row r="136" spans="1:9" ht="14.4">
      <c r="A136" s="2271"/>
      <c r="B136" s="2254"/>
      <c r="C136" s="2254"/>
      <c r="D136" s="2272"/>
      <c r="E136" s="2254"/>
      <c r="F136" s="2254"/>
      <c r="G136" s="2254"/>
      <c r="I136" s="2254"/>
    </row>
    <row r="137" spans="1:9" ht="14.4">
      <c r="A137" s="2271"/>
      <c r="B137" s="2254"/>
      <c r="C137" s="2254"/>
      <c r="D137" s="2272"/>
      <c r="E137" s="2254"/>
      <c r="F137" s="2254"/>
      <c r="G137" s="2254"/>
      <c r="I137" s="2254"/>
    </row>
  </sheetData>
  <sheetProtection algorithmName="SHA-512" hashValue="//A0nbNufmhoxYxS4Yu2kFUh5fW96CVlGwup9xLo09l/GbldUGRT+TJ05rK/meX9mf+JEIBbmY10ozRl9z52XQ==" saltValue="Y5xkiit5BiVE16aPRj6NUA==" spinCount="100000" sheet="1" objects="1" scenarios="1"/>
  <mergeCells count="22">
    <mergeCell ref="A69:H69"/>
    <mergeCell ref="E77:G77"/>
    <mergeCell ref="E78:G78"/>
    <mergeCell ref="E79:G79"/>
    <mergeCell ref="B41:G42"/>
    <mergeCell ref="B43:F43"/>
    <mergeCell ref="B46:G47"/>
    <mergeCell ref="B50:G51"/>
    <mergeCell ref="B54:G55"/>
    <mergeCell ref="B62:G63"/>
    <mergeCell ref="B24:D24"/>
    <mergeCell ref="B27:G27"/>
    <mergeCell ref="B31:G32"/>
    <mergeCell ref="B33:D33"/>
    <mergeCell ref="B36:G37"/>
    <mergeCell ref="B38:G38"/>
    <mergeCell ref="A2:K2"/>
    <mergeCell ref="A3:H3"/>
    <mergeCell ref="B8:G9"/>
    <mergeCell ref="B12:G12"/>
    <mergeCell ref="B15:G15"/>
    <mergeCell ref="B22:G23"/>
  </mergeCells>
  <pageMargins left="0.98425196850393704" right="0.31496062992125984" top="1.1811023622047245" bottom="0.59055118110236227" header="0.62" footer="0.39370078740157483"/>
  <pageSetup paperSize="9" scale="72" orientation="portrait" useFirstPageNumber="1" verticalDpi="300" r:id="rId1"/>
  <headerFooter alignWithMargins="0">
    <oddFooter>&amp;L&amp;"Times New Roman CE,Bold Italic"             &amp;R&amp;"Times New Roman CE,Bold Italic"&amp;P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71CFB-B65A-4EC5-A800-DAD2A23F9EEF}">
  <sheetPr>
    <tabColor rgb="FF92D050"/>
    <pageSetUpPr fitToPage="1"/>
  </sheetPr>
  <dimension ref="A1:W996"/>
  <sheetViews>
    <sheetView view="pageBreakPreview" zoomScaleNormal="100" zoomScaleSheetLayoutView="100" workbookViewId="0"/>
  </sheetViews>
  <sheetFormatPr defaultColWidth="14.44140625" defaultRowHeight="15" customHeight="1"/>
  <cols>
    <col min="1" max="1" width="18.5546875" style="1555" customWidth="1"/>
    <col min="2" max="2" width="15.77734375" style="1555" customWidth="1"/>
    <col min="3" max="3" width="49" style="1555" customWidth="1"/>
    <col min="4" max="23" width="8.88671875" style="1555" customWidth="1"/>
    <col min="24" max="16384" width="14.44140625" style="1555"/>
  </cols>
  <sheetData>
    <row r="1" spans="1:3" ht="15" customHeight="1">
      <c r="A1" s="1634"/>
      <c r="B1" s="1634"/>
    </row>
    <row r="2" spans="1:3" ht="48.75" customHeight="1">
      <c r="B2" s="1570" t="s">
        <v>0</v>
      </c>
      <c r="C2" s="1570" t="s">
        <v>2530</v>
      </c>
    </row>
    <row r="3" spans="1:3" ht="7.5" customHeight="1">
      <c r="B3" s="1680"/>
    </row>
    <row r="4" spans="1:3" ht="37.5" customHeight="1">
      <c r="B4" s="1570" t="s">
        <v>1</v>
      </c>
      <c r="C4" s="1570" t="s">
        <v>1393</v>
      </c>
    </row>
    <row r="5" spans="1:3" ht="7.5" customHeight="1"/>
    <row r="6" spans="1:3" ht="24" customHeight="1">
      <c r="A6" s="1634"/>
      <c r="B6" s="2147" t="s">
        <v>149</v>
      </c>
      <c r="C6" s="1570" t="s">
        <v>3613</v>
      </c>
    </row>
    <row r="7" spans="1:3" ht="7.5" customHeight="1">
      <c r="B7" s="1634"/>
    </row>
    <row r="8" spans="1:3" ht="7.5" customHeight="1">
      <c r="B8" s="1634"/>
    </row>
    <row r="9" spans="1:3" s="102" customFormat="1" ht="15" customHeight="1">
      <c r="B9" s="222" t="s">
        <v>4</v>
      </c>
      <c r="C9" s="223" t="s">
        <v>1573</v>
      </c>
    </row>
    <row r="10" spans="1:3" s="102" customFormat="1" ht="15" customHeight="1">
      <c r="B10" s="222" t="s">
        <v>1610</v>
      </c>
      <c r="C10" s="2280" t="s">
        <v>3614</v>
      </c>
    </row>
    <row r="11" spans="1:3" ht="15" customHeight="1">
      <c r="A11" s="1634"/>
      <c r="B11" s="1680"/>
    </row>
    <row r="12" spans="1:3" ht="15" customHeight="1">
      <c r="B12" s="1634"/>
    </row>
    <row r="14" spans="1:3" ht="15" customHeight="1">
      <c r="A14" s="1634"/>
      <c r="B14" s="1680"/>
    </row>
    <row r="15" spans="1:3" ht="15" customHeight="1">
      <c r="A15" s="1634"/>
      <c r="B15" s="1680"/>
    </row>
    <row r="16" spans="1:3" ht="15" customHeight="1">
      <c r="A16" s="1634"/>
      <c r="B16" s="1680"/>
    </row>
    <row r="19" spans="1:23" ht="15" customHeight="1">
      <c r="A19" s="1634"/>
      <c r="B19" s="2149"/>
    </row>
    <row r="20" spans="1:23" ht="15" customHeight="1">
      <c r="A20" s="1634"/>
      <c r="B20" s="2149"/>
    </row>
    <row r="22" spans="1:23" ht="15.75" customHeight="1"/>
    <row r="23" spans="1:23" ht="15" customHeight="1">
      <c r="A23" s="1634"/>
      <c r="B23" s="1680"/>
    </row>
    <row r="24" spans="1:23" ht="15" customHeight="1">
      <c r="A24" s="1634"/>
      <c r="B24" s="1680"/>
    </row>
    <row r="25" spans="1:23" ht="25.5" customHeight="1">
      <c r="B25" s="2150" t="s">
        <v>20</v>
      </c>
    </row>
    <row r="26" spans="1:23" ht="25.5" customHeight="1">
      <c r="A26" s="2151"/>
      <c r="B26" s="2152" t="s">
        <v>3615</v>
      </c>
      <c r="C26" s="2153"/>
      <c r="D26" s="1562"/>
      <c r="E26" s="1562"/>
      <c r="F26" s="1562"/>
      <c r="G26" s="1562"/>
      <c r="H26" s="1562"/>
      <c r="I26" s="1562"/>
      <c r="J26" s="1562"/>
      <c r="K26" s="1562"/>
      <c r="L26" s="1562"/>
      <c r="M26" s="1562"/>
      <c r="N26" s="1562"/>
      <c r="O26" s="1562"/>
      <c r="P26" s="1562"/>
      <c r="Q26" s="1562"/>
      <c r="R26" s="1562"/>
      <c r="S26" s="1562"/>
      <c r="T26" s="1562"/>
      <c r="U26" s="1562"/>
      <c r="V26" s="1562"/>
      <c r="W26" s="1562"/>
    </row>
    <row r="27" spans="1:23" ht="15" customHeight="1">
      <c r="A27" s="2154"/>
      <c r="B27" s="2149"/>
    </row>
    <row r="28" spans="1:23" ht="15" customHeight="1">
      <c r="A28" s="2154"/>
      <c r="B28" s="1634"/>
    </row>
    <row r="29" spans="1:23" ht="15" customHeight="1">
      <c r="A29" s="2154"/>
      <c r="B29" s="1634"/>
    </row>
    <row r="30" spans="1:23" ht="15" customHeight="1">
      <c r="A30" s="2155"/>
      <c r="B30" s="1680"/>
    </row>
    <row r="31" spans="1:23" ht="15" customHeight="1">
      <c r="A31" s="2154"/>
      <c r="B31" s="1634"/>
    </row>
    <row r="32" spans="1:23" ht="15" customHeight="1">
      <c r="A32" s="2154"/>
      <c r="B32" s="1634"/>
    </row>
    <row r="33" spans="1:23" ht="15" customHeight="1">
      <c r="A33" s="2154"/>
      <c r="B33" s="1634"/>
    </row>
    <row r="34" spans="1:23" ht="15" customHeight="1">
      <c r="A34" s="2154"/>
      <c r="B34" s="1634"/>
      <c r="C34" s="1634"/>
      <c r="D34" s="1634"/>
      <c r="E34" s="1634"/>
      <c r="F34" s="1634"/>
      <c r="G34" s="1634"/>
      <c r="H34" s="1634"/>
      <c r="I34" s="1634"/>
      <c r="J34" s="1634"/>
      <c r="K34" s="1634"/>
      <c r="L34" s="1634"/>
      <c r="M34" s="1634"/>
      <c r="N34" s="1634"/>
      <c r="O34" s="1634"/>
      <c r="P34" s="1634"/>
      <c r="Q34" s="1634"/>
      <c r="R34" s="1634"/>
      <c r="S34" s="1634"/>
      <c r="T34" s="1634"/>
      <c r="U34" s="1634"/>
      <c r="V34" s="1634"/>
      <c r="W34" s="1634"/>
    </row>
    <row r="35" spans="1:23" ht="15" customHeight="1">
      <c r="A35" s="2154"/>
      <c r="B35" s="1634"/>
      <c r="C35" s="1634"/>
      <c r="D35" s="1634"/>
      <c r="E35" s="1634"/>
      <c r="F35" s="1634"/>
      <c r="G35" s="1634"/>
      <c r="H35" s="1634"/>
      <c r="I35" s="1634"/>
      <c r="J35" s="1634"/>
      <c r="K35" s="1634"/>
      <c r="L35" s="1634"/>
      <c r="M35" s="1634"/>
      <c r="N35" s="1634"/>
      <c r="O35" s="1634"/>
      <c r="P35" s="1634"/>
      <c r="Q35" s="1634"/>
      <c r="R35" s="1634"/>
      <c r="S35" s="1634"/>
      <c r="T35" s="1634"/>
      <c r="U35" s="1634"/>
      <c r="V35" s="1634"/>
      <c r="W35" s="1634"/>
    </row>
    <row r="36" spans="1:23" ht="15" customHeight="1">
      <c r="A36" s="2154"/>
      <c r="B36" s="1634"/>
      <c r="C36" s="1634"/>
      <c r="D36" s="1634"/>
      <c r="E36" s="1634"/>
      <c r="F36" s="1634"/>
      <c r="G36" s="1634"/>
      <c r="H36" s="1634"/>
      <c r="I36" s="1634"/>
      <c r="J36" s="1634"/>
      <c r="K36" s="1634"/>
      <c r="L36" s="1634"/>
      <c r="M36" s="1634"/>
      <c r="N36" s="1634"/>
      <c r="O36" s="1634"/>
      <c r="P36" s="1634"/>
      <c r="Q36" s="1634"/>
      <c r="R36" s="1634"/>
      <c r="S36" s="1634"/>
      <c r="T36" s="1634"/>
      <c r="U36" s="1634"/>
      <c r="V36" s="1634"/>
      <c r="W36" s="1634"/>
    </row>
    <row r="37" spans="1:23" ht="15" customHeight="1">
      <c r="A37" s="2154"/>
      <c r="B37" s="1634"/>
      <c r="C37" s="1634"/>
      <c r="D37" s="1634"/>
      <c r="E37" s="1634"/>
      <c r="F37" s="1634"/>
      <c r="G37" s="1634"/>
      <c r="H37" s="1634"/>
      <c r="I37" s="1634"/>
      <c r="J37" s="1634"/>
      <c r="K37" s="1634"/>
      <c r="L37" s="1634"/>
      <c r="M37" s="1634"/>
      <c r="N37" s="1634"/>
      <c r="O37" s="1634"/>
      <c r="P37" s="1634"/>
      <c r="Q37" s="1634"/>
      <c r="R37" s="1634"/>
      <c r="S37" s="1634"/>
      <c r="T37" s="1634"/>
      <c r="U37" s="1634"/>
      <c r="V37" s="1634"/>
      <c r="W37" s="1634"/>
    </row>
    <row r="38" spans="1:23" ht="15" customHeight="1">
      <c r="A38" s="2154"/>
      <c r="B38" s="1634"/>
    </row>
    <row r="39" spans="1:23" ht="0.75" customHeight="1">
      <c r="A39" s="2154"/>
      <c r="B39" s="1634"/>
    </row>
    <row r="40" spans="1:23" ht="10.5" customHeight="1">
      <c r="A40" s="2154"/>
      <c r="B40" s="1680"/>
    </row>
    <row r="41" spans="1:23" ht="19.5" customHeight="1">
      <c r="A41" s="1680"/>
      <c r="B41" s="1570" t="s">
        <v>151</v>
      </c>
      <c r="C41" s="1570" t="s">
        <v>3616</v>
      </c>
      <c r="D41" s="1680"/>
      <c r="E41" s="1680"/>
      <c r="F41" s="1680"/>
      <c r="G41" s="1680"/>
      <c r="H41" s="1680"/>
      <c r="I41" s="1680"/>
      <c r="J41" s="1680"/>
      <c r="K41" s="1680"/>
      <c r="L41" s="1680"/>
      <c r="M41" s="1680"/>
      <c r="N41" s="1680"/>
      <c r="O41" s="1680"/>
      <c r="P41" s="1680"/>
      <c r="Q41" s="1680"/>
      <c r="R41" s="1680"/>
      <c r="S41" s="1680"/>
      <c r="T41" s="1680"/>
      <c r="U41" s="1680"/>
      <c r="V41" s="1680"/>
      <c r="W41" s="1680"/>
    </row>
    <row r="42" spans="1:23" ht="17.25" customHeight="1">
      <c r="A42" s="1680"/>
      <c r="B42" s="1680"/>
      <c r="C42" s="1634" t="s">
        <v>2513</v>
      </c>
      <c r="D42" s="1680"/>
      <c r="E42" s="1680"/>
      <c r="F42" s="1680"/>
      <c r="G42" s="1680"/>
      <c r="H42" s="1680"/>
      <c r="I42" s="1680"/>
      <c r="J42" s="1680"/>
      <c r="K42" s="1680"/>
      <c r="L42" s="1680"/>
      <c r="M42" s="1680"/>
      <c r="N42" s="1680"/>
      <c r="O42" s="1680"/>
      <c r="P42" s="1680"/>
      <c r="Q42" s="1680"/>
      <c r="R42" s="1680"/>
      <c r="S42" s="1680"/>
      <c r="T42" s="1680"/>
      <c r="U42" s="1680"/>
      <c r="V42" s="1680"/>
      <c r="W42" s="1680"/>
    </row>
    <row r="43" spans="1:23" ht="15" customHeight="1">
      <c r="B43" s="1634"/>
    </row>
    <row r="44" spans="1:23" ht="15.75" customHeight="1"/>
    <row r="45" spans="1:23" ht="15.75" customHeight="1"/>
    <row r="46" spans="1:23" ht="15.75" customHeight="1"/>
    <row r="47" spans="1:23" ht="15.75" customHeight="1"/>
    <row r="48" spans="1:2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sheetProtection algorithmName="SHA-512" hashValue="PRpqO2wtoU21PQK1zLAKt6OPMbzTvOqTK6S3QhrkHazIzHLXC57Y997qZdLHyS6UMJzjuZ0dA5xBGTnu6gdYEQ==" saltValue="n3gcuXM+gbzLCtWNnbCfZA==" spinCount="100000" sheet="1" objects="1" scenarios="1"/>
  <mergeCells count="1">
    <mergeCell ref="B26:C26"/>
  </mergeCells>
  <printOptions horizontalCentered="1"/>
  <pageMargins left="1.299212598425197" right="0.55118110236220474" top="0.35433070866141736" bottom="0.39370078740157483" header="0" footer="0"/>
  <pageSetup paperSize="9" fitToHeight="0" orientation="portrait" r:id="rId1"/>
  <headerFooter>
    <oddFooter>&amp;L&amp;9&amp;A&amp;10
&amp;C&amp;9DIO 2 - ELEMENT - GRAĐENJE&amp;R&amp;"Arial,Bold"&amp;9&amp;P/&amp;N</oddFooter>
  </headerFooter>
  <colBreaks count="1" manualBreakCount="1">
    <brk id="3" max="5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05299-E436-46F9-AB30-AE460E54A5E5}">
  <sheetPr>
    <tabColor rgb="FF92D050"/>
  </sheetPr>
  <dimension ref="A1:H40"/>
  <sheetViews>
    <sheetView view="pageBreakPreview" zoomScaleNormal="100" zoomScaleSheetLayoutView="100" workbookViewId="0">
      <pane ySplit="2" topLeftCell="A3" activePane="bottomLeft" state="frozen"/>
      <selection pane="bottomLeft"/>
    </sheetView>
  </sheetViews>
  <sheetFormatPr defaultColWidth="8.88671875" defaultRowHeight="13.2"/>
  <cols>
    <col min="1" max="1" width="5.77734375" style="2292" customWidth="1"/>
    <col min="2" max="2" width="40.77734375" style="2292" customWidth="1"/>
    <col min="3" max="3" width="5.77734375" style="2308" customWidth="1"/>
    <col min="4" max="4" width="9.77734375" style="2292" bestFit="1" customWidth="1"/>
    <col min="5" max="5" width="12.77734375" style="2292" customWidth="1"/>
    <col min="6" max="6" width="17.44140625" style="2292" customWidth="1"/>
    <col min="7" max="7" width="8.88671875" style="2292"/>
    <col min="8" max="8" width="8.88671875" style="2292" hidden="1" customWidth="1"/>
    <col min="9" max="16384" width="8.88671875" style="2292"/>
  </cols>
  <sheetData>
    <row r="1" spans="1:8" s="2283" customFormat="1" ht="15" customHeight="1">
      <c r="A1" s="2281" t="s">
        <v>165</v>
      </c>
      <c r="B1" s="2282" t="s">
        <v>166</v>
      </c>
      <c r="C1" s="2282" t="s">
        <v>167</v>
      </c>
      <c r="D1" s="2282" t="s">
        <v>168</v>
      </c>
      <c r="E1" s="2282" t="s">
        <v>169</v>
      </c>
      <c r="F1" s="2282" t="s">
        <v>170</v>
      </c>
    </row>
    <row r="2" spans="1:8" s="2286" customFormat="1" ht="10.199999999999999">
      <c r="A2" s="2284">
        <v>1</v>
      </c>
      <c r="B2" s="2285">
        <v>2</v>
      </c>
      <c r="C2" s="2285">
        <v>3</v>
      </c>
      <c r="D2" s="2285">
        <v>4</v>
      </c>
      <c r="E2" s="2285">
        <v>5</v>
      </c>
      <c r="F2" s="2285" t="s">
        <v>171</v>
      </c>
    </row>
    <row r="3" spans="1:8" s="2286" customFormat="1" ht="10.199999999999999"/>
    <row r="4" spans="1:8" ht="13.8">
      <c r="A4" s="2287" t="s">
        <v>203</v>
      </c>
      <c r="B4" s="2288" t="s">
        <v>2525</v>
      </c>
      <c r="C4" s="2289"/>
      <c r="D4" s="2290"/>
      <c r="E4" s="2290"/>
      <c r="F4" s="2291"/>
    </row>
    <row r="5" spans="1:8" s="2286" customFormat="1" ht="10.199999999999999"/>
    <row r="6" spans="1:8">
      <c r="A6" s="2293"/>
      <c r="B6" s="2294" t="s">
        <v>227</v>
      </c>
      <c r="C6" s="2295"/>
      <c r="D6" s="2296"/>
      <c r="E6" s="2296"/>
      <c r="F6" s="2297"/>
    </row>
    <row r="7" spans="1:8">
      <c r="A7" s="2298"/>
      <c r="B7" s="2299"/>
      <c r="C7" s="2300"/>
      <c r="D7" s="2301"/>
      <c r="E7" s="2301"/>
      <c r="F7" s="2302"/>
    </row>
    <row r="8" spans="1:8" s="2303" customFormat="1">
      <c r="B8" s="2304" t="s">
        <v>3617</v>
      </c>
      <c r="C8" s="2304"/>
      <c r="D8" s="2304"/>
      <c r="E8" s="2304"/>
      <c r="F8" s="2304"/>
    </row>
    <row r="9" spans="1:8" s="2303" customFormat="1" ht="84.75" customHeight="1">
      <c r="B9" s="2304" t="s">
        <v>3618</v>
      </c>
      <c r="C9" s="2304"/>
      <c r="D9" s="2304"/>
      <c r="E9" s="2304"/>
      <c r="F9" s="2304"/>
    </row>
    <row r="10" spans="1:8" s="2303" customFormat="1">
      <c r="B10" s="2304"/>
      <c r="C10" s="2304"/>
      <c r="D10" s="2304"/>
      <c r="E10" s="2304"/>
      <c r="F10" s="2304"/>
    </row>
    <row r="11" spans="1:8" s="2303" customFormat="1">
      <c r="B11" s="2304" t="s">
        <v>3619</v>
      </c>
      <c r="C11" s="2304"/>
      <c r="D11" s="2304"/>
      <c r="E11" s="2304"/>
      <c r="F11" s="2304"/>
    </row>
    <row r="12" spans="1:8" s="2303" customFormat="1" ht="44.25" customHeight="1">
      <c r="B12" s="2304" t="s">
        <v>3620</v>
      </c>
      <c r="C12" s="2304"/>
      <c r="D12" s="2304"/>
      <c r="E12" s="2304"/>
      <c r="F12" s="2304"/>
    </row>
    <row r="13" spans="1:8" s="2303" customFormat="1">
      <c r="B13" s="2304"/>
      <c r="C13" s="2304"/>
      <c r="D13" s="2304"/>
      <c r="E13" s="2304"/>
      <c r="F13" s="2304"/>
    </row>
    <row r="14" spans="1:8" s="2303" customFormat="1">
      <c r="B14" s="2304" t="s">
        <v>3621</v>
      </c>
      <c r="C14" s="2304"/>
      <c r="D14" s="2304"/>
      <c r="E14" s="2304"/>
      <c r="F14" s="2304"/>
    </row>
    <row r="15" spans="1:8" s="2303" customFormat="1" ht="102.75" customHeight="1">
      <c r="B15" s="2304" t="s">
        <v>3622</v>
      </c>
      <c r="C15" s="2304"/>
      <c r="D15" s="2304"/>
      <c r="E15" s="2304"/>
      <c r="F15" s="2304"/>
    </row>
    <row r="16" spans="1:8" s="2305" customFormat="1">
      <c r="C16" s="2306"/>
      <c r="H16" s="2307"/>
    </row>
    <row r="17" spans="3:3" s="2305" customFormat="1">
      <c r="C17" s="2306"/>
    </row>
    <row r="18" spans="3:3" s="2305" customFormat="1">
      <c r="C18" s="2306"/>
    </row>
    <row r="19" spans="3:3" s="2305" customFormat="1">
      <c r="C19" s="2306"/>
    </row>
    <row r="20" spans="3:3" s="2305" customFormat="1">
      <c r="C20" s="2306"/>
    </row>
    <row r="21" spans="3:3" s="2305" customFormat="1">
      <c r="C21" s="2306"/>
    </row>
    <row r="22" spans="3:3" s="2305" customFormat="1">
      <c r="C22" s="2306"/>
    </row>
    <row r="23" spans="3:3" s="2305" customFormat="1">
      <c r="C23" s="2306"/>
    </row>
    <row r="24" spans="3:3" s="2305" customFormat="1">
      <c r="C24" s="2306"/>
    </row>
    <row r="25" spans="3:3" s="2305" customFormat="1">
      <c r="C25" s="2306"/>
    </row>
    <row r="26" spans="3:3" s="2305" customFormat="1">
      <c r="C26" s="2306"/>
    </row>
    <row r="27" spans="3:3" s="2305" customFormat="1">
      <c r="C27" s="2306"/>
    </row>
    <row r="28" spans="3:3" s="2305" customFormat="1">
      <c r="C28" s="2306"/>
    </row>
    <row r="29" spans="3:3" s="2305" customFormat="1">
      <c r="C29" s="2306"/>
    </row>
    <row r="30" spans="3:3" s="2305" customFormat="1">
      <c r="C30" s="2306"/>
    </row>
    <row r="31" spans="3:3" s="2305" customFormat="1">
      <c r="C31" s="2306"/>
    </row>
    <row r="32" spans="3:3" s="2305" customFormat="1">
      <c r="C32" s="2306"/>
    </row>
    <row r="33" spans="3:3" s="2305" customFormat="1">
      <c r="C33" s="2306"/>
    </row>
    <row r="34" spans="3:3" s="2305" customFormat="1">
      <c r="C34" s="2306"/>
    </row>
    <row r="35" spans="3:3" s="2305" customFormat="1">
      <c r="C35" s="2306"/>
    </row>
    <row r="36" spans="3:3" s="2305" customFormat="1">
      <c r="C36" s="2306"/>
    </row>
    <row r="37" spans="3:3" s="2305" customFormat="1">
      <c r="C37" s="2306"/>
    </row>
    <row r="38" spans="3:3" s="2305" customFormat="1">
      <c r="C38" s="2306"/>
    </row>
    <row r="39" spans="3:3" s="2305" customFormat="1">
      <c r="C39" s="2306"/>
    </row>
    <row r="40" spans="3:3" s="2305" customFormat="1">
      <c r="C40" s="2306"/>
    </row>
  </sheetData>
  <sheetProtection algorithmName="SHA-512" hashValue="z94eha0WowbSMoes/bWjxLdpFGogCYqk36GU0Oogb7a9fBmyuY43jkFWcZdW+jU1O8jVWFUInzMo/NhADpPm5Q==" saltValue="1qyC2MEijagMZTUZcEBN1g==" spinCount="100000" sheet="1" objects="1" scenarios="1"/>
  <mergeCells count="8">
    <mergeCell ref="B14:F14"/>
    <mergeCell ref="B15:F15"/>
    <mergeCell ref="B8:F8"/>
    <mergeCell ref="B9:F9"/>
    <mergeCell ref="B10:F10"/>
    <mergeCell ref="B11:F11"/>
    <mergeCell ref="B12:F12"/>
    <mergeCell ref="B13:F13"/>
  </mergeCells>
  <printOptions horizontalCentered="1"/>
  <pageMargins left="0.25" right="0.25" top="0.75" bottom="0.75" header="0.3" footer="0.3"/>
  <pageSetup paperSize="9" orientation="portrait" r:id="rId1"/>
  <headerFooter>
    <oddFooter>&amp;L&amp;9&amp;A&amp;C&amp;9DIO 2 - ELEMENT - GRAĐENJE&amp;R&amp;"Arial,Bold"&amp;9&amp;P/&amp;N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9AFA4-99A2-48B1-99CC-7B58AD3A6397}">
  <sheetPr>
    <tabColor rgb="FF92D050"/>
  </sheetPr>
  <dimension ref="A1:Z420"/>
  <sheetViews>
    <sheetView view="pageBreakPreview" zoomScaleNormal="100" zoomScaleSheetLayoutView="100" workbookViewId="0">
      <pane ySplit="2" topLeftCell="A3" activePane="bottomLeft" state="frozen"/>
      <selection pane="bottomLeft"/>
    </sheetView>
  </sheetViews>
  <sheetFormatPr defaultColWidth="14.44140625" defaultRowHeight="14.4"/>
  <cols>
    <col min="1" max="1" width="5" style="2316" customWidth="1"/>
    <col min="2" max="2" width="46.44140625" style="2316" customWidth="1"/>
    <col min="3" max="3" width="6.5546875" style="2316" customWidth="1"/>
    <col min="4" max="4" width="10.21875" style="2316" customWidth="1"/>
    <col min="5" max="5" width="10.109375" style="2565" customWidth="1"/>
    <col min="6" max="6" width="11.21875" style="2316" customWidth="1"/>
    <col min="7" max="7" width="61.88671875" style="2316" customWidth="1"/>
    <col min="8" max="26" width="9.109375" style="2316" customWidth="1"/>
    <col min="27" max="16384" width="14.44140625" style="2316"/>
  </cols>
  <sheetData>
    <row r="1" spans="1:26">
      <c r="A1" s="2309"/>
      <c r="B1" s="2310" t="s">
        <v>3623</v>
      </c>
      <c r="C1" s="2311"/>
      <c r="D1" s="2312"/>
      <c r="E1" s="2313"/>
      <c r="F1" s="2314"/>
      <c r="G1" s="2312"/>
      <c r="H1" s="2315"/>
      <c r="I1" s="2315"/>
      <c r="J1" s="2315"/>
      <c r="K1" s="2315"/>
      <c r="L1" s="2315"/>
      <c r="M1" s="2315"/>
      <c r="N1" s="2315"/>
      <c r="O1" s="2315"/>
      <c r="P1" s="2315"/>
      <c r="Q1" s="2315"/>
      <c r="R1" s="2315"/>
      <c r="S1" s="2315"/>
      <c r="T1" s="2315"/>
      <c r="U1" s="2315"/>
      <c r="V1" s="2315"/>
      <c r="W1" s="2315"/>
      <c r="X1" s="2315"/>
      <c r="Y1" s="2315"/>
      <c r="Z1" s="2315"/>
    </row>
    <row r="2" spans="1:26">
      <c r="A2" s="2317" t="s">
        <v>165</v>
      </c>
      <c r="B2" s="2318" t="s">
        <v>166</v>
      </c>
      <c r="C2" s="2319" t="s">
        <v>167</v>
      </c>
      <c r="D2" s="2320" t="s">
        <v>168</v>
      </c>
      <c r="E2" s="2321" t="s">
        <v>169</v>
      </c>
      <c r="F2" s="2322" t="s">
        <v>3624</v>
      </c>
      <c r="G2" s="2322" t="s">
        <v>3625</v>
      </c>
      <c r="H2" s="2315"/>
      <c r="I2" s="2315"/>
      <c r="J2" s="2315"/>
      <c r="K2" s="2315"/>
      <c r="L2" s="2315"/>
      <c r="M2" s="2315"/>
      <c r="N2" s="2315"/>
      <c r="O2" s="2315"/>
      <c r="P2" s="2315"/>
      <c r="Q2" s="2315"/>
      <c r="R2" s="2315"/>
      <c r="S2" s="2315"/>
      <c r="T2" s="2315"/>
      <c r="U2" s="2315"/>
      <c r="V2" s="2315"/>
      <c r="W2" s="2315"/>
      <c r="X2" s="2315"/>
      <c r="Y2" s="2315"/>
      <c r="Z2" s="2315"/>
    </row>
    <row r="3" spans="1:26">
      <c r="A3" s="2323"/>
      <c r="B3" s="2324"/>
      <c r="C3" s="2325"/>
      <c r="D3" s="2326"/>
      <c r="E3" s="2327"/>
      <c r="F3" s="2328"/>
      <c r="G3" s="2329"/>
      <c r="H3" s="2315"/>
      <c r="I3" s="2315"/>
      <c r="J3" s="2315"/>
      <c r="K3" s="2315"/>
      <c r="L3" s="2315"/>
      <c r="M3" s="2315"/>
      <c r="N3" s="2315"/>
      <c r="O3" s="2315"/>
      <c r="P3" s="2315"/>
      <c r="Q3" s="2315"/>
      <c r="R3" s="2315"/>
      <c r="S3" s="2315"/>
      <c r="T3" s="2315"/>
      <c r="U3" s="2315"/>
      <c r="V3" s="2315"/>
      <c r="W3" s="2315"/>
      <c r="X3" s="2315"/>
      <c r="Y3" s="2315"/>
      <c r="Z3" s="2315"/>
    </row>
    <row r="4" spans="1:26">
      <c r="A4" s="2330"/>
      <c r="B4" s="2331"/>
      <c r="C4" s="2331"/>
      <c r="D4" s="2332"/>
      <c r="E4" s="2333"/>
      <c r="F4" s="2332"/>
      <c r="G4" s="2334"/>
      <c r="H4" s="2315"/>
      <c r="I4" s="2315"/>
      <c r="J4" s="2315"/>
      <c r="K4" s="2315"/>
      <c r="L4" s="2315"/>
      <c r="M4" s="2315"/>
      <c r="N4" s="2315"/>
      <c r="O4" s="2315"/>
      <c r="P4" s="2315"/>
      <c r="Q4" s="2315"/>
      <c r="R4" s="2315"/>
      <c r="S4" s="2315"/>
      <c r="T4" s="2315"/>
      <c r="U4" s="2315"/>
      <c r="V4" s="2315"/>
      <c r="W4" s="2315"/>
      <c r="X4" s="2315"/>
      <c r="Y4" s="2315"/>
      <c r="Z4" s="2315"/>
    </row>
    <row r="5" spans="1:26">
      <c r="A5" s="2335">
        <v>1</v>
      </c>
      <c r="B5" s="2336" t="s">
        <v>3626</v>
      </c>
      <c r="C5" s="2337"/>
      <c r="D5" s="2337"/>
      <c r="E5" s="2338"/>
      <c r="F5" s="2339"/>
      <c r="G5" s="2340"/>
      <c r="H5" s="2315"/>
      <c r="I5" s="2315"/>
      <c r="J5" s="2315"/>
      <c r="K5" s="2315"/>
      <c r="L5" s="2315"/>
      <c r="M5" s="2315"/>
      <c r="N5" s="2315"/>
      <c r="O5" s="2315"/>
      <c r="P5" s="2315"/>
      <c r="Q5" s="2315"/>
      <c r="R5" s="2315"/>
      <c r="S5" s="2315"/>
      <c r="T5" s="2315"/>
      <c r="U5" s="2315"/>
      <c r="V5" s="2315"/>
      <c r="W5" s="2315"/>
      <c r="X5" s="2315"/>
      <c r="Y5" s="2315"/>
      <c r="Z5" s="2315"/>
    </row>
    <row r="6" spans="1:26">
      <c r="A6" s="2341"/>
      <c r="B6" s="2342"/>
      <c r="C6" s="2331"/>
      <c r="D6" s="2331"/>
      <c r="E6" s="2343"/>
      <c r="F6" s="2344"/>
      <c r="G6" s="2345"/>
      <c r="H6" s="2315"/>
      <c r="I6" s="2315"/>
      <c r="J6" s="2315"/>
      <c r="K6" s="2315"/>
      <c r="L6" s="2315"/>
      <c r="M6" s="2315"/>
      <c r="N6" s="2315"/>
      <c r="O6" s="2315"/>
      <c r="P6" s="2315"/>
      <c r="Q6" s="2315"/>
      <c r="R6" s="2315"/>
      <c r="S6" s="2315"/>
      <c r="T6" s="2315"/>
      <c r="U6" s="2315"/>
      <c r="V6" s="2315"/>
      <c r="W6" s="2315"/>
      <c r="X6" s="2315"/>
      <c r="Y6" s="2315"/>
      <c r="Z6" s="2315"/>
    </row>
    <row r="7" spans="1:26">
      <c r="A7" s="2346"/>
      <c r="B7" s="2345" t="s">
        <v>3627</v>
      </c>
      <c r="C7" s="2345"/>
      <c r="D7" s="2347"/>
      <c r="E7" s="2348"/>
      <c r="F7" s="2349"/>
      <c r="G7" s="2331"/>
      <c r="H7" s="2315"/>
      <c r="I7" s="2315"/>
      <c r="J7" s="2315"/>
      <c r="K7" s="2315"/>
      <c r="L7" s="2315"/>
      <c r="M7" s="2315"/>
      <c r="N7" s="2315"/>
      <c r="O7" s="2315"/>
      <c r="P7" s="2315"/>
      <c r="Q7" s="2315"/>
      <c r="R7" s="2315"/>
      <c r="S7" s="2315"/>
      <c r="T7" s="2315"/>
      <c r="U7" s="2315"/>
      <c r="V7" s="2315"/>
      <c r="W7" s="2315"/>
      <c r="X7" s="2315"/>
      <c r="Y7" s="2315"/>
      <c r="Z7" s="2315"/>
    </row>
    <row r="8" spans="1:26" ht="20.399999999999999">
      <c r="A8" s="2346"/>
      <c r="B8" s="2342" t="s">
        <v>3628</v>
      </c>
      <c r="C8" s="2345"/>
      <c r="D8" s="2345"/>
      <c r="E8" s="2348"/>
      <c r="F8" s="2349"/>
      <c r="G8" s="2331"/>
      <c r="H8" s="2315"/>
      <c r="I8" s="2315"/>
      <c r="J8" s="2315"/>
      <c r="K8" s="2315"/>
      <c r="L8" s="2315"/>
      <c r="M8" s="2315"/>
      <c r="N8" s="2315"/>
      <c r="O8" s="2315"/>
      <c r="P8" s="2315"/>
      <c r="Q8" s="2315"/>
      <c r="R8" s="2315"/>
      <c r="S8" s="2315"/>
      <c r="T8" s="2315"/>
      <c r="U8" s="2315"/>
      <c r="V8" s="2315"/>
      <c r="W8" s="2315"/>
      <c r="X8" s="2315"/>
      <c r="Y8" s="2315"/>
      <c r="Z8" s="2315"/>
    </row>
    <row r="9" spans="1:26">
      <c r="A9" s="2346"/>
      <c r="B9" s="2345"/>
      <c r="C9" s="2345"/>
      <c r="D9" s="2347"/>
      <c r="E9" s="2348"/>
      <c r="F9" s="2349"/>
      <c r="G9" s="2334"/>
      <c r="H9" s="2315"/>
      <c r="I9" s="2315"/>
      <c r="J9" s="2315"/>
      <c r="K9" s="2315"/>
      <c r="L9" s="2315"/>
      <c r="M9" s="2315"/>
      <c r="N9" s="2315"/>
      <c r="O9" s="2315"/>
      <c r="P9" s="2315"/>
      <c r="Q9" s="2315"/>
      <c r="R9" s="2315"/>
      <c r="S9" s="2315"/>
      <c r="T9" s="2315"/>
      <c r="U9" s="2315"/>
      <c r="V9" s="2315"/>
      <c r="W9" s="2315"/>
      <c r="X9" s="2315"/>
      <c r="Y9" s="2315"/>
      <c r="Z9" s="2315"/>
    </row>
    <row r="10" spans="1:26">
      <c r="A10" s="2346"/>
      <c r="B10" s="2342" t="s">
        <v>3629</v>
      </c>
      <c r="C10" s="2350"/>
      <c r="D10" s="2350"/>
      <c r="E10" s="2351"/>
      <c r="F10" s="2352"/>
      <c r="G10" s="2353"/>
      <c r="H10" s="2315"/>
      <c r="I10" s="2315"/>
      <c r="J10" s="2315"/>
      <c r="K10" s="2315"/>
      <c r="L10" s="2315"/>
      <c r="M10" s="2315"/>
      <c r="N10" s="2315"/>
      <c r="O10" s="2315"/>
      <c r="P10" s="2315"/>
      <c r="Q10" s="2315"/>
      <c r="R10" s="2315"/>
      <c r="S10" s="2315"/>
      <c r="T10" s="2315"/>
      <c r="U10" s="2315"/>
      <c r="V10" s="2315"/>
      <c r="W10" s="2315"/>
      <c r="X10" s="2315"/>
      <c r="Y10" s="2315"/>
      <c r="Z10" s="2315"/>
    </row>
    <row r="11" spans="1:26">
      <c r="A11" s="2346"/>
      <c r="B11" s="2345" t="s">
        <v>3630</v>
      </c>
      <c r="C11" s="2350"/>
      <c r="D11" s="2354"/>
      <c r="E11" s="2351"/>
      <c r="F11" s="2352"/>
      <c r="G11" s="2353"/>
      <c r="H11" s="2315"/>
      <c r="I11" s="2315"/>
      <c r="J11" s="2315"/>
      <c r="K11" s="2315"/>
      <c r="L11" s="2315"/>
      <c r="M11" s="2315"/>
      <c r="N11" s="2315"/>
      <c r="O11" s="2315"/>
      <c r="P11" s="2315"/>
      <c r="Q11" s="2315"/>
      <c r="R11" s="2315"/>
      <c r="S11" s="2315"/>
      <c r="T11" s="2315"/>
      <c r="U11" s="2315"/>
      <c r="V11" s="2315"/>
      <c r="W11" s="2315"/>
      <c r="X11" s="2315"/>
      <c r="Y11" s="2315"/>
      <c r="Z11" s="2315"/>
    </row>
    <row r="12" spans="1:26">
      <c r="A12" s="2355"/>
      <c r="B12" s="2345" t="s">
        <v>3631</v>
      </c>
      <c r="C12" s="2353"/>
      <c r="D12" s="2356"/>
      <c r="E12" s="2357"/>
      <c r="F12" s="2353"/>
      <c r="G12" s="2353"/>
      <c r="H12" s="2315"/>
      <c r="I12" s="2315"/>
      <c r="J12" s="2315"/>
      <c r="K12" s="2315"/>
      <c r="L12" s="2315"/>
      <c r="M12" s="2315"/>
      <c r="N12" s="2315"/>
      <c r="O12" s="2315"/>
      <c r="P12" s="2315"/>
      <c r="Q12" s="2315"/>
      <c r="R12" s="2315"/>
      <c r="S12" s="2315"/>
      <c r="T12" s="2315"/>
      <c r="U12" s="2315"/>
      <c r="V12" s="2315"/>
      <c r="W12" s="2315"/>
      <c r="X12" s="2315"/>
      <c r="Y12" s="2315"/>
      <c r="Z12" s="2315"/>
    </row>
    <row r="13" spans="1:26">
      <c r="A13" s="2355"/>
      <c r="B13" s="2345" t="s">
        <v>3632</v>
      </c>
      <c r="C13" s="2353"/>
      <c r="D13" s="2356"/>
      <c r="E13" s="2357"/>
      <c r="F13" s="2353"/>
      <c r="G13" s="2353"/>
      <c r="H13" s="2315"/>
      <c r="I13" s="2315"/>
      <c r="J13" s="2315"/>
      <c r="K13" s="2315"/>
      <c r="L13" s="2315"/>
      <c r="M13" s="2315"/>
      <c r="N13" s="2315"/>
      <c r="O13" s="2315"/>
      <c r="P13" s="2315"/>
      <c r="Q13" s="2315"/>
      <c r="R13" s="2315"/>
      <c r="S13" s="2315"/>
      <c r="T13" s="2315"/>
      <c r="U13" s="2315"/>
      <c r="V13" s="2315"/>
      <c r="W13" s="2315"/>
      <c r="X13" s="2315"/>
      <c r="Y13" s="2315"/>
      <c r="Z13" s="2315"/>
    </row>
    <row r="14" spans="1:26">
      <c r="A14" s="2355"/>
      <c r="B14" s="2345" t="s">
        <v>3633</v>
      </c>
      <c r="C14" s="2353"/>
      <c r="D14" s="2356"/>
      <c r="E14" s="2357"/>
      <c r="F14" s="2353"/>
      <c r="G14" s="2353"/>
      <c r="H14" s="2315"/>
      <c r="I14" s="2315"/>
      <c r="J14" s="2315"/>
      <c r="K14" s="2315"/>
      <c r="L14" s="2315"/>
      <c r="M14" s="2315"/>
      <c r="N14" s="2315"/>
      <c r="O14" s="2315"/>
      <c r="P14" s="2315"/>
      <c r="Q14" s="2315"/>
      <c r="R14" s="2315"/>
      <c r="S14" s="2315"/>
      <c r="T14" s="2315"/>
      <c r="U14" s="2315"/>
      <c r="V14" s="2315"/>
      <c r="W14" s="2315"/>
      <c r="X14" s="2315"/>
      <c r="Y14" s="2315"/>
      <c r="Z14" s="2315"/>
    </row>
    <row r="15" spans="1:26">
      <c r="A15" s="2345"/>
      <c r="B15" s="2345" t="s">
        <v>3634</v>
      </c>
      <c r="C15" s="2353"/>
      <c r="D15" s="2356"/>
      <c r="E15" s="2357"/>
      <c r="F15" s="2353"/>
      <c r="G15" s="2353"/>
      <c r="H15" s="2315"/>
      <c r="I15" s="2315"/>
      <c r="J15" s="2315"/>
      <c r="K15" s="2315"/>
      <c r="L15" s="2315"/>
      <c r="M15" s="2315"/>
      <c r="N15" s="2315"/>
      <c r="O15" s="2315"/>
      <c r="P15" s="2315"/>
      <c r="Q15" s="2315"/>
      <c r="R15" s="2315"/>
      <c r="S15" s="2315"/>
      <c r="T15" s="2315"/>
      <c r="U15" s="2315"/>
      <c r="V15" s="2315"/>
      <c r="W15" s="2315"/>
      <c r="X15" s="2315"/>
      <c r="Y15" s="2315"/>
      <c r="Z15" s="2315"/>
    </row>
    <row r="16" spans="1:26">
      <c r="A16" s="2345"/>
      <c r="B16" s="2345" t="s">
        <v>3635</v>
      </c>
      <c r="C16" s="2353"/>
      <c r="D16" s="2356"/>
      <c r="E16" s="2357"/>
      <c r="F16" s="2353"/>
      <c r="G16" s="2353"/>
      <c r="H16" s="2315"/>
      <c r="I16" s="2315"/>
      <c r="J16" s="2315"/>
      <c r="K16" s="2315"/>
      <c r="L16" s="2315"/>
      <c r="M16" s="2315"/>
      <c r="N16" s="2315"/>
      <c r="O16" s="2315"/>
      <c r="P16" s="2315"/>
      <c r="Q16" s="2315"/>
      <c r="R16" s="2315"/>
      <c r="S16" s="2315"/>
      <c r="T16" s="2315"/>
      <c r="U16" s="2315"/>
      <c r="V16" s="2315"/>
      <c r="W16" s="2315"/>
      <c r="X16" s="2315"/>
      <c r="Y16" s="2315"/>
      <c r="Z16" s="2315"/>
    </row>
    <row r="17" spans="1:26">
      <c r="A17" s="2345"/>
      <c r="B17" s="2345" t="s">
        <v>3636</v>
      </c>
      <c r="C17" s="2350"/>
      <c r="D17" s="2358"/>
      <c r="E17" s="2351"/>
      <c r="F17" s="2359"/>
      <c r="G17" s="2360"/>
      <c r="H17" s="2315"/>
      <c r="I17" s="2315"/>
      <c r="J17" s="2315"/>
      <c r="K17" s="2315"/>
      <c r="L17" s="2315"/>
      <c r="M17" s="2315"/>
      <c r="N17" s="2315"/>
      <c r="O17" s="2315"/>
      <c r="P17" s="2315"/>
      <c r="Q17" s="2315"/>
      <c r="R17" s="2315"/>
      <c r="S17" s="2315"/>
      <c r="T17" s="2315"/>
      <c r="U17" s="2315"/>
      <c r="V17" s="2315"/>
      <c r="W17" s="2315"/>
      <c r="X17" s="2315"/>
      <c r="Y17" s="2315"/>
      <c r="Z17" s="2315"/>
    </row>
    <row r="18" spans="1:26">
      <c r="A18" s="2355"/>
      <c r="B18" s="2353"/>
      <c r="C18" s="2361"/>
      <c r="D18" s="2362"/>
      <c r="E18" s="2363"/>
      <c r="F18" s="2364"/>
      <c r="G18" s="2365"/>
      <c r="H18" s="2315"/>
      <c r="I18" s="2315"/>
      <c r="J18" s="2315"/>
      <c r="K18" s="2315"/>
      <c r="L18" s="2315"/>
      <c r="M18" s="2315"/>
      <c r="N18" s="2315"/>
      <c r="O18" s="2315"/>
      <c r="P18" s="2315"/>
      <c r="Q18" s="2315"/>
      <c r="R18" s="2315"/>
      <c r="S18" s="2315"/>
      <c r="T18" s="2315"/>
      <c r="U18" s="2315"/>
      <c r="V18" s="2315"/>
      <c r="W18" s="2315"/>
      <c r="X18" s="2315"/>
      <c r="Y18" s="2315"/>
      <c r="Z18" s="2315"/>
    </row>
    <row r="19" spans="1:26">
      <c r="A19" s="2355"/>
      <c r="B19" s="2353"/>
      <c r="C19" s="2350"/>
      <c r="D19" s="2358"/>
      <c r="E19" s="2351"/>
      <c r="F19" s="2359"/>
      <c r="G19" s="2360"/>
      <c r="H19" s="2315"/>
      <c r="I19" s="2315"/>
      <c r="J19" s="2315"/>
      <c r="K19" s="2315"/>
      <c r="L19" s="2315"/>
      <c r="M19" s="2315"/>
      <c r="N19" s="2315"/>
      <c r="O19" s="2315"/>
      <c r="P19" s="2315"/>
      <c r="Q19" s="2315"/>
      <c r="R19" s="2315"/>
      <c r="S19" s="2315"/>
      <c r="T19" s="2315"/>
      <c r="U19" s="2315"/>
      <c r="V19" s="2315"/>
      <c r="W19" s="2315"/>
      <c r="X19" s="2315"/>
      <c r="Y19" s="2315"/>
      <c r="Z19" s="2315"/>
    </row>
    <row r="20" spans="1:26">
      <c r="A20" s="2346" t="s">
        <v>2533</v>
      </c>
      <c r="B20" s="2345" t="s">
        <v>153</v>
      </c>
      <c r="C20" s="2361"/>
      <c r="D20" s="2362"/>
      <c r="E20" s="2363"/>
      <c r="F20" s="2364"/>
      <c r="G20" s="2365"/>
      <c r="H20" s="2366"/>
      <c r="I20" s="2366"/>
      <c r="J20" s="2366"/>
      <c r="K20" s="2366"/>
      <c r="L20" s="2366"/>
      <c r="M20" s="2366"/>
      <c r="N20" s="2366"/>
      <c r="O20" s="2366"/>
      <c r="P20" s="2366"/>
      <c r="Q20" s="2366"/>
      <c r="R20" s="2366"/>
      <c r="S20" s="2366"/>
      <c r="T20" s="2366"/>
      <c r="U20" s="2366"/>
      <c r="V20" s="2315"/>
      <c r="W20" s="2315"/>
      <c r="X20" s="2315"/>
      <c r="Y20" s="2315"/>
      <c r="Z20" s="2315"/>
    </row>
    <row r="21" spans="1:26">
      <c r="A21" s="2346"/>
      <c r="B21" s="2345"/>
      <c r="C21" s="2350"/>
      <c r="D21" s="2358"/>
      <c r="E21" s="2351"/>
      <c r="F21" s="2359"/>
      <c r="G21" s="2360"/>
      <c r="H21" s="2366"/>
      <c r="I21" s="2366"/>
      <c r="J21" s="2366"/>
      <c r="K21" s="2366"/>
      <c r="L21" s="2366"/>
      <c r="M21" s="2366"/>
      <c r="N21" s="2366"/>
      <c r="O21" s="2366"/>
      <c r="P21" s="2366"/>
      <c r="Q21" s="2366"/>
      <c r="R21" s="2366"/>
      <c r="S21" s="2366"/>
      <c r="T21" s="2366"/>
      <c r="U21" s="2366"/>
      <c r="V21" s="2315"/>
      <c r="W21" s="2315"/>
      <c r="X21" s="2315"/>
      <c r="Y21" s="2315"/>
      <c r="Z21" s="2315"/>
    </row>
    <row r="22" spans="1:26">
      <c r="A22" s="2346" t="s">
        <v>172</v>
      </c>
      <c r="B22" s="2345" t="s">
        <v>3637</v>
      </c>
      <c r="C22" s="2361"/>
      <c r="D22" s="2362"/>
      <c r="E22" s="2363"/>
      <c r="F22" s="2364"/>
      <c r="G22" s="2365"/>
      <c r="H22" s="2366"/>
      <c r="I22" s="2366"/>
      <c r="J22" s="2366"/>
      <c r="K22" s="2366"/>
      <c r="L22" s="2366"/>
      <c r="M22" s="2366"/>
      <c r="N22" s="2366"/>
      <c r="O22" s="2366"/>
      <c r="P22" s="2366"/>
      <c r="Q22" s="2366"/>
      <c r="R22" s="2366"/>
      <c r="S22" s="2366"/>
      <c r="T22" s="2366"/>
      <c r="U22" s="2366"/>
      <c r="V22" s="2315"/>
      <c r="W22" s="2315"/>
      <c r="X22" s="2315"/>
      <c r="Y22" s="2315"/>
      <c r="Z22" s="2315"/>
    </row>
    <row r="23" spans="1:26" ht="51">
      <c r="A23" s="2346"/>
      <c r="B23" s="2345" t="s">
        <v>3638</v>
      </c>
      <c r="C23" s="2367" t="s">
        <v>215</v>
      </c>
      <c r="D23" s="2368">
        <v>11</v>
      </c>
      <c r="E23" s="2369"/>
      <c r="F23" s="2370">
        <f>$D23*E23</f>
        <v>0</v>
      </c>
      <c r="G23" s="2350"/>
      <c r="H23" s="2366"/>
      <c r="I23" s="2366"/>
      <c r="J23" s="2366"/>
      <c r="K23" s="2366"/>
      <c r="L23" s="2366"/>
      <c r="M23" s="2366"/>
      <c r="N23" s="2366"/>
      <c r="O23" s="2366"/>
      <c r="P23" s="2366"/>
      <c r="Q23" s="2366"/>
      <c r="R23" s="2366"/>
      <c r="S23" s="2366"/>
      <c r="T23" s="2366"/>
      <c r="U23" s="2366"/>
      <c r="V23" s="2315"/>
      <c r="W23" s="2315"/>
      <c r="X23" s="2315"/>
      <c r="Y23" s="2315"/>
      <c r="Z23" s="2315"/>
    </row>
    <row r="24" spans="1:26">
      <c r="A24" s="2355"/>
      <c r="B24" s="2371"/>
      <c r="C24" s="2371"/>
      <c r="D24" s="2372"/>
      <c r="E24" s="2373"/>
      <c r="F24" s="2374"/>
      <c r="G24" s="2375"/>
      <c r="H24" s="2366"/>
      <c r="I24" s="2366"/>
      <c r="J24" s="2366"/>
      <c r="K24" s="2366"/>
      <c r="L24" s="2366"/>
      <c r="M24" s="2366"/>
      <c r="N24" s="2366"/>
      <c r="O24" s="2366"/>
      <c r="P24" s="2366"/>
      <c r="Q24" s="2366"/>
      <c r="R24" s="2366"/>
      <c r="S24" s="2366"/>
      <c r="T24" s="2366"/>
      <c r="U24" s="2366"/>
      <c r="V24" s="2315"/>
      <c r="W24" s="2315"/>
      <c r="X24" s="2315"/>
      <c r="Y24" s="2315"/>
      <c r="Z24" s="2315"/>
    </row>
    <row r="25" spans="1:26">
      <c r="A25" s="2366"/>
      <c r="B25" s="2353"/>
      <c r="C25" s="2350"/>
      <c r="D25" s="2376"/>
      <c r="E25" s="2351"/>
      <c r="F25" s="2359"/>
      <c r="G25" s="2350"/>
      <c r="H25" s="2366"/>
      <c r="I25" s="2366"/>
      <c r="J25" s="2366"/>
      <c r="K25" s="2366"/>
      <c r="L25" s="2366"/>
      <c r="M25" s="2366"/>
      <c r="N25" s="2366"/>
      <c r="O25" s="2366"/>
      <c r="P25" s="2366"/>
      <c r="Q25" s="2366"/>
      <c r="R25" s="2366"/>
      <c r="S25" s="2366"/>
      <c r="T25" s="2366"/>
      <c r="U25" s="2366"/>
      <c r="V25" s="2315"/>
      <c r="W25" s="2315"/>
      <c r="X25" s="2315"/>
      <c r="Y25" s="2315"/>
      <c r="Z25" s="2315"/>
    </row>
    <row r="26" spans="1:26">
      <c r="A26" s="2346"/>
      <c r="B26" s="2377"/>
      <c r="C26" s="2345"/>
      <c r="D26" s="2378"/>
      <c r="E26" s="2343"/>
      <c r="F26" s="2349"/>
      <c r="G26" s="2350"/>
      <c r="H26" s="2366"/>
      <c r="I26" s="2366"/>
      <c r="J26" s="2366"/>
      <c r="K26" s="2366"/>
      <c r="L26" s="2366"/>
      <c r="M26" s="2366"/>
      <c r="N26" s="2366"/>
      <c r="O26" s="2366"/>
      <c r="P26" s="2366"/>
      <c r="Q26" s="2366"/>
      <c r="R26" s="2366"/>
      <c r="S26" s="2366"/>
      <c r="T26" s="2366"/>
      <c r="U26" s="2366"/>
      <c r="V26" s="2315"/>
      <c r="W26" s="2315"/>
      <c r="X26" s="2315"/>
      <c r="Y26" s="2315"/>
      <c r="Z26" s="2315"/>
    </row>
    <row r="27" spans="1:26">
      <c r="A27" s="2379" t="s">
        <v>202</v>
      </c>
      <c r="B27" s="2380" t="s">
        <v>3639</v>
      </c>
      <c r="C27" s="2353"/>
      <c r="D27" s="2376"/>
      <c r="E27" s="2351"/>
      <c r="F27" s="2381"/>
      <c r="G27" s="2350"/>
      <c r="H27" s="2366"/>
      <c r="I27" s="2366"/>
      <c r="J27" s="2366"/>
      <c r="K27" s="2366"/>
      <c r="L27" s="2366"/>
      <c r="M27" s="2366"/>
      <c r="N27" s="2366"/>
      <c r="O27" s="2366"/>
      <c r="P27" s="2366"/>
      <c r="Q27" s="2366"/>
      <c r="R27" s="2366"/>
      <c r="S27" s="2366"/>
      <c r="T27" s="2366"/>
      <c r="U27" s="2366"/>
      <c r="V27" s="2315"/>
      <c r="W27" s="2315"/>
      <c r="X27" s="2315"/>
      <c r="Y27" s="2315"/>
      <c r="Z27" s="2315"/>
    </row>
    <row r="28" spans="1:26" ht="81.599999999999994">
      <c r="A28" s="2379"/>
      <c r="B28" s="2380" t="s">
        <v>3640</v>
      </c>
      <c r="C28" s="2350"/>
      <c r="D28" s="2358"/>
      <c r="E28" s="2351"/>
      <c r="F28" s="2359"/>
      <c r="G28" s="2350"/>
      <c r="H28" s="2366"/>
      <c r="I28" s="2366"/>
      <c r="J28" s="2366"/>
      <c r="K28" s="2366"/>
      <c r="L28" s="2366"/>
      <c r="M28" s="2366"/>
      <c r="N28" s="2366"/>
      <c r="O28" s="2366"/>
      <c r="P28" s="2366"/>
      <c r="Q28" s="2366"/>
      <c r="R28" s="2366"/>
      <c r="S28" s="2366"/>
      <c r="T28" s="2366"/>
      <c r="U28" s="2366"/>
      <c r="V28" s="2315"/>
      <c r="W28" s="2315"/>
      <c r="X28" s="2315"/>
      <c r="Y28" s="2315"/>
      <c r="Z28" s="2315"/>
    </row>
    <row r="29" spans="1:26">
      <c r="A29" s="2346"/>
      <c r="B29" s="2380" t="s">
        <v>3641</v>
      </c>
      <c r="C29" s="2380" t="s">
        <v>3642</v>
      </c>
      <c r="D29" s="2382">
        <v>1</v>
      </c>
      <c r="E29" s="2383"/>
      <c r="F29" s="2384">
        <f>$D29*E29</f>
        <v>0</v>
      </c>
      <c r="G29" s="2350"/>
      <c r="H29" s="2366"/>
      <c r="I29" s="2366"/>
      <c r="J29" s="2366"/>
      <c r="K29" s="2366"/>
      <c r="L29" s="2366"/>
      <c r="M29" s="2366"/>
      <c r="N29" s="2366"/>
      <c r="O29" s="2366"/>
      <c r="P29" s="2366"/>
      <c r="Q29" s="2366"/>
      <c r="R29" s="2366"/>
      <c r="S29" s="2366"/>
      <c r="T29" s="2366"/>
      <c r="U29" s="2366"/>
      <c r="V29" s="2315"/>
      <c r="W29" s="2315"/>
      <c r="X29" s="2315"/>
      <c r="Y29" s="2315"/>
      <c r="Z29" s="2315"/>
    </row>
    <row r="30" spans="1:26">
      <c r="A30" s="2355"/>
      <c r="B30" s="2380" t="s">
        <v>3643</v>
      </c>
      <c r="C30" s="2380" t="s">
        <v>3642</v>
      </c>
      <c r="D30" s="2382">
        <v>1</v>
      </c>
      <c r="E30" s="2383"/>
      <c r="F30" s="2384">
        <f>$D30*E30</f>
        <v>0</v>
      </c>
      <c r="G30" s="2350"/>
      <c r="H30" s="2366"/>
      <c r="I30" s="2366"/>
      <c r="J30" s="2366"/>
      <c r="K30" s="2366"/>
      <c r="L30" s="2366"/>
      <c r="M30" s="2366"/>
      <c r="N30" s="2366"/>
      <c r="O30" s="2366"/>
      <c r="P30" s="2366"/>
      <c r="Q30" s="2366"/>
      <c r="R30" s="2366"/>
      <c r="S30" s="2366"/>
      <c r="T30" s="2366"/>
      <c r="U30" s="2366"/>
      <c r="V30" s="2315"/>
      <c r="W30" s="2315"/>
      <c r="X30" s="2315"/>
      <c r="Y30" s="2315"/>
      <c r="Z30" s="2315"/>
    </row>
    <row r="31" spans="1:26">
      <c r="A31" s="2346"/>
      <c r="B31" s="2380" t="s">
        <v>3644</v>
      </c>
      <c r="C31" s="2380" t="s">
        <v>3642</v>
      </c>
      <c r="D31" s="2382">
        <v>1</v>
      </c>
      <c r="E31" s="2383"/>
      <c r="F31" s="2384">
        <f>$D31*E31</f>
        <v>0</v>
      </c>
      <c r="G31" s="2350"/>
      <c r="H31" s="2366"/>
      <c r="I31" s="2366"/>
      <c r="J31" s="2366"/>
      <c r="K31" s="2366"/>
      <c r="L31" s="2366"/>
      <c r="M31" s="2366"/>
      <c r="N31" s="2366"/>
      <c r="O31" s="2366"/>
      <c r="P31" s="2366"/>
      <c r="Q31" s="2366"/>
      <c r="R31" s="2366"/>
      <c r="S31" s="2366"/>
      <c r="T31" s="2366"/>
      <c r="U31" s="2366"/>
      <c r="V31" s="2315"/>
      <c r="W31" s="2315"/>
      <c r="X31" s="2315"/>
      <c r="Y31" s="2315"/>
      <c r="Z31" s="2315"/>
    </row>
    <row r="32" spans="1:26">
      <c r="A32" s="2346"/>
      <c r="B32" s="2345"/>
      <c r="C32" s="2345"/>
      <c r="D32" s="2378"/>
      <c r="E32" s="2351"/>
      <c r="F32" s="2381"/>
      <c r="G32" s="2350"/>
      <c r="H32" s="2366"/>
      <c r="I32" s="2366"/>
      <c r="J32" s="2366"/>
      <c r="K32" s="2366"/>
      <c r="L32" s="2366"/>
      <c r="M32" s="2366"/>
      <c r="N32" s="2366"/>
      <c r="O32" s="2366"/>
      <c r="P32" s="2366"/>
      <c r="Q32" s="2366"/>
      <c r="R32" s="2366"/>
      <c r="S32" s="2366"/>
      <c r="T32" s="2366"/>
      <c r="U32" s="2366"/>
      <c r="V32" s="2315"/>
      <c r="W32" s="2315"/>
      <c r="X32" s="2315"/>
      <c r="Y32" s="2315"/>
      <c r="Z32" s="2315"/>
    </row>
    <row r="33" spans="1:26">
      <c r="A33" s="2346" t="s">
        <v>203</v>
      </c>
      <c r="B33" s="2345" t="s">
        <v>3645</v>
      </c>
      <c r="C33" s="2345"/>
      <c r="D33" s="2378"/>
      <c r="E33" s="2351"/>
      <c r="F33" s="2381"/>
      <c r="G33" s="2350"/>
      <c r="H33" s="2366"/>
      <c r="I33" s="2366"/>
      <c r="J33" s="2366"/>
      <c r="K33" s="2366"/>
      <c r="L33" s="2366"/>
      <c r="M33" s="2366"/>
      <c r="N33" s="2366"/>
      <c r="O33" s="2366"/>
      <c r="P33" s="2366"/>
      <c r="Q33" s="2366"/>
      <c r="R33" s="2366"/>
      <c r="S33" s="2366"/>
      <c r="T33" s="2366"/>
      <c r="U33" s="2366"/>
      <c r="V33" s="2315"/>
      <c r="W33" s="2315"/>
      <c r="X33" s="2315"/>
      <c r="Y33" s="2315"/>
      <c r="Z33" s="2315"/>
    </row>
    <row r="34" spans="1:26" ht="51">
      <c r="A34" s="2346"/>
      <c r="B34" s="2345" t="s">
        <v>3646</v>
      </c>
      <c r="C34" s="2331"/>
      <c r="D34" s="2378"/>
      <c r="E34" s="2351"/>
      <c r="F34" s="2359"/>
      <c r="G34" s="2350"/>
      <c r="H34" s="2366"/>
      <c r="I34" s="2366"/>
      <c r="J34" s="2366"/>
      <c r="K34" s="2366"/>
      <c r="L34" s="2366"/>
      <c r="M34" s="2366"/>
      <c r="N34" s="2366"/>
      <c r="O34" s="2366"/>
      <c r="P34" s="2366"/>
      <c r="Q34" s="2366"/>
      <c r="R34" s="2366"/>
      <c r="S34" s="2366"/>
      <c r="T34" s="2366"/>
      <c r="U34" s="2366"/>
      <c r="V34" s="2315"/>
      <c r="W34" s="2315"/>
      <c r="X34" s="2315"/>
      <c r="Y34" s="2315"/>
      <c r="Z34" s="2315"/>
    </row>
    <row r="35" spans="1:26">
      <c r="A35" s="2346"/>
      <c r="B35" s="2345" t="s">
        <v>3647</v>
      </c>
      <c r="C35" s="2315" t="s">
        <v>3648</v>
      </c>
      <c r="D35" s="2385">
        <v>200</v>
      </c>
      <c r="E35" s="2386"/>
      <c r="F35" s="2387">
        <f>$D35*E35</f>
        <v>0</v>
      </c>
      <c r="G35" s="2350"/>
      <c r="H35" s="2366"/>
      <c r="I35" s="2366"/>
      <c r="J35" s="2366"/>
      <c r="K35" s="2366"/>
      <c r="L35" s="2366"/>
      <c r="M35" s="2366"/>
      <c r="N35" s="2366"/>
      <c r="O35" s="2366"/>
      <c r="P35" s="2366"/>
      <c r="Q35" s="2366"/>
      <c r="R35" s="2366"/>
      <c r="S35" s="2366"/>
      <c r="T35" s="2366"/>
      <c r="U35" s="2366"/>
      <c r="V35" s="2315"/>
      <c r="W35" s="2315"/>
      <c r="X35" s="2315"/>
      <c r="Y35" s="2315"/>
      <c r="Z35" s="2315"/>
    </row>
    <row r="36" spans="1:26">
      <c r="A36" s="2355"/>
      <c r="B36" s="2353"/>
      <c r="C36" s="2353"/>
      <c r="D36" s="2358"/>
      <c r="E36" s="2388"/>
      <c r="F36" s="2381"/>
      <c r="G36" s="2350"/>
      <c r="H36" s="2366"/>
      <c r="I36" s="2366"/>
      <c r="J36" s="2366"/>
      <c r="K36" s="2366"/>
      <c r="L36" s="2366"/>
      <c r="M36" s="2366"/>
      <c r="N36" s="2366"/>
      <c r="O36" s="2366"/>
      <c r="P36" s="2366"/>
      <c r="Q36" s="2366"/>
      <c r="R36" s="2366"/>
      <c r="S36" s="2366"/>
      <c r="T36" s="2366"/>
      <c r="U36" s="2366"/>
      <c r="V36" s="2315"/>
      <c r="W36" s="2315"/>
      <c r="X36" s="2315"/>
      <c r="Y36" s="2315"/>
      <c r="Z36" s="2315"/>
    </row>
    <row r="37" spans="1:26">
      <c r="A37" s="2355"/>
      <c r="B37" s="2389" t="s">
        <v>3649</v>
      </c>
      <c r="C37" s="2380"/>
      <c r="D37" s="2390"/>
      <c r="E37" s="2383"/>
      <c r="F37" s="2391">
        <f>SUM(F22:F35)</f>
        <v>0</v>
      </c>
      <c r="G37" s="2350"/>
      <c r="H37" s="2366"/>
      <c r="I37" s="2366"/>
      <c r="J37" s="2366"/>
      <c r="K37" s="2366"/>
      <c r="L37" s="2366"/>
      <c r="M37" s="2366"/>
      <c r="N37" s="2366"/>
      <c r="O37" s="2366"/>
      <c r="P37" s="2366"/>
      <c r="Q37" s="2366"/>
      <c r="R37" s="2366"/>
      <c r="S37" s="2366"/>
      <c r="T37" s="2366"/>
      <c r="U37" s="2366"/>
      <c r="V37" s="2315"/>
      <c r="W37" s="2315"/>
      <c r="X37" s="2315"/>
      <c r="Y37" s="2315"/>
      <c r="Z37" s="2315"/>
    </row>
    <row r="38" spans="1:26">
      <c r="A38" s="2355"/>
      <c r="B38" s="2392"/>
      <c r="C38" s="2353"/>
      <c r="D38" s="2358"/>
      <c r="E38" s="2351"/>
      <c r="F38" s="2381"/>
      <c r="G38" s="2350"/>
      <c r="H38" s="2366"/>
      <c r="I38" s="2366"/>
      <c r="J38" s="2366"/>
      <c r="K38" s="2366"/>
      <c r="L38" s="2366"/>
      <c r="M38" s="2366"/>
      <c r="N38" s="2366"/>
      <c r="O38" s="2366"/>
      <c r="P38" s="2366"/>
      <c r="Q38" s="2366"/>
      <c r="R38" s="2366"/>
      <c r="S38" s="2366"/>
      <c r="T38" s="2366"/>
      <c r="U38" s="2366"/>
      <c r="V38" s="2315"/>
      <c r="W38" s="2315"/>
      <c r="X38" s="2315"/>
      <c r="Y38" s="2315"/>
      <c r="Z38" s="2315"/>
    </row>
    <row r="39" spans="1:26">
      <c r="A39" s="2355"/>
      <c r="B39" s="2392"/>
      <c r="C39" s="2353"/>
      <c r="D39" s="2358"/>
      <c r="E39" s="2351"/>
      <c r="F39" s="2381"/>
      <c r="G39" s="2350"/>
      <c r="H39" s="2366"/>
      <c r="I39" s="2366"/>
      <c r="J39" s="2366"/>
      <c r="K39" s="2366"/>
      <c r="L39" s="2366"/>
      <c r="M39" s="2366"/>
      <c r="N39" s="2366"/>
      <c r="O39" s="2366"/>
      <c r="P39" s="2366"/>
      <c r="Q39" s="2366"/>
      <c r="R39" s="2366"/>
      <c r="S39" s="2366"/>
      <c r="T39" s="2366"/>
      <c r="U39" s="2366"/>
      <c r="V39" s="2315"/>
      <c r="W39" s="2315"/>
      <c r="X39" s="2315"/>
      <c r="Y39" s="2315"/>
      <c r="Z39" s="2315"/>
    </row>
    <row r="40" spans="1:26">
      <c r="A40" s="2379" t="s">
        <v>3650</v>
      </c>
      <c r="B40" s="2389" t="s">
        <v>154</v>
      </c>
      <c r="C40" s="2353"/>
      <c r="D40" s="2358"/>
      <c r="E40" s="2388"/>
      <c r="F40" s="2381"/>
      <c r="G40" s="2350"/>
      <c r="H40" s="2366"/>
      <c r="I40" s="2366"/>
      <c r="J40" s="2366"/>
      <c r="K40" s="2366"/>
      <c r="L40" s="2366"/>
      <c r="M40" s="2366"/>
      <c r="N40" s="2366"/>
      <c r="O40" s="2366"/>
      <c r="P40" s="2366"/>
      <c r="Q40" s="2366"/>
      <c r="R40" s="2366"/>
      <c r="S40" s="2366"/>
      <c r="T40" s="2366"/>
      <c r="U40" s="2366"/>
      <c r="V40" s="2315"/>
      <c r="W40" s="2315"/>
      <c r="X40" s="2315"/>
      <c r="Y40" s="2315"/>
      <c r="Z40" s="2315"/>
    </row>
    <row r="41" spans="1:26">
      <c r="A41" s="2355"/>
      <c r="B41" s="2353"/>
      <c r="C41" s="2353"/>
      <c r="D41" s="2358"/>
      <c r="E41" s="2388"/>
      <c r="F41" s="2381"/>
      <c r="G41" s="2350"/>
      <c r="H41" s="2366"/>
      <c r="I41" s="2366"/>
      <c r="J41" s="2366"/>
      <c r="K41" s="2366"/>
      <c r="L41" s="2366"/>
      <c r="M41" s="2366"/>
      <c r="N41" s="2366"/>
      <c r="O41" s="2366"/>
      <c r="P41" s="2366"/>
      <c r="Q41" s="2366"/>
      <c r="R41" s="2366"/>
      <c r="S41" s="2366"/>
      <c r="T41" s="2366"/>
      <c r="U41" s="2366"/>
      <c r="V41" s="2315"/>
      <c r="W41" s="2315"/>
      <c r="X41" s="2315"/>
      <c r="Y41" s="2315"/>
      <c r="Z41" s="2315"/>
    </row>
    <row r="42" spans="1:26">
      <c r="A42" s="2393" t="s">
        <v>172</v>
      </c>
      <c r="B42" s="2394" t="s">
        <v>3651</v>
      </c>
      <c r="C42" s="2394"/>
      <c r="D42" s="2395"/>
      <c r="E42" s="2396"/>
      <c r="F42" s="2397"/>
      <c r="G42" s="2350"/>
      <c r="H42" s="2366"/>
      <c r="I42" s="2366"/>
      <c r="J42" s="2366"/>
      <c r="K42" s="2366"/>
      <c r="L42" s="2366"/>
      <c r="M42" s="2366"/>
      <c r="N42" s="2366"/>
      <c r="O42" s="2366"/>
      <c r="P42" s="2366"/>
      <c r="Q42" s="2366"/>
      <c r="R42" s="2366"/>
      <c r="S42" s="2366"/>
      <c r="T42" s="2366"/>
      <c r="U42" s="2366"/>
      <c r="V42" s="2315"/>
      <c r="W42" s="2315"/>
      <c r="X42" s="2315"/>
      <c r="Y42" s="2315"/>
      <c r="Z42" s="2315"/>
    </row>
    <row r="43" spans="1:26" ht="102">
      <c r="A43" s="2393"/>
      <c r="B43" s="2394" t="s">
        <v>3652</v>
      </c>
      <c r="C43" s="2394"/>
      <c r="D43" s="2395"/>
      <c r="E43" s="2396"/>
      <c r="F43" s="2397"/>
      <c r="G43" s="2350"/>
      <c r="H43" s="2366"/>
      <c r="I43" s="2366"/>
      <c r="J43" s="2366"/>
      <c r="K43" s="2366"/>
      <c r="L43" s="2366"/>
      <c r="M43" s="2366"/>
      <c r="N43" s="2366"/>
      <c r="O43" s="2366"/>
      <c r="P43" s="2366"/>
      <c r="Q43" s="2366"/>
      <c r="R43" s="2366"/>
      <c r="S43" s="2366"/>
      <c r="T43" s="2366"/>
      <c r="U43" s="2366"/>
      <c r="V43" s="2315"/>
      <c r="W43" s="2315"/>
      <c r="X43" s="2315"/>
      <c r="Y43" s="2315"/>
      <c r="Z43" s="2315"/>
    </row>
    <row r="44" spans="1:26">
      <c r="A44" s="2393"/>
      <c r="B44" s="2394"/>
      <c r="C44" s="2398" t="s">
        <v>1645</v>
      </c>
      <c r="D44" s="2395">
        <v>29</v>
      </c>
      <c r="E44" s="2396"/>
      <c r="F44" s="2399">
        <f>$D44*E44</f>
        <v>0</v>
      </c>
      <c r="G44" s="2350"/>
      <c r="H44" s="2366"/>
      <c r="I44" s="2366"/>
      <c r="J44" s="2366"/>
      <c r="K44" s="2366"/>
      <c r="L44" s="2366"/>
      <c r="M44" s="2366"/>
      <c r="N44" s="2366"/>
      <c r="O44" s="2366"/>
      <c r="P44" s="2366"/>
      <c r="Q44" s="2366"/>
      <c r="R44" s="2366"/>
      <c r="S44" s="2366"/>
      <c r="T44" s="2366"/>
      <c r="U44" s="2366"/>
      <c r="V44" s="2315"/>
      <c r="W44" s="2315"/>
      <c r="X44" s="2315"/>
      <c r="Y44" s="2315"/>
      <c r="Z44" s="2315"/>
    </row>
    <row r="45" spans="1:26">
      <c r="A45" s="2355"/>
      <c r="B45" s="2392"/>
      <c r="C45" s="2353"/>
      <c r="D45" s="2358"/>
      <c r="E45" s="2351"/>
      <c r="F45" s="2381"/>
      <c r="G45" s="2350"/>
      <c r="H45" s="2366"/>
      <c r="I45" s="2366"/>
      <c r="J45" s="2366"/>
      <c r="K45" s="2366"/>
      <c r="L45" s="2366"/>
      <c r="M45" s="2366"/>
      <c r="N45" s="2366"/>
      <c r="O45" s="2366"/>
      <c r="P45" s="2366"/>
      <c r="Q45" s="2366"/>
      <c r="R45" s="2366"/>
      <c r="S45" s="2366"/>
      <c r="T45" s="2366"/>
      <c r="U45" s="2366"/>
      <c r="V45" s="2315"/>
      <c r="W45" s="2315"/>
      <c r="X45" s="2315"/>
      <c r="Y45" s="2315"/>
      <c r="Z45" s="2315"/>
    </row>
    <row r="46" spans="1:26">
      <c r="A46" s="2393" t="s">
        <v>3576</v>
      </c>
      <c r="B46" s="2394" t="s">
        <v>3653</v>
      </c>
      <c r="C46" s="2394"/>
      <c r="D46" s="2395"/>
      <c r="E46" s="2400"/>
      <c r="F46" s="2397"/>
      <c r="G46" s="2350"/>
      <c r="H46" s="2366"/>
      <c r="I46" s="2366"/>
      <c r="J46" s="2366"/>
      <c r="K46" s="2366"/>
      <c r="L46" s="2366"/>
      <c r="M46" s="2366"/>
      <c r="N46" s="2366"/>
      <c r="O46" s="2366"/>
      <c r="P46" s="2366"/>
      <c r="Q46" s="2366"/>
      <c r="R46" s="2366"/>
      <c r="S46" s="2366"/>
      <c r="T46" s="2366"/>
      <c r="U46" s="2366"/>
      <c r="V46" s="2315"/>
      <c r="W46" s="2315"/>
      <c r="X46" s="2315"/>
      <c r="Y46" s="2315"/>
      <c r="Z46" s="2315"/>
    </row>
    <row r="47" spans="1:26" ht="102">
      <c r="A47" s="2393"/>
      <c r="B47" s="2394" t="s">
        <v>3654</v>
      </c>
      <c r="C47" s="2398" t="s">
        <v>1645</v>
      </c>
      <c r="D47" s="2395">
        <v>40</v>
      </c>
      <c r="E47" s="2396"/>
      <c r="F47" s="2399">
        <f>$D47*E47</f>
        <v>0</v>
      </c>
      <c r="G47" s="2350"/>
      <c r="H47" s="2366"/>
      <c r="I47" s="2366"/>
      <c r="J47" s="2366"/>
      <c r="K47" s="2366"/>
      <c r="L47" s="2366"/>
      <c r="M47" s="2366"/>
      <c r="N47" s="2366"/>
      <c r="O47" s="2366"/>
      <c r="P47" s="2366"/>
      <c r="Q47" s="2366"/>
      <c r="R47" s="2366"/>
      <c r="S47" s="2366"/>
      <c r="T47" s="2366"/>
      <c r="U47" s="2366"/>
      <c r="V47" s="2315"/>
      <c r="W47" s="2315"/>
      <c r="X47" s="2315"/>
      <c r="Y47" s="2315"/>
      <c r="Z47" s="2315"/>
    </row>
    <row r="48" spans="1:26">
      <c r="A48" s="2355"/>
      <c r="B48" s="2392"/>
      <c r="C48" s="2353"/>
      <c r="D48" s="2358"/>
      <c r="E48" s="2351"/>
      <c r="F48" s="2381"/>
      <c r="G48" s="2350"/>
      <c r="H48" s="2366"/>
      <c r="I48" s="2366"/>
      <c r="J48" s="2366"/>
      <c r="K48" s="2366"/>
      <c r="L48" s="2366"/>
      <c r="M48" s="2366"/>
      <c r="N48" s="2366"/>
      <c r="O48" s="2366"/>
      <c r="P48" s="2366"/>
      <c r="Q48" s="2366"/>
      <c r="R48" s="2366"/>
      <c r="S48" s="2366"/>
      <c r="T48" s="2366"/>
      <c r="U48" s="2366"/>
      <c r="V48" s="2315"/>
      <c r="W48" s="2315"/>
      <c r="X48" s="2315"/>
      <c r="Y48" s="2315"/>
      <c r="Z48" s="2315"/>
    </row>
    <row r="49" spans="1:26" ht="61.2">
      <c r="A49" s="2393" t="s">
        <v>203</v>
      </c>
      <c r="B49" s="2394" t="s">
        <v>3655</v>
      </c>
      <c r="C49" s="2398" t="s">
        <v>1645</v>
      </c>
      <c r="D49" s="2395">
        <v>783</v>
      </c>
      <c r="E49" s="2396"/>
      <c r="F49" s="2399">
        <f>$D49*E49</f>
        <v>0</v>
      </c>
      <c r="G49" s="2350"/>
      <c r="H49" s="2366"/>
      <c r="I49" s="2366"/>
      <c r="J49" s="2366"/>
      <c r="K49" s="2366"/>
      <c r="L49" s="2366"/>
      <c r="M49" s="2366"/>
      <c r="N49" s="2366"/>
      <c r="O49" s="2366"/>
      <c r="P49" s="2366"/>
      <c r="Q49" s="2366"/>
      <c r="R49" s="2366"/>
      <c r="S49" s="2366"/>
      <c r="T49" s="2366"/>
      <c r="U49" s="2366"/>
      <c r="V49" s="2315"/>
      <c r="W49" s="2315"/>
      <c r="X49" s="2315"/>
      <c r="Y49" s="2315"/>
      <c r="Z49" s="2315"/>
    </row>
    <row r="50" spans="1:26">
      <c r="A50" s="2393"/>
      <c r="B50" s="2401"/>
      <c r="C50" s="2394"/>
      <c r="D50" s="2402"/>
      <c r="E50" s="2403"/>
      <c r="F50" s="2404"/>
      <c r="G50" s="2350"/>
      <c r="H50" s="2366"/>
      <c r="I50" s="2366"/>
      <c r="J50" s="2366"/>
      <c r="K50" s="2366"/>
      <c r="L50" s="2366"/>
      <c r="M50" s="2366"/>
      <c r="N50" s="2366"/>
      <c r="O50" s="2366"/>
      <c r="P50" s="2366"/>
      <c r="Q50" s="2366"/>
      <c r="R50" s="2366"/>
      <c r="S50" s="2366"/>
      <c r="T50" s="2366"/>
      <c r="U50" s="2366"/>
      <c r="V50" s="2315"/>
      <c r="W50" s="2315"/>
      <c r="X50" s="2315"/>
      <c r="Y50" s="2315"/>
      <c r="Z50" s="2315"/>
    </row>
    <row r="51" spans="1:26">
      <c r="A51" s="2393"/>
      <c r="B51" s="2401"/>
      <c r="C51" s="2394"/>
      <c r="D51" s="2402"/>
      <c r="E51" s="2403"/>
      <c r="F51" s="2404"/>
      <c r="G51" s="2350"/>
      <c r="H51" s="2366"/>
      <c r="I51" s="2366"/>
      <c r="J51" s="2366"/>
      <c r="K51" s="2366"/>
      <c r="L51" s="2366"/>
      <c r="M51" s="2366"/>
      <c r="N51" s="2366"/>
      <c r="O51" s="2366"/>
      <c r="P51" s="2366"/>
      <c r="Q51" s="2366"/>
      <c r="R51" s="2366"/>
      <c r="S51" s="2366"/>
      <c r="T51" s="2366"/>
      <c r="U51" s="2366"/>
      <c r="V51" s="2315"/>
      <c r="W51" s="2315"/>
      <c r="X51" s="2315"/>
      <c r="Y51" s="2315"/>
      <c r="Z51" s="2315"/>
    </row>
    <row r="52" spans="1:26" ht="20.399999999999999">
      <c r="A52" s="2393" t="s">
        <v>205</v>
      </c>
      <c r="B52" s="2401" t="s">
        <v>3656</v>
      </c>
      <c r="C52" s="2394"/>
      <c r="D52" s="2402"/>
      <c r="E52" s="2403"/>
      <c r="F52" s="2404"/>
      <c r="G52" s="2350"/>
      <c r="H52" s="2366"/>
      <c r="I52" s="2366"/>
      <c r="J52" s="2366"/>
      <c r="K52" s="2366"/>
      <c r="L52" s="2366"/>
      <c r="M52" s="2366"/>
      <c r="N52" s="2366"/>
      <c r="O52" s="2366"/>
      <c r="P52" s="2366"/>
      <c r="Q52" s="2366"/>
      <c r="R52" s="2366"/>
      <c r="S52" s="2366"/>
      <c r="T52" s="2366"/>
      <c r="U52" s="2366"/>
      <c r="V52" s="2315"/>
      <c r="W52" s="2315"/>
      <c r="X52" s="2315"/>
      <c r="Y52" s="2315"/>
      <c r="Z52" s="2315"/>
    </row>
    <row r="53" spans="1:26">
      <c r="A53" s="2393"/>
      <c r="B53" s="2394"/>
      <c r="C53" s="2398"/>
      <c r="D53" s="2395"/>
      <c r="E53" s="2396"/>
      <c r="F53" s="2399"/>
      <c r="G53" s="2350"/>
      <c r="H53" s="2366"/>
      <c r="I53" s="2366"/>
      <c r="J53" s="2366"/>
      <c r="K53" s="2366"/>
      <c r="L53" s="2366"/>
      <c r="M53" s="2366"/>
      <c r="N53" s="2366"/>
      <c r="O53" s="2366"/>
      <c r="P53" s="2366"/>
      <c r="Q53" s="2366"/>
      <c r="R53" s="2366"/>
      <c r="S53" s="2366"/>
      <c r="T53" s="2366"/>
      <c r="U53" s="2366"/>
      <c r="V53" s="2315"/>
      <c r="W53" s="2315"/>
      <c r="X53" s="2315"/>
      <c r="Y53" s="2315"/>
      <c r="Z53" s="2315"/>
    </row>
    <row r="54" spans="1:26" ht="71.400000000000006">
      <c r="A54" s="2393"/>
      <c r="B54" s="2394" t="s">
        <v>3657</v>
      </c>
      <c r="C54" s="2398" t="s">
        <v>179</v>
      </c>
      <c r="D54" s="2395">
        <v>1360</v>
      </c>
      <c r="E54" s="2396"/>
      <c r="F54" s="2399">
        <f>$D54*E54</f>
        <v>0</v>
      </c>
      <c r="G54" s="2350"/>
      <c r="H54" s="2366"/>
      <c r="I54" s="2366"/>
      <c r="J54" s="2366"/>
      <c r="K54" s="2366"/>
      <c r="L54" s="2366"/>
      <c r="M54" s="2366"/>
      <c r="N54" s="2366"/>
      <c r="O54" s="2366"/>
      <c r="P54" s="2366"/>
      <c r="Q54" s="2366"/>
      <c r="R54" s="2366"/>
      <c r="S54" s="2366"/>
      <c r="T54" s="2366"/>
      <c r="U54" s="2366"/>
      <c r="V54" s="2315"/>
      <c r="W54" s="2315"/>
      <c r="X54" s="2315"/>
      <c r="Y54" s="2315"/>
      <c r="Z54" s="2315"/>
    </row>
    <row r="55" spans="1:26">
      <c r="A55" s="2393"/>
      <c r="B55" s="2394"/>
      <c r="C55" s="2398"/>
      <c r="D55" s="2395"/>
      <c r="E55" s="2396"/>
      <c r="F55" s="2399"/>
      <c r="G55" s="2350"/>
      <c r="H55" s="2366"/>
      <c r="I55" s="2366"/>
      <c r="J55" s="2366"/>
      <c r="K55" s="2366"/>
      <c r="L55" s="2366"/>
      <c r="M55" s="2366"/>
      <c r="N55" s="2366"/>
      <c r="O55" s="2366"/>
      <c r="P55" s="2366"/>
      <c r="Q55" s="2366"/>
      <c r="R55" s="2366"/>
      <c r="S55" s="2366"/>
      <c r="T55" s="2366"/>
      <c r="U55" s="2366"/>
      <c r="V55" s="2315"/>
      <c r="W55" s="2315"/>
      <c r="X55" s="2315"/>
      <c r="Y55" s="2315"/>
      <c r="Z55" s="2315"/>
    </row>
    <row r="56" spans="1:26">
      <c r="A56" s="2393"/>
      <c r="B56" s="2394"/>
      <c r="C56" s="2398"/>
      <c r="D56" s="2395"/>
      <c r="E56" s="2396"/>
      <c r="F56" s="2399"/>
      <c r="G56" s="2350"/>
      <c r="H56" s="2366"/>
      <c r="I56" s="2366"/>
      <c r="J56" s="2366"/>
      <c r="K56" s="2366"/>
      <c r="L56" s="2366"/>
      <c r="M56" s="2366"/>
      <c r="N56" s="2366"/>
      <c r="O56" s="2366"/>
      <c r="P56" s="2366"/>
      <c r="Q56" s="2366"/>
      <c r="R56" s="2366"/>
      <c r="S56" s="2366"/>
      <c r="T56" s="2366"/>
      <c r="U56" s="2366"/>
      <c r="V56" s="2315"/>
      <c r="W56" s="2315"/>
      <c r="X56" s="2315"/>
      <c r="Y56" s="2315"/>
      <c r="Z56" s="2315"/>
    </row>
    <row r="57" spans="1:26">
      <c r="A57" s="2393" t="s">
        <v>206</v>
      </c>
      <c r="B57" s="2401" t="s">
        <v>3658</v>
      </c>
      <c r="C57" s="2398"/>
      <c r="D57" s="2395"/>
      <c r="E57" s="2396"/>
      <c r="F57" s="2399"/>
      <c r="G57" s="2350"/>
      <c r="H57" s="2366"/>
      <c r="I57" s="2366"/>
      <c r="J57" s="2366"/>
      <c r="K57" s="2366"/>
      <c r="L57" s="2366"/>
      <c r="M57" s="2366"/>
      <c r="N57" s="2366"/>
      <c r="O57" s="2366"/>
      <c r="P57" s="2366"/>
      <c r="Q57" s="2366"/>
      <c r="R57" s="2366"/>
      <c r="S57" s="2366"/>
      <c r="T57" s="2366"/>
      <c r="U57" s="2366"/>
      <c r="V57" s="2315"/>
      <c r="W57" s="2315"/>
      <c r="X57" s="2315"/>
      <c r="Y57" s="2315"/>
      <c r="Z57" s="2315"/>
    </row>
    <row r="58" spans="1:26">
      <c r="A58" s="2393"/>
      <c r="B58" s="2394"/>
      <c r="C58" s="2398"/>
      <c r="D58" s="2395"/>
      <c r="E58" s="2396"/>
      <c r="F58" s="2399"/>
      <c r="G58" s="2350"/>
      <c r="H58" s="2366"/>
      <c r="I58" s="2366"/>
      <c r="J58" s="2366"/>
      <c r="K58" s="2366"/>
      <c r="L58" s="2366"/>
      <c r="M58" s="2366"/>
      <c r="N58" s="2366"/>
      <c r="O58" s="2366"/>
      <c r="P58" s="2366"/>
      <c r="Q58" s="2366"/>
      <c r="R58" s="2366"/>
      <c r="S58" s="2366"/>
      <c r="T58" s="2366"/>
      <c r="U58" s="2366"/>
      <c r="V58" s="2315"/>
      <c r="W58" s="2315"/>
      <c r="X58" s="2315"/>
      <c r="Y58" s="2315"/>
      <c r="Z58" s="2315"/>
    </row>
    <row r="59" spans="1:26" ht="20.399999999999999">
      <c r="A59" s="2393"/>
      <c r="B59" s="2394" t="s">
        <v>3659</v>
      </c>
      <c r="C59" s="2398"/>
      <c r="D59" s="2395"/>
      <c r="E59" s="2396"/>
      <c r="F59" s="2399"/>
      <c r="G59" s="2405"/>
      <c r="H59" s="2366"/>
      <c r="I59" s="2366"/>
      <c r="J59" s="2366"/>
      <c r="K59" s="2366"/>
      <c r="L59" s="2366"/>
      <c r="M59" s="2366"/>
      <c r="N59" s="2366"/>
      <c r="O59" s="2366"/>
      <c r="P59" s="2366"/>
      <c r="Q59" s="2366"/>
      <c r="R59" s="2366"/>
      <c r="S59" s="2366"/>
      <c r="T59" s="2366"/>
      <c r="U59" s="2366"/>
      <c r="V59" s="2315"/>
      <c r="W59" s="2315"/>
      <c r="X59" s="2315"/>
      <c r="Y59" s="2315"/>
      <c r="Z59" s="2315"/>
    </row>
    <row r="60" spans="1:26" ht="30.6">
      <c r="A60" s="2393"/>
      <c r="B60" s="2394" t="s">
        <v>3660</v>
      </c>
      <c r="C60" s="2398" t="s">
        <v>179</v>
      </c>
      <c r="D60" s="2395">
        <v>2610</v>
      </c>
      <c r="E60" s="2396"/>
      <c r="F60" s="2399">
        <f>$D60*E60</f>
        <v>0</v>
      </c>
      <c r="G60" s="2405"/>
      <c r="H60" s="2366"/>
      <c r="I60" s="2366"/>
      <c r="J60" s="2366"/>
      <c r="K60" s="2366"/>
      <c r="L60" s="2366"/>
      <c r="M60" s="2366"/>
      <c r="N60" s="2366"/>
      <c r="O60" s="2366"/>
      <c r="P60" s="2366"/>
      <c r="Q60" s="2366"/>
      <c r="R60" s="2366"/>
      <c r="S60" s="2366"/>
      <c r="T60" s="2366"/>
      <c r="U60" s="2366"/>
      <c r="V60" s="2315"/>
      <c r="W60" s="2315"/>
      <c r="X60" s="2315"/>
      <c r="Y60" s="2315"/>
      <c r="Z60" s="2315"/>
    </row>
    <row r="61" spans="1:26" ht="30.6">
      <c r="A61" s="2393"/>
      <c r="B61" s="2394" t="s">
        <v>3661</v>
      </c>
      <c r="C61" s="2398" t="s">
        <v>179</v>
      </c>
      <c r="D61" s="2395">
        <v>641</v>
      </c>
      <c r="E61" s="2396"/>
      <c r="F61" s="2399">
        <f>$D61*E61</f>
        <v>0</v>
      </c>
      <c r="G61" s="2405"/>
      <c r="H61" s="2366"/>
      <c r="I61" s="2366"/>
      <c r="J61" s="2366"/>
      <c r="K61" s="2366"/>
      <c r="L61" s="2366"/>
      <c r="M61" s="2366"/>
      <c r="N61" s="2366"/>
      <c r="O61" s="2366"/>
      <c r="P61" s="2366"/>
      <c r="Q61" s="2366"/>
      <c r="R61" s="2366"/>
      <c r="S61" s="2366"/>
      <c r="T61" s="2366"/>
      <c r="U61" s="2366"/>
      <c r="V61" s="2315"/>
      <c r="W61" s="2315"/>
      <c r="X61" s="2315"/>
      <c r="Y61" s="2315"/>
      <c r="Z61" s="2315"/>
    </row>
    <row r="62" spans="1:26">
      <c r="A62" s="2393"/>
      <c r="B62" s="2394"/>
      <c r="C62" s="2398"/>
      <c r="D62" s="2395"/>
      <c r="E62" s="2396"/>
      <c r="F62" s="2399"/>
      <c r="G62" s="2350"/>
      <c r="H62" s="2366"/>
      <c r="I62" s="2366"/>
      <c r="J62" s="2366"/>
      <c r="K62" s="2366"/>
      <c r="L62" s="2366"/>
      <c r="M62" s="2366"/>
      <c r="N62" s="2366"/>
      <c r="O62" s="2366"/>
      <c r="P62" s="2366"/>
      <c r="Q62" s="2366"/>
      <c r="R62" s="2366"/>
      <c r="S62" s="2366"/>
      <c r="T62" s="2366"/>
      <c r="U62" s="2366"/>
      <c r="V62" s="2315"/>
      <c r="W62" s="2315"/>
      <c r="X62" s="2315"/>
      <c r="Y62" s="2315"/>
      <c r="Z62" s="2315"/>
    </row>
    <row r="63" spans="1:26" ht="20.399999999999999">
      <c r="A63" s="2393" t="s">
        <v>207</v>
      </c>
      <c r="B63" s="2401" t="s">
        <v>3662</v>
      </c>
      <c r="C63" s="2398" t="s">
        <v>179</v>
      </c>
      <c r="D63" s="2395">
        <v>3251</v>
      </c>
      <c r="E63" s="2396"/>
      <c r="F63" s="2399">
        <f>$D63*E63</f>
        <v>0</v>
      </c>
      <c r="G63" s="2350"/>
      <c r="H63" s="2366"/>
      <c r="I63" s="2366"/>
      <c r="J63" s="2366"/>
      <c r="K63" s="2366"/>
      <c r="L63" s="2366"/>
      <c r="M63" s="2366"/>
      <c r="N63" s="2366"/>
      <c r="O63" s="2366"/>
      <c r="P63" s="2366"/>
      <c r="Q63" s="2366"/>
      <c r="R63" s="2366"/>
      <c r="S63" s="2366"/>
      <c r="T63" s="2366"/>
      <c r="U63" s="2366"/>
      <c r="V63" s="2315"/>
      <c r="W63" s="2315"/>
      <c r="X63" s="2315"/>
      <c r="Y63" s="2315"/>
      <c r="Z63" s="2315"/>
    </row>
    <row r="64" spans="1:26">
      <c r="A64" s="2393"/>
      <c r="B64" s="2406"/>
      <c r="C64" s="2394"/>
      <c r="D64" s="2395"/>
      <c r="E64" s="2396"/>
      <c r="F64" s="2397"/>
      <c r="G64" s="2350"/>
      <c r="H64" s="2366"/>
      <c r="I64" s="2366"/>
      <c r="J64" s="2366"/>
      <c r="K64" s="2366"/>
      <c r="L64" s="2366"/>
      <c r="M64" s="2366"/>
      <c r="N64" s="2366"/>
      <c r="O64" s="2366"/>
      <c r="P64" s="2366"/>
      <c r="Q64" s="2366"/>
      <c r="R64" s="2366"/>
      <c r="S64" s="2366"/>
      <c r="T64" s="2366"/>
      <c r="U64" s="2366"/>
      <c r="V64" s="2315"/>
      <c r="W64" s="2315"/>
      <c r="X64" s="2315"/>
      <c r="Y64" s="2315"/>
      <c r="Z64" s="2315"/>
    </row>
    <row r="65" spans="1:26">
      <c r="A65" s="2393"/>
      <c r="B65" s="2401" t="s">
        <v>3663</v>
      </c>
      <c r="C65" s="2401"/>
      <c r="D65" s="2407"/>
      <c r="E65" s="2408"/>
      <c r="F65" s="2409">
        <f>SUM(F43:F63)</f>
        <v>0</v>
      </c>
      <c r="G65" s="2350"/>
      <c r="H65" s="2366"/>
      <c r="I65" s="2366"/>
      <c r="J65" s="2366"/>
      <c r="K65" s="2366"/>
      <c r="L65" s="2366"/>
      <c r="M65" s="2366"/>
      <c r="N65" s="2366"/>
      <c r="O65" s="2366"/>
      <c r="P65" s="2366"/>
      <c r="Q65" s="2366"/>
      <c r="R65" s="2366"/>
      <c r="S65" s="2366"/>
      <c r="T65" s="2366"/>
      <c r="U65" s="2366"/>
      <c r="V65" s="2315"/>
      <c r="W65" s="2315"/>
      <c r="X65" s="2315"/>
      <c r="Y65" s="2315"/>
      <c r="Z65" s="2315"/>
    </row>
    <row r="66" spans="1:26">
      <c r="A66" s="2355"/>
      <c r="B66" s="2392"/>
      <c r="C66" s="2353"/>
      <c r="D66" s="2358"/>
      <c r="E66" s="2351"/>
      <c r="F66" s="2381"/>
      <c r="G66" s="2350"/>
      <c r="H66" s="2366"/>
      <c r="I66" s="2366"/>
      <c r="J66" s="2366"/>
      <c r="K66" s="2366"/>
      <c r="L66" s="2366"/>
      <c r="M66" s="2366"/>
      <c r="N66" s="2366"/>
      <c r="O66" s="2366"/>
      <c r="P66" s="2366"/>
      <c r="Q66" s="2366"/>
      <c r="R66" s="2366"/>
      <c r="S66" s="2366"/>
      <c r="T66" s="2366"/>
      <c r="U66" s="2366"/>
      <c r="V66" s="2315"/>
      <c r="W66" s="2315"/>
      <c r="X66" s="2315"/>
      <c r="Y66" s="2315"/>
      <c r="Z66" s="2315"/>
    </row>
    <row r="67" spans="1:26">
      <c r="A67" s="2355"/>
      <c r="B67" s="2392"/>
      <c r="C67" s="2353"/>
      <c r="D67" s="2358"/>
      <c r="E67" s="2351"/>
      <c r="F67" s="2381"/>
      <c r="G67" s="2350"/>
      <c r="H67" s="2366"/>
      <c r="I67" s="2366"/>
      <c r="J67" s="2366"/>
      <c r="K67" s="2366"/>
      <c r="L67" s="2366"/>
      <c r="M67" s="2366"/>
      <c r="N67" s="2366"/>
      <c r="O67" s="2366"/>
      <c r="P67" s="2366"/>
      <c r="Q67" s="2366"/>
      <c r="R67" s="2366"/>
      <c r="S67" s="2366"/>
      <c r="T67" s="2366"/>
      <c r="U67" s="2366"/>
      <c r="V67" s="2315"/>
      <c r="W67" s="2315"/>
      <c r="X67" s="2315"/>
      <c r="Y67" s="2315"/>
      <c r="Z67" s="2315"/>
    </row>
    <row r="68" spans="1:26">
      <c r="A68" s="2355"/>
      <c r="B68" s="2392"/>
      <c r="C68" s="2353"/>
      <c r="D68" s="2358"/>
      <c r="E68" s="2351"/>
      <c r="F68" s="2381"/>
      <c r="G68" s="2350"/>
      <c r="H68" s="2366"/>
      <c r="I68" s="2366"/>
      <c r="J68" s="2366"/>
      <c r="K68" s="2366"/>
      <c r="L68" s="2366"/>
      <c r="M68" s="2366"/>
      <c r="N68" s="2366"/>
      <c r="O68" s="2366"/>
      <c r="P68" s="2366"/>
      <c r="Q68" s="2366"/>
      <c r="R68" s="2366"/>
      <c r="S68" s="2366"/>
      <c r="T68" s="2366"/>
      <c r="U68" s="2366"/>
      <c r="V68" s="2315"/>
      <c r="W68" s="2315"/>
      <c r="X68" s="2315"/>
      <c r="Y68" s="2315"/>
      <c r="Z68" s="2315"/>
    </row>
    <row r="69" spans="1:26">
      <c r="A69" s="2393" t="s">
        <v>2608</v>
      </c>
      <c r="B69" s="2401" t="s">
        <v>184</v>
      </c>
      <c r="C69" s="2394"/>
      <c r="D69" s="2395"/>
      <c r="E69" s="2400"/>
      <c r="F69" s="2397"/>
      <c r="G69" s="2350"/>
      <c r="H69" s="2366"/>
      <c r="I69" s="2366"/>
      <c r="J69" s="2366"/>
      <c r="K69" s="2366"/>
      <c r="L69" s="2366"/>
      <c r="M69" s="2366"/>
      <c r="N69" s="2366"/>
      <c r="O69" s="2366"/>
      <c r="P69" s="2366"/>
      <c r="Q69" s="2366"/>
      <c r="R69" s="2366"/>
      <c r="S69" s="2366"/>
      <c r="T69" s="2366"/>
      <c r="U69" s="2366"/>
      <c r="V69" s="2315"/>
      <c r="W69" s="2315"/>
      <c r="X69" s="2315"/>
      <c r="Y69" s="2315"/>
      <c r="Z69" s="2315"/>
    </row>
    <row r="70" spans="1:26">
      <c r="A70" s="2393"/>
      <c r="B70" s="2406"/>
      <c r="C70" s="2394"/>
      <c r="D70" s="2395"/>
      <c r="E70" s="2396"/>
      <c r="F70" s="2397"/>
      <c r="G70" s="2350"/>
      <c r="H70" s="2366"/>
      <c r="I70" s="2366"/>
      <c r="J70" s="2366"/>
      <c r="K70" s="2366"/>
      <c r="L70" s="2366"/>
      <c r="M70" s="2366"/>
      <c r="N70" s="2366"/>
      <c r="O70" s="2366"/>
      <c r="P70" s="2366"/>
      <c r="Q70" s="2366"/>
      <c r="R70" s="2366"/>
      <c r="S70" s="2366"/>
      <c r="T70" s="2366"/>
      <c r="U70" s="2366"/>
      <c r="V70" s="2315"/>
      <c r="W70" s="2315"/>
      <c r="X70" s="2315"/>
      <c r="Y70" s="2315"/>
      <c r="Z70" s="2315"/>
    </row>
    <row r="71" spans="1:26">
      <c r="A71" s="2393" t="s">
        <v>172</v>
      </c>
      <c r="B71" s="2394" t="s">
        <v>3664</v>
      </c>
      <c r="C71" s="2353"/>
      <c r="D71" s="2358"/>
      <c r="E71" s="2388"/>
      <c r="F71" s="2381"/>
      <c r="G71" s="2350"/>
      <c r="H71" s="2366"/>
      <c r="I71" s="2366"/>
      <c r="J71" s="2366"/>
      <c r="K71" s="2366"/>
      <c r="L71" s="2366"/>
      <c r="M71" s="2366"/>
      <c r="N71" s="2366"/>
      <c r="O71" s="2366"/>
      <c r="P71" s="2366"/>
      <c r="Q71" s="2366"/>
      <c r="R71" s="2366"/>
      <c r="S71" s="2366"/>
      <c r="T71" s="2366"/>
      <c r="U71" s="2366"/>
      <c r="V71" s="2315"/>
      <c r="W71" s="2315"/>
      <c r="X71" s="2315"/>
      <c r="Y71" s="2315"/>
      <c r="Z71" s="2315"/>
    </row>
    <row r="72" spans="1:26" ht="20.399999999999999">
      <c r="A72" s="2393"/>
      <c r="B72" s="2394" t="s">
        <v>3665</v>
      </c>
      <c r="C72" s="2353"/>
      <c r="D72" s="2376"/>
      <c r="E72" s="2351"/>
      <c r="F72" s="2381"/>
      <c r="G72" s="2350"/>
      <c r="H72" s="2366"/>
      <c r="I72" s="2366"/>
      <c r="J72" s="2366"/>
      <c r="K72" s="2366"/>
      <c r="L72" s="2366"/>
      <c r="M72" s="2366"/>
      <c r="N72" s="2366"/>
      <c r="O72" s="2366"/>
      <c r="P72" s="2366"/>
      <c r="Q72" s="2366"/>
      <c r="R72" s="2366"/>
      <c r="S72" s="2366"/>
      <c r="T72" s="2366"/>
      <c r="U72" s="2366"/>
      <c r="V72" s="2315"/>
      <c r="W72" s="2315"/>
      <c r="X72" s="2315"/>
      <c r="Y72" s="2315"/>
      <c r="Z72" s="2315"/>
    </row>
    <row r="73" spans="1:26" ht="51">
      <c r="A73" s="2355"/>
      <c r="B73" s="2394" t="s">
        <v>3666</v>
      </c>
      <c r="C73" s="2398" t="s">
        <v>2309</v>
      </c>
      <c r="D73" s="2395">
        <v>1147</v>
      </c>
      <c r="E73" s="2396"/>
      <c r="F73" s="2399">
        <f>$D73*E73</f>
        <v>0</v>
      </c>
      <c r="G73" s="2350"/>
      <c r="H73" s="2366"/>
      <c r="I73" s="2366"/>
      <c r="J73" s="2366"/>
      <c r="K73" s="2366"/>
      <c r="L73" s="2366"/>
      <c r="M73" s="2366"/>
      <c r="N73" s="2366"/>
      <c r="O73" s="2366"/>
      <c r="P73" s="2366"/>
      <c r="Q73" s="2366"/>
      <c r="R73" s="2366"/>
      <c r="S73" s="2366"/>
      <c r="T73" s="2366"/>
      <c r="U73" s="2366"/>
      <c r="V73" s="2315"/>
      <c r="W73" s="2315"/>
      <c r="X73" s="2315"/>
      <c r="Y73" s="2315"/>
      <c r="Z73" s="2315"/>
    </row>
    <row r="74" spans="1:26" ht="62.4">
      <c r="A74" s="2355"/>
      <c r="B74" s="2398" t="s">
        <v>3667</v>
      </c>
      <c r="C74" s="2398" t="s">
        <v>179</v>
      </c>
      <c r="D74" s="2395">
        <v>160</v>
      </c>
      <c r="E74" s="2396"/>
      <c r="F74" s="2399">
        <f>$D74*E74</f>
        <v>0</v>
      </c>
      <c r="G74" s="2350"/>
      <c r="H74" s="2366"/>
      <c r="I74" s="2366"/>
      <c r="J74" s="2366"/>
      <c r="K74" s="2366"/>
      <c r="L74" s="2366"/>
      <c r="M74" s="2366"/>
      <c r="N74" s="2366"/>
      <c r="O74" s="2366"/>
      <c r="P74" s="2366"/>
      <c r="Q74" s="2366"/>
      <c r="R74" s="2366"/>
      <c r="S74" s="2366"/>
      <c r="T74" s="2366"/>
      <c r="U74" s="2366"/>
      <c r="V74" s="2315"/>
      <c r="W74" s="2315"/>
      <c r="X74" s="2315"/>
      <c r="Y74" s="2315"/>
      <c r="Z74" s="2315"/>
    </row>
    <row r="75" spans="1:26">
      <c r="A75" s="2355"/>
      <c r="B75" s="2353"/>
      <c r="C75" s="2353"/>
      <c r="D75" s="2358"/>
      <c r="E75" s="2388"/>
      <c r="F75" s="2381"/>
      <c r="G75" s="2350"/>
      <c r="H75" s="2366"/>
      <c r="I75" s="2366"/>
      <c r="J75" s="2366"/>
      <c r="K75" s="2366"/>
      <c r="L75" s="2366"/>
      <c r="M75" s="2366"/>
      <c r="N75" s="2366"/>
      <c r="O75" s="2366"/>
      <c r="P75" s="2366"/>
      <c r="Q75" s="2366"/>
      <c r="R75" s="2366"/>
      <c r="S75" s="2366"/>
      <c r="T75" s="2366"/>
      <c r="U75" s="2366"/>
      <c r="V75" s="2315"/>
      <c r="W75" s="2315"/>
      <c r="X75" s="2315"/>
      <c r="Y75" s="2315"/>
      <c r="Z75" s="2315"/>
    </row>
    <row r="76" spans="1:26" ht="93">
      <c r="A76" s="2355"/>
      <c r="B76" s="2398" t="s">
        <v>3668</v>
      </c>
      <c r="C76" s="2398" t="s">
        <v>179</v>
      </c>
      <c r="D76" s="2395">
        <v>573</v>
      </c>
      <c r="E76" s="2396"/>
      <c r="F76" s="2399">
        <f>$D76*E76</f>
        <v>0</v>
      </c>
      <c r="G76" s="2350"/>
      <c r="H76" s="2366"/>
      <c r="I76" s="2366"/>
      <c r="J76" s="2366"/>
      <c r="K76" s="2366"/>
      <c r="L76" s="2366"/>
      <c r="M76" s="2366"/>
      <c r="N76" s="2366"/>
      <c r="O76" s="2366"/>
      <c r="P76" s="2366"/>
      <c r="Q76" s="2366"/>
      <c r="R76" s="2366"/>
      <c r="S76" s="2366"/>
      <c r="T76" s="2366"/>
      <c r="U76" s="2366"/>
      <c r="V76" s="2315"/>
      <c r="W76" s="2315"/>
      <c r="X76" s="2315"/>
      <c r="Y76" s="2315"/>
      <c r="Z76" s="2315"/>
    </row>
    <row r="77" spans="1:26">
      <c r="A77" s="2355"/>
      <c r="B77" s="2353"/>
      <c r="C77" s="2353"/>
      <c r="D77" s="2358"/>
      <c r="E77" s="2388"/>
      <c r="F77" s="2381"/>
      <c r="G77" s="2350"/>
      <c r="H77" s="2366"/>
      <c r="I77" s="2366"/>
      <c r="J77" s="2366"/>
      <c r="K77" s="2366"/>
      <c r="L77" s="2366"/>
      <c r="M77" s="2366"/>
      <c r="N77" s="2366"/>
      <c r="O77" s="2366"/>
      <c r="P77" s="2366"/>
      <c r="Q77" s="2366"/>
      <c r="R77" s="2366"/>
      <c r="S77" s="2366"/>
      <c r="T77" s="2366"/>
      <c r="U77" s="2366"/>
      <c r="V77" s="2315"/>
      <c r="W77" s="2315"/>
      <c r="X77" s="2315"/>
      <c r="Y77" s="2315"/>
      <c r="Z77" s="2315"/>
    </row>
    <row r="78" spans="1:26">
      <c r="A78" s="2355"/>
      <c r="B78" s="2353"/>
      <c r="C78" s="2353"/>
      <c r="D78" s="2358"/>
      <c r="E78" s="2388"/>
      <c r="F78" s="2381"/>
      <c r="G78" s="2350"/>
      <c r="H78" s="2366"/>
      <c r="I78" s="2366"/>
      <c r="J78" s="2366"/>
      <c r="K78" s="2366"/>
      <c r="L78" s="2366"/>
      <c r="M78" s="2366"/>
      <c r="N78" s="2366"/>
      <c r="O78" s="2366"/>
      <c r="P78" s="2366"/>
      <c r="Q78" s="2366"/>
      <c r="R78" s="2366"/>
      <c r="S78" s="2366"/>
      <c r="T78" s="2366"/>
      <c r="U78" s="2366"/>
      <c r="V78" s="2315"/>
      <c r="W78" s="2315"/>
      <c r="X78" s="2315"/>
      <c r="Y78" s="2315"/>
      <c r="Z78" s="2315"/>
    </row>
    <row r="79" spans="1:26" ht="20.399999999999999">
      <c r="A79" s="2393" t="s">
        <v>202</v>
      </c>
      <c r="B79" s="2394" t="s">
        <v>3669</v>
      </c>
      <c r="C79" s="2394"/>
      <c r="D79" s="2395"/>
      <c r="E79" s="2400"/>
      <c r="F79" s="2397"/>
      <c r="G79" s="2398"/>
      <c r="H79" s="2366"/>
      <c r="I79" s="2366"/>
      <c r="J79" s="2366"/>
      <c r="K79" s="2366"/>
      <c r="L79" s="2366"/>
      <c r="M79" s="2366"/>
      <c r="N79" s="2366"/>
      <c r="O79" s="2366"/>
      <c r="P79" s="2366"/>
      <c r="Q79" s="2366"/>
      <c r="R79" s="2366"/>
      <c r="S79" s="2366"/>
      <c r="T79" s="2366"/>
      <c r="U79" s="2366"/>
      <c r="V79" s="2315"/>
      <c r="W79" s="2315"/>
      <c r="X79" s="2315"/>
      <c r="Y79" s="2315"/>
      <c r="Z79" s="2315"/>
    </row>
    <row r="80" spans="1:26" ht="30.6">
      <c r="A80" s="2393"/>
      <c r="B80" s="2394" t="s">
        <v>3670</v>
      </c>
      <c r="C80" s="2394"/>
      <c r="D80" s="2410"/>
      <c r="E80" s="2396"/>
      <c r="F80" s="2397"/>
      <c r="G80" s="2398"/>
      <c r="H80" s="2366"/>
      <c r="I80" s="2366"/>
      <c r="J80" s="2366"/>
      <c r="K80" s="2366"/>
      <c r="L80" s="2366"/>
      <c r="M80" s="2366"/>
      <c r="N80" s="2366"/>
      <c r="O80" s="2366"/>
      <c r="P80" s="2366"/>
      <c r="Q80" s="2366"/>
      <c r="R80" s="2366"/>
      <c r="S80" s="2366"/>
      <c r="T80" s="2366"/>
      <c r="U80" s="2366"/>
      <c r="V80" s="2315"/>
      <c r="W80" s="2315"/>
      <c r="X80" s="2315"/>
      <c r="Y80" s="2315"/>
      <c r="Z80" s="2315"/>
    </row>
    <row r="81" spans="1:26">
      <c r="A81" s="2393"/>
      <c r="B81" s="2394" t="s">
        <v>3671</v>
      </c>
      <c r="C81" s="2394" t="s">
        <v>3648</v>
      </c>
      <c r="D81" s="2395">
        <v>555</v>
      </c>
      <c r="E81" s="2396"/>
      <c r="F81" s="2397">
        <f>$D81*E81</f>
        <v>0</v>
      </c>
      <c r="G81" s="2398"/>
      <c r="H81" s="2366"/>
      <c r="I81" s="2366"/>
      <c r="J81" s="2366"/>
      <c r="K81" s="2366"/>
      <c r="L81" s="2366"/>
      <c r="M81" s="2366"/>
      <c r="N81" s="2366"/>
      <c r="O81" s="2366"/>
      <c r="P81" s="2366"/>
      <c r="Q81" s="2366"/>
      <c r="R81" s="2366"/>
      <c r="S81" s="2366"/>
      <c r="T81" s="2366"/>
      <c r="U81" s="2366"/>
      <c r="V81" s="2315"/>
      <c r="W81" s="2315"/>
      <c r="X81" s="2315"/>
      <c r="Y81" s="2315"/>
      <c r="Z81" s="2315"/>
    </row>
    <row r="82" spans="1:26">
      <c r="A82" s="2393"/>
      <c r="B82" s="2394" t="s">
        <v>3672</v>
      </c>
      <c r="C82" s="2394" t="s">
        <v>215</v>
      </c>
      <c r="D82" s="2395">
        <v>1110</v>
      </c>
      <c r="E82" s="2400"/>
      <c r="F82" s="2397">
        <f>$D82*E82</f>
        <v>0</v>
      </c>
      <c r="G82" s="2398"/>
      <c r="H82" s="2366"/>
      <c r="I82" s="2366"/>
      <c r="J82" s="2366"/>
      <c r="K82" s="2366"/>
      <c r="L82" s="2366"/>
      <c r="M82" s="2366"/>
      <c r="N82" s="2366"/>
      <c r="O82" s="2366"/>
      <c r="P82" s="2366"/>
      <c r="Q82" s="2366"/>
      <c r="R82" s="2366"/>
      <c r="S82" s="2366"/>
      <c r="T82" s="2366"/>
      <c r="U82" s="2366"/>
      <c r="V82" s="2315"/>
      <c r="W82" s="2315"/>
      <c r="X82" s="2315"/>
      <c r="Y82" s="2315"/>
      <c r="Z82" s="2315"/>
    </row>
    <row r="83" spans="1:26">
      <c r="A83" s="2355"/>
      <c r="B83" s="2392"/>
      <c r="C83" s="2353"/>
      <c r="D83" s="2376"/>
      <c r="E83" s="2351"/>
      <c r="F83" s="2381"/>
      <c r="G83" s="2350"/>
      <c r="H83" s="2366"/>
      <c r="I83" s="2366"/>
      <c r="J83" s="2366"/>
      <c r="K83" s="2366"/>
      <c r="L83" s="2366"/>
      <c r="M83" s="2366"/>
      <c r="N83" s="2366"/>
      <c r="O83" s="2366"/>
      <c r="P83" s="2366"/>
      <c r="Q83" s="2366"/>
      <c r="R83" s="2366"/>
      <c r="S83" s="2366"/>
      <c r="T83" s="2366"/>
      <c r="U83" s="2366"/>
      <c r="V83" s="2315"/>
      <c r="W83" s="2315"/>
      <c r="X83" s="2315"/>
      <c r="Y83" s="2315"/>
      <c r="Z83" s="2315"/>
    </row>
    <row r="84" spans="1:26">
      <c r="A84" s="2355"/>
      <c r="B84" s="2392"/>
      <c r="C84" s="2353"/>
      <c r="D84" s="2358"/>
      <c r="E84" s="2351"/>
      <c r="F84" s="2381"/>
      <c r="G84" s="2350"/>
      <c r="H84" s="2366"/>
      <c r="I84" s="2366"/>
      <c r="J84" s="2366"/>
      <c r="K84" s="2366"/>
      <c r="L84" s="2366"/>
      <c r="M84" s="2366"/>
      <c r="N84" s="2366"/>
      <c r="O84" s="2366"/>
      <c r="P84" s="2366"/>
      <c r="Q84" s="2366"/>
      <c r="R84" s="2366"/>
      <c r="S84" s="2366"/>
      <c r="T84" s="2366"/>
      <c r="U84" s="2366"/>
      <c r="V84" s="2315"/>
      <c r="W84" s="2315"/>
      <c r="X84" s="2315"/>
      <c r="Y84" s="2315"/>
      <c r="Z84" s="2315"/>
    </row>
    <row r="85" spans="1:26" ht="20.399999999999999">
      <c r="A85" s="2393" t="s">
        <v>203</v>
      </c>
      <c r="B85" s="2394" t="s">
        <v>3673</v>
      </c>
      <c r="C85" s="2353"/>
      <c r="D85" s="2358"/>
      <c r="E85" s="2351"/>
      <c r="F85" s="2381"/>
      <c r="G85" s="2350"/>
      <c r="H85" s="2366"/>
      <c r="I85" s="2366"/>
      <c r="J85" s="2366"/>
      <c r="K85" s="2366"/>
      <c r="L85" s="2366"/>
      <c r="M85" s="2366"/>
      <c r="N85" s="2366"/>
      <c r="O85" s="2366"/>
      <c r="P85" s="2366"/>
      <c r="Q85" s="2366"/>
      <c r="R85" s="2366"/>
      <c r="S85" s="2366"/>
      <c r="T85" s="2366"/>
      <c r="U85" s="2366"/>
      <c r="V85" s="2315"/>
      <c r="W85" s="2315"/>
      <c r="X85" s="2315"/>
      <c r="Y85" s="2315"/>
      <c r="Z85" s="2315"/>
    </row>
    <row r="86" spans="1:26" ht="40.799999999999997">
      <c r="A86" s="2355"/>
      <c r="B86" s="2394" t="s">
        <v>3674</v>
      </c>
      <c r="C86" s="2398" t="s">
        <v>179</v>
      </c>
      <c r="D86" s="2395">
        <v>59</v>
      </c>
      <c r="E86" s="2396"/>
      <c r="F86" s="2399">
        <f>$D86*E86</f>
        <v>0</v>
      </c>
      <c r="G86" s="2350"/>
      <c r="H86" s="2366"/>
      <c r="I86" s="2366"/>
      <c r="J86" s="2366"/>
      <c r="K86" s="2366"/>
      <c r="L86" s="2366"/>
      <c r="M86" s="2366"/>
      <c r="N86" s="2366"/>
      <c r="O86" s="2366"/>
      <c r="P86" s="2366"/>
      <c r="Q86" s="2366"/>
      <c r="R86" s="2366"/>
      <c r="S86" s="2366"/>
      <c r="T86" s="2366"/>
      <c r="U86" s="2366"/>
      <c r="V86" s="2315"/>
      <c r="W86" s="2315"/>
      <c r="X86" s="2315"/>
      <c r="Y86" s="2315"/>
      <c r="Z86" s="2315"/>
    </row>
    <row r="87" spans="1:26">
      <c r="A87" s="2355"/>
      <c r="B87" s="2392"/>
      <c r="C87" s="2353"/>
      <c r="D87" s="2358"/>
      <c r="E87" s="2351"/>
      <c r="F87" s="2381"/>
      <c r="G87" s="2350"/>
      <c r="H87" s="2366"/>
      <c r="I87" s="2366"/>
      <c r="J87" s="2366"/>
      <c r="K87" s="2366"/>
      <c r="L87" s="2366"/>
      <c r="M87" s="2366"/>
      <c r="N87" s="2366"/>
      <c r="O87" s="2366"/>
      <c r="P87" s="2366"/>
      <c r="Q87" s="2366"/>
      <c r="R87" s="2366"/>
      <c r="S87" s="2366"/>
      <c r="T87" s="2366"/>
      <c r="U87" s="2366"/>
      <c r="V87" s="2315"/>
      <c r="W87" s="2315"/>
      <c r="X87" s="2315"/>
      <c r="Y87" s="2315"/>
      <c r="Z87" s="2315"/>
    </row>
    <row r="88" spans="1:26" ht="20.399999999999999">
      <c r="A88" s="2393">
        <v>4</v>
      </c>
      <c r="B88" s="2394" t="s">
        <v>3675</v>
      </c>
      <c r="C88" s="2353"/>
      <c r="D88" s="2358"/>
      <c r="E88" s="2351"/>
      <c r="F88" s="2381"/>
      <c r="G88" s="2350"/>
      <c r="H88" s="2366"/>
      <c r="I88" s="2366"/>
      <c r="J88" s="2366"/>
      <c r="K88" s="2366"/>
      <c r="L88" s="2366"/>
      <c r="M88" s="2366"/>
      <c r="N88" s="2366"/>
      <c r="O88" s="2366"/>
      <c r="P88" s="2366"/>
      <c r="Q88" s="2366"/>
      <c r="R88" s="2366"/>
      <c r="S88" s="2366"/>
      <c r="T88" s="2366"/>
      <c r="U88" s="2366"/>
      <c r="V88" s="2315"/>
      <c r="W88" s="2315"/>
      <c r="X88" s="2315"/>
      <c r="Y88" s="2315"/>
      <c r="Z88" s="2315"/>
    </row>
    <row r="89" spans="1:26" ht="30.6">
      <c r="A89" s="2355"/>
      <c r="B89" s="2394" t="s">
        <v>3676</v>
      </c>
      <c r="C89" s="2398" t="s">
        <v>179</v>
      </c>
      <c r="D89" s="2395">
        <v>27</v>
      </c>
      <c r="E89" s="2396"/>
      <c r="F89" s="2399">
        <f>$D89*E89</f>
        <v>0</v>
      </c>
      <c r="G89" s="2350"/>
      <c r="H89" s="2366"/>
      <c r="I89" s="2366"/>
      <c r="J89" s="2366"/>
      <c r="K89" s="2366"/>
      <c r="L89" s="2366"/>
      <c r="M89" s="2366"/>
      <c r="N89" s="2366"/>
      <c r="O89" s="2366"/>
      <c r="P89" s="2366"/>
      <c r="Q89" s="2366"/>
      <c r="R89" s="2366"/>
      <c r="S89" s="2366"/>
      <c r="T89" s="2366"/>
      <c r="U89" s="2366"/>
      <c r="V89" s="2315"/>
      <c r="W89" s="2315"/>
      <c r="X89" s="2315"/>
      <c r="Y89" s="2315"/>
      <c r="Z89" s="2315"/>
    </row>
    <row r="90" spans="1:26">
      <c r="A90" s="2355"/>
      <c r="B90" s="2392"/>
      <c r="C90" s="2353"/>
      <c r="D90" s="2358"/>
      <c r="E90" s="2351"/>
      <c r="F90" s="2381"/>
      <c r="G90" s="2350"/>
      <c r="H90" s="2366"/>
      <c r="I90" s="2366"/>
      <c r="J90" s="2366"/>
      <c r="K90" s="2366"/>
      <c r="L90" s="2366"/>
      <c r="M90" s="2366"/>
      <c r="N90" s="2366"/>
      <c r="O90" s="2366"/>
      <c r="P90" s="2366"/>
      <c r="Q90" s="2366"/>
      <c r="R90" s="2366"/>
      <c r="S90" s="2366"/>
      <c r="T90" s="2366"/>
      <c r="U90" s="2366"/>
      <c r="V90" s="2315"/>
      <c r="W90" s="2315"/>
      <c r="X90" s="2315"/>
      <c r="Y90" s="2315"/>
      <c r="Z90" s="2315"/>
    </row>
    <row r="91" spans="1:26">
      <c r="A91" s="2393">
        <v>5</v>
      </c>
      <c r="B91" s="2394" t="s">
        <v>3677</v>
      </c>
      <c r="C91" s="2394"/>
      <c r="D91" s="2395"/>
      <c r="E91" s="2396"/>
      <c r="F91" s="2397"/>
      <c r="G91" s="2350"/>
      <c r="H91" s="2366"/>
      <c r="I91" s="2366"/>
      <c r="J91" s="2366"/>
      <c r="K91" s="2366"/>
      <c r="L91" s="2366"/>
      <c r="M91" s="2366"/>
      <c r="N91" s="2366"/>
      <c r="O91" s="2366"/>
      <c r="P91" s="2366"/>
      <c r="Q91" s="2366"/>
      <c r="R91" s="2366"/>
      <c r="S91" s="2366"/>
      <c r="T91" s="2366"/>
      <c r="U91" s="2366"/>
      <c r="V91" s="2315"/>
      <c r="W91" s="2315"/>
      <c r="X91" s="2315"/>
      <c r="Y91" s="2315"/>
      <c r="Z91" s="2315"/>
    </row>
    <row r="92" spans="1:26" ht="30.6">
      <c r="A92" s="2355"/>
      <c r="B92" s="2394" t="s">
        <v>3678</v>
      </c>
      <c r="C92" s="2398" t="s">
        <v>179</v>
      </c>
      <c r="D92" s="2395">
        <v>67</v>
      </c>
      <c r="E92" s="2396"/>
      <c r="F92" s="2399">
        <f>$D92*E92</f>
        <v>0</v>
      </c>
      <c r="G92" s="2350"/>
      <c r="H92" s="2366"/>
      <c r="I92" s="2366"/>
      <c r="J92" s="2366"/>
      <c r="K92" s="2366"/>
      <c r="L92" s="2366"/>
      <c r="M92" s="2366"/>
      <c r="N92" s="2366"/>
      <c r="O92" s="2366"/>
      <c r="P92" s="2366"/>
      <c r="Q92" s="2366"/>
      <c r="R92" s="2366"/>
      <c r="S92" s="2366"/>
      <c r="T92" s="2366"/>
      <c r="U92" s="2366"/>
      <c r="V92" s="2315"/>
      <c r="W92" s="2315"/>
      <c r="X92" s="2315"/>
      <c r="Y92" s="2315"/>
      <c r="Z92" s="2315"/>
    </row>
    <row r="93" spans="1:26">
      <c r="A93" s="2355"/>
      <c r="B93" s="2392"/>
      <c r="C93" s="2353"/>
      <c r="D93" s="2358"/>
      <c r="E93" s="2351"/>
      <c r="F93" s="2381"/>
      <c r="G93" s="2350"/>
      <c r="H93" s="2366"/>
      <c r="I93" s="2366"/>
      <c r="J93" s="2366"/>
      <c r="K93" s="2366"/>
      <c r="L93" s="2366"/>
      <c r="M93" s="2366"/>
      <c r="N93" s="2366"/>
      <c r="O93" s="2366"/>
      <c r="P93" s="2366"/>
      <c r="Q93" s="2366"/>
      <c r="R93" s="2366"/>
      <c r="S93" s="2366"/>
      <c r="T93" s="2366"/>
      <c r="U93" s="2366"/>
      <c r="V93" s="2315"/>
      <c r="W93" s="2315"/>
      <c r="X93" s="2315"/>
      <c r="Y93" s="2315"/>
      <c r="Z93" s="2315"/>
    </row>
    <row r="94" spans="1:26" ht="244.8">
      <c r="A94" s="2393">
        <v>6</v>
      </c>
      <c r="B94" s="2394" t="s">
        <v>3679</v>
      </c>
      <c r="C94" s="2411"/>
      <c r="D94" s="2411"/>
      <c r="E94" s="2412"/>
      <c r="F94" s="2411"/>
      <c r="G94" s="2350"/>
      <c r="H94" s="2366"/>
      <c r="I94" s="2366"/>
      <c r="J94" s="2366"/>
      <c r="K94" s="2366"/>
      <c r="L94" s="2366"/>
      <c r="M94" s="2366"/>
      <c r="N94" s="2366"/>
      <c r="O94" s="2366"/>
      <c r="P94" s="2366"/>
      <c r="Q94" s="2366"/>
      <c r="R94" s="2366"/>
      <c r="S94" s="2366"/>
      <c r="T94" s="2366"/>
      <c r="U94" s="2366"/>
      <c r="V94" s="2315"/>
      <c r="W94" s="2315"/>
      <c r="X94" s="2315"/>
      <c r="Y94" s="2315"/>
      <c r="Z94" s="2315"/>
    </row>
    <row r="95" spans="1:26" ht="142.80000000000001">
      <c r="A95" s="2393"/>
      <c r="B95" s="2394" t="s">
        <v>3680</v>
      </c>
      <c r="C95" s="2411" t="s">
        <v>215</v>
      </c>
      <c r="D95" s="2411">
        <v>5</v>
      </c>
      <c r="E95" s="2412"/>
      <c r="F95" s="2411">
        <f>$D95*E95</f>
        <v>0</v>
      </c>
      <c r="G95" s="2350"/>
      <c r="H95" s="2366"/>
      <c r="I95" s="2366"/>
      <c r="J95" s="2366"/>
      <c r="K95" s="2366"/>
      <c r="L95" s="2366"/>
      <c r="M95" s="2366"/>
      <c r="N95" s="2366"/>
      <c r="O95" s="2366"/>
      <c r="P95" s="2366"/>
      <c r="Q95" s="2366"/>
      <c r="R95" s="2366"/>
      <c r="S95" s="2366"/>
      <c r="T95" s="2366"/>
      <c r="U95" s="2366"/>
      <c r="V95" s="2315"/>
      <c r="W95" s="2315"/>
      <c r="X95" s="2315"/>
      <c r="Y95" s="2315"/>
      <c r="Z95" s="2315"/>
    </row>
    <row r="96" spans="1:26">
      <c r="A96" s="2393"/>
      <c r="B96" s="2394"/>
      <c r="C96" s="2411"/>
      <c r="D96" s="2411"/>
      <c r="E96" s="2412"/>
      <c r="F96" s="2411"/>
      <c r="G96" s="2350"/>
      <c r="H96" s="2366"/>
      <c r="I96" s="2366"/>
      <c r="J96" s="2366"/>
      <c r="K96" s="2366"/>
      <c r="L96" s="2366"/>
      <c r="M96" s="2366"/>
      <c r="N96" s="2366"/>
      <c r="O96" s="2366"/>
      <c r="P96" s="2366"/>
      <c r="Q96" s="2366"/>
      <c r="R96" s="2366"/>
      <c r="S96" s="2366"/>
      <c r="T96" s="2366"/>
      <c r="U96" s="2366"/>
      <c r="V96" s="2315"/>
      <c r="W96" s="2315"/>
      <c r="X96" s="2315"/>
      <c r="Y96" s="2315"/>
      <c r="Z96" s="2315"/>
    </row>
    <row r="97" spans="1:26" ht="357">
      <c r="A97" s="2393">
        <v>7</v>
      </c>
      <c r="B97" s="2394" t="s">
        <v>3681</v>
      </c>
      <c r="C97" s="2394"/>
      <c r="D97" s="2395"/>
      <c r="E97" s="2396"/>
      <c r="F97" s="2397"/>
      <c r="G97" s="2350"/>
      <c r="H97" s="2366"/>
      <c r="I97" s="2366"/>
      <c r="J97" s="2366"/>
      <c r="K97" s="2366"/>
      <c r="L97" s="2366"/>
      <c r="M97" s="2366"/>
      <c r="N97" s="2366"/>
      <c r="O97" s="2366"/>
      <c r="P97" s="2366"/>
      <c r="Q97" s="2366"/>
      <c r="R97" s="2366"/>
      <c r="S97" s="2366"/>
      <c r="T97" s="2366"/>
      <c r="U97" s="2366"/>
      <c r="V97" s="2315"/>
      <c r="W97" s="2315"/>
      <c r="X97" s="2315"/>
      <c r="Y97" s="2315"/>
      <c r="Z97" s="2315"/>
    </row>
    <row r="98" spans="1:26">
      <c r="A98" s="2393"/>
      <c r="B98" s="2406"/>
      <c r="C98" s="2394" t="s">
        <v>215</v>
      </c>
      <c r="D98" s="2395">
        <v>1</v>
      </c>
      <c r="E98" s="2396"/>
      <c r="F98" s="2399">
        <f>$D98*E98</f>
        <v>0</v>
      </c>
      <c r="G98" s="2350"/>
      <c r="H98" s="2366"/>
      <c r="I98" s="2366"/>
      <c r="J98" s="2366"/>
      <c r="K98" s="2366"/>
      <c r="L98" s="2366"/>
      <c r="M98" s="2366"/>
      <c r="N98" s="2366"/>
      <c r="O98" s="2366"/>
      <c r="P98" s="2366"/>
      <c r="Q98" s="2366"/>
      <c r="R98" s="2366"/>
      <c r="S98" s="2366"/>
      <c r="T98" s="2366"/>
      <c r="U98" s="2366"/>
      <c r="V98" s="2315"/>
      <c r="W98" s="2315"/>
      <c r="X98" s="2315"/>
      <c r="Y98" s="2315"/>
      <c r="Z98" s="2315"/>
    </row>
    <row r="99" spans="1:26">
      <c r="A99" s="2355"/>
      <c r="B99" s="2392"/>
      <c r="C99" s="2353"/>
      <c r="D99" s="2358"/>
      <c r="E99" s="2351"/>
      <c r="F99" s="2381"/>
      <c r="G99" s="2350"/>
      <c r="H99" s="2366"/>
      <c r="I99" s="2366"/>
      <c r="J99" s="2366"/>
      <c r="K99" s="2366"/>
      <c r="L99" s="2366"/>
      <c r="M99" s="2366"/>
      <c r="N99" s="2366"/>
      <c r="O99" s="2366"/>
      <c r="P99" s="2366"/>
      <c r="Q99" s="2366"/>
      <c r="R99" s="2366"/>
      <c r="S99" s="2366"/>
      <c r="T99" s="2366"/>
      <c r="U99" s="2366"/>
      <c r="V99" s="2315"/>
      <c r="W99" s="2315"/>
      <c r="X99" s="2315"/>
      <c r="Y99" s="2315"/>
      <c r="Z99" s="2315"/>
    </row>
    <row r="100" spans="1:26" ht="20.399999999999999">
      <c r="A100" s="2393">
        <v>8</v>
      </c>
      <c r="B100" s="2394" t="s">
        <v>3682</v>
      </c>
      <c r="C100" s="2394"/>
      <c r="D100" s="2395"/>
      <c r="E100" s="2396"/>
      <c r="F100" s="2397"/>
      <c r="G100" s="2350"/>
      <c r="H100" s="2366"/>
      <c r="I100" s="2366"/>
      <c r="J100" s="2366"/>
      <c r="K100" s="2366"/>
      <c r="L100" s="2366"/>
      <c r="M100" s="2366"/>
      <c r="N100" s="2366"/>
      <c r="O100" s="2366"/>
      <c r="P100" s="2366"/>
      <c r="Q100" s="2366"/>
      <c r="R100" s="2366"/>
      <c r="S100" s="2366"/>
      <c r="T100" s="2366"/>
      <c r="U100" s="2366"/>
      <c r="V100" s="2315"/>
      <c r="W100" s="2315"/>
      <c r="X100" s="2315"/>
      <c r="Y100" s="2315"/>
      <c r="Z100" s="2315"/>
    </row>
    <row r="101" spans="1:26" ht="72.599999999999994">
      <c r="A101" s="2393"/>
      <c r="B101" s="2398" t="s">
        <v>3683</v>
      </c>
      <c r="C101" s="2398" t="s">
        <v>2309</v>
      </c>
      <c r="D101" s="2395">
        <v>30</v>
      </c>
      <c r="E101" s="2396"/>
      <c r="F101" s="2399">
        <f>$D101*E101</f>
        <v>0</v>
      </c>
      <c r="G101" s="2350"/>
      <c r="H101" s="2366"/>
      <c r="I101" s="2366"/>
      <c r="J101" s="2366"/>
      <c r="K101" s="2366"/>
      <c r="L101" s="2366"/>
      <c r="M101" s="2366"/>
      <c r="N101" s="2366"/>
      <c r="O101" s="2366"/>
      <c r="P101" s="2366"/>
      <c r="Q101" s="2366"/>
      <c r="R101" s="2366"/>
      <c r="S101" s="2366"/>
      <c r="T101" s="2366"/>
      <c r="U101" s="2366"/>
      <c r="V101" s="2315"/>
      <c r="W101" s="2315"/>
      <c r="X101" s="2315"/>
      <c r="Y101" s="2315"/>
      <c r="Z101" s="2315"/>
    </row>
    <row r="102" spans="1:26" ht="42">
      <c r="A102" s="2393"/>
      <c r="B102" s="2398" t="s">
        <v>3684</v>
      </c>
      <c r="C102" s="2398" t="s">
        <v>2309</v>
      </c>
      <c r="D102" s="2395">
        <v>15</v>
      </c>
      <c r="E102" s="2396"/>
      <c r="F102" s="2399">
        <f>$D102*E102</f>
        <v>0</v>
      </c>
      <c r="G102" s="2350"/>
      <c r="H102" s="2366"/>
      <c r="I102" s="2366"/>
      <c r="J102" s="2366"/>
      <c r="K102" s="2366"/>
      <c r="L102" s="2366"/>
      <c r="M102" s="2366"/>
      <c r="N102" s="2366"/>
      <c r="O102" s="2366"/>
      <c r="P102" s="2366"/>
      <c r="Q102" s="2366"/>
      <c r="R102" s="2366"/>
      <c r="S102" s="2366"/>
      <c r="T102" s="2366"/>
      <c r="U102" s="2366"/>
      <c r="V102" s="2315"/>
      <c r="W102" s="2315"/>
      <c r="X102" s="2315"/>
      <c r="Y102" s="2315"/>
      <c r="Z102" s="2315"/>
    </row>
    <row r="103" spans="1:26">
      <c r="A103" s="2355"/>
      <c r="B103" s="2394"/>
      <c r="C103" s="2398"/>
      <c r="D103" s="2395"/>
      <c r="E103" s="2396"/>
      <c r="F103" s="2399"/>
      <c r="G103" s="2350"/>
      <c r="H103" s="2366"/>
      <c r="I103" s="2366"/>
      <c r="J103" s="2366"/>
      <c r="K103" s="2366"/>
      <c r="L103" s="2366"/>
      <c r="M103" s="2366"/>
      <c r="N103" s="2366"/>
      <c r="O103" s="2366"/>
      <c r="P103" s="2366"/>
      <c r="Q103" s="2366"/>
      <c r="R103" s="2366"/>
      <c r="S103" s="2366"/>
      <c r="T103" s="2366"/>
      <c r="U103" s="2366"/>
      <c r="V103" s="2315"/>
      <c r="W103" s="2315"/>
      <c r="X103" s="2315"/>
      <c r="Y103" s="2315"/>
      <c r="Z103" s="2315"/>
    </row>
    <row r="104" spans="1:26">
      <c r="A104" s="2355"/>
      <c r="B104" s="2392"/>
      <c r="C104" s="2353"/>
      <c r="D104" s="2358"/>
      <c r="E104" s="2351"/>
      <c r="F104" s="2381"/>
      <c r="G104" s="2350"/>
      <c r="H104" s="2366"/>
      <c r="I104" s="2366"/>
      <c r="J104" s="2366"/>
      <c r="K104" s="2366"/>
      <c r="L104" s="2366"/>
      <c r="M104" s="2366"/>
      <c r="N104" s="2366"/>
      <c r="O104" s="2366"/>
      <c r="P104" s="2366"/>
      <c r="Q104" s="2366"/>
      <c r="R104" s="2366"/>
      <c r="S104" s="2366"/>
      <c r="T104" s="2366"/>
      <c r="U104" s="2366"/>
      <c r="V104" s="2315"/>
      <c r="W104" s="2315"/>
      <c r="X104" s="2315"/>
      <c r="Y104" s="2315"/>
      <c r="Z104" s="2315"/>
    </row>
    <row r="105" spans="1:26">
      <c r="A105" s="2355"/>
      <c r="B105" s="2393" t="s">
        <v>3685</v>
      </c>
      <c r="C105" s="2401"/>
      <c r="D105" s="2407"/>
      <c r="E105" s="2413"/>
      <c r="F105" s="2409">
        <f>SUM(F70:F102)</f>
        <v>0</v>
      </c>
      <c r="G105" s="2398"/>
      <c r="H105" s="2366"/>
      <c r="I105" s="2366"/>
      <c r="J105" s="2366"/>
      <c r="K105" s="2366"/>
      <c r="L105" s="2366"/>
      <c r="M105" s="2366"/>
      <c r="N105" s="2366"/>
      <c r="O105" s="2366"/>
      <c r="P105" s="2366"/>
      <c r="Q105" s="2366"/>
      <c r="R105" s="2366"/>
      <c r="S105" s="2366"/>
      <c r="T105" s="2366"/>
      <c r="U105" s="2366"/>
      <c r="V105" s="2315"/>
      <c r="W105" s="2315"/>
      <c r="X105" s="2315"/>
      <c r="Y105" s="2315"/>
      <c r="Z105" s="2315"/>
    </row>
    <row r="106" spans="1:26">
      <c r="A106" s="2355"/>
      <c r="B106" s="2406"/>
      <c r="C106" s="2394"/>
      <c r="D106" s="2395"/>
      <c r="E106" s="2396"/>
      <c r="F106" s="2397"/>
      <c r="G106" s="2398"/>
      <c r="H106" s="2366"/>
      <c r="I106" s="2366"/>
      <c r="J106" s="2366"/>
      <c r="K106" s="2366"/>
      <c r="L106" s="2366"/>
      <c r="M106" s="2366"/>
      <c r="N106" s="2366"/>
      <c r="O106" s="2366"/>
      <c r="P106" s="2366"/>
      <c r="Q106" s="2366"/>
      <c r="R106" s="2366"/>
      <c r="S106" s="2366"/>
      <c r="T106" s="2366"/>
      <c r="U106" s="2366"/>
      <c r="V106" s="2315"/>
      <c r="W106" s="2315"/>
      <c r="X106" s="2315"/>
      <c r="Y106" s="2315"/>
      <c r="Z106" s="2315"/>
    </row>
    <row r="107" spans="1:26">
      <c r="A107" s="2355"/>
      <c r="B107" s="2392"/>
      <c r="C107" s="2353"/>
      <c r="D107" s="2358"/>
      <c r="E107" s="2351"/>
      <c r="F107" s="2381"/>
      <c r="G107" s="2350"/>
      <c r="H107" s="2366"/>
      <c r="I107" s="2366"/>
      <c r="J107" s="2366"/>
      <c r="K107" s="2366"/>
      <c r="L107" s="2366"/>
      <c r="M107" s="2366"/>
      <c r="N107" s="2366"/>
      <c r="O107" s="2366"/>
      <c r="P107" s="2366"/>
      <c r="Q107" s="2366"/>
      <c r="R107" s="2366"/>
      <c r="S107" s="2366"/>
      <c r="T107" s="2366"/>
      <c r="U107" s="2366"/>
      <c r="V107" s="2315"/>
      <c r="W107" s="2315"/>
      <c r="X107" s="2315"/>
      <c r="Y107" s="2315"/>
      <c r="Z107" s="2315"/>
    </row>
    <row r="108" spans="1:26">
      <c r="A108" s="2379" t="s">
        <v>2772</v>
      </c>
      <c r="B108" s="2389" t="s">
        <v>3686</v>
      </c>
      <c r="C108" s="2353"/>
      <c r="D108" s="2358"/>
      <c r="E108" s="2351"/>
      <c r="F108" s="2381"/>
      <c r="G108" s="2350"/>
      <c r="H108" s="2366"/>
      <c r="I108" s="2366"/>
      <c r="J108" s="2366"/>
      <c r="K108" s="2366"/>
      <c r="L108" s="2366"/>
      <c r="M108" s="2366"/>
      <c r="N108" s="2366"/>
      <c r="O108" s="2366"/>
      <c r="P108" s="2366"/>
      <c r="Q108" s="2366"/>
      <c r="R108" s="2366"/>
      <c r="S108" s="2366"/>
      <c r="T108" s="2366"/>
      <c r="U108" s="2366"/>
      <c r="V108" s="2315"/>
      <c r="W108" s="2315"/>
      <c r="X108" s="2315"/>
      <c r="Y108" s="2315"/>
      <c r="Z108" s="2315"/>
    </row>
    <row r="109" spans="1:26">
      <c r="A109" s="2355"/>
      <c r="B109" s="2392"/>
      <c r="C109" s="2353"/>
      <c r="D109" s="2358"/>
      <c r="E109" s="2351"/>
      <c r="F109" s="2381"/>
      <c r="G109" s="2350"/>
      <c r="H109" s="2366"/>
      <c r="I109" s="2366"/>
      <c r="J109" s="2366"/>
      <c r="K109" s="2366"/>
      <c r="L109" s="2366"/>
      <c r="M109" s="2366"/>
      <c r="N109" s="2366"/>
      <c r="O109" s="2366"/>
      <c r="P109" s="2366"/>
      <c r="Q109" s="2366"/>
      <c r="R109" s="2366"/>
      <c r="S109" s="2366"/>
      <c r="T109" s="2366"/>
      <c r="U109" s="2366"/>
      <c r="V109" s="2315"/>
      <c r="W109" s="2315"/>
      <c r="X109" s="2315"/>
      <c r="Y109" s="2315"/>
      <c r="Z109" s="2315"/>
    </row>
    <row r="110" spans="1:26">
      <c r="A110" s="2346" t="s">
        <v>172</v>
      </c>
      <c r="B110" s="2342" t="s">
        <v>3687</v>
      </c>
      <c r="C110" s="2353"/>
      <c r="D110" s="2358"/>
      <c r="E110" s="2388"/>
      <c r="F110" s="2381"/>
      <c r="G110" s="2350"/>
      <c r="H110" s="2366"/>
      <c r="I110" s="2366"/>
      <c r="J110" s="2366"/>
      <c r="K110" s="2366"/>
      <c r="L110" s="2366"/>
      <c r="M110" s="2366"/>
      <c r="N110" s="2366"/>
      <c r="O110" s="2366"/>
      <c r="P110" s="2366"/>
      <c r="Q110" s="2366"/>
      <c r="R110" s="2366"/>
      <c r="S110" s="2366"/>
      <c r="T110" s="2366"/>
      <c r="U110" s="2366"/>
      <c r="V110" s="2315"/>
      <c r="W110" s="2315"/>
      <c r="X110" s="2315"/>
      <c r="Y110" s="2315"/>
      <c r="Z110" s="2315"/>
    </row>
    <row r="111" spans="1:26">
      <c r="A111" s="2355"/>
      <c r="B111" s="2342"/>
      <c r="C111" s="2342"/>
      <c r="D111" s="2414"/>
      <c r="E111" s="2373"/>
      <c r="F111" s="2374"/>
      <c r="G111" s="2350"/>
      <c r="H111" s="2366"/>
      <c r="I111" s="2366"/>
      <c r="J111" s="2366"/>
      <c r="K111" s="2366"/>
      <c r="L111" s="2366"/>
      <c r="M111" s="2366"/>
      <c r="N111" s="2366"/>
      <c r="O111" s="2366"/>
      <c r="P111" s="2366"/>
      <c r="Q111" s="2366"/>
      <c r="R111" s="2366"/>
      <c r="S111" s="2366"/>
      <c r="T111" s="2366"/>
      <c r="U111" s="2366"/>
      <c r="V111" s="2315"/>
      <c r="W111" s="2315"/>
      <c r="X111" s="2315"/>
      <c r="Y111" s="2315"/>
      <c r="Z111" s="2315"/>
    </row>
    <row r="112" spans="1:26" ht="51">
      <c r="A112" s="2355"/>
      <c r="B112" s="2345" t="s">
        <v>3688</v>
      </c>
      <c r="C112" s="2398" t="s">
        <v>215</v>
      </c>
      <c r="D112" s="2415">
        <v>14</v>
      </c>
      <c r="E112" s="2396"/>
      <c r="F112" s="2399">
        <f>$D112*E112</f>
        <v>0</v>
      </c>
      <c r="G112" s="2350"/>
      <c r="H112" s="2366"/>
      <c r="I112" s="2366"/>
      <c r="J112" s="2366"/>
      <c r="K112" s="2366"/>
      <c r="L112" s="2366"/>
      <c r="M112" s="2366"/>
      <c r="N112" s="2366"/>
      <c r="O112" s="2366"/>
      <c r="P112" s="2366"/>
      <c r="Q112" s="2366"/>
      <c r="R112" s="2366"/>
      <c r="S112" s="2366"/>
      <c r="T112" s="2366"/>
      <c r="U112" s="2366"/>
      <c r="V112" s="2315"/>
      <c r="W112" s="2315"/>
      <c r="X112" s="2315"/>
      <c r="Y112" s="2315"/>
      <c r="Z112" s="2315"/>
    </row>
    <row r="113" spans="1:26">
      <c r="A113" s="2355"/>
      <c r="B113" s="2345"/>
      <c r="C113" s="2345"/>
      <c r="D113" s="2416"/>
      <c r="E113" s="2417"/>
      <c r="F113" s="2384"/>
      <c r="G113" s="2350"/>
      <c r="H113" s="2366"/>
      <c r="I113" s="2366"/>
      <c r="J113" s="2366"/>
      <c r="K113" s="2366"/>
      <c r="L113" s="2366"/>
      <c r="M113" s="2366"/>
      <c r="N113" s="2366"/>
      <c r="O113" s="2366"/>
      <c r="P113" s="2366"/>
      <c r="Q113" s="2366"/>
      <c r="R113" s="2366"/>
      <c r="S113" s="2366"/>
      <c r="T113" s="2366"/>
      <c r="U113" s="2366"/>
      <c r="V113" s="2315"/>
      <c r="W113" s="2315"/>
      <c r="X113" s="2315"/>
      <c r="Y113" s="2315"/>
      <c r="Z113" s="2315"/>
    </row>
    <row r="114" spans="1:26" ht="40.799999999999997">
      <c r="A114" s="2355"/>
      <c r="B114" s="2345" t="s">
        <v>3689</v>
      </c>
      <c r="C114" s="2331" t="s">
        <v>215</v>
      </c>
      <c r="D114" s="2418">
        <v>23</v>
      </c>
      <c r="E114" s="2383"/>
      <c r="F114" s="2419">
        <f>$D114*E114</f>
        <v>0</v>
      </c>
      <c r="G114" s="2350"/>
      <c r="H114" s="2366"/>
      <c r="I114" s="2366"/>
      <c r="J114" s="2366"/>
      <c r="K114" s="2366"/>
      <c r="L114" s="2366"/>
      <c r="M114" s="2366"/>
      <c r="N114" s="2366"/>
      <c r="O114" s="2366"/>
      <c r="P114" s="2366"/>
      <c r="Q114" s="2366"/>
      <c r="R114" s="2366"/>
      <c r="S114" s="2366"/>
      <c r="T114" s="2366"/>
      <c r="U114" s="2366"/>
      <c r="V114" s="2315"/>
      <c r="W114" s="2315"/>
      <c r="X114" s="2315"/>
      <c r="Y114" s="2315"/>
      <c r="Z114" s="2315"/>
    </row>
    <row r="115" spans="1:26">
      <c r="A115" s="2355"/>
      <c r="B115" s="2353"/>
      <c r="C115" s="2353"/>
      <c r="D115" s="2420"/>
      <c r="E115" s="2388"/>
      <c r="F115" s="2381"/>
      <c r="G115" s="2350"/>
      <c r="H115" s="2366"/>
      <c r="I115" s="2366"/>
      <c r="J115" s="2366"/>
      <c r="K115" s="2366"/>
      <c r="L115" s="2366"/>
      <c r="M115" s="2366"/>
      <c r="N115" s="2366"/>
      <c r="O115" s="2366"/>
      <c r="P115" s="2366"/>
      <c r="Q115" s="2366"/>
      <c r="R115" s="2366"/>
      <c r="S115" s="2366"/>
      <c r="T115" s="2366"/>
      <c r="U115" s="2366"/>
      <c r="V115" s="2315"/>
      <c r="W115" s="2315"/>
      <c r="X115" s="2315"/>
      <c r="Y115" s="2315"/>
      <c r="Z115" s="2315"/>
    </row>
    <row r="116" spans="1:26" ht="51">
      <c r="A116" s="2392"/>
      <c r="B116" s="2380" t="s">
        <v>3690</v>
      </c>
      <c r="C116" s="2353"/>
      <c r="D116" s="2420"/>
      <c r="E116" s="2388"/>
      <c r="F116" s="2381"/>
      <c r="G116" s="2375"/>
      <c r="H116" s="2366"/>
      <c r="I116" s="2366"/>
      <c r="J116" s="2366"/>
      <c r="K116" s="2366"/>
      <c r="L116" s="2366"/>
      <c r="M116" s="2366"/>
      <c r="N116" s="2366"/>
      <c r="O116" s="2366"/>
      <c r="P116" s="2366"/>
      <c r="Q116" s="2366"/>
      <c r="R116" s="2366"/>
      <c r="S116" s="2366"/>
      <c r="T116" s="2366"/>
      <c r="U116" s="2366"/>
      <c r="V116" s="2315"/>
      <c r="W116" s="2315"/>
      <c r="X116" s="2315"/>
      <c r="Y116" s="2315"/>
      <c r="Z116" s="2315"/>
    </row>
    <row r="117" spans="1:26">
      <c r="A117" s="2392"/>
      <c r="B117" s="2380" t="s">
        <v>3691</v>
      </c>
      <c r="C117" s="2394" t="s">
        <v>1645</v>
      </c>
      <c r="D117" s="2421">
        <v>37</v>
      </c>
      <c r="E117" s="2400"/>
      <c r="F117" s="2397">
        <f>$D117*E117</f>
        <v>0</v>
      </c>
      <c r="G117" s="2350"/>
      <c r="H117" s="2366"/>
      <c r="I117" s="2366"/>
      <c r="J117" s="2366"/>
      <c r="K117" s="2366"/>
      <c r="L117" s="2366"/>
      <c r="M117" s="2366"/>
      <c r="N117" s="2366"/>
      <c r="O117" s="2366"/>
      <c r="P117" s="2366"/>
      <c r="Q117" s="2366"/>
      <c r="R117" s="2366"/>
      <c r="S117" s="2366"/>
      <c r="T117" s="2366"/>
      <c r="U117" s="2366"/>
      <c r="V117" s="2315"/>
      <c r="W117" s="2315"/>
      <c r="X117" s="2315"/>
      <c r="Y117" s="2315"/>
      <c r="Z117" s="2315"/>
    </row>
    <row r="118" spans="1:26">
      <c r="A118" s="2392"/>
      <c r="B118" s="2380" t="s">
        <v>3692</v>
      </c>
      <c r="C118" s="2380" t="s">
        <v>1645</v>
      </c>
      <c r="D118" s="2416">
        <v>8</v>
      </c>
      <c r="E118" s="2417"/>
      <c r="F118" s="2384">
        <f>$D118*E118</f>
        <v>0</v>
      </c>
      <c r="G118" s="2350"/>
      <c r="H118" s="2366"/>
      <c r="I118" s="2366"/>
      <c r="J118" s="2366"/>
      <c r="K118" s="2366"/>
      <c r="L118" s="2366"/>
      <c r="M118" s="2366"/>
      <c r="N118" s="2366"/>
      <c r="O118" s="2366"/>
      <c r="P118" s="2366"/>
      <c r="Q118" s="2366"/>
      <c r="R118" s="2366"/>
      <c r="S118" s="2366"/>
      <c r="T118" s="2366"/>
      <c r="U118" s="2366"/>
      <c r="V118" s="2315"/>
      <c r="W118" s="2315"/>
      <c r="X118" s="2315"/>
      <c r="Y118" s="2315"/>
      <c r="Z118" s="2315"/>
    </row>
    <row r="119" spans="1:26">
      <c r="A119" s="2355"/>
      <c r="B119" s="2371"/>
      <c r="C119" s="2353"/>
      <c r="D119" s="2420"/>
      <c r="E119" s="2388"/>
      <c r="F119" s="2381"/>
      <c r="G119" s="2375"/>
      <c r="H119" s="2366"/>
      <c r="I119" s="2366"/>
      <c r="J119" s="2366"/>
      <c r="K119" s="2366"/>
      <c r="L119" s="2366"/>
      <c r="M119" s="2366"/>
      <c r="N119" s="2366"/>
      <c r="O119" s="2366"/>
      <c r="P119" s="2366"/>
      <c r="Q119" s="2366"/>
      <c r="R119" s="2366"/>
      <c r="S119" s="2366"/>
      <c r="T119" s="2366"/>
      <c r="U119" s="2366"/>
      <c r="V119" s="2315"/>
      <c r="W119" s="2315"/>
      <c r="X119" s="2315"/>
      <c r="Y119" s="2315"/>
      <c r="Z119" s="2315"/>
    </row>
    <row r="120" spans="1:26">
      <c r="A120" s="2355"/>
      <c r="B120" s="2392"/>
      <c r="C120" s="2353"/>
      <c r="D120" s="2358"/>
      <c r="E120" s="2351"/>
      <c r="F120" s="2381"/>
      <c r="G120" s="2350"/>
      <c r="H120" s="2366"/>
      <c r="I120" s="2366"/>
      <c r="J120" s="2366"/>
      <c r="K120" s="2366"/>
      <c r="L120" s="2366"/>
      <c r="M120" s="2366"/>
      <c r="N120" s="2366"/>
      <c r="O120" s="2366"/>
      <c r="P120" s="2366"/>
      <c r="Q120" s="2366"/>
      <c r="R120" s="2366"/>
      <c r="S120" s="2366"/>
      <c r="T120" s="2366"/>
      <c r="U120" s="2366"/>
      <c r="V120" s="2315"/>
      <c r="W120" s="2315"/>
      <c r="X120" s="2315"/>
      <c r="Y120" s="2315"/>
      <c r="Z120" s="2315"/>
    </row>
    <row r="121" spans="1:26" ht="30.6">
      <c r="A121" s="2355"/>
      <c r="B121" s="2380" t="s">
        <v>3693</v>
      </c>
      <c r="C121" s="2398" t="s">
        <v>216</v>
      </c>
      <c r="D121" s="2415">
        <v>36</v>
      </c>
      <c r="E121" s="2396"/>
      <c r="F121" s="2399">
        <f>$D121*E121</f>
        <v>0</v>
      </c>
      <c r="G121" s="2350"/>
      <c r="H121" s="2366"/>
      <c r="I121" s="2366"/>
      <c r="J121" s="2366"/>
      <c r="K121" s="2366"/>
      <c r="L121" s="2366"/>
      <c r="M121" s="2366"/>
      <c r="N121" s="2366"/>
      <c r="O121" s="2366"/>
      <c r="P121" s="2366"/>
      <c r="Q121" s="2366"/>
      <c r="R121" s="2366"/>
      <c r="S121" s="2366"/>
      <c r="T121" s="2366"/>
      <c r="U121" s="2366"/>
      <c r="V121" s="2315"/>
      <c r="W121" s="2315"/>
      <c r="X121" s="2315"/>
      <c r="Y121" s="2315"/>
      <c r="Z121" s="2315"/>
    </row>
    <row r="122" spans="1:26">
      <c r="A122" s="2355"/>
      <c r="B122" s="2371"/>
      <c r="C122" s="2371"/>
      <c r="D122" s="2372"/>
      <c r="E122" s="2373"/>
      <c r="F122" s="2422"/>
      <c r="G122" s="2350"/>
      <c r="H122" s="2366"/>
      <c r="I122" s="2366"/>
      <c r="J122" s="2366"/>
      <c r="K122" s="2366"/>
      <c r="L122" s="2366"/>
      <c r="M122" s="2366"/>
      <c r="N122" s="2366"/>
      <c r="O122" s="2366"/>
      <c r="P122" s="2366"/>
      <c r="Q122" s="2366"/>
      <c r="R122" s="2366"/>
      <c r="S122" s="2366"/>
      <c r="T122" s="2366"/>
      <c r="U122" s="2366"/>
      <c r="V122" s="2315"/>
      <c r="W122" s="2315"/>
      <c r="X122" s="2315"/>
      <c r="Y122" s="2315"/>
      <c r="Z122" s="2315"/>
    </row>
    <row r="123" spans="1:26" ht="91.8">
      <c r="A123" s="2423"/>
      <c r="B123" s="2345" t="s">
        <v>3694</v>
      </c>
      <c r="C123" s="2424" t="s">
        <v>215</v>
      </c>
      <c r="D123" s="2425">
        <v>36</v>
      </c>
      <c r="E123" s="2426"/>
      <c r="F123" s="2427">
        <f>$D123*E123</f>
        <v>0</v>
      </c>
      <c r="G123" s="2350"/>
      <c r="H123" s="2366"/>
      <c r="I123" s="2366"/>
      <c r="J123" s="2366"/>
      <c r="K123" s="2366"/>
      <c r="L123" s="2366"/>
      <c r="M123" s="2366"/>
      <c r="N123" s="2366"/>
      <c r="O123" s="2366"/>
      <c r="P123" s="2366"/>
      <c r="Q123" s="2366"/>
      <c r="R123" s="2366"/>
      <c r="S123" s="2366"/>
      <c r="T123" s="2366"/>
      <c r="U123" s="2366"/>
      <c r="V123" s="2315"/>
      <c r="W123" s="2315"/>
      <c r="X123" s="2315"/>
      <c r="Y123" s="2315"/>
      <c r="Z123" s="2315"/>
    </row>
    <row r="124" spans="1:26">
      <c r="A124" s="2428"/>
      <c r="B124" s="2429"/>
      <c r="C124" s="2430"/>
      <c r="D124" s="2431"/>
      <c r="E124" s="2432"/>
      <c r="F124" s="2433"/>
      <c r="G124" s="2375"/>
      <c r="H124" s="2366"/>
      <c r="I124" s="2366"/>
      <c r="J124" s="2366"/>
      <c r="K124" s="2366"/>
      <c r="L124" s="2366"/>
      <c r="M124" s="2366"/>
      <c r="N124" s="2366"/>
      <c r="O124" s="2366"/>
      <c r="P124" s="2366"/>
      <c r="Q124" s="2366"/>
      <c r="R124" s="2366"/>
      <c r="S124" s="2366"/>
      <c r="T124" s="2366"/>
      <c r="U124" s="2366"/>
      <c r="V124" s="2315"/>
      <c r="W124" s="2315"/>
      <c r="X124" s="2315"/>
      <c r="Y124" s="2315"/>
      <c r="Z124" s="2315"/>
    </row>
    <row r="125" spans="1:26" ht="30.6">
      <c r="A125" s="2434"/>
      <c r="B125" s="2380" t="s">
        <v>3695</v>
      </c>
      <c r="C125" s="2435" t="s">
        <v>267</v>
      </c>
      <c r="D125" s="2385">
        <v>17</v>
      </c>
      <c r="E125" s="2436"/>
      <c r="F125" s="2370">
        <f>$D125*E125</f>
        <v>0</v>
      </c>
      <c r="G125" s="2366"/>
      <c r="H125" s="2366"/>
      <c r="I125" s="2366"/>
      <c r="J125" s="2366"/>
      <c r="K125" s="2366"/>
      <c r="L125" s="2366"/>
      <c r="M125" s="2366"/>
      <c r="N125" s="2366"/>
      <c r="O125" s="2366"/>
      <c r="P125" s="2366"/>
      <c r="Q125" s="2366"/>
      <c r="R125" s="2366"/>
      <c r="S125" s="2366"/>
      <c r="T125" s="2366"/>
      <c r="U125" s="2366"/>
      <c r="V125" s="2315"/>
      <c r="W125" s="2315"/>
      <c r="X125" s="2315"/>
      <c r="Y125" s="2315"/>
      <c r="Z125" s="2315"/>
    </row>
    <row r="126" spans="1:26">
      <c r="A126" s="2434"/>
      <c r="B126" s="2437"/>
      <c r="C126" s="2361"/>
      <c r="D126" s="2362"/>
      <c r="E126" s="2363"/>
      <c r="F126" s="2364"/>
      <c r="G126" s="2438"/>
      <c r="H126" s="2366"/>
      <c r="I126" s="2366"/>
      <c r="J126" s="2366"/>
      <c r="K126" s="2366"/>
      <c r="L126" s="2366"/>
      <c r="M126" s="2366"/>
      <c r="N126" s="2366"/>
      <c r="O126" s="2366"/>
      <c r="P126" s="2366"/>
      <c r="Q126" s="2366"/>
      <c r="R126" s="2366"/>
      <c r="S126" s="2366"/>
      <c r="T126" s="2366"/>
      <c r="U126" s="2366"/>
      <c r="V126" s="2315"/>
      <c r="W126" s="2315"/>
      <c r="X126" s="2315"/>
      <c r="Y126" s="2315"/>
      <c r="Z126" s="2315"/>
    </row>
    <row r="127" spans="1:26">
      <c r="A127" s="2423"/>
      <c r="B127" s="2324"/>
      <c r="C127" s="2439"/>
      <c r="D127" s="2440"/>
      <c r="E127" s="2441"/>
      <c r="F127" s="2442"/>
      <c r="G127" s="2366"/>
      <c r="H127" s="2366"/>
      <c r="I127" s="2366"/>
      <c r="J127" s="2366"/>
      <c r="K127" s="2366"/>
      <c r="L127" s="2366"/>
      <c r="M127" s="2366"/>
      <c r="N127" s="2366"/>
      <c r="O127" s="2366"/>
      <c r="P127" s="2366"/>
      <c r="Q127" s="2366"/>
      <c r="R127" s="2366"/>
      <c r="S127" s="2366"/>
      <c r="T127" s="2366"/>
      <c r="U127" s="2366"/>
      <c r="V127" s="2315"/>
      <c r="W127" s="2315"/>
      <c r="X127" s="2315"/>
      <c r="Y127" s="2315"/>
      <c r="Z127" s="2315"/>
    </row>
    <row r="128" spans="1:26">
      <c r="A128" s="2423"/>
      <c r="B128" s="2345" t="s">
        <v>3696</v>
      </c>
      <c r="C128" s="2367"/>
      <c r="D128" s="2368"/>
      <c r="E128" s="2369"/>
      <c r="F128" s="2443">
        <f>SUM(F110:F126)</f>
        <v>0</v>
      </c>
      <c r="G128" s="2366"/>
      <c r="H128" s="2366"/>
      <c r="I128" s="2366"/>
      <c r="J128" s="2366"/>
      <c r="K128" s="2366"/>
      <c r="L128" s="2366"/>
      <c r="M128" s="2366"/>
      <c r="N128" s="2366"/>
      <c r="O128" s="2366"/>
      <c r="P128" s="2366"/>
      <c r="Q128" s="2366"/>
      <c r="R128" s="2366"/>
      <c r="S128" s="2366"/>
      <c r="T128" s="2366"/>
      <c r="U128" s="2366"/>
      <c r="V128" s="2315"/>
      <c r="W128" s="2315"/>
      <c r="X128" s="2315"/>
      <c r="Y128" s="2315"/>
      <c r="Z128" s="2315"/>
    </row>
    <row r="129" spans="1:26">
      <c r="A129" s="2444"/>
      <c r="B129" s="2353"/>
      <c r="C129" s="2361"/>
      <c r="D129" s="2364"/>
      <c r="E129" s="2363"/>
      <c r="F129" s="2364"/>
      <c r="G129" s="2445"/>
      <c r="H129" s="2366"/>
      <c r="I129" s="2366"/>
      <c r="J129" s="2366"/>
      <c r="K129" s="2366"/>
      <c r="L129" s="2366"/>
      <c r="M129" s="2366"/>
      <c r="N129" s="2366"/>
      <c r="O129" s="2366"/>
      <c r="P129" s="2366"/>
      <c r="Q129" s="2366"/>
      <c r="R129" s="2366"/>
      <c r="S129" s="2366"/>
      <c r="T129" s="2366"/>
      <c r="U129" s="2366"/>
      <c r="V129" s="2315"/>
      <c r="W129" s="2315"/>
      <c r="X129" s="2315"/>
      <c r="Y129" s="2315"/>
      <c r="Z129" s="2315"/>
    </row>
    <row r="130" spans="1:26">
      <c r="A130" s="2444"/>
      <c r="B130" s="2353"/>
      <c r="C130" s="2361"/>
      <c r="D130" s="2364"/>
      <c r="E130" s="2363"/>
      <c r="F130" s="2364"/>
      <c r="G130" s="2366"/>
      <c r="H130" s="2366"/>
      <c r="I130" s="2366"/>
      <c r="J130" s="2366"/>
      <c r="K130" s="2366"/>
      <c r="L130" s="2366"/>
      <c r="M130" s="2366"/>
      <c r="N130" s="2366"/>
      <c r="O130" s="2366"/>
      <c r="P130" s="2366"/>
      <c r="Q130" s="2366"/>
      <c r="R130" s="2366"/>
      <c r="S130" s="2366"/>
      <c r="T130" s="2366"/>
      <c r="U130" s="2366"/>
      <c r="V130" s="2315"/>
      <c r="W130" s="2315"/>
      <c r="X130" s="2315"/>
      <c r="Y130" s="2315"/>
      <c r="Z130" s="2315"/>
    </row>
    <row r="131" spans="1:26">
      <c r="A131" s="2446" t="s">
        <v>202</v>
      </c>
      <c r="B131" s="2394" t="s">
        <v>3697</v>
      </c>
      <c r="C131" s="2424"/>
      <c r="D131" s="2427"/>
      <c r="E131" s="2426"/>
      <c r="F131" s="2427"/>
      <c r="G131" s="2366"/>
      <c r="H131" s="2366"/>
      <c r="I131" s="2366"/>
      <c r="J131" s="2366"/>
      <c r="K131" s="2366"/>
      <c r="L131" s="2366"/>
      <c r="M131" s="2366"/>
      <c r="N131" s="2366"/>
      <c r="O131" s="2366"/>
      <c r="P131" s="2366"/>
      <c r="Q131" s="2366"/>
      <c r="R131" s="2366"/>
      <c r="S131" s="2366"/>
      <c r="T131" s="2366"/>
      <c r="U131" s="2366"/>
      <c r="V131" s="2315"/>
      <c r="W131" s="2315"/>
      <c r="X131" s="2315"/>
      <c r="Y131" s="2315"/>
      <c r="Z131" s="2315"/>
    </row>
    <row r="132" spans="1:26">
      <c r="A132" s="2446"/>
      <c r="B132" s="2394"/>
      <c r="C132" s="2424"/>
      <c r="D132" s="2427"/>
      <c r="E132" s="2426"/>
      <c r="F132" s="2427"/>
      <c r="G132" s="2366"/>
      <c r="H132" s="2366"/>
      <c r="I132" s="2366"/>
      <c r="J132" s="2366"/>
      <c r="K132" s="2366"/>
      <c r="L132" s="2366"/>
      <c r="M132" s="2366"/>
      <c r="N132" s="2366"/>
      <c r="O132" s="2366"/>
      <c r="P132" s="2366"/>
      <c r="Q132" s="2366"/>
      <c r="R132" s="2366"/>
      <c r="S132" s="2366"/>
      <c r="T132" s="2366"/>
      <c r="U132" s="2366"/>
      <c r="V132" s="2315"/>
      <c r="W132" s="2315"/>
      <c r="X132" s="2315"/>
      <c r="Y132" s="2315"/>
      <c r="Z132" s="2315"/>
    </row>
    <row r="133" spans="1:26" ht="30.6">
      <c r="A133" s="2446"/>
      <c r="B133" s="2394" t="s">
        <v>3698</v>
      </c>
      <c r="C133" s="2424"/>
      <c r="D133" s="2427"/>
      <c r="E133" s="2426"/>
      <c r="F133" s="2427"/>
      <c r="G133" s="2366"/>
      <c r="H133" s="2366"/>
      <c r="I133" s="2366"/>
      <c r="J133" s="2366"/>
      <c r="K133" s="2366"/>
      <c r="L133" s="2366"/>
      <c r="M133" s="2366"/>
      <c r="N133" s="2366"/>
      <c r="O133" s="2366"/>
      <c r="P133" s="2366"/>
      <c r="Q133" s="2366"/>
      <c r="R133" s="2366"/>
      <c r="S133" s="2366"/>
      <c r="T133" s="2366"/>
      <c r="U133" s="2366"/>
      <c r="V133" s="2315"/>
      <c r="W133" s="2315"/>
      <c r="X133" s="2315"/>
      <c r="Y133" s="2315"/>
      <c r="Z133" s="2315"/>
    </row>
    <row r="134" spans="1:26">
      <c r="A134" s="2446"/>
      <c r="B134" s="2394"/>
      <c r="C134" s="2424"/>
      <c r="D134" s="2427"/>
      <c r="E134" s="2426"/>
      <c r="F134" s="2427"/>
      <c r="G134" s="2366"/>
      <c r="H134" s="2366"/>
      <c r="I134" s="2366"/>
      <c r="J134" s="2366"/>
      <c r="K134" s="2366"/>
      <c r="L134" s="2366"/>
      <c r="M134" s="2366"/>
      <c r="N134" s="2366"/>
      <c r="O134" s="2366"/>
      <c r="P134" s="2366"/>
      <c r="Q134" s="2366"/>
      <c r="R134" s="2366"/>
      <c r="S134" s="2366"/>
      <c r="T134" s="2366"/>
      <c r="U134" s="2366"/>
      <c r="V134" s="2315"/>
      <c r="W134" s="2315"/>
      <c r="X134" s="2315"/>
      <c r="Y134" s="2315"/>
      <c r="Z134" s="2315"/>
    </row>
    <row r="135" spans="1:26" ht="40.799999999999997">
      <c r="A135" s="2446"/>
      <c r="B135" s="2394" t="s">
        <v>3699</v>
      </c>
      <c r="C135" s="2424"/>
      <c r="D135" s="2427"/>
      <c r="E135" s="2426"/>
      <c r="F135" s="2427"/>
      <c r="G135" s="2366"/>
      <c r="H135" s="2366"/>
      <c r="I135" s="2366"/>
      <c r="J135" s="2366"/>
      <c r="K135" s="2366"/>
      <c r="L135" s="2366"/>
      <c r="M135" s="2366"/>
      <c r="N135" s="2366"/>
      <c r="O135" s="2366"/>
      <c r="P135" s="2366"/>
      <c r="Q135" s="2366"/>
      <c r="R135" s="2366"/>
      <c r="S135" s="2366"/>
      <c r="T135" s="2366"/>
      <c r="U135" s="2366"/>
      <c r="V135" s="2315"/>
      <c r="W135" s="2315"/>
      <c r="X135" s="2315"/>
      <c r="Y135" s="2315"/>
      <c r="Z135" s="2315"/>
    </row>
    <row r="136" spans="1:26">
      <c r="A136" s="2446"/>
      <c r="B136" s="2394"/>
      <c r="C136" s="2424"/>
      <c r="D136" s="2427"/>
      <c r="E136" s="2426"/>
      <c r="F136" s="2427"/>
      <c r="G136" s="2366"/>
      <c r="H136" s="2366"/>
      <c r="I136" s="2366"/>
      <c r="J136" s="2366"/>
      <c r="K136" s="2366"/>
      <c r="L136" s="2366"/>
      <c r="M136" s="2366"/>
      <c r="N136" s="2366"/>
      <c r="O136" s="2366"/>
      <c r="P136" s="2366"/>
      <c r="Q136" s="2366"/>
      <c r="R136" s="2366"/>
      <c r="S136" s="2366"/>
      <c r="T136" s="2366"/>
      <c r="U136" s="2366"/>
      <c r="V136" s="2315"/>
      <c r="W136" s="2315"/>
      <c r="X136" s="2315"/>
      <c r="Y136" s="2315"/>
      <c r="Z136" s="2315"/>
    </row>
    <row r="137" spans="1:26" ht="40.799999999999997">
      <c r="A137" s="2446"/>
      <c r="B137" s="2394" t="s">
        <v>3700</v>
      </c>
      <c r="C137" s="2424"/>
      <c r="D137" s="2427"/>
      <c r="E137" s="2426"/>
      <c r="F137" s="2427"/>
      <c r="G137" s="2366"/>
      <c r="H137" s="2366"/>
      <c r="I137" s="2366"/>
      <c r="J137" s="2366"/>
      <c r="K137" s="2366"/>
      <c r="L137" s="2366"/>
      <c r="M137" s="2366"/>
      <c r="N137" s="2366"/>
      <c r="O137" s="2366"/>
      <c r="P137" s="2366"/>
      <c r="Q137" s="2366"/>
      <c r="R137" s="2366"/>
      <c r="S137" s="2366"/>
      <c r="T137" s="2366"/>
      <c r="U137" s="2366"/>
      <c r="V137" s="2315"/>
      <c r="W137" s="2315"/>
      <c r="X137" s="2315"/>
      <c r="Y137" s="2315"/>
      <c r="Z137" s="2315"/>
    </row>
    <row r="138" spans="1:26">
      <c r="A138" s="2446"/>
      <c r="B138" s="2394"/>
      <c r="C138" s="2424"/>
      <c r="D138" s="2427"/>
      <c r="E138" s="2426"/>
      <c r="F138" s="2427"/>
      <c r="G138" s="2366"/>
      <c r="H138" s="2366"/>
      <c r="I138" s="2366"/>
      <c r="J138" s="2366"/>
      <c r="K138" s="2366"/>
      <c r="L138" s="2366"/>
      <c r="M138" s="2366"/>
      <c r="N138" s="2366"/>
      <c r="O138" s="2366"/>
      <c r="P138" s="2366"/>
      <c r="Q138" s="2366"/>
      <c r="R138" s="2366"/>
      <c r="S138" s="2366"/>
      <c r="T138" s="2366"/>
      <c r="U138" s="2366"/>
      <c r="V138" s="2315"/>
      <c r="W138" s="2315"/>
      <c r="X138" s="2315"/>
      <c r="Y138" s="2315"/>
      <c r="Z138" s="2315"/>
    </row>
    <row r="139" spans="1:26" ht="61.2">
      <c r="A139" s="2446"/>
      <c r="B139" s="2394" t="s">
        <v>3701</v>
      </c>
      <c r="C139" s="2424" t="s">
        <v>215</v>
      </c>
      <c r="D139" s="2427">
        <v>131</v>
      </c>
      <c r="E139" s="2426"/>
      <c r="F139" s="2427">
        <f>$D139*E139</f>
        <v>0</v>
      </c>
      <c r="G139" s="2315"/>
      <c r="H139" s="2366"/>
      <c r="I139" s="2366"/>
      <c r="J139" s="2366"/>
      <c r="K139" s="2366"/>
      <c r="L139" s="2366"/>
      <c r="M139" s="2366"/>
      <c r="N139" s="2366"/>
      <c r="O139" s="2366"/>
      <c r="P139" s="2366"/>
      <c r="Q139" s="2366"/>
      <c r="R139" s="2366"/>
      <c r="S139" s="2366"/>
      <c r="T139" s="2366"/>
      <c r="U139" s="2366"/>
      <c r="V139" s="2315"/>
      <c r="W139" s="2315"/>
      <c r="X139" s="2315"/>
      <c r="Y139" s="2315"/>
      <c r="Z139" s="2315"/>
    </row>
    <row r="140" spans="1:26">
      <c r="A140" s="2444"/>
      <c r="B140" s="2394"/>
      <c r="C140" s="2424"/>
      <c r="D140" s="2427"/>
      <c r="E140" s="2426"/>
      <c r="F140" s="2427"/>
      <c r="G140" s="2315"/>
      <c r="H140" s="2366"/>
      <c r="I140" s="2366"/>
      <c r="J140" s="2366"/>
      <c r="K140" s="2366"/>
      <c r="L140" s="2366"/>
      <c r="M140" s="2366"/>
      <c r="N140" s="2366"/>
      <c r="O140" s="2366"/>
      <c r="P140" s="2366"/>
      <c r="Q140" s="2366"/>
      <c r="R140" s="2366"/>
      <c r="S140" s="2366"/>
      <c r="T140" s="2366"/>
      <c r="U140" s="2366"/>
      <c r="V140" s="2315"/>
      <c r="W140" s="2315"/>
      <c r="X140" s="2315"/>
      <c r="Y140" s="2315"/>
      <c r="Z140" s="2315"/>
    </row>
    <row r="141" spans="1:26" ht="20.399999999999999">
      <c r="A141" s="2444"/>
      <c r="B141" s="2394" t="s">
        <v>3702</v>
      </c>
      <c r="C141" s="2424" t="s">
        <v>1645</v>
      </c>
      <c r="D141" s="2427">
        <v>33</v>
      </c>
      <c r="E141" s="2426"/>
      <c r="F141" s="2427">
        <f>$D141*E141</f>
        <v>0</v>
      </c>
      <c r="G141" s="2315"/>
      <c r="H141" s="2366"/>
      <c r="I141" s="2366"/>
      <c r="J141" s="2366"/>
      <c r="K141" s="2366"/>
      <c r="L141" s="2366"/>
      <c r="M141" s="2366"/>
      <c r="N141" s="2366"/>
      <c r="O141" s="2366"/>
      <c r="P141" s="2366"/>
      <c r="Q141" s="2366"/>
      <c r="R141" s="2366"/>
      <c r="S141" s="2366"/>
      <c r="T141" s="2366"/>
      <c r="U141" s="2366"/>
      <c r="V141" s="2315"/>
      <c r="W141" s="2315"/>
      <c r="X141" s="2315"/>
      <c r="Y141" s="2315"/>
      <c r="Z141" s="2315"/>
    </row>
    <row r="142" spans="1:26">
      <c r="A142" s="2444"/>
      <c r="B142" s="2394"/>
      <c r="C142" s="2424"/>
      <c r="D142" s="2427"/>
      <c r="E142" s="2426"/>
      <c r="F142" s="2427"/>
      <c r="G142" s="2315"/>
      <c r="H142" s="2366"/>
      <c r="I142" s="2366"/>
      <c r="J142" s="2366"/>
      <c r="K142" s="2366"/>
      <c r="L142" s="2366"/>
      <c r="M142" s="2366"/>
      <c r="N142" s="2366"/>
      <c r="O142" s="2366"/>
      <c r="P142" s="2366"/>
      <c r="Q142" s="2366"/>
      <c r="R142" s="2366"/>
      <c r="S142" s="2366"/>
      <c r="T142" s="2366"/>
      <c r="U142" s="2366"/>
      <c r="V142" s="2315"/>
      <c r="W142" s="2315"/>
      <c r="X142" s="2315"/>
      <c r="Y142" s="2315"/>
      <c r="Z142" s="2315"/>
    </row>
    <row r="143" spans="1:26">
      <c r="A143" s="2446"/>
      <c r="B143" s="2394" t="s">
        <v>3703</v>
      </c>
      <c r="C143" s="2424"/>
      <c r="D143" s="2427"/>
      <c r="E143" s="2426"/>
      <c r="F143" s="2427">
        <f>SUM(F131:F141)</f>
        <v>0</v>
      </c>
      <c r="G143" s="2315"/>
      <c r="H143" s="2366"/>
      <c r="I143" s="2366"/>
      <c r="J143" s="2366"/>
      <c r="K143" s="2366"/>
      <c r="L143" s="2366"/>
      <c r="M143" s="2366"/>
      <c r="N143" s="2366"/>
      <c r="O143" s="2366"/>
      <c r="P143" s="2366"/>
      <c r="Q143" s="2366"/>
      <c r="R143" s="2366"/>
      <c r="S143" s="2366"/>
      <c r="T143" s="2366"/>
      <c r="U143" s="2366"/>
      <c r="V143" s="2315"/>
      <c r="W143" s="2315"/>
      <c r="X143" s="2315"/>
      <c r="Y143" s="2315"/>
      <c r="Z143" s="2315"/>
    </row>
    <row r="144" spans="1:26">
      <c r="A144" s="2446"/>
      <c r="B144" s="2394"/>
      <c r="C144" s="2424"/>
      <c r="D144" s="2427"/>
      <c r="E144" s="2426"/>
      <c r="F144" s="2427"/>
      <c r="G144" s="2315"/>
      <c r="H144" s="2366"/>
      <c r="I144" s="2366"/>
      <c r="J144" s="2366"/>
      <c r="K144" s="2366"/>
      <c r="L144" s="2366"/>
      <c r="M144" s="2366"/>
      <c r="N144" s="2366"/>
      <c r="O144" s="2366"/>
      <c r="P144" s="2366"/>
      <c r="Q144" s="2366"/>
      <c r="R144" s="2366"/>
      <c r="S144" s="2366"/>
      <c r="T144" s="2366"/>
      <c r="U144" s="2366"/>
      <c r="V144" s="2315"/>
      <c r="W144" s="2315"/>
      <c r="X144" s="2315"/>
      <c r="Y144" s="2315"/>
      <c r="Z144" s="2315"/>
    </row>
    <row r="145" spans="1:26">
      <c r="A145" s="2446" t="s">
        <v>203</v>
      </c>
      <c r="B145" s="2394" t="s">
        <v>3704</v>
      </c>
      <c r="C145" s="2424"/>
      <c r="D145" s="2427"/>
      <c r="E145" s="2426"/>
      <c r="F145" s="2427"/>
      <c r="G145" s="2366"/>
      <c r="H145" s="2366"/>
      <c r="I145" s="2366"/>
      <c r="J145" s="2366"/>
      <c r="K145" s="2366"/>
      <c r="L145" s="2366"/>
      <c r="M145" s="2366"/>
      <c r="N145" s="2366"/>
      <c r="O145" s="2366"/>
      <c r="P145" s="2366"/>
      <c r="Q145" s="2366"/>
      <c r="R145" s="2366"/>
      <c r="S145" s="2366"/>
      <c r="T145" s="2366"/>
      <c r="U145" s="2366"/>
      <c r="V145" s="2315"/>
      <c r="W145" s="2315"/>
      <c r="X145" s="2315"/>
      <c r="Y145" s="2315"/>
      <c r="Z145" s="2315"/>
    </row>
    <row r="146" spans="1:26" ht="61.2">
      <c r="A146" s="2446"/>
      <c r="B146" s="2394" t="s">
        <v>3705</v>
      </c>
      <c r="C146" s="2424" t="s">
        <v>1645</v>
      </c>
      <c r="D146" s="2427">
        <v>643.5</v>
      </c>
      <c r="E146" s="2426"/>
      <c r="F146" s="2427">
        <f>$D146*E146</f>
        <v>0</v>
      </c>
      <c r="G146" s="2366"/>
      <c r="H146" s="2366"/>
      <c r="I146" s="2366"/>
      <c r="J146" s="2366"/>
      <c r="K146" s="2366"/>
      <c r="L146" s="2366"/>
      <c r="M146" s="2366"/>
      <c r="N146" s="2366"/>
      <c r="O146" s="2366"/>
      <c r="P146" s="2366"/>
      <c r="Q146" s="2366"/>
      <c r="R146" s="2366"/>
      <c r="S146" s="2366"/>
      <c r="T146" s="2366"/>
      <c r="U146" s="2366"/>
      <c r="V146" s="2315"/>
      <c r="W146" s="2315"/>
      <c r="X146" s="2315"/>
      <c r="Y146" s="2315"/>
      <c r="Z146" s="2315"/>
    </row>
    <row r="147" spans="1:26">
      <c r="A147" s="2444"/>
      <c r="B147" s="2353"/>
      <c r="C147" s="2361"/>
      <c r="D147" s="2364"/>
      <c r="E147" s="2363"/>
      <c r="F147" s="2364"/>
      <c r="G147" s="2315"/>
      <c r="H147" s="2366"/>
      <c r="I147" s="2366"/>
      <c r="J147" s="2366"/>
      <c r="K147" s="2366"/>
      <c r="L147" s="2366"/>
      <c r="M147" s="2366"/>
      <c r="N147" s="2366"/>
      <c r="O147" s="2366"/>
      <c r="P147" s="2366"/>
      <c r="Q147" s="2366"/>
      <c r="R147" s="2366"/>
      <c r="S147" s="2366"/>
      <c r="T147" s="2366"/>
      <c r="U147" s="2366"/>
      <c r="V147" s="2315"/>
      <c r="W147" s="2315"/>
      <c r="X147" s="2315"/>
      <c r="Y147" s="2315"/>
      <c r="Z147" s="2315"/>
    </row>
    <row r="148" spans="1:26" ht="30.6">
      <c r="A148" s="2444"/>
      <c r="B148" s="2394" t="s">
        <v>3706</v>
      </c>
      <c r="C148" s="2424" t="s">
        <v>1645</v>
      </c>
      <c r="D148" s="2427">
        <v>634.5</v>
      </c>
      <c r="E148" s="2426"/>
      <c r="F148" s="2427">
        <f>$D148*E148</f>
        <v>0</v>
      </c>
      <c r="G148" s="2315"/>
      <c r="H148" s="2366"/>
      <c r="I148" s="2366"/>
      <c r="J148" s="2366"/>
      <c r="K148" s="2366"/>
      <c r="L148" s="2366"/>
      <c r="M148" s="2366"/>
      <c r="N148" s="2366"/>
      <c r="O148" s="2366"/>
      <c r="P148" s="2366"/>
      <c r="Q148" s="2366"/>
      <c r="R148" s="2366"/>
      <c r="S148" s="2366"/>
      <c r="T148" s="2366"/>
      <c r="U148" s="2366"/>
      <c r="V148" s="2315"/>
      <c r="W148" s="2315"/>
      <c r="X148" s="2315"/>
      <c r="Y148" s="2315"/>
      <c r="Z148" s="2315"/>
    </row>
    <row r="149" spans="1:26">
      <c r="A149" s="2444"/>
      <c r="B149" s="2353"/>
      <c r="C149" s="2361"/>
      <c r="D149" s="2364"/>
      <c r="E149" s="2363"/>
      <c r="F149" s="2364"/>
      <c r="G149" s="2366"/>
      <c r="H149" s="2366"/>
      <c r="I149" s="2366"/>
      <c r="J149" s="2366"/>
      <c r="K149" s="2366"/>
      <c r="L149" s="2366"/>
      <c r="M149" s="2366"/>
      <c r="N149" s="2366"/>
      <c r="O149" s="2366"/>
      <c r="P149" s="2366"/>
      <c r="Q149" s="2366"/>
      <c r="R149" s="2366"/>
      <c r="S149" s="2366"/>
      <c r="T149" s="2366"/>
      <c r="U149" s="2366"/>
      <c r="V149" s="2315"/>
      <c r="W149" s="2315"/>
      <c r="X149" s="2315"/>
      <c r="Y149" s="2315"/>
      <c r="Z149" s="2315"/>
    </row>
    <row r="150" spans="1:26" ht="30.6">
      <c r="A150" s="2447" t="s">
        <v>3707</v>
      </c>
      <c r="B150" s="2394" t="s">
        <v>3708</v>
      </c>
      <c r="C150" s="2424" t="s">
        <v>3709</v>
      </c>
      <c r="D150" s="2427">
        <v>1</v>
      </c>
      <c r="E150" s="2426"/>
      <c r="F150" s="2427">
        <f>$D150*E150</f>
        <v>0</v>
      </c>
      <c r="G150" s="2366"/>
      <c r="H150" s="2366"/>
      <c r="I150" s="2366"/>
      <c r="J150" s="2366"/>
      <c r="K150" s="2366"/>
      <c r="L150" s="2366"/>
      <c r="M150" s="2366"/>
      <c r="N150" s="2366"/>
      <c r="O150" s="2366"/>
      <c r="P150" s="2366"/>
      <c r="Q150" s="2366"/>
      <c r="R150" s="2366"/>
      <c r="S150" s="2366"/>
      <c r="T150" s="2366"/>
      <c r="U150" s="2366"/>
      <c r="V150" s="2315"/>
      <c r="W150" s="2315"/>
      <c r="X150" s="2315"/>
      <c r="Y150" s="2315"/>
      <c r="Z150" s="2315"/>
    </row>
    <row r="151" spans="1:26">
      <c r="A151" s="2444"/>
      <c r="B151" s="2394"/>
      <c r="C151" s="2424"/>
      <c r="D151" s="2427"/>
      <c r="E151" s="2426"/>
      <c r="F151" s="2427"/>
      <c r="G151" s="2366"/>
      <c r="H151" s="2366"/>
      <c r="I151" s="2366"/>
      <c r="J151" s="2366"/>
      <c r="K151" s="2366"/>
      <c r="L151" s="2366"/>
      <c r="M151" s="2366"/>
      <c r="N151" s="2366"/>
      <c r="O151" s="2366"/>
      <c r="P151" s="2366"/>
      <c r="Q151" s="2366"/>
      <c r="R151" s="2366"/>
      <c r="S151" s="2366"/>
      <c r="T151" s="2366"/>
      <c r="U151" s="2366"/>
      <c r="V151" s="2315"/>
      <c r="W151" s="2315"/>
      <c r="X151" s="2315"/>
      <c r="Y151" s="2315"/>
      <c r="Z151" s="2315"/>
    </row>
    <row r="152" spans="1:26">
      <c r="A152" s="2444"/>
      <c r="B152" s="2394" t="s">
        <v>3710</v>
      </c>
      <c r="C152" s="2424"/>
      <c r="D152" s="2427"/>
      <c r="E152" s="2426"/>
      <c r="F152" s="2427">
        <f>F146+F148+F150</f>
        <v>0</v>
      </c>
      <c r="G152" s="2366"/>
      <c r="H152" s="2366"/>
      <c r="I152" s="2366"/>
      <c r="J152" s="2366"/>
      <c r="K152" s="2366"/>
      <c r="L152" s="2366"/>
      <c r="M152" s="2366"/>
      <c r="N152" s="2366"/>
      <c r="O152" s="2366"/>
      <c r="P152" s="2366"/>
      <c r="Q152" s="2366"/>
      <c r="R152" s="2366"/>
      <c r="S152" s="2366"/>
      <c r="T152" s="2366"/>
      <c r="U152" s="2366"/>
      <c r="V152" s="2315"/>
      <c r="W152" s="2315"/>
      <c r="X152" s="2315"/>
      <c r="Y152" s="2315"/>
      <c r="Z152" s="2315"/>
    </row>
    <row r="153" spans="1:26">
      <c r="A153" s="2444"/>
      <c r="B153" s="2353"/>
      <c r="C153" s="2361"/>
      <c r="D153" s="2364"/>
      <c r="E153" s="2363"/>
      <c r="F153" s="2364"/>
      <c r="G153" s="2366"/>
      <c r="H153" s="2366"/>
      <c r="I153" s="2366"/>
      <c r="J153" s="2366"/>
      <c r="K153" s="2366"/>
      <c r="L153" s="2366"/>
      <c r="M153" s="2366"/>
      <c r="N153" s="2366"/>
      <c r="O153" s="2366"/>
      <c r="P153" s="2366"/>
      <c r="Q153" s="2366"/>
      <c r="R153" s="2366"/>
      <c r="S153" s="2366"/>
      <c r="T153" s="2366"/>
      <c r="U153" s="2366"/>
      <c r="V153" s="2315"/>
      <c r="W153" s="2315"/>
      <c r="X153" s="2315"/>
      <c r="Y153" s="2315"/>
      <c r="Z153" s="2315"/>
    </row>
    <row r="154" spans="1:26">
      <c r="A154" s="2446" t="s">
        <v>3711</v>
      </c>
      <c r="B154" s="2394" t="s">
        <v>3712</v>
      </c>
      <c r="C154" s="2424"/>
      <c r="D154" s="2427"/>
      <c r="E154" s="2426"/>
      <c r="F154" s="2427"/>
      <c r="G154" s="2366"/>
      <c r="H154" s="2366"/>
      <c r="I154" s="2366"/>
      <c r="J154" s="2366"/>
      <c r="K154" s="2366"/>
      <c r="L154" s="2366"/>
      <c r="M154" s="2366"/>
      <c r="N154" s="2366"/>
      <c r="O154" s="2366"/>
      <c r="P154" s="2366"/>
      <c r="Q154" s="2366"/>
      <c r="R154" s="2366"/>
      <c r="S154" s="2366"/>
      <c r="T154" s="2366"/>
      <c r="U154" s="2366"/>
      <c r="V154" s="2315"/>
      <c r="W154" s="2315"/>
      <c r="X154" s="2315"/>
      <c r="Y154" s="2315"/>
      <c r="Z154" s="2315"/>
    </row>
    <row r="155" spans="1:26" ht="40.799999999999997">
      <c r="A155" s="2446"/>
      <c r="B155" s="2394" t="s">
        <v>3713</v>
      </c>
      <c r="C155" s="2424"/>
      <c r="D155" s="2427"/>
      <c r="E155" s="2426"/>
      <c r="F155" s="2427"/>
      <c r="G155" s="2366"/>
      <c r="H155" s="2366"/>
      <c r="I155" s="2366"/>
      <c r="J155" s="2366"/>
      <c r="K155" s="2366"/>
      <c r="L155" s="2366"/>
      <c r="M155" s="2366"/>
      <c r="N155" s="2366"/>
      <c r="O155" s="2366"/>
      <c r="P155" s="2366"/>
      <c r="Q155" s="2366"/>
      <c r="R155" s="2366"/>
      <c r="S155" s="2366"/>
      <c r="T155" s="2366"/>
      <c r="U155" s="2366"/>
      <c r="V155" s="2315"/>
      <c r="W155" s="2315"/>
      <c r="X155" s="2315"/>
      <c r="Y155" s="2315"/>
      <c r="Z155" s="2315"/>
    </row>
    <row r="156" spans="1:26">
      <c r="A156" s="2446"/>
      <c r="B156" s="2394"/>
      <c r="C156" s="2424"/>
      <c r="D156" s="2427"/>
      <c r="E156" s="2426"/>
      <c r="F156" s="2427"/>
      <c r="G156" s="2366"/>
      <c r="H156" s="2366"/>
      <c r="I156" s="2366"/>
      <c r="J156" s="2366"/>
      <c r="K156" s="2366"/>
      <c r="L156" s="2366"/>
      <c r="M156" s="2366"/>
      <c r="N156" s="2366"/>
      <c r="O156" s="2366"/>
      <c r="P156" s="2366"/>
      <c r="Q156" s="2366"/>
      <c r="R156" s="2366"/>
      <c r="S156" s="2366"/>
      <c r="T156" s="2366"/>
      <c r="U156" s="2366"/>
      <c r="V156" s="2315"/>
      <c r="W156" s="2315"/>
      <c r="X156" s="2315"/>
      <c r="Y156" s="2315"/>
      <c r="Z156" s="2315"/>
    </row>
    <row r="157" spans="1:26" ht="71.400000000000006">
      <c r="A157" s="2446"/>
      <c r="B157" s="2394" t="s">
        <v>3714</v>
      </c>
      <c r="C157" s="2424"/>
      <c r="D157" s="2427"/>
      <c r="E157" s="2426"/>
      <c r="F157" s="2427"/>
      <c r="G157" s="2366"/>
      <c r="H157" s="2366"/>
      <c r="I157" s="2366"/>
      <c r="J157" s="2366"/>
      <c r="K157" s="2366"/>
      <c r="L157" s="2366"/>
      <c r="M157" s="2366"/>
      <c r="N157" s="2366"/>
      <c r="O157" s="2366"/>
      <c r="P157" s="2366"/>
      <c r="Q157" s="2366"/>
      <c r="R157" s="2366"/>
      <c r="S157" s="2366"/>
      <c r="T157" s="2366"/>
      <c r="U157" s="2366"/>
      <c r="V157" s="2315"/>
      <c r="W157" s="2315"/>
      <c r="X157" s="2315"/>
      <c r="Y157" s="2315"/>
      <c r="Z157" s="2315"/>
    </row>
    <row r="158" spans="1:26">
      <c r="A158" s="2446"/>
      <c r="B158" s="2394"/>
      <c r="C158" s="2424"/>
      <c r="D158" s="2427"/>
      <c r="E158" s="2426"/>
      <c r="F158" s="2427"/>
      <c r="G158" s="2366"/>
      <c r="H158" s="2366"/>
      <c r="I158" s="2366"/>
      <c r="J158" s="2366"/>
      <c r="K158" s="2366"/>
      <c r="L158" s="2366"/>
      <c r="M158" s="2366"/>
      <c r="N158" s="2366"/>
      <c r="O158" s="2366"/>
      <c r="P158" s="2366"/>
      <c r="Q158" s="2366"/>
      <c r="R158" s="2366"/>
      <c r="S158" s="2366"/>
      <c r="T158" s="2366"/>
      <c r="U158" s="2366"/>
      <c r="V158" s="2315"/>
      <c r="W158" s="2315"/>
      <c r="X158" s="2315"/>
      <c r="Y158" s="2315"/>
      <c r="Z158" s="2315"/>
    </row>
    <row r="159" spans="1:26" ht="61.2">
      <c r="A159" s="2446"/>
      <c r="B159" s="2394" t="s">
        <v>3715</v>
      </c>
      <c r="C159" s="2424"/>
      <c r="D159" s="2427"/>
      <c r="E159" s="2426"/>
      <c r="F159" s="2427"/>
      <c r="G159" s="2448"/>
      <c r="H159" s="2366"/>
      <c r="I159" s="2366"/>
      <c r="J159" s="2366"/>
      <c r="K159" s="2366"/>
      <c r="L159" s="2366"/>
      <c r="M159" s="2366"/>
      <c r="N159" s="2366"/>
      <c r="O159" s="2366"/>
      <c r="P159" s="2366"/>
      <c r="Q159" s="2366"/>
      <c r="R159" s="2366"/>
      <c r="S159" s="2366"/>
      <c r="T159" s="2366"/>
      <c r="U159" s="2366"/>
      <c r="V159" s="2315"/>
      <c r="W159" s="2315"/>
      <c r="X159" s="2315"/>
      <c r="Y159" s="2315"/>
      <c r="Z159" s="2315"/>
    </row>
    <row r="160" spans="1:26">
      <c r="A160" s="2446"/>
      <c r="B160" s="2394"/>
      <c r="C160" s="2424"/>
      <c r="D160" s="2427"/>
      <c r="E160" s="2426"/>
      <c r="F160" s="2427"/>
      <c r="G160" s="2366"/>
      <c r="H160" s="2366"/>
      <c r="I160" s="2366"/>
      <c r="J160" s="2366"/>
      <c r="K160" s="2366"/>
      <c r="L160" s="2366"/>
      <c r="M160" s="2366"/>
      <c r="N160" s="2366"/>
      <c r="O160" s="2366"/>
      <c r="P160" s="2366"/>
      <c r="Q160" s="2366"/>
      <c r="R160" s="2366"/>
      <c r="S160" s="2366"/>
      <c r="T160" s="2366"/>
      <c r="U160" s="2366"/>
      <c r="V160" s="2315"/>
      <c r="W160" s="2315"/>
      <c r="X160" s="2315"/>
      <c r="Y160" s="2315"/>
      <c r="Z160" s="2315"/>
    </row>
    <row r="161" spans="1:26" ht="30.6">
      <c r="A161" s="2446"/>
      <c r="B161" s="2394" t="s">
        <v>3716</v>
      </c>
      <c r="C161" s="2424"/>
      <c r="D161" s="2427"/>
      <c r="E161" s="2426"/>
      <c r="F161" s="2427"/>
      <c r="G161" s="2366"/>
      <c r="H161" s="2366"/>
      <c r="I161" s="2366"/>
      <c r="J161" s="2366"/>
      <c r="K161" s="2366"/>
      <c r="L161" s="2366"/>
      <c r="M161" s="2366"/>
      <c r="N161" s="2366"/>
      <c r="O161" s="2366"/>
      <c r="P161" s="2366"/>
      <c r="Q161" s="2366"/>
      <c r="R161" s="2366"/>
      <c r="S161" s="2366"/>
      <c r="T161" s="2366"/>
      <c r="U161" s="2366"/>
      <c r="V161" s="2315"/>
      <c r="W161" s="2315"/>
      <c r="X161" s="2315"/>
      <c r="Y161" s="2315"/>
      <c r="Z161" s="2315"/>
    </row>
    <row r="162" spans="1:26">
      <c r="A162" s="2446"/>
      <c r="B162" s="2394"/>
      <c r="C162" s="2424"/>
      <c r="D162" s="2427"/>
      <c r="E162" s="2426"/>
      <c r="F162" s="2427"/>
      <c r="G162" s="2366"/>
      <c r="H162" s="2366"/>
      <c r="I162" s="2366"/>
      <c r="J162" s="2366"/>
      <c r="K162" s="2366"/>
      <c r="L162" s="2366"/>
      <c r="M162" s="2366"/>
      <c r="N162" s="2366"/>
      <c r="O162" s="2366"/>
      <c r="P162" s="2366"/>
      <c r="Q162" s="2366"/>
      <c r="R162" s="2366"/>
      <c r="S162" s="2366"/>
      <c r="T162" s="2366"/>
      <c r="U162" s="2366"/>
      <c r="V162" s="2315"/>
      <c r="W162" s="2315"/>
      <c r="X162" s="2315"/>
      <c r="Y162" s="2315"/>
      <c r="Z162" s="2315"/>
    </row>
    <row r="163" spans="1:26" ht="61.2">
      <c r="A163" s="2446"/>
      <c r="B163" s="2394" t="s">
        <v>3717</v>
      </c>
      <c r="C163" s="2424"/>
      <c r="D163" s="2427"/>
      <c r="E163" s="2426"/>
      <c r="F163" s="2427"/>
      <c r="G163" s="2366"/>
      <c r="H163" s="2366"/>
      <c r="I163" s="2366"/>
      <c r="J163" s="2366"/>
      <c r="K163" s="2366"/>
      <c r="L163" s="2366"/>
      <c r="M163" s="2366"/>
      <c r="N163" s="2366"/>
      <c r="O163" s="2366"/>
      <c r="P163" s="2366"/>
      <c r="Q163" s="2366"/>
      <c r="R163" s="2366"/>
      <c r="S163" s="2366"/>
      <c r="T163" s="2366"/>
      <c r="U163" s="2366"/>
      <c r="V163" s="2315"/>
      <c r="W163" s="2315"/>
      <c r="X163" s="2315"/>
      <c r="Y163" s="2315"/>
      <c r="Z163" s="2315"/>
    </row>
    <row r="164" spans="1:26">
      <c r="A164" s="2446"/>
      <c r="B164" s="2449"/>
      <c r="C164" s="2424" t="s">
        <v>179</v>
      </c>
      <c r="D164" s="2427">
        <v>3251</v>
      </c>
      <c r="E164" s="2426"/>
      <c r="F164" s="2427">
        <f>$D164*E164</f>
        <v>0</v>
      </c>
      <c r="G164" s="2366"/>
      <c r="H164" s="2366"/>
      <c r="I164" s="2366"/>
      <c r="J164" s="2366"/>
      <c r="K164" s="2366"/>
      <c r="L164" s="2366"/>
      <c r="M164" s="2366"/>
      <c r="N164" s="2366"/>
      <c r="O164" s="2366"/>
      <c r="P164" s="2366"/>
      <c r="Q164" s="2366"/>
      <c r="R164" s="2366"/>
      <c r="S164" s="2366"/>
      <c r="T164" s="2366"/>
      <c r="U164" s="2366"/>
      <c r="V164" s="2315"/>
      <c r="W164" s="2315"/>
      <c r="X164" s="2315"/>
      <c r="Y164" s="2315"/>
      <c r="Z164" s="2315"/>
    </row>
    <row r="165" spans="1:26">
      <c r="A165" s="2444"/>
      <c r="B165" s="2371"/>
      <c r="C165" s="2361"/>
      <c r="D165" s="2364"/>
      <c r="E165" s="2363"/>
      <c r="F165" s="2364"/>
      <c r="G165" s="2366"/>
      <c r="H165" s="2366"/>
      <c r="I165" s="2366"/>
      <c r="J165" s="2366"/>
      <c r="K165" s="2366"/>
      <c r="L165" s="2366"/>
      <c r="M165" s="2366"/>
      <c r="N165" s="2366"/>
      <c r="O165" s="2366"/>
      <c r="P165" s="2366"/>
      <c r="Q165" s="2366"/>
      <c r="R165" s="2366"/>
      <c r="S165" s="2366"/>
      <c r="T165" s="2366"/>
      <c r="U165" s="2366"/>
      <c r="V165" s="2315"/>
      <c r="W165" s="2315"/>
      <c r="X165" s="2315"/>
      <c r="Y165" s="2315"/>
      <c r="Z165" s="2315"/>
    </row>
    <row r="166" spans="1:26">
      <c r="A166" s="2446" t="s">
        <v>3718</v>
      </c>
      <c r="B166" s="2394" t="s">
        <v>3719</v>
      </c>
      <c r="C166" s="2424"/>
      <c r="D166" s="2427"/>
      <c r="E166" s="2426"/>
      <c r="F166" s="2427"/>
      <c r="G166" s="2366"/>
      <c r="H166" s="2366"/>
      <c r="I166" s="2366"/>
      <c r="J166" s="2366"/>
      <c r="K166" s="2366"/>
      <c r="L166" s="2366"/>
      <c r="M166" s="2366"/>
      <c r="N166" s="2366"/>
      <c r="O166" s="2366"/>
      <c r="P166" s="2366"/>
      <c r="Q166" s="2366"/>
      <c r="R166" s="2366"/>
      <c r="S166" s="2366"/>
      <c r="T166" s="2366"/>
      <c r="U166" s="2366"/>
      <c r="V166" s="2315"/>
      <c r="W166" s="2315"/>
      <c r="X166" s="2315"/>
      <c r="Y166" s="2315"/>
      <c r="Z166" s="2315"/>
    </row>
    <row r="167" spans="1:26" ht="20.399999999999999">
      <c r="A167" s="2446"/>
      <c r="B167" s="2394" t="s">
        <v>3720</v>
      </c>
      <c r="C167" s="2424" t="s">
        <v>179</v>
      </c>
      <c r="D167" s="2427">
        <v>1885</v>
      </c>
      <c r="E167" s="2426"/>
      <c r="F167" s="2427">
        <f>$D167*E167</f>
        <v>0</v>
      </c>
      <c r="G167" s="2366"/>
      <c r="H167" s="2366"/>
      <c r="I167" s="2366"/>
      <c r="J167" s="2366"/>
      <c r="K167" s="2366"/>
      <c r="L167" s="2366"/>
      <c r="M167" s="2366"/>
      <c r="N167" s="2366"/>
      <c r="O167" s="2366"/>
      <c r="P167" s="2366"/>
      <c r="Q167" s="2366"/>
      <c r="R167" s="2366"/>
      <c r="S167" s="2366"/>
      <c r="T167" s="2366"/>
      <c r="U167" s="2366"/>
      <c r="V167" s="2315"/>
      <c r="W167" s="2315"/>
      <c r="X167" s="2315"/>
      <c r="Y167" s="2315"/>
      <c r="Z167" s="2315"/>
    </row>
    <row r="168" spans="1:26">
      <c r="A168" s="2444"/>
      <c r="B168" s="2394" t="s">
        <v>3721</v>
      </c>
      <c r="C168" s="2424" t="s">
        <v>179</v>
      </c>
      <c r="D168" s="2427">
        <v>5140</v>
      </c>
      <c r="E168" s="2426"/>
      <c r="F168" s="2427">
        <f>$D168*E168</f>
        <v>0</v>
      </c>
      <c r="G168" s="2366"/>
      <c r="H168" s="2366"/>
      <c r="I168" s="2366"/>
      <c r="J168" s="2366"/>
      <c r="K168" s="2366"/>
      <c r="L168" s="2366"/>
      <c r="M168" s="2366"/>
      <c r="N168" s="2366"/>
      <c r="O168" s="2366"/>
      <c r="P168" s="2366"/>
      <c r="Q168" s="2366"/>
      <c r="R168" s="2366"/>
      <c r="S168" s="2366"/>
      <c r="T168" s="2366"/>
      <c r="U168" s="2366"/>
      <c r="V168" s="2315"/>
      <c r="W168" s="2315"/>
      <c r="X168" s="2315"/>
      <c r="Y168" s="2315"/>
      <c r="Z168" s="2315"/>
    </row>
    <row r="169" spans="1:26">
      <c r="A169" s="2444"/>
      <c r="B169" s="2401" t="s">
        <v>3722</v>
      </c>
      <c r="C169" s="2424"/>
      <c r="D169" s="2427"/>
      <c r="E169" s="2426"/>
      <c r="F169" s="2450">
        <f>SUM(F155:F168)</f>
        <v>0</v>
      </c>
      <c r="G169" s="2366"/>
      <c r="H169" s="2366"/>
      <c r="I169" s="2366"/>
      <c r="J169" s="2366"/>
      <c r="K169" s="2366"/>
      <c r="L169" s="2366"/>
      <c r="M169" s="2366"/>
      <c r="N169" s="2366"/>
      <c r="O169" s="2366"/>
      <c r="P169" s="2366"/>
      <c r="Q169" s="2366"/>
      <c r="R169" s="2366"/>
      <c r="S169" s="2366"/>
      <c r="T169" s="2366"/>
      <c r="U169" s="2366"/>
      <c r="V169" s="2315"/>
      <c r="W169" s="2315"/>
      <c r="X169" s="2315"/>
      <c r="Y169" s="2315"/>
      <c r="Z169" s="2315"/>
    </row>
    <row r="170" spans="1:26">
      <c r="A170" s="2451"/>
      <c r="B170" s="2380"/>
      <c r="C170" s="2435"/>
      <c r="D170" s="2370"/>
      <c r="E170" s="2436"/>
      <c r="F170" s="2370"/>
      <c r="G170" s="2366"/>
      <c r="H170" s="2366"/>
      <c r="I170" s="2366"/>
      <c r="J170" s="2366"/>
      <c r="K170" s="2366"/>
      <c r="L170" s="2366"/>
      <c r="M170" s="2366"/>
      <c r="N170" s="2366"/>
      <c r="O170" s="2366"/>
      <c r="P170" s="2366"/>
      <c r="Q170" s="2366"/>
      <c r="R170" s="2366"/>
      <c r="S170" s="2366"/>
      <c r="T170" s="2366"/>
      <c r="U170" s="2366"/>
      <c r="V170" s="2315"/>
      <c r="W170" s="2315"/>
      <c r="X170" s="2315"/>
      <c r="Y170" s="2315"/>
      <c r="Z170" s="2315"/>
    </row>
    <row r="171" spans="1:26">
      <c r="A171" s="2446" t="s">
        <v>206</v>
      </c>
      <c r="B171" s="2394" t="s">
        <v>3723</v>
      </c>
      <c r="C171" s="2424"/>
      <c r="D171" s="2427"/>
      <c r="E171" s="2426"/>
      <c r="F171" s="2427"/>
      <c r="G171" s="2366"/>
      <c r="H171" s="2366"/>
      <c r="I171" s="2366"/>
      <c r="J171" s="2366"/>
      <c r="K171" s="2366"/>
      <c r="L171" s="2366"/>
      <c r="M171" s="2366"/>
      <c r="N171" s="2366"/>
      <c r="O171" s="2366"/>
      <c r="P171" s="2366"/>
      <c r="Q171" s="2366"/>
      <c r="R171" s="2366"/>
      <c r="S171" s="2366"/>
      <c r="T171" s="2366"/>
      <c r="U171" s="2366"/>
      <c r="V171" s="2315"/>
      <c r="W171" s="2315"/>
      <c r="X171" s="2315"/>
      <c r="Y171" s="2315"/>
      <c r="Z171" s="2315"/>
    </row>
    <row r="172" spans="1:26">
      <c r="A172" s="2446"/>
      <c r="B172" s="2394"/>
      <c r="C172" s="2424"/>
      <c r="D172" s="2427"/>
      <c r="E172" s="2426"/>
      <c r="F172" s="2427"/>
      <c r="G172" s="2366"/>
      <c r="H172" s="2366"/>
      <c r="I172" s="2366"/>
      <c r="J172" s="2366"/>
      <c r="K172" s="2366"/>
      <c r="L172" s="2366"/>
      <c r="M172" s="2366"/>
      <c r="N172" s="2366"/>
      <c r="O172" s="2366"/>
      <c r="P172" s="2366"/>
      <c r="Q172" s="2366"/>
      <c r="R172" s="2366"/>
      <c r="S172" s="2366"/>
      <c r="T172" s="2366"/>
      <c r="U172" s="2366"/>
      <c r="V172" s="2315"/>
      <c r="W172" s="2315"/>
      <c r="X172" s="2315"/>
      <c r="Y172" s="2315"/>
      <c r="Z172" s="2315"/>
    </row>
    <row r="173" spans="1:26" ht="71.400000000000006">
      <c r="A173" s="2447" t="s">
        <v>3724</v>
      </c>
      <c r="B173" s="2394" t="s">
        <v>3725</v>
      </c>
      <c r="C173" s="2424" t="s">
        <v>179</v>
      </c>
      <c r="D173" s="2427">
        <v>4085</v>
      </c>
      <c r="E173" s="2426"/>
      <c r="F173" s="2427">
        <f t="shared" ref="F173:F180" si="0">$D173*E173</f>
        <v>0</v>
      </c>
      <c r="G173" s="2366"/>
      <c r="H173" s="2366"/>
      <c r="I173" s="2366"/>
      <c r="J173" s="2366"/>
      <c r="K173" s="2366"/>
      <c r="L173" s="2366"/>
      <c r="M173" s="2366"/>
      <c r="N173" s="2366"/>
      <c r="O173" s="2366"/>
      <c r="P173" s="2366"/>
      <c r="Q173" s="2366"/>
      <c r="R173" s="2366"/>
      <c r="S173" s="2366"/>
      <c r="T173" s="2366"/>
      <c r="U173" s="2366"/>
      <c r="V173" s="2315"/>
      <c r="W173" s="2315"/>
      <c r="X173" s="2315"/>
      <c r="Y173" s="2315"/>
      <c r="Z173" s="2315"/>
    </row>
    <row r="174" spans="1:26" ht="132.6">
      <c r="A174" s="2447" t="s">
        <v>3726</v>
      </c>
      <c r="B174" s="2394" t="s">
        <v>3727</v>
      </c>
      <c r="C174" s="2424" t="s">
        <v>179</v>
      </c>
      <c r="D174" s="2427">
        <v>960</v>
      </c>
      <c r="E174" s="2426"/>
      <c r="F174" s="2427">
        <f t="shared" si="0"/>
        <v>0</v>
      </c>
      <c r="G174" s="2366"/>
      <c r="H174" s="2366"/>
      <c r="I174" s="2366"/>
      <c r="J174" s="2366"/>
      <c r="K174" s="2366"/>
      <c r="L174" s="2366"/>
      <c r="M174" s="2366"/>
      <c r="N174" s="2366"/>
      <c r="O174" s="2366"/>
      <c r="P174" s="2366"/>
      <c r="Q174" s="2366"/>
      <c r="R174" s="2366"/>
      <c r="S174" s="2366"/>
      <c r="T174" s="2366"/>
      <c r="U174" s="2366"/>
      <c r="V174" s="2315"/>
      <c r="W174" s="2315"/>
      <c r="X174" s="2315"/>
      <c r="Y174" s="2315"/>
      <c r="Z174" s="2315"/>
    </row>
    <row r="175" spans="1:26" ht="112.2">
      <c r="A175" s="2447" t="s">
        <v>3728</v>
      </c>
      <c r="B175" s="2394" t="s">
        <v>3729</v>
      </c>
      <c r="C175" s="2424" t="s">
        <v>179</v>
      </c>
      <c r="D175" s="2427">
        <v>3250</v>
      </c>
      <c r="E175" s="2426"/>
      <c r="F175" s="2427">
        <f t="shared" si="0"/>
        <v>0</v>
      </c>
      <c r="G175" s="2366"/>
      <c r="H175" s="2366"/>
      <c r="I175" s="2366"/>
      <c r="J175" s="2366"/>
      <c r="K175" s="2366"/>
      <c r="L175" s="2366"/>
      <c r="M175" s="2366"/>
      <c r="N175" s="2366"/>
      <c r="O175" s="2366"/>
      <c r="P175" s="2366"/>
      <c r="Q175" s="2366"/>
      <c r="R175" s="2366"/>
      <c r="S175" s="2366"/>
      <c r="T175" s="2366"/>
      <c r="U175" s="2366"/>
      <c r="V175" s="2315"/>
      <c r="W175" s="2315"/>
      <c r="X175" s="2315"/>
      <c r="Y175" s="2315"/>
      <c r="Z175" s="2315"/>
    </row>
    <row r="176" spans="1:26" ht="51">
      <c r="A176" s="2447" t="s">
        <v>3730</v>
      </c>
      <c r="B176" s="2394" t="s">
        <v>3731</v>
      </c>
      <c r="C176" s="2424" t="s">
        <v>1645</v>
      </c>
      <c r="D176" s="2427">
        <v>600</v>
      </c>
      <c r="E176" s="2426"/>
      <c r="F176" s="2427">
        <f t="shared" si="0"/>
        <v>0</v>
      </c>
      <c r="G176" s="2366"/>
      <c r="H176" s="2366"/>
      <c r="I176" s="2366"/>
      <c r="J176" s="2366"/>
      <c r="K176" s="2366"/>
      <c r="L176" s="2366"/>
      <c r="M176" s="2366"/>
      <c r="N176" s="2366"/>
      <c r="O176" s="2366"/>
      <c r="P176" s="2366"/>
      <c r="Q176" s="2366"/>
      <c r="R176" s="2366"/>
      <c r="S176" s="2366"/>
      <c r="T176" s="2366"/>
      <c r="U176" s="2366"/>
      <c r="V176" s="2315"/>
      <c r="W176" s="2315"/>
      <c r="X176" s="2315"/>
      <c r="Y176" s="2315"/>
      <c r="Z176" s="2315"/>
    </row>
    <row r="177" spans="1:26" ht="30.6">
      <c r="A177" s="2447" t="s">
        <v>3732</v>
      </c>
      <c r="B177" s="2394" t="s">
        <v>3733</v>
      </c>
      <c r="C177" s="2424" t="s">
        <v>179</v>
      </c>
      <c r="D177" s="2427">
        <v>1280</v>
      </c>
      <c r="E177" s="2426"/>
      <c r="F177" s="2427">
        <f t="shared" si="0"/>
        <v>0</v>
      </c>
      <c r="G177" s="2366"/>
      <c r="H177" s="2366"/>
      <c r="I177" s="2366"/>
      <c r="J177" s="2366"/>
      <c r="K177" s="2366"/>
      <c r="L177" s="2366"/>
      <c r="M177" s="2366"/>
      <c r="N177" s="2366"/>
      <c r="O177" s="2366"/>
      <c r="P177" s="2366"/>
      <c r="Q177" s="2366"/>
      <c r="R177" s="2366"/>
      <c r="S177" s="2366"/>
      <c r="T177" s="2366"/>
      <c r="U177" s="2366"/>
      <c r="V177" s="2315"/>
      <c r="W177" s="2315"/>
      <c r="X177" s="2315"/>
      <c r="Y177" s="2315"/>
      <c r="Z177" s="2315"/>
    </row>
    <row r="178" spans="1:26" ht="20.399999999999999">
      <c r="A178" s="2447" t="s">
        <v>3734</v>
      </c>
      <c r="B178" s="2394" t="s">
        <v>3735</v>
      </c>
      <c r="C178" s="2424" t="s">
        <v>1645</v>
      </c>
      <c r="D178" s="2427">
        <v>7.5</v>
      </c>
      <c r="E178" s="2426"/>
      <c r="F178" s="2427">
        <f t="shared" si="0"/>
        <v>0</v>
      </c>
      <c r="G178" s="2366"/>
      <c r="H178" s="2366"/>
      <c r="I178" s="2366"/>
      <c r="J178" s="2366"/>
      <c r="K178" s="2366"/>
      <c r="L178" s="2366"/>
      <c r="M178" s="2366"/>
      <c r="N178" s="2366"/>
      <c r="O178" s="2366"/>
      <c r="P178" s="2366"/>
      <c r="Q178" s="2366"/>
      <c r="R178" s="2366"/>
      <c r="S178" s="2366"/>
      <c r="T178" s="2366"/>
      <c r="U178" s="2366"/>
      <c r="V178" s="2315"/>
      <c r="W178" s="2315"/>
      <c r="X178" s="2315"/>
      <c r="Y178" s="2315"/>
      <c r="Z178" s="2315"/>
    </row>
    <row r="179" spans="1:26" ht="51">
      <c r="A179" s="2447" t="s">
        <v>3736</v>
      </c>
      <c r="B179" s="2394" t="s">
        <v>3737</v>
      </c>
      <c r="C179" s="2424" t="s">
        <v>1645</v>
      </c>
      <c r="D179" s="2427">
        <v>14.6</v>
      </c>
      <c r="E179" s="2426"/>
      <c r="F179" s="2427">
        <f t="shared" si="0"/>
        <v>0</v>
      </c>
      <c r="G179" s="2452"/>
      <c r="H179" s="2366"/>
      <c r="I179" s="2366"/>
      <c r="J179" s="2366"/>
      <c r="K179" s="2366"/>
      <c r="L179" s="2366"/>
      <c r="M179" s="2366"/>
      <c r="N179" s="2366"/>
      <c r="O179" s="2366"/>
      <c r="P179" s="2366"/>
      <c r="Q179" s="2366"/>
      <c r="R179" s="2366"/>
      <c r="S179" s="2366"/>
      <c r="T179" s="2366"/>
      <c r="U179" s="2366"/>
      <c r="V179" s="2315"/>
      <c r="W179" s="2315"/>
      <c r="X179" s="2315"/>
      <c r="Y179" s="2315"/>
      <c r="Z179" s="2315"/>
    </row>
    <row r="180" spans="1:26" ht="30.6">
      <c r="A180" s="2447" t="s">
        <v>3738</v>
      </c>
      <c r="B180" s="2394" t="s">
        <v>3739</v>
      </c>
      <c r="C180" s="2424" t="s">
        <v>2309</v>
      </c>
      <c r="D180" s="2427">
        <v>300</v>
      </c>
      <c r="E180" s="2426"/>
      <c r="F180" s="2427">
        <f t="shared" si="0"/>
        <v>0</v>
      </c>
      <c r="G180" s="2452"/>
      <c r="H180" s="2366"/>
      <c r="I180" s="2366"/>
      <c r="J180" s="2366"/>
      <c r="K180" s="2366"/>
      <c r="L180" s="2366"/>
      <c r="M180" s="2366"/>
      <c r="N180" s="2366"/>
      <c r="O180" s="2366"/>
      <c r="P180" s="2366"/>
      <c r="Q180" s="2366"/>
      <c r="R180" s="2366"/>
      <c r="S180" s="2366"/>
      <c r="T180" s="2366"/>
      <c r="U180" s="2366"/>
      <c r="V180" s="2315"/>
      <c r="W180" s="2315"/>
      <c r="X180" s="2315"/>
      <c r="Y180" s="2315"/>
      <c r="Z180" s="2315"/>
    </row>
    <row r="181" spans="1:26">
      <c r="A181" s="2453"/>
      <c r="B181" s="2353"/>
      <c r="C181" s="2361"/>
      <c r="D181" s="2364"/>
      <c r="E181" s="2363"/>
      <c r="F181" s="2364"/>
      <c r="G181" s="2366"/>
      <c r="H181" s="2366"/>
      <c r="I181" s="2366"/>
      <c r="J181" s="2366"/>
      <c r="K181" s="2366"/>
      <c r="L181" s="2366"/>
      <c r="M181" s="2366"/>
      <c r="N181" s="2366"/>
      <c r="O181" s="2366"/>
      <c r="P181" s="2366"/>
      <c r="Q181" s="2366"/>
      <c r="R181" s="2366"/>
      <c r="S181" s="2366"/>
      <c r="T181" s="2366"/>
      <c r="U181" s="2366"/>
      <c r="V181" s="2315"/>
      <c r="W181" s="2315"/>
      <c r="X181" s="2315"/>
      <c r="Y181" s="2315"/>
      <c r="Z181" s="2315"/>
    </row>
    <row r="182" spans="1:26">
      <c r="A182" s="2446"/>
      <c r="B182" s="2401"/>
      <c r="C182" s="2454"/>
      <c r="D182" s="2450"/>
      <c r="E182" s="2455"/>
      <c r="F182" s="2450"/>
      <c r="G182" s="2366"/>
      <c r="H182" s="2366"/>
      <c r="I182" s="2366"/>
      <c r="J182" s="2366"/>
      <c r="K182" s="2366"/>
      <c r="L182" s="2366"/>
      <c r="M182" s="2366"/>
      <c r="N182" s="2366"/>
      <c r="O182" s="2366"/>
      <c r="P182" s="2366"/>
      <c r="Q182" s="2366"/>
      <c r="R182" s="2366"/>
      <c r="S182" s="2366"/>
      <c r="T182" s="2366"/>
      <c r="U182" s="2366"/>
      <c r="V182" s="2315"/>
      <c r="W182" s="2315"/>
      <c r="X182" s="2315"/>
      <c r="Y182" s="2315"/>
      <c r="Z182" s="2315"/>
    </row>
    <row r="183" spans="1:26">
      <c r="A183" s="2446"/>
      <c r="B183" s="2401" t="s">
        <v>3740</v>
      </c>
      <c r="C183" s="2454"/>
      <c r="D183" s="2450"/>
      <c r="E183" s="2455"/>
      <c r="F183" s="2450">
        <f>SUM(F173:F180)</f>
        <v>0</v>
      </c>
      <c r="G183" s="2366"/>
      <c r="H183" s="2366"/>
      <c r="I183" s="2366"/>
      <c r="J183" s="2366"/>
      <c r="K183" s="2366"/>
      <c r="L183" s="2366"/>
      <c r="M183" s="2366"/>
      <c r="N183" s="2366"/>
      <c r="O183" s="2366"/>
      <c r="P183" s="2366"/>
      <c r="Q183" s="2366"/>
      <c r="R183" s="2366"/>
      <c r="S183" s="2366"/>
      <c r="T183" s="2366"/>
      <c r="U183" s="2366"/>
      <c r="V183" s="2315"/>
      <c r="W183" s="2315"/>
      <c r="X183" s="2315"/>
      <c r="Y183" s="2315"/>
      <c r="Z183" s="2315"/>
    </row>
    <row r="184" spans="1:26">
      <c r="A184" s="2444"/>
      <c r="B184" s="2353"/>
      <c r="C184" s="2361"/>
      <c r="D184" s="2364"/>
      <c r="E184" s="2363"/>
      <c r="F184" s="2364"/>
      <c r="G184" s="2366"/>
      <c r="H184" s="2366"/>
      <c r="I184" s="2366"/>
      <c r="J184" s="2366"/>
      <c r="K184" s="2366"/>
      <c r="L184" s="2366"/>
      <c r="M184" s="2366"/>
      <c r="N184" s="2366"/>
      <c r="O184" s="2366"/>
      <c r="P184" s="2366"/>
      <c r="Q184" s="2366"/>
      <c r="R184" s="2366"/>
      <c r="S184" s="2366"/>
      <c r="T184" s="2366"/>
      <c r="U184" s="2366"/>
      <c r="V184" s="2315"/>
      <c r="W184" s="2315"/>
      <c r="X184" s="2315"/>
      <c r="Y184" s="2315"/>
      <c r="Z184" s="2315"/>
    </row>
    <row r="185" spans="1:26">
      <c r="A185" s="2444"/>
      <c r="B185" s="2394"/>
      <c r="C185" s="2424"/>
      <c r="D185" s="2427"/>
      <c r="E185" s="2426"/>
      <c r="F185" s="2427"/>
      <c r="G185" s="2366"/>
      <c r="H185" s="2366"/>
      <c r="I185" s="2366"/>
      <c r="J185" s="2366"/>
      <c r="K185" s="2366"/>
      <c r="L185" s="2366"/>
      <c r="M185" s="2366"/>
      <c r="N185" s="2366"/>
      <c r="O185" s="2366"/>
      <c r="P185" s="2366"/>
      <c r="Q185" s="2366"/>
      <c r="R185" s="2366"/>
      <c r="S185" s="2366"/>
      <c r="T185" s="2366"/>
      <c r="U185" s="2366"/>
      <c r="V185" s="2315"/>
      <c r="W185" s="2315"/>
      <c r="X185" s="2315"/>
      <c r="Y185" s="2315"/>
      <c r="Z185" s="2315"/>
    </row>
    <row r="186" spans="1:26">
      <c r="A186" s="2444"/>
      <c r="B186" s="2394"/>
      <c r="C186" s="2424"/>
      <c r="D186" s="2427"/>
      <c r="E186" s="2426"/>
      <c r="F186" s="2427"/>
      <c r="G186" s="2366"/>
      <c r="H186" s="2366"/>
      <c r="I186" s="2366"/>
      <c r="J186" s="2366"/>
      <c r="K186" s="2366"/>
      <c r="L186" s="2366"/>
      <c r="M186" s="2366"/>
      <c r="N186" s="2366"/>
      <c r="O186" s="2366"/>
      <c r="P186" s="2366"/>
      <c r="Q186" s="2366"/>
      <c r="R186" s="2366"/>
      <c r="S186" s="2366"/>
      <c r="T186" s="2366"/>
      <c r="U186" s="2366"/>
      <c r="V186" s="2315"/>
      <c r="W186" s="2315"/>
      <c r="X186" s="2315"/>
      <c r="Y186" s="2315"/>
      <c r="Z186" s="2315"/>
    </row>
    <row r="187" spans="1:26">
      <c r="A187" s="2444"/>
      <c r="B187" s="2394"/>
      <c r="C187" s="2424"/>
      <c r="D187" s="2427"/>
      <c r="E187" s="2426"/>
      <c r="F187" s="2427"/>
      <c r="G187" s="2366"/>
      <c r="H187" s="2366"/>
      <c r="I187" s="2366"/>
      <c r="J187" s="2366"/>
      <c r="K187" s="2366"/>
      <c r="L187" s="2366"/>
      <c r="M187" s="2366"/>
      <c r="N187" s="2366"/>
      <c r="O187" s="2366"/>
      <c r="P187" s="2366"/>
      <c r="Q187" s="2366"/>
      <c r="R187" s="2366"/>
      <c r="S187" s="2366"/>
      <c r="T187" s="2366"/>
      <c r="U187" s="2366"/>
      <c r="V187" s="2315"/>
      <c r="W187" s="2315"/>
      <c r="X187" s="2315"/>
      <c r="Y187" s="2315"/>
      <c r="Z187" s="2315"/>
    </row>
    <row r="188" spans="1:26">
      <c r="A188" s="2444"/>
      <c r="B188" s="2401" t="s">
        <v>3741</v>
      </c>
      <c r="C188" s="2454"/>
      <c r="D188" s="2450"/>
      <c r="E188" s="2455"/>
      <c r="F188" s="2450">
        <f>F128+F143+F152+F169+F183</f>
        <v>0</v>
      </c>
      <c r="G188" s="2366"/>
      <c r="H188" s="2366"/>
      <c r="I188" s="2366"/>
      <c r="J188" s="2366"/>
      <c r="K188" s="2366"/>
      <c r="L188" s="2366"/>
      <c r="M188" s="2366"/>
      <c r="N188" s="2366"/>
      <c r="O188" s="2366"/>
      <c r="P188" s="2366"/>
      <c r="Q188" s="2366"/>
      <c r="R188" s="2366"/>
      <c r="S188" s="2366"/>
      <c r="T188" s="2366"/>
      <c r="U188" s="2366"/>
      <c r="V188" s="2315"/>
      <c r="W188" s="2315"/>
      <c r="X188" s="2315"/>
      <c r="Y188" s="2315"/>
      <c r="Z188" s="2315"/>
    </row>
    <row r="189" spans="1:26">
      <c r="A189" s="2444"/>
      <c r="B189" s="2353"/>
      <c r="C189" s="2361"/>
      <c r="D189" s="2364"/>
      <c r="E189" s="2363"/>
      <c r="F189" s="2364"/>
      <c r="G189" s="2366"/>
      <c r="H189" s="2366"/>
      <c r="I189" s="2366"/>
      <c r="J189" s="2366"/>
      <c r="K189" s="2366"/>
      <c r="L189" s="2366"/>
      <c r="M189" s="2366"/>
      <c r="N189" s="2366"/>
      <c r="O189" s="2366"/>
      <c r="P189" s="2366"/>
      <c r="Q189" s="2366"/>
      <c r="R189" s="2366"/>
      <c r="S189" s="2366"/>
      <c r="T189" s="2366"/>
      <c r="U189" s="2366"/>
      <c r="V189" s="2315"/>
      <c r="W189" s="2315"/>
      <c r="X189" s="2315"/>
      <c r="Y189" s="2315"/>
      <c r="Z189" s="2315"/>
    </row>
    <row r="190" spans="1:26">
      <c r="A190" s="2444"/>
      <c r="B190" s="2353"/>
      <c r="C190" s="2361"/>
      <c r="D190" s="2364"/>
      <c r="E190" s="2363"/>
      <c r="F190" s="2364"/>
      <c r="G190" s="2366"/>
      <c r="H190" s="2366"/>
      <c r="I190" s="2366"/>
      <c r="J190" s="2366"/>
      <c r="K190" s="2366"/>
      <c r="L190" s="2366"/>
      <c r="M190" s="2366"/>
      <c r="N190" s="2366"/>
      <c r="O190" s="2366"/>
      <c r="P190" s="2366"/>
      <c r="Q190" s="2366"/>
      <c r="R190" s="2366"/>
      <c r="S190" s="2366"/>
      <c r="T190" s="2366"/>
      <c r="U190" s="2366"/>
      <c r="V190" s="2315"/>
      <c r="W190" s="2315"/>
      <c r="X190" s="2315"/>
      <c r="Y190" s="2315"/>
      <c r="Z190" s="2315"/>
    </row>
    <row r="191" spans="1:26">
      <c r="A191" s="2444"/>
      <c r="B191" s="2353"/>
      <c r="C191" s="2361"/>
      <c r="D191" s="2364"/>
      <c r="E191" s="2363"/>
      <c r="F191" s="2364"/>
      <c r="G191" s="2366"/>
      <c r="H191" s="2366"/>
      <c r="I191" s="2366"/>
      <c r="J191" s="2366"/>
      <c r="K191" s="2366"/>
      <c r="L191" s="2366"/>
      <c r="M191" s="2366"/>
      <c r="N191" s="2366"/>
      <c r="O191" s="2366"/>
      <c r="P191" s="2366"/>
      <c r="Q191" s="2366"/>
      <c r="R191" s="2366"/>
      <c r="S191" s="2366"/>
      <c r="T191" s="2366"/>
      <c r="U191" s="2366"/>
      <c r="V191" s="2315"/>
      <c r="W191" s="2315"/>
      <c r="X191" s="2315"/>
      <c r="Y191" s="2315"/>
      <c r="Z191" s="2315"/>
    </row>
    <row r="192" spans="1:26">
      <c r="A192" s="2423" t="s">
        <v>2776</v>
      </c>
      <c r="B192" s="2345" t="s">
        <v>3742</v>
      </c>
      <c r="C192" s="2361"/>
      <c r="D192" s="2364"/>
      <c r="E192" s="2363"/>
      <c r="F192" s="2364"/>
      <c r="G192" s="2366"/>
      <c r="H192" s="2366"/>
      <c r="I192" s="2366"/>
      <c r="J192" s="2366"/>
      <c r="K192" s="2366"/>
      <c r="L192" s="2366"/>
      <c r="M192" s="2366"/>
      <c r="N192" s="2366"/>
      <c r="O192" s="2366"/>
      <c r="P192" s="2366"/>
      <c r="Q192" s="2366"/>
      <c r="R192" s="2366"/>
      <c r="S192" s="2366"/>
      <c r="T192" s="2366"/>
      <c r="U192" s="2366"/>
      <c r="V192" s="2315"/>
      <c r="W192" s="2315"/>
      <c r="X192" s="2315"/>
      <c r="Y192" s="2315"/>
      <c r="Z192" s="2315"/>
    </row>
    <row r="193" spans="1:26">
      <c r="A193" s="2423"/>
      <c r="B193" s="2345"/>
      <c r="C193" s="2361"/>
      <c r="D193" s="2364"/>
      <c r="E193" s="2363"/>
      <c r="F193" s="2364"/>
      <c r="G193" s="2366"/>
      <c r="H193" s="2366"/>
      <c r="I193" s="2366"/>
      <c r="J193" s="2366"/>
      <c r="K193" s="2366"/>
      <c r="L193" s="2366"/>
      <c r="M193" s="2366"/>
      <c r="N193" s="2366"/>
      <c r="O193" s="2366"/>
      <c r="P193" s="2366"/>
      <c r="Q193" s="2366"/>
      <c r="R193" s="2366"/>
      <c r="S193" s="2366"/>
      <c r="T193" s="2366"/>
      <c r="U193" s="2366"/>
      <c r="V193" s="2315"/>
      <c r="W193" s="2315"/>
      <c r="X193" s="2315"/>
      <c r="Y193" s="2315"/>
      <c r="Z193" s="2315"/>
    </row>
    <row r="194" spans="1:26">
      <c r="A194" s="2423" t="s">
        <v>172</v>
      </c>
      <c r="B194" s="2345" t="s">
        <v>3743</v>
      </c>
      <c r="C194" s="2361"/>
      <c r="D194" s="2364"/>
      <c r="E194" s="2363"/>
      <c r="F194" s="2364"/>
      <c r="G194" s="2366"/>
      <c r="H194" s="2366"/>
      <c r="I194" s="2366"/>
      <c r="J194" s="2366"/>
      <c r="K194" s="2366"/>
      <c r="L194" s="2366"/>
      <c r="M194" s="2366"/>
      <c r="N194" s="2366"/>
      <c r="O194" s="2366"/>
      <c r="P194" s="2366"/>
      <c r="Q194" s="2366"/>
      <c r="R194" s="2366"/>
      <c r="S194" s="2366"/>
      <c r="T194" s="2366"/>
      <c r="U194" s="2366"/>
      <c r="V194" s="2315"/>
      <c r="W194" s="2315"/>
      <c r="X194" s="2315"/>
      <c r="Y194" s="2315"/>
      <c r="Z194" s="2315"/>
    </row>
    <row r="195" spans="1:26" ht="112.2">
      <c r="A195" s="2444"/>
      <c r="B195" s="2394" t="s">
        <v>3744</v>
      </c>
      <c r="C195" s="2361"/>
      <c r="D195" s="2364"/>
      <c r="E195" s="2363"/>
      <c r="F195" s="2364"/>
      <c r="G195" s="2366"/>
      <c r="H195" s="2366"/>
      <c r="I195" s="2366"/>
      <c r="J195" s="2366"/>
      <c r="K195" s="2366"/>
      <c r="L195" s="2366"/>
      <c r="M195" s="2366"/>
      <c r="N195" s="2366"/>
      <c r="O195" s="2366"/>
      <c r="P195" s="2366"/>
      <c r="Q195" s="2366"/>
      <c r="R195" s="2366"/>
      <c r="S195" s="2366"/>
      <c r="T195" s="2366"/>
      <c r="U195" s="2366"/>
      <c r="V195" s="2315"/>
      <c r="W195" s="2315"/>
      <c r="X195" s="2315"/>
      <c r="Y195" s="2315"/>
      <c r="Z195" s="2315"/>
    </row>
    <row r="196" spans="1:26">
      <c r="A196" s="2444"/>
      <c r="B196" s="2394"/>
      <c r="C196" s="2361"/>
      <c r="D196" s="2364"/>
      <c r="E196" s="2363"/>
      <c r="F196" s="2364"/>
      <c r="G196" s="2366"/>
      <c r="H196" s="2366"/>
      <c r="I196" s="2366"/>
      <c r="J196" s="2366"/>
      <c r="K196" s="2366"/>
      <c r="L196" s="2366"/>
      <c r="M196" s="2366"/>
      <c r="N196" s="2366"/>
      <c r="O196" s="2366"/>
      <c r="P196" s="2366"/>
      <c r="Q196" s="2366"/>
      <c r="R196" s="2366"/>
      <c r="S196" s="2366"/>
      <c r="T196" s="2366"/>
      <c r="U196" s="2366"/>
      <c r="V196" s="2315"/>
      <c r="W196" s="2315"/>
      <c r="X196" s="2315"/>
      <c r="Y196" s="2315"/>
      <c r="Z196" s="2315"/>
    </row>
    <row r="197" spans="1:26">
      <c r="A197" s="2444"/>
      <c r="B197" s="2394" t="s">
        <v>3745</v>
      </c>
      <c r="C197" s="2424" t="s">
        <v>215</v>
      </c>
      <c r="D197" s="2427">
        <v>3</v>
      </c>
      <c r="E197" s="2426"/>
      <c r="F197" s="2427">
        <f>E197*D197</f>
        <v>0</v>
      </c>
      <c r="G197" s="2452"/>
      <c r="H197" s="2366"/>
      <c r="I197" s="2366"/>
      <c r="J197" s="2366"/>
      <c r="K197" s="2366"/>
      <c r="L197" s="2366"/>
      <c r="M197" s="2366"/>
      <c r="N197" s="2366"/>
      <c r="O197" s="2366"/>
      <c r="P197" s="2366"/>
      <c r="Q197" s="2366"/>
      <c r="R197" s="2366"/>
      <c r="S197" s="2366"/>
      <c r="T197" s="2366"/>
      <c r="U197" s="2366"/>
      <c r="V197" s="2315"/>
      <c r="W197" s="2315"/>
      <c r="X197" s="2315"/>
      <c r="Y197" s="2315"/>
      <c r="Z197" s="2315"/>
    </row>
    <row r="198" spans="1:26">
      <c r="A198" s="2444"/>
      <c r="B198" s="2394" t="s">
        <v>3746</v>
      </c>
      <c r="C198" s="2424" t="s">
        <v>215</v>
      </c>
      <c r="D198" s="2427">
        <v>2</v>
      </c>
      <c r="E198" s="2426"/>
      <c r="F198" s="2427">
        <f>E198*D198</f>
        <v>0</v>
      </c>
      <c r="G198" s="2452"/>
      <c r="H198" s="2366"/>
      <c r="I198" s="2366"/>
      <c r="J198" s="2366"/>
      <c r="K198" s="2366"/>
      <c r="L198" s="2366"/>
      <c r="M198" s="2366"/>
      <c r="N198" s="2366"/>
      <c r="O198" s="2366"/>
      <c r="P198" s="2366"/>
      <c r="Q198" s="2366"/>
      <c r="R198" s="2366"/>
      <c r="S198" s="2366"/>
      <c r="T198" s="2366"/>
      <c r="U198" s="2366"/>
      <c r="V198" s="2315"/>
      <c r="W198" s="2315"/>
      <c r="X198" s="2315"/>
      <c r="Y198" s="2315"/>
      <c r="Z198" s="2315"/>
    </row>
    <row r="199" spans="1:26">
      <c r="A199" s="2444"/>
      <c r="B199" s="2394" t="s">
        <v>3747</v>
      </c>
      <c r="C199" s="2424" t="s">
        <v>215</v>
      </c>
      <c r="D199" s="2427">
        <v>4</v>
      </c>
      <c r="E199" s="2426"/>
      <c r="F199" s="2427">
        <f>E199*D199</f>
        <v>0</v>
      </c>
      <c r="G199" s="2452"/>
      <c r="H199" s="2366"/>
      <c r="I199" s="2366"/>
      <c r="J199" s="2366"/>
      <c r="K199" s="2366"/>
      <c r="L199" s="2366"/>
      <c r="M199" s="2366"/>
      <c r="N199" s="2366"/>
      <c r="O199" s="2366"/>
      <c r="P199" s="2366"/>
      <c r="Q199" s="2366"/>
      <c r="R199" s="2366"/>
      <c r="S199" s="2366"/>
      <c r="T199" s="2366"/>
      <c r="U199" s="2366"/>
      <c r="V199" s="2315"/>
      <c r="W199" s="2315"/>
      <c r="X199" s="2315"/>
      <c r="Y199" s="2315"/>
      <c r="Z199" s="2315"/>
    </row>
    <row r="200" spans="1:26">
      <c r="A200" s="2444"/>
      <c r="B200" s="2394" t="s">
        <v>3748</v>
      </c>
      <c r="C200" s="2424" t="s">
        <v>215</v>
      </c>
      <c r="D200" s="2427">
        <v>4</v>
      </c>
      <c r="E200" s="2426"/>
      <c r="F200" s="2427">
        <f>E200*D200</f>
        <v>0</v>
      </c>
      <c r="G200" s="2452"/>
      <c r="H200" s="2366"/>
      <c r="I200" s="2366"/>
      <c r="J200" s="2366"/>
      <c r="K200" s="2366"/>
      <c r="L200" s="2366"/>
      <c r="M200" s="2366"/>
      <c r="N200" s="2366"/>
      <c r="O200" s="2366"/>
      <c r="P200" s="2366"/>
      <c r="Q200" s="2366"/>
      <c r="R200" s="2366"/>
      <c r="S200" s="2366"/>
      <c r="T200" s="2366"/>
      <c r="U200" s="2366"/>
      <c r="V200" s="2315"/>
      <c r="W200" s="2315"/>
      <c r="X200" s="2315"/>
      <c r="Y200" s="2315"/>
      <c r="Z200" s="2315"/>
    </row>
    <row r="201" spans="1:26">
      <c r="A201" s="2444"/>
      <c r="B201" s="2394" t="s">
        <v>3749</v>
      </c>
      <c r="C201" s="2424" t="s">
        <v>215</v>
      </c>
      <c r="D201" s="2427">
        <v>4</v>
      </c>
      <c r="E201" s="2426"/>
      <c r="F201" s="2427">
        <f>E201*D201</f>
        <v>0</v>
      </c>
      <c r="G201" s="2452"/>
      <c r="H201" s="2366"/>
      <c r="I201" s="2366"/>
      <c r="J201" s="2366"/>
      <c r="K201" s="2366"/>
      <c r="L201" s="2366"/>
      <c r="M201" s="2366"/>
      <c r="N201" s="2366"/>
      <c r="O201" s="2366"/>
      <c r="P201" s="2366"/>
      <c r="Q201" s="2366"/>
      <c r="R201" s="2366"/>
      <c r="S201" s="2366"/>
      <c r="T201" s="2366"/>
      <c r="U201" s="2366"/>
      <c r="V201" s="2315"/>
      <c r="W201" s="2315"/>
      <c r="X201" s="2315"/>
      <c r="Y201" s="2315"/>
      <c r="Z201" s="2315"/>
    </row>
    <row r="202" spans="1:26">
      <c r="A202" s="2456"/>
      <c r="B202" s="2394"/>
      <c r="C202" s="2424"/>
      <c r="D202" s="2427"/>
      <c r="E202" s="2426"/>
      <c r="F202" s="2427"/>
      <c r="G202" s="2452"/>
      <c r="H202" s="2366"/>
      <c r="I202" s="2366"/>
      <c r="J202" s="2366"/>
      <c r="K202" s="2366"/>
      <c r="L202" s="2366"/>
      <c r="M202" s="2366"/>
      <c r="N202" s="2366"/>
      <c r="O202" s="2366"/>
      <c r="P202" s="2366"/>
      <c r="Q202" s="2366"/>
      <c r="R202" s="2366"/>
      <c r="S202" s="2366"/>
      <c r="T202" s="2366"/>
      <c r="U202" s="2366"/>
      <c r="V202" s="2315"/>
      <c r="W202" s="2315"/>
      <c r="X202" s="2315"/>
      <c r="Y202" s="2315"/>
      <c r="Z202" s="2315"/>
    </row>
    <row r="203" spans="1:26">
      <c r="A203" s="2456"/>
      <c r="B203" s="2457"/>
      <c r="C203" s="2458"/>
      <c r="D203" s="2459"/>
      <c r="E203" s="2460"/>
      <c r="F203" s="2459"/>
      <c r="G203" s="2461"/>
      <c r="H203" s="2366"/>
      <c r="I203" s="2366"/>
      <c r="J203" s="2366"/>
      <c r="K203" s="2366"/>
      <c r="L203" s="2366"/>
      <c r="M203" s="2366"/>
      <c r="N203" s="2366"/>
      <c r="O203" s="2366"/>
      <c r="P203" s="2366"/>
      <c r="Q203" s="2366"/>
      <c r="R203" s="2366"/>
      <c r="S203" s="2366"/>
      <c r="T203" s="2366"/>
      <c r="U203" s="2366"/>
      <c r="V203" s="2315"/>
      <c r="W203" s="2315"/>
      <c r="X203" s="2315"/>
      <c r="Y203" s="2315"/>
      <c r="Z203" s="2315"/>
    </row>
    <row r="204" spans="1:26">
      <c r="A204" s="2444"/>
      <c r="B204" s="2353"/>
      <c r="C204" s="2361"/>
      <c r="D204" s="2364"/>
      <c r="E204" s="2363"/>
      <c r="F204" s="2364"/>
      <c r="G204" s="2366"/>
      <c r="H204" s="2366"/>
      <c r="I204" s="2366"/>
      <c r="J204" s="2366"/>
      <c r="K204" s="2366"/>
      <c r="L204" s="2366"/>
      <c r="M204" s="2366"/>
      <c r="N204" s="2366"/>
      <c r="O204" s="2366"/>
      <c r="P204" s="2366"/>
      <c r="Q204" s="2366"/>
      <c r="R204" s="2366"/>
      <c r="S204" s="2366"/>
      <c r="T204" s="2366"/>
      <c r="U204" s="2366"/>
      <c r="V204" s="2315"/>
      <c r="W204" s="2315"/>
      <c r="X204" s="2315"/>
      <c r="Y204" s="2315"/>
      <c r="Z204" s="2315"/>
    </row>
    <row r="205" spans="1:26">
      <c r="A205" s="2423" t="s">
        <v>202</v>
      </c>
      <c r="B205" s="2345" t="s">
        <v>3750</v>
      </c>
      <c r="C205" s="2361"/>
      <c r="D205" s="2364"/>
      <c r="E205" s="2363"/>
      <c r="F205" s="2364"/>
      <c r="G205" s="2366"/>
      <c r="H205" s="2366"/>
      <c r="I205" s="2366"/>
      <c r="J205" s="2366"/>
      <c r="K205" s="2366"/>
      <c r="L205" s="2366"/>
      <c r="M205" s="2366"/>
      <c r="N205" s="2366"/>
      <c r="O205" s="2366"/>
      <c r="P205" s="2366"/>
      <c r="Q205" s="2366"/>
      <c r="R205" s="2366"/>
      <c r="S205" s="2366"/>
      <c r="T205" s="2366"/>
      <c r="U205" s="2366"/>
      <c r="V205" s="2315"/>
      <c r="W205" s="2315"/>
      <c r="X205" s="2315"/>
      <c r="Y205" s="2315"/>
      <c r="Z205" s="2315"/>
    </row>
    <row r="206" spans="1:26" ht="91.8">
      <c r="A206" s="2444"/>
      <c r="B206" s="2394" t="s">
        <v>3751</v>
      </c>
      <c r="C206" s="2424"/>
      <c r="D206" s="2427"/>
      <c r="E206" s="2426"/>
      <c r="F206" s="2427"/>
      <c r="G206" s="2452"/>
      <c r="H206" s="2366"/>
      <c r="I206" s="2366"/>
      <c r="J206" s="2366"/>
      <c r="K206" s="2366"/>
      <c r="L206" s="2366"/>
      <c r="M206" s="2366"/>
      <c r="N206" s="2366"/>
      <c r="O206" s="2366"/>
      <c r="P206" s="2366"/>
      <c r="Q206" s="2366"/>
      <c r="R206" s="2366"/>
      <c r="S206" s="2366"/>
      <c r="T206" s="2366"/>
      <c r="U206" s="2366"/>
      <c r="V206" s="2315"/>
      <c r="W206" s="2315"/>
      <c r="X206" s="2315"/>
      <c r="Y206" s="2315"/>
      <c r="Z206" s="2315"/>
    </row>
    <row r="207" spans="1:26">
      <c r="A207" s="2444"/>
      <c r="B207" s="2394"/>
      <c r="C207" s="2424"/>
      <c r="D207" s="2427"/>
      <c r="E207" s="2426"/>
      <c r="F207" s="2427"/>
      <c r="G207" s="2452"/>
      <c r="H207" s="2366"/>
      <c r="I207" s="2366"/>
      <c r="J207" s="2366"/>
      <c r="K207" s="2366"/>
      <c r="L207" s="2366"/>
      <c r="M207" s="2366"/>
      <c r="N207" s="2366"/>
      <c r="O207" s="2366"/>
      <c r="P207" s="2366"/>
      <c r="Q207" s="2366"/>
      <c r="R207" s="2366"/>
      <c r="S207" s="2366"/>
      <c r="T207" s="2366"/>
      <c r="U207" s="2366"/>
      <c r="V207" s="2315"/>
      <c r="W207" s="2315"/>
      <c r="X207" s="2315"/>
      <c r="Y207" s="2315"/>
      <c r="Z207" s="2315"/>
    </row>
    <row r="208" spans="1:26">
      <c r="A208" s="2444"/>
      <c r="B208" s="2394" t="s">
        <v>3752</v>
      </c>
      <c r="C208" s="2424" t="s">
        <v>215</v>
      </c>
      <c r="D208" s="2427">
        <v>7</v>
      </c>
      <c r="E208" s="2426"/>
      <c r="F208" s="2427">
        <f>$D208*E208</f>
        <v>0</v>
      </c>
      <c r="G208" s="2452"/>
      <c r="H208" s="2366"/>
      <c r="I208" s="2366"/>
      <c r="J208" s="2366"/>
      <c r="K208" s="2366"/>
      <c r="L208" s="2366"/>
      <c r="M208" s="2366"/>
      <c r="N208" s="2366"/>
      <c r="O208" s="2366"/>
      <c r="P208" s="2366"/>
      <c r="Q208" s="2366"/>
      <c r="R208" s="2366"/>
      <c r="S208" s="2366"/>
      <c r="T208" s="2366"/>
      <c r="U208" s="2366"/>
      <c r="V208" s="2315"/>
      <c r="W208" s="2315"/>
      <c r="X208" s="2315"/>
      <c r="Y208" s="2315"/>
      <c r="Z208" s="2315"/>
    </row>
    <row r="209" spans="1:26">
      <c r="A209" s="2444"/>
      <c r="B209" s="2394" t="s">
        <v>3753</v>
      </c>
      <c r="C209" s="2424" t="s">
        <v>215</v>
      </c>
      <c r="D209" s="2427">
        <v>5</v>
      </c>
      <c r="E209" s="2426"/>
      <c r="F209" s="2427">
        <f>$D209*E209</f>
        <v>0</v>
      </c>
      <c r="G209" s="2366"/>
      <c r="H209" s="2366"/>
      <c r="I209" s="2366"/>
      <c r="J209" s="2366"/>
      <c r="K209" s="2366"/>
      <c r="L209" s="2366"/>
      <c r="M209" s="2366"/>
      <c r="N209" s="2366"/>
      <c r="O209" s="2366"/>
      <c r="P209" s="2366"/>
      <c r="Q209" s="2366"/>
      <c r="R209" s="2366"/>
      <c r="S209" s="2366"/>
      <c r="T209" s="2366"/>
      <c r="U209" s="2366"/>
      <c r="V209" s="2315"/>
      <c r="W209" s="2315"/>
      <c r="X209" s="2315"/>
      <c r="Y209" s="2315"/>
      <c r="Z209" s="2315"/>
    </row>
    <row r="210" spans="1:26">
      <c r="A210" s="2444"/>
      <c r="B210" s="2394" t="s">
        <v>3754</v>
      </c>
      <c r="C210" s="2424" t="s">
        <v>215</v>
      </c>
      <c r="D210" s="2427">
        <v>3</v>
      </c>
      <c r="E210" s="2426"/>
      <c r="F210" s="2427">
        <f>$D210*E210</f>
        <v>0</v>
      </c>
      <c r="G210" s="2366"/>
      <c r="H210" s="2366"/>
      <c r="I210" s="2366"/>
      <c r="J210" s="2366"/>
      <c r="K210" s="2366"/>
      <c r="L210" s="2366"/>
      <c r="M210" s="2366"/>
      <c r="N210" s="2366"/>
      <c r="O210" s="2366"/>
      <c r="P210" s="2366"/>
      <c r="Q210" s="2366"/>
      <c r="R210" s="2366"/>
      <c r="S210" s="2366"/>
      <c r="T210" s="2366"/>
      <c r="U210" s="2366"/>
      <c r="V210" s="2315"/>
      <c r="W210" s="2315"/>
      <c r="X210" s="2315"/>
      <c r="Y210" s="2315"/>
      <c r="Z210" s="2315"/>
    </row>
    <row r="211" spans="1:26">
      <c r="A211" s="2444"/>
      <c r="B211" s="2394" t="s">
        <v>3755</v>
      </c>
      <c r="C211" s="2424" t="s">
        <v>215</v>
      </c>
      <c r="D211" s="2427">
        <v>3</v>
      </c>
      <c r="E211" s="2426"/>
      <c r="F211" s="2427">
        <f>$D211*E211</f>
        <v>0</v>
      </c>
      <c r="G211" s="2366"/>
      <c r="H211" s="2366"/>
      <c r="I211" s="2366"/>
      <c r="J211" s="2366"/>
      <c r="K211" s="2366"/>
      <c r="L211" s="2366"/>
      <c r="M211" s="2366"/>
      <c r="N211" s="2366"/>
      <c r="O211" s="2366"/>
      <c r="P211" s="2366"/>
      <c r="Q211" s="2366"/>
      <c r="R211" s="2366"/>
      <c r="S211" s="2366"/>
      <c r="T211" s="2366"/>
      <c r="U211" s="2366"/>
      <c r="V211" s="2315"/>
      <c r="W211" s="2315"/>
      <c r="X211" s="2315"/>
      <c r="Y211" s="2315"/>
      <c r="Z211" s="2315"/>
    </row>
    <row r="212" spans="1:26">
      <c r="A212" s="2444"/>
      <c r="B212" s="2380"/>
      <c r="C212" s="2435"/>
      <c r="D212" s="2370"/>
      <c r="E212" s="2436"/>
      <c r="F212" s="2370"/>
      <c r="G212" s="2366"/>
      <c r="H212" s="2366"/>
      <c r="I212" s="2366"/>
      <c r="J212" s="2366"/>
      <c r="K212" s="2366"/>
      <c r="L212" s="2366"/>
      <c r="M212" s="2366"/>
      <c r="N212" s="2366"/>
      <c r="O212" s="2366"/>
      <c r="P212" s="2366"/>
      <c r="Q212" s="2366"/>
      <c r="R212" s="2366"/>
      <c r="S212" s="2366"/>
      <c r="T212" s="2366"/>
      <c r="U212" s="2366"/>
      <c r="V212" s="2315"/>
      <c r="W212" s="2315"/>
      <c r="X212" s="2315"/>
      <c r="Y212" s="2315"/>
      <c r="Z212" s="2315"/>
    </row>
    <row r="213" spans="1:26">
      <c r="A213" s="2423" t="s">
        <v>203</v>
      </c>
      <c r="B213" s="2380" t="s">
        <v>3756</v>
      </c>
      <c r="C213" s="2435"/>
      <c r="D213" s="2370"/>
      <c r="E213" s="2436"/>
      <c r="F213" s="2370"/>
      <c r="G213" s="2366"/>
      <c r="H213" s="2366"/>
      <c r="I213" s="2366"/>
      <c r="J213" s="2366"/>
      <c r="K213" s="2366"/>
      <c r="L213" s="2366"/>
      <c r="M213" s="2366"/>
      <c r="N213" s="2366"/>
      <c r="O213" s="2366"/>
      <c r="P213" s="2366"/>
      <c r="Q213" s="2366"/>
      <c r="R213" s="2366"/>
      <c r="S213" s="2366"/>
      <c r="T213" s="2366"/>
      <c r="U213" s="2366"/>
      <c r="V213" s="2315"/>
      <c r="W213" s="2315"/>
      <c r="X213" s="2315"/>
      <c r="Y213" s="2315"/>
      <c r="Z213" s="2315"/>
    </row>
    <row r="214" spans="1:26" ht="81.599999999999994">
      <c r="A214" s="2444"/>
      <c r="B214" s="2380" t="s">
        <v>3757</v>
      </c>
      <c r="C214" s="2435"/>
      <c r="D214" s="2370"/>
      <c r="E214" s="2436"/>
      <c r="F214" s="2370"/>
      <c r="G214" s="2366"/>
      <c r="H214" s="2366"/>
      <c r="I214" s="2366"/>
      <c r="J214" s="2366"/>
      <c r="K214" s="2366"/>
      <c r="L214" s="2366"/>
      <c r="M214" s="2366"/>
      <c r="N214" s="2366"/>
      <c r="O214" s="2366"/>
      <c r="P214" s="2366"/>
      <c r="Q214" s="2366"/>
      <c r="R214" s="2366"/>
      <c r="S214" s="2366"/>
      <c r="T214" s="2366"/>
      <c r="U214" s="2366"/>
      <c r="V214" s="2315"/>
      <c r="W214" s="2315"/>
      <c r="X214" s="2315"/>
      <c r="Y214" s="2315"/>
      <c r="Z214" s="2315"/>
    </row>
    <row r="215" spans="1:26">
      <c r="A215" s="2444"/>
      <c r="B215" s="2380"/>
      <c r="C215" s="2435"/>
      <c r="D215" s="2370"/>
      <c r="E215" s="2436"/>
      <c r="F215" s="2370"/>
      <c r="G215" s="2366"/>
      <c r="H215" s="2366"/>
      <c r="I215" s="2366"/>
      <c r="J215" s="2366"/>
      <c r="K215" s="2366"/>
      <c r="L215" s="2366"/>
      <c r="M215" s="2366"/>
      <c r="N215" s="2366"/>
      <c r="O215" s="2366"/>
      <c r="P215" s="2366"/>
      <c r="Q215" s="2366"/>
      <c r="R215" s="2366"/>
      <c r="S215" s="2366"/>
      <c r="T215" s="2366"/>
      <c r="U215" s="2366"/>
      <c r="V215" s="2315"/>
      <c r="W215" s="2315"/>
      <c r="X215" s="2315"/>
      <c r="Y215" s="2315"/>
      <c r="Z215" s="2315"/>
    </row>
    <row r="216" spans="1:26" ht="20.399999999999999">
      <c r="A216" s="2444"/>
      <c r="B216" s="2394" t="s">
        <v>3758</v>
      </c>
      <c r="C216" s="2424" t="s">
        <v>215</v>
      </c>
      <c r="D216" s="2427">
        <v>30</v>
      </c>
      <c r="E216" s="2426"/>
      <c r="F216" s="2427">
        <f>D216*E216</f>
        <v>0</v>
      </c>
      <c r="G216" s="2366"/>
      <c r="H216" s="2366"/>
      <c r="I216" s="2366"/>
      <c r="J216" s="2366"/>
      <c r="K216" s="2366"/>
      <c r="L216" s="2366"/>
      <c r="M216" s="2366"/>
      <c r="N216" s="2366"/>
      <c r="O216" s="2366"/>
      <c r="P216" s="2366"/>
      <c r="Q216" s="2366"/>
      <c r="R216" s="2366"/>
      <c r="S216" s="2366"/>
      <c r="T216" s="2366"/>
      <c r="U216" s="2366"/>
      <c r="V216" s="2315"/>
      <c r="W216" s="2315"/>
      <c r="X216" s="2315"/>
      <c r="Y216" s="2315"/>
      <c r="Z216" s="2315"/>
    </row>
    <row r="217" spans="1:26">
      <c r="A217" s="2444"/>
      <c r="B217" s="2394" t="s">
        <v>3759</v>
      </c>
      <c r="C217" s="2424" t="s">
        <v>215</v>
      </c>
      <c r="D217" s="2427">
        <v>40</v>
      </c>
      <c r="E217" s="2462"/>
      <c r="F217" s="2427">
        <f>D217*E217</f>
        <v>0</v>
      </c>
      <c r="G217" s="2366"/>
      <c r="H217" s="2366"/>
      <c r="I217" s="2366"/>
      <c r="J217" s="2366"/>
      <c r="K217" s="2366"/>
      <c r="L217" s="2366"/>
      <c r="M217" s="2366"/>
      <c r="N217" s="2366"/>
      <c r="O217" s="2366"/>
      <c r="P217" s="2366"/>
      <c r="Q217" s="2366"/>
      <c r="R217" s="2366"/>
      <c r="S217" s="2366"/>
      <c r="T217" s="2366"/>
      <c r="U217" s="2366"/>
      <c r="V217" s="2315"/>
      <c r="W217" s="2315"/>
      <c r="X217" s="2315"/>
      <c r="Y217" s="2315"/>
      <c r="Z217" s="2315"/>
    </row>
    <row r="218" spans="1:26">
      <c r="A218" s="2444"/>
      <c r="B218" s="2380" t="s">
        <v>3760</v>
      </c>
      <c r="C218" s="2435" t="s">
        <v>215</v>
      </c>
      <c r="D218" s="2370">
        <v>4</v>
      </c>
      <c r="E218" s="2436"/>
      <c r="F218" s="2370">
        <f>D218*E218</f>
        <v>0</v>
      </c>
      <c r="G218" s="2366"/>
      <c r="H218" s="2366"/>
      <c r="I218" s="2366"/>
      <c r="J218" s="2366"/>
      <c r="K218" s="2366"/>
      <c r="L218" s="2366"/>
      <c r="M218" s="2366"/>
      <c r="N218" s="2366"/>
      <c r="O218" s="2366"/>
      <c r="P218" s="2366"/>
      <c r="Q218" s="2366"/>
      <c r="R218" s="2366"/>
      <c r="S218" s="2366"/>
      <c r="T218" s="2366"/>
      <c r="U218" s="2366"/>
      <c r="V218" s="2315"/>
      <c r="W218" s="2315"/>
      <c r="X218" s="2315"/>
      <c r="Y218" s="2315"/>
      <c r="Z218" s="2315"/>
    </row>
    <row r="219" spans="1:26">
      <c r="A219" s="2444"/>
      <c r="B219" s="2380" t="s">
        <v>3761</v>
      </c>
      <c r="C219" s="2435" t="s">
        <v>215</v>
      </c>
      <c r="D219" s="2370">
        <v>8</v>
      </c>
      <c r="E219" s="2436"/>
      <c r="F219" s="2370">
        <f>D219*E219</f>
        <v>0</v>
      </c>
      <c r="G219" s="2366"/>
      <c r="H219" s="2366"/>
      <c r="I219" s="2366"/>
      <c r="J219" s="2366"/>
      <c r="K219" s="2366"/>
      <c r="L219" s="2366"/>
      <c r="M219" s="2366"/>
      <c r="N219" s="2366"/>
      <c r="O219" s="2366"/>
      <c r="P219" s="2366"/>
      <c r="Q219" s="2366"/>
      <c r="R219" s="2366"/>
      <c r="S219" s="2366"/>
      <c r="T219" s="2366"/>
      <c r="U219" s="2366"/>
      <c r="V219" s="2315"/>
      <c r="W219" s="2315"/>
      <c r="X219" s="2315"/>
      <c r="Y219" s="2315"/>
      <c r="Z219" s="2315"/>
    </row>
    <row r="220" spans="1:26">
      <c r="A220" s="2444"/>
      <c r="B220" s="2394" t="s">
        <v>3762</v>
      </c>
      <c r="C220" s="2424" t="s">
        <v>215</v>
      </c>
      <c r="D220" s="2427">
        <v>49</v>
      </c>
      <c r="E220" s="2426"/>
      <c r="F220" s="2427">
        <f>D220*E220</f>
        <v>0</v>
      </c>
      <c r="G220" s="2452"/>
      <c r="H220" s="2366"/>
      <c r="I220" s="2366"/>
      <c r="J220" s="2366"/>
      <c r="K220" s="2366"/>
      <c r="L220" s="2366"/>
      <c r="M220" s="2366"/>
      <c r="N220" s="2366"/>
      <c r="O220" s="2366"/>
      <c r="P220" s="2366"/>
      <c r="Q220" s="2366"/>
      <c r="R220" s="2366"/>
      <c r="S220" s="2366"/>
      <c r="T220" s="2366"/>
      <c r="U220" s="2366"/>
      <c r="V220" s="2315"/>
      <c r="W220" s="2315"/>
      <c r="X220" s="2315"/>
      <c r="Y220" s="2315"/>
      <c r="Z220" s="2315"/>
    </row>
    <row r="221" spans="1:26">
      <c r="A221" s="2444"/>
      <c r="B221" s="2457"/>
      <c r="C221" s="2458"/>
      <c r="D221" s="2459"/>
      <c r="E221" s="2460"/>
      <c r="F221" s="2459"/>
      <c r="G221" s="2366"/>
      <c r="H221" s="2366"/>
      <c r="I221" s="2366"/>
      <c r="J221" s="2366"/>
      <c r="K221" s="2366"/>
      <c r="L221" s="2366"/>
      <c r="M221" s="2366"/>
      <c r="N221" s="2366"/>
      <c r="O221" s="2366"/>
      <c r="P221" s="2366"/>
      <c r="Q221" s="2366"/>
      <c r="R221" s="2366"/>
      <c r="S221" s="2366"/>
      <c r="T221" s="2366"/>
      <c r="U221" s="2366"/>
      <c r="V221" s="2315"/>
      <c r="W221" s="2315"/>
      <c r="X221" s="2315"/>
      <c r="Y221" s="2315"/>
      <c r="Z221" s="2315"/>
    </row>
    <row r="222" spans="1:26">
      <c r="A222" s="2444"/>
      <c r="B222" s="2353"/>
      <c r="C222" s="2361"/>
      <c r="D222" s="2364"/>
      <c r="E222" s="2363"/>
      <c r="F222" s="2364"/>
      <c r="G222" s="2366"/>
      <c r="H222" s="2366"/>
      <c r="I222" s="2366"/>
      <c r="J222" s="2366"/>
      <c r="K222" s="2366"/>
      <c r="L222" s="2366"/>
      <c r="M222" s="2366"/>
      <c r="N222" s="2366"/>
      <c r="O222" s="2366"/>
      <c r="P222" s="2366"/>
      <c r="Q222" s="2366"/>
      <c r="R222" s="2366"/>
      <c r="S222" s="2366"/>
      <c r="T222" s="2366"/>
      <c r="U222" s="2366"/>
      <c r="V222" s="2315"/>
      <c r="W222" s="2315"/>
      <c r="X222" s="2315"/>
      <c r="Y222" s="2315"/>
      <c r="Z222" s="2315"/>
    </row>
    <row r="223" spans="1:26">
      <c r="A223" s="2446" t="s">
        <v>205</v>
      </c>
      <c r="B223" s="2394" t="s">
        <v>3763</v>
      </c>
      <c r="C223" s="2424"/>
      <c r="D223" s="2427"/>
      <c r="E223" s="2426"/>
      <c r="F223" s="2427"/>
      <c r="G223" s="2452"/>
      <c r="H223" s="2366"/>
      <c r="I223" s="2366"/>
      <c r="J223" s="2366"/>
      <c r="K223" s="2366"/>
      <c r="L223" s="2366"/>
      <c r="M223" s="2366"/>
      <c r="N223" s="2366"/>
      <c r="O223" s="2366"/>
      <c r="P223" s="2366"/>
      <c r="Q223" s="2366"/>
      <c r="R223" s="2366"/>
      <c r="S223" s="2366"/>
      <c r="T223" s="2366"/>
      <c r="U223" s="2366"/>
      <c r="V223" s="2315"/>
      <c r="W223" s="2315"/>
      <c r="X223" s="2315"/>
      <c r="Y223" s="2315"/>
      <c r="Z223" s="2315"/>
    </row>
    <row r="224" spans="1:26" ht="51">
      <c r="A224" s="2444"/>
      <c r="B224" s="2394" t="s">
        <v>3764</v>
      </c>
      <c r="C224" s="2424"/>
      <c r="D224" s="2427"/>
      <c r="E224" s="2426"/>
      <c r="F224" s="2427"/>
      <c r="G224" s="2452"/>
      <c r="H224" s="2366"/>
      <c r="I224" s="2366"/>
      <c r="J224" s="2366"/>
      <c r="K224" s="2366"/>
      <c r="L224" s="2366"/>
      <c r="M224" s="2366"/>
      <c r="N224" s="2366"/>
      <c r="O224" s="2366"/>
      <c r="P224" s="2366"/>
      <c r="Q224" s="2366"/>
      <c r="R224" s="2366"/>
      <c r="S224" s="2366"/>
      <c r="T224" s="2366"/>
      <c r="U224" s="2366"/>
      <c r="V224" s="2315"/>
      <c r="W224" s="2315"/>
      <c r="X224" s="2315"/>
      <c r="Y224" s="2315"/>
      <c r="Z224" s="2315"/>
    </row>
    <row r="225" spans="1:26">
      <c r="A225" s="2444"/>
      <c r="B225" s="2394"/>
      <c r="C225" s="2424"/>
      <c r="D225" s="2427"/>
      <c r="E225" s="2426"/>
      <c r="F225" s="2427"/>
      <c r="G225" s="2452"/>
      <c r="H225" s="2366"/>
      <c r="I225" s="2366"/>
      <c r="J225" s="2366"/>
      <c r="K225" s="2366"/>
      <c r="L225" s="2366"/>
      <c r="M225" s="2366"/>
      <c r="N225" s="2366"/>
      <c r="O225" s="2366"/>
      <c r="P225" s="2366"/>
      <c r="Q225" s="2366"/>
      <c r="R225" s="2366"/>
      <c r="S225" s="2366"/>
      <c r="T225" s="2366"/>
      <c r="U225" s="2366"/>
      <c r="V225" s="2315"/>
      <c r="W225" s="2315"/>
      <c r="X225" s="2315"/>
      <c r="Y225" s="2315"/>
      <c r="Z225" s="2315"/>
    </row>
    <row r="226" spans="1:26">
      <c r="A226" s="2444"/>
      <c r="B226" s="2394" t="s">
        <v>3765</v>
      </c>
      <c r="C226" s="2424" t="s">
        <v>215</v>
      </c>
      <c r="D226" s="2427">
        <v>240</v>
      </c>
      <c r="E226" s="2426"/>
      <c r="F226" s="2427">
        <f t="shared" ref="F226:F233" si="1">$D226*E226</f>
        <v>0</v>
      </c>
      <c r="G226" s="2452"/>
      <c r="H226" s="2366"/>
      <c r="I226" s="2366"/>
      <c r="J226" s="2366"/>
      <c r="K226" s="2366"/>
      <c r="L226" s="2366"/>
      <c r="M226" s="2366"/>
      <c r="N226" s="2366"/>
      <c r="O226" s="2366"/>
      <c r="P226" s="2366"/>
      <c r="Q226" s="2366"/>
      <c r="R226" s="2366"/>
      <c r="S226" s="2366"/>
      <c r="T226" s="2366"/>
      <c r="U226" s="2366"/>
      <c r="V226" s="2315"/>
      <c r="W226" s="2315"/>
      <c r="X226" s="2315"/>
      <c r="Y226" s="2315"/>
      <c r="Z226" s="2315"/>
    </row>
    <row r="227" spans="1:26">
      <c r="A227" s="2444"/>
      <c r="B227" s="2394" t="s">
        <v>3766</v>
      </c>
      <c r="C227" s="2424" t="s">
        <v>215</v>
      </c>
      <c r="D227" s="2427">
        <v>590</v>
      </c>
      <c r="E227" s="2426"/>
      <c r="F227" s="2427">
        <f t="shared" si="1"/>
        <v>0</v>
      </c>
      <c r="G227" s="2452"/>
      <c r="H227" s="2366"/>
      <c r="I227" s="2366"/>
      <c r="J227" s="2366"/>
      <c r="K227" s="2366"/>
      <c r="L227" s="2366"/>
      <c r="M227" s="2366"/>
      <c r="N227" s="2366"/>
      <c r="O227" s="2366"/>
      <c r="P227" s="2366"/>
      <c r="Q227" s="2366"/>
      <c r="R227" s="2366"/>
      <c r="S227" s="2366"/>
      <c r="T227" s="2366"/>
      <c r="U227" s="2366"/>
      <c r="V227" s="2315"/>
      <c r="W227" s="2315"/>
      <c r="X227" s="2315"/>
      <c r="Y227" s="2315"/>
      <c r="Z227" s="2315"/>
    </row>
    <row r="228" spans="1:26">
      <c r="A228" s="2444"/>
      <c r="B228" s="2394" t="s">
        <v>3767</v>
      </c>
      <c r="C228" s="2424" t="s">
        <v>215</v>
      </c>
      <c r="D228" s="2427">
        <v>3016</v>
      </c>
      <c r="E228" s="2426"/>
      <c r="F228" s="2427">
        <f t="shared" si="1"/>
        <v>0</v>
      </c>
      <c r="G228" s="2452"/>
      <c r="H228" s="2366"/>
      <c r="I228" s="2366"/>
      <c r="J228" s="2366"/>
      <c r="K228" s="2366"/>
      <c r="L228" s="2366"/>
      <c r="M228" s="2366"/>
      <c r="N228" s="2366"/>
      <c r="O228" s="2366"/>
      <c r="P228" s="2366"/>
      <c r="Q228" s="2366"/>
      <c r="R228" s="2366"/>
      <c r="S228" s="2366"/>
      <c r="T228" s="2366"/>
      <c r="U228" s="2366"/>
      <c r="V228" s="2315"/>
      <c r="W228" s="2315"/>
      <c r="X228" s="2315"/>
      <c r="Y228" s="2315"/>
      <c r="Z228" s="2315"/>
    </row>
    <row r="229" spans="1:26">
      <c r="A229" s="2444"/>
      <c r="B229" s="2394" t="s">
        <v>3768</v>
      </c>
      <c r="C229" s="2424" t="s">
        <v>215</v>
      </c>
      <c r="D229" s="2427">
        <v>7338</v>
      </c>
      <c r="E229" s="2426"/>
      <c r="F229" s="2427">
        <f t="shared" si="1"/>
        <v>0</v>
      </c>
      <c r="G229" s="2452"/>
      <c r="H229" s="2366"/>
      <c r="I229" s="2366"/>
      <c r="J229" s="2366"/>
      <c r="K229" s="2366"/>
      <c r="L229" s="2366"/>
      <c r="M229" s="2366"/>
      <c r="N229" s="2366"/>
      <c r="O229" s="2366"/>
      <c r="P229" s="2366"/>
      <c r="Q229" s="2366"/>
      <c r="R229" s="2366"/>
      <c r="S229" s="2366"/>
      <c r="T229" s="2366"/>
      <c r="U229" s="2366"/>
      <c r="V229" s="2315"/>
      <c r="W229" s="2315"/>
      <c r="X229" s="2315"/>
      <c r="Y229" s="2315"/>
      <c r="Z229" s="2315"/>
    </row>
    <row r="230" spans="1:26">
      <c r="A230" s="2444"/>
      <c r="B230" s="2394" t="s">
        <v>3769</v>
      </c>
      <c r="C230" s="2424" t="s">
        <v>215</v>
      </c>
      <c r="D230" s="2427">
        <v>3114</v>
      </c>
      <c r="E230" s="2426"/>
      <c r="F230" s="2427">
        <f t="shared" si="1"/>
        <v>0</v>
      </c>
      <c r="G230" s="2452"/>
      <c r="H230" s="2366"/>
      <c r="I230" s="2366"/>
      <c r="J230" s="2366"/>
      <c r="K230" s="2366"/>
      <c r="L230" s="2366"/>
      <c r="M230" s="2366"/>
      <c r="N230" s="2366"/>
      <c r="O230" s="2366"/>
      <c r="P230" s="2366"/>
      <c r="Q230" s="2366"/>
      <c r="R230" s="2366"/>
      <c r="S230" s="2366"/>
      <c r="T230" s="2366"/>
      <c r="U230" s="2366"/>
      <c r="V230" s="2315"/>
      <c r="W230" s="2315"/>
      <c r="X230" s="2315"/>
      <c r="Y230" s="2315"/>
      <c r="Z230" s="2315"/>
    </row>
    <row r="231" spans="1:26">
      <c r="A231" s="2444"/>
      <c r="B231" s="2394" t="s">
        <v>3770</v>
      </c>
      <c r="C231" s="2424" t="s">
        <v>215</v>
      </c>
      <c r="D231" s="2427">
        <v>440</v>
      </c>
      <c r="E231" s="2426"/>
      <c r="F231" s="2427">
        <f t="shared" si="1"/>
        <v>0</v>
      </c>
      <c r="G231" s="2452"/>
      <c r="H231" s="2366"/>
      <c r="I231" s="2366"/>
      <c r="J231" s="2366"/>
      <c r="K231" s="2366"/>
      <c r="L231" s="2366"/>
      <c r="M231" s="2366"/>
      <c r="N231" s="2366"/>
      <c r="O231" s="2366"/>
      <c r="P231" s="2366"/>
      <c r="Q231" s="2366"/>
      <c r="R231" s="2366"/>
      <c r="S231" s="2366"/>
      <c r="T231" s="2366"/>
      <c r="U231" s="2366"/>
      <c r="V231" s="2315"/>
      <c r="W231" s="2315"/>
      <c r="X231" s="2315"/>
      <c r="Y231" s="2315"/>
      <c r="Z231" s="2315"/>
    </row>
    <row r="232" spans="1:26">
      <c r="A232" s="2444"/>
      <c r="B232" s="2394" t="s">
        <v>3771</v>
      </c>
      <c r="C232" s="2424" t="s">
        <v>215</v>
      </c>
      <c r="D232" s="2427">
        <v>3000</v>
      </c>
      <c r="E232" s="2426"/>
      <c r="F232" s="2427">
        <f t="shared" si="1"/>
        <v>0</v>
      </c>
      <c r="G232" s="2452"/>
      <c r="H232" s="2366"/>
      <c r="I232" s="2366"/>
      <c r="J232" s="2366"/>
      <c r="K232" s="2366"/>
      <c r="L232" s="2366"/>
      <c r="M232" s="2366"/>
      <c r="N232" s="2366"/>
      <c r="O232" s="2366"/>
      <c r="P232" s="2366"/>
      <c r="Q232" s="2366"/>
      <c r="R232" s="2366"/>
      <c r="S232" s="2366"/>
      <c r="T232" s="2366"/>
      <c r="U232" s="2366"/>
      <c r="V232" s="2315"/>
      <c r="W232" s="2315"/>
      <c r="X232" s="2315"/>
      <c r="Y232" s="2315"/>
      <c r="Z232" s="2315"/>
    </row>
    <row r="233" spans="1:26">
      <c r="A233" s="2444"/>
      <c r="B233" s="2452" t="s">
        <v>3772</v>
      </c>
      <c r="C233" s="2424" t="s">
        <v>215</v>
      </c>
      <c r="D233" s="2427">
        <v>2400</v>
      </c>
      <c r="E233" s="2426"/>
      <c r="F233" s="2427">
        <f t="shared" si="1"/>
        <v>0</v>
      </c>
      <c r="G233" s="2452"/>
      <c r="H233" s="2366"/>
      <c r="I233" s="2366"/>
      <c r="J233" s="2366"/>
      <c r="K233" s="2366"/>
      <c r="L233" s="2366"/>
      <c r="M233" s="2366"/>
      <c r="N233" s="2366"/>
      <c r="O233" s="2366"/>
      <c r="P233" s="2366"/>
      <c r="Q233" s="2366"/>
      <c r="R233" s="2366"/>
      <c r="S233" s="2366"/>
      <c r="T233" s="2366"/>
      <c r="U233" s="2366"/>
      <c r="V233" s="2315"/>
      <c r="W233" s="2315"/>
      <c r="X233" s="2315"/>
      <c r="Y233" s="2315"/>
      <c r="Z233" s="2315"/>
    </row>
    <row r="234" spans="1:26">
      <c r="A234" s="2444"/>
      <c r="B234" s="2452" t="s">
        <v>3773</v>
      </c>
      <c r="C234" s="2424" t="s">
        <v>215</v>
      </c>
      <c r="D234" s="2427">
        <v>3320</v>
      </c>
      <c r="E234" s="2426"/>
      <c r="F234" s="2427">
        <f t="shared" ref="F234:F273" si="2">D234*E234</f>
        <v>0</v>
      </c>
      <c r="G234" s="2452"/>
      <c r="H234" s="2366"/>
      <c r="I234" s="2366"/>
      <c r="J234" s="2366"/>
      <c r="K234" s="2366"/>
      <c r="L234" s="2366"/>
      <c r="M234" s="2366"/>
      <c r="N234" s="2366"/>
      <c r="O234" s="2366"/>
      <c r="P234" s="2366"/>
      <c r="Q234" s="2366"/>
      <c r="R234" s="2366"/>
      <c r="S234" s="2366"/>
      <c r="T234" s="2366"/>
      <c r="U234" s="2366"/>
      <c r="V234" s="2315"/>
      <c r="W234" s="2315"/>
      <c r="X234" s="2315"/>
      <c r="Y234" s="2315"/>
      <c r="Z234" s="2315"/>
    </row>
    <row r="235" spans="1:26">
      <c r="A235" s="2444"/>
      <c r="B235" s="2452" t="s">
        <v>3774</v>
      </c>
      <c r="C235" s="2424" t="s">
        <v>215</v>
      </c>
      <c r="D235" s="2427">
        <v>184</v>
      </c>
      <c r="E235" s="2426"/>
      <c r="F235" s="2427">
        <f t="shared" si="2"/>
        <v>0</v>
      </c>
      <c r="G235" s="2452"/>
      <c r="H235" s="2366"/>
      <c r="I235" s="2366"/>
      <c r="J235" s="2366"/>
      <c r="K235" s="2366"/>
      <c r="L235" s="2366"/>
      <c r="M235" s="2366"/>
      <c r="N235" s="2366"/>
      <c r="O235" s="2366"/>
      <c r="P235" s="2366"/>
      <c r="Q235" s="2366"/>
      <c r="R235" s="2366"/>
      <c r="S235" s="2366"/>
      <c r="T235" s="2366"/>
      <c r="U235" s="2366"/>
      <c r="V235" s="2315"/>
      <c r="W235" s="2315"/>
      <c r="X235" s="2315"/>
      <c r="Y235" s="2315"/>
      <c r="Z235" s="2315"/>
    </row>
    <row r="236" spans="1:26">
      <c r="A236" s="2444"/>
      <c r="B236" s="2452" t="s">
        <v>3775</v>
      </c>
      <c r="C236" s="2424" t="s">
        <v>215</v>
      </c>
      <c r="D236" s="2427">
        <v>20</v>
      </c>
      <c r="E236" s="2426"/>
      <c r="F236" s="2427">
        <f t="shared" si="2"/>
        <v>0</v>
      </c>
      <c r="G236" s="2452"/>
      <c r="H236" s="2366"/>
      <c r="I236" s="2366"/>
      <c r="J236" s="2366"/>
      <c r="K236" s="2366"/>
      <c r="L236" s="2366"/>
      <c r="M236" s="2366"/>
      <c r="N236" s="2366"/>
      <c r="O236" s="2366"/>
      <c r="P236" s="2366"/>
      <c r="Q236" s="2366"/>
      <c r="R236" s="2366"/>
      <c r="S236" s="2366"/>
      <c r="T236" s="2366"/>
      <c r="U236" s="2366"/>
      <c r="V236" s="2315"/>
      <c r="W236" s="2315"/>
      <c r="X236" s="2315"/>
      <c r="Y236" s="2315"/>
      <c r="Z236" s="2315"/>
    </row>
    <row r="237" spans="1:26">
      <c r="A237" s="2444"/>
      <c r="B237" s="2452" t="s">
        <v>3776</v>
      </c>
      <c r="C237" s="2424" t="s">
        <v>215</v>
      </c>
      <c r="D237" s="2427">
        <v>416</v>
      </c>
      <c r="E237" s="2426"/>
      <c r="F237" s="2427">
        <f t="shared" si="2"/>
        <v>0</v>
      </c>
      <c r="G237" s="2452"/>
      <c r="H237" s="2366"/>
      <c r="I237" s="2366"/>
      <c r="J237" s="2366"/>
      <c r="K237" s="2366"/>
      <c r="L237" s="2366"/>
      <c r="M237" s="2366"/>
      <c r="N237" s="2366"/>
      <c r="O237" s="2366"/>
      <c r="P237" s="2366"/>
      <c r="Q237" s="2366"/>
      <c r="R237" s="2366"/>
      <c r="S237" s="2366"/>
      <c r="T237" s="2366"/>
      <c r="U237" s="2366"/>
      <c r="V237" s="2315"/>
      <c r="W237" s="2315"/>
      <c r="X237" s="2315"/>
      <c r="Y237" s="2315"/>
      <c r="Z237" s="2315"/>
    </row>
    <row r="238" spans="1:26">
      <c r="A238" s="2444"/>
      <c r="B238" s="2452" t="s">
        <v>3777</v>
      </c>
      <c r="C238" s="2424" t="s">
        <v>215</v>
      </c>
      <c r="D238" s="2427">
        <v>5200</v>
      </c>
      <c r="E238" s="2426"/>
      <c r="F238" s="2427">
        <f t="shared" si="2"/>
        <v>0</v>
      </c>
      <c r="G238" s="2452"/>
      <c r="H238" s="2366"/>
      <c r="I238" s="2366"/>
      <c r="J238" s="2366"/>
      <c r="K238" s="2366"/>
      <c r="L238" s="2366"/>
      <c r="M238" s="2366"/>
      <c r="N238" s="2366"/>
      <c r="O238" s="2366"/>
      <c r="P238" s="2366"/>
      <c r="Q238" s="2366"/>
      <c r="R238" s="2366"/>
      <c r="S238" s="2366"/>
      <c r="T238" s="2366"/>
      <c r="U238" s="2366"/>
      <c r="V238" s="2315"/>
      <c r="W238" s="2315"/>
      <c r="X238" s="2315"/>
      <c r="Y238" s="2315"/>
      <c r="Z238" s="2315"/>
    </row>
    <row r="239" spans="1:26">
      <c r="A239" s="2444"/>
      <c r="B239" s="2452" t="s">
        <v>3778</v>
      </c>
      <c r="C239" s="2424" t="s">
        <v>215</v>
      </c>
      <c r="D239" s="2427">
        <v>115</v>
      </c>
      <c r="E239" s="2426"/>
      <c r="F239" s="2427">
        <f t="shared" si="2"/>
        <v>0</v>
      </c>
      <c r="G239" s="2452"/>
      <c r="H239" s="2366"/>
      <c r="I239" s="2366"/>
      <c r="J239" s="2366"/>
      <c r="K239" s="2366"/>
      <c r="L239" s="2366"/>
      <c r="M239" s="2366"/>
      <c r="N239" s="2366"/>
      <c r="O239" s="2366"/>
      <c r="P239" s="2366"/>
      <c r="Q239" s="2366"/>
      <c r="R239" s="2366"/>
      <c r="S239" s="2366"/>
      <c r="T239" s="2366"/>
      <c r="U239" s="2366"/>
      <c r="V239" s="2315"/>
      <c r="W239" s="2315"/>
      <c r="X239" s="2315"/>
      <c r="Y239" s="2315"/>
      <c r="Z239" s="2315"/>
    </row>
    <row r="240" spans="1:26">
      <c r="A240" s="2444"/>
      <c r="B240" s="2452" t="s">
        <v>3779</v>
      </c>
      <c r="C240" s="2424" t="s">
        <v>215</v>
      </c>
      <c r="D240" s="2427">
        <v>27</v>
      </c>
      <c r="E240" s="2426"/>
      <c r="F240" s="2427">
        <f t="shared" si="2"/>
        <v>0</v>
      </c>
      <c r="G240" s="2452"/>
      <c r="H240" s="2366"/>
      <c r="I240" s="2366"/>
      <c r="J240" s="2366"/>
      <c r="K240" s="2366"/>
      <c r="L240" s="2366"/>
      <c r="M240" s="2366"/>
      <c r="N240" s="2366"/>
      <c r="O240" s="2366"/>
      <c r="P240" s="2366"/>
      <c r="Q240" s="2366"/>
      <c r="R240" s="2366"/>
      <c r="S240" s="2366"/>
      <c r="T240" s="2366"/>
      <c r="U240" s="2366"/>
      <c r="V240" s="2315"/>
      <c r="W240" s="2315"/>
      <c r="X240" s="2315"/>
      <c r="Y240" s="2315"/>
      <c r="Z240" s="2315"/>
    </row>
    <row r="241" spans="1:26">
      <c r="A241" s="2444"/>
      <c r="B241" s="2452" t="s">
        <v>3780</v>
      </c>
      <c r="C241" s="2424" t="s">
        <v>215</v>
      </c>
      <c r="D241" s="2427">
        <v>61</v>
      </c>
      <c r="E241" s="2426"/>
      <c r="F241" s="2427">
        <f t="shared" si="2"/>
        <v>0</v>
      </c>
      <c r="G241" s="2452"/>
      <c r="H241" s="2366"/>
      <c r="I241" s="2366"/>
      <c r="J241" s="2366"/>
      <c r="K241" s="2366"/>
      <c r="L241" s="2366"/>
      <c r="M241" s="2366"/>
      <c r="N241" s="2366"/>
      <c r="O241" s="2366"/>
      <c r="P241" s="2366"/>
      <c r="Q241" s="2366"/>
      <c r="R241" s="2366"/>
      <c r="S241" s="2366"/>
      <c r="T241" s="2366"/>
      <c r="U241" s="2366"/>
      <c r="V241" s="2315"/>
      <c r="W241" s="2315"/>
      <c r="X241" s="2315"/>
      <c r="Y241" s="2315"/>
      <c r="Z241" s="2315"/>
    </row>
    <row r="242" spans="1:26">
      <c r="A242" s="2444"/>
      <c r="B242" s="2452" t="s">
        <v>3781</v>
      </c>
      <c r="C242" s="2424" t="s">
        <v>215</v>
      </c>
      <c r="D242" s="2427">
        <v>55</v>
      </c>
      <c r="E242" s="2426"/>
      <c r="F242" s="2427">
        <f t="shared" si="2"/>
        <v>0</v>
      </c>
      <c r="G242" s="2452"/>
      <c r="H242" s="2366"/>
      <c r="I242" s="2366"/>
      <c r="J242" s="2366"/>
      <c r="K242" s="2366"/>
      <c r="L242" s="2366"/>
      <c r="M242" s="2366"/>
      <c r="N242" s="2366"/>
      <c r="O242" s="2366"/>
      <c r="P242" s="2366"/>
      <c r="Q242" s="2366"/>
      <c r="R242" s="2366"/>
      <c r="S242" s="2366"/>
      <c r="T242" s="2366"/>
      <c r="U242" s="2366"/>
      <c r="V242" s="2315"/>
      <c r="W242" s="2315"/>
      <c r="X242" s="2315"/>
      <c r="Y242" s="2315"/>
      <c r="Z242" s="2315"/>
    </row>
    <row r="243" spans="1:26">
      <c r="A243" s="2444"/>
      <c r="B243" s="2452" t="s">
        <v>3782</v>
      </c>
      <c r="C243" s="2424" t="s">
        <v>215</v>
      </c>
      <c r="D243" s="2427">
        <v>15</v>
      </c>
      <c r="E243" s="2426"/>
      <c r="F243" s="2427">
        <f t="shared" si="2"/>
        <v>0</v>
      </c>
      <c r="G243" s="2452"/>
      <c r="H243" s="2366"/>
      <c r="I243" s="2366"/>
      <c r="J243" s="2366"/>
      <c r="K243" s="2366"/>
      <c r="L243" s="2366"/>
      <c r="M243" s="2366"/>
      <c r="N243" s="2366"/>
      <c r="O243" s="2366"/>
      <c r="P243" s="2366"/>
      <c r="Q243" s="2366"/>
      <c r="R243" s="2366"/>
      <c r="S243" s="2366"/>
      <c r="T243" s="2366"/>
      <c r="U243" s="2366"/>
      <c r="V243" s="2315"/>
      <c r="W243" s="2315"/>
      <c r="X243" s="2315"/>
      <c r="Y243" s="2315"/>
      <c r="Z243" s="2315"/>
    </row>
    <row r="244" spans="1:26">
      <c r="A244" s="2444"/>
      <c r="B244" s="2452" t="s">
        <v>3783</v>
      </c>
      <c r="C244" s="2424" t="s">
        <v>215</v>
      </c>
      <c r="D244" s="2427">
        <v>89</v>
      </c>
      <c r="E244" s="2426"/>
      <c r="F244" s="2427">
        <f t="shared" si="2"/>
        <v>0</v>
      </c>
      <c r="G244" s="2452"/>
      <c r="H244" s="2366"/>
      <c r="I244" s="2366"/>
      <c r="J244" s="2366"/>
      <c r="K244" s="2366"/>
      <c r="L244" s="2366"/>
      <c r="M244" s="2366"/>
      <c r="N244" s="2366"/>
      <c r="O244" s="2366"/>
      <c r="P244" s="2366"/>
      <c r="Q244" s="2366"/>
      <c r="R244" s="2366"/>
      <c r="S244" s="2366"/>
      <c r="T244" s="2366"/>
      <c r="U244" s="2366"/>
      <c r="V244" s="2315"/>
      <c r="W244" s="2315"/>
      <c r="X244" s="2315"/>
      <c r="Y244" s="2315"/>
      <c r="Z244" s="2315"/>
    </row>
    <row r="245" spans="1:26">
      <c r="A245" s="2444"/>
      <c r="B245" s="2452" t="s">
        <v>3784</v>
      </c>
      <c r="C245" s="2424" t="s">
        <v>215</v>
      </c>
      <c r="D245" s="2427">
        <v>110</v>
      </c>
      <c r="E245" s="2426"/>
      <c r="F245" s="2427">
        <f t="shared" si="2"/>
        <v>0</v>
      </c>
      <c r="G245" s="2452"/>
      <c r="H245" s="2366"/>
      <c r="I245" s="2366"/>
      <c r="J245" s="2366"/>
      <c r="K245" s="2366"/>
      <c r="L245" s="2366"/>
      <c r="M245" s="2366"/>
      <c r="N245" s="2366"/>
      <c r="O245" s="2366"/>
      <c r="P245" s="2366"/>
      <c r="Q245" s="2366"/>
      <c r="R245" s="2366"/>
      <c r="S245" s="2366"/>
      <c r="T245" s="2366"/>
      <c r="U245" s="2366"/>
      <c r="V245" s="2315"/>
      <c r="W245" s="2315"/>
      <c r="X245" s="2315"/>
      <c r="Y245" s="2315"/>
      <c r="Z245" s="2315"/>
    </row>
    <row r="246" spans="1:26">
      <c r="A246" s="2444"/>
      <c r="B246" s="2452" t="s">
        <v>3785</v>
      </c>
      <c r="C246" s="2424" t="s">
        <v>215</v>
      </c>
      <c r="D246" s="2427">
        <v>97</v>
      </c>
      <c r="E246" s="2426"/>
      <c r="F246" s="2427">
        <f t="shared" si="2"/>
        <v>0</v>
      </c>
      <c r="G246" s="2452"/>
      <c r="H246" s="2366"/>
      <c r="I246" s="2366"/>
      <c r="J246" s="2366"/>
      <c r="K246" s="2366"/>
      <c r="L246" s="2366"/>
      <c r="M246" s="2366"/>
      <c r="N246" s="2366"/>
      <c r="O246" s="2366"/>
      <c r="P246" s="2366"/>
      <c r="Q246" s="2366"/>
      <c r="R246" s="2366"/>
      <c r="S246" s="2366"/>
      <c r="T246" s="2366"/>
      <c r="U246" s="2366"/>
      <c r="V246" s="2315"/>
      <c r="W246" s="2315"/>
      <c r="X246" s="2315"/>
      <c r="Y246" s="2315"/>
      <c r="Z246" s="2315"/>
    </row>
    <row r="247" spans="1:26">
      <c r="A247" s="2444"/>
      <c r="B247" s="2452" t="s">
        <v>3786</v>
      </c>
      <c r="C247" s="2424" t="s">
        <v>215</v>
      </c>
      <c r="D247" s="2427">
        <v>176</v>
      </c>
      <c r="E247" s="2426"/>
      <c r="F247" s="2427">
        <f t="shared" si="2"/>
        <v>0</v>
      </c>
      <c r="G247" s="2452"/>
      <c r="H247" s="2366"/>
      <c r="I247" s="2366"/>
      <c r="J247" s="2366"/>
      <c r="K247" s="2366"/>
      <c r="L247" s="2366"/>
      <c r="M247" s="2366"/>
      <c r="N247" s="2366"/>
      <c r="O247" s="2366"/>
      <c r="P247" s="2366"/>
      <c r="Q247" s="2366"/>
      <c r="R247" s="2366"/>
      <c r="S247" s="2366"/>
      <c r="T247" s="2366"/>
      <c r="U247" s="2366"/>
      <c r="V247" s="2315"/>
      <c r="W247" s="2315"/>
      <c r="X247" s="2315"/>
      <c r="Y247" s="2315"/>
      <c r="Z247" s="2315"/>
    </row>
    <row r="248" spans="1:26">
      <c r="A248" s="2444"/>
      <c r="B248" s="2452" t="s">
        <v>3787</v>
      </c>
      <c r="C248" s="2424" t="s">
        <v>215</v>
      </c>
      <c r="D248" s="2427">
        <v>296</v>
      </c>
      <c r="E248" s="2426"/>
      <c r="F248" s="2427">
        <f t="shared" si="2"/>
        <v>0</v>
      </c>
      <c r="G248" s="2452"/>
      <c r="H248" s="2366"/>
      <c r="I248" s="2366"/>
      <c r="J248" s="2366"/>
      <c r="K248" s="2366"/>
      <c r="L248" s="2366"/>
      <c r="M248" s="2366"/>
      <c r="N248" s="2366"/>
      <c r="O248" s="2366"/>
      <c r="P248" s="2366"/>
      <c r="Q248" s="2366"/>
      <c r="R248" s="2366"/>
      <c r="S248" s="2366"/>
      <c r="T248" s="2366"/>
      <c r="U248" s="2366"/>
      <c r="V248" s="2315"/>
      <c r="W248" s="2315"/>
      <c r="X248" s="2315"/>
      <c r="Y248" s="2315"/>
      <c r="Z248" s="2315"/>
    </row>
    <row r="249" spans="1:26">
      <c r="A249" s="2444"/>
      <c r="B249" s="2452" t="s">
        <v>3788</v>
      </c>
      <c r="C249" s="2424" t="s">
        <v>215</v>
      </c>
      <c r="D249" s="2427">
        <v>405</v>
      </c>
      <c r="E249" s="2426"/>
      <c r="F249" s="2427">
        <f t="shared" si="2"/>
        <v>0</v>
      </c>
      <c r="G249" s="2452"/>
      <c r="H249" s="2366"/>
      <c r="I249" s="2366"/>
      <c r="J249" s="2366"/>
      <c r="K249" s="2366"/>
      <c r="L249" s="2366"/>
      <c r="M249" s="2366"/>
      <c r="N249" s="2366"/>
      <c r="O249" s="2366"/>
      <c r="P249" s="2366"/>
      <c r="Q249" s="2366"/>
      <c r="R249" s="2366"/>
      <c r="S249" s="2366"/>
      <c r="T249" s="2366"/>
      <c r="U249" s="2366"/>
      <c r="V249" s="2315"/>
      <c r="W249" s="2315"/>
      <c r="X249" s="2315"/>
      <c r="Y249" s="2315"/>
      <c r="Z249" s="2315"/>
    </row>
    <row r="250" spans="1:26">
      <c r="A250" s="2444"/>
      <c r="B250" s="2452" t="s">
        <v>3789</v>
      </c>
      <c r="C250" s="2424" t="s">
        <v>215</v>
      </c>
      <c r="D250" s="2427">
        <v>35</v>
      </c>
      <c r="E250" s="2426"/>
      <c r="F250" s="2427">
        <f t="shared" si="2"/>
        <v>0</v>
      </c>
      <c r="G250" s="2452"/>
      <c r="H250" s="2366"/>
      <c r="I250" s="2366"/>
      <c r="J250" s="2366"/>
      <c r="K250" s="2366"/>
      <c r="L250" s="2366"/>
      <c r="M250" s="2366"/>
      <c r="N250" s="2366"/>
      <c r="O250" s="2366"/>
      <c r="P250" s="2366"/>
      <c r="Q250" s="2366"/>
      <c r="R250" s="2366"/>
      <c r="S250" s="2366"/>
      <c r="T250" s="2366"/>
      <c r="U250" s="2366"/>
      <c r="V250" s="2315"/>
      <c r="W250" s="2315"/>
      <c r="X250" s="2315"/>
      <c r="Y250" s="2315"/>
      <c r="Z250" s="2315"/>
    </row>
    <row r="251" spans="1:26">
      <c r="A251" s="2444"/>
      <c r="B251" s="2452" t="s">
        <v>3790</v>
      </c>
      <c r="C251" s="2424" t="s">
        <v>215</v>
      </c>
      <c r="D251" s="2427">
        <v>145</v>
      </c>
      <c r="E251" s="2426"/>
      <c r="F251" s="2427">
        <f t="shared" si="2"/>
        <v>0</v>
      </c>
      <c r="G251" s="2452"/>
      <c r="H251" s="2366"/>
      <c r="I251" s="2366"/>
      <c r="J251" s="2366"/>
      <c r="K251" s="2366"/>
      <c r="L251" s="2366"/>
      <c r="M251" s="2366"/>
      <c r="N251" s="2366"/>
      <c r="O251" s="2366"/>
      <c r="P251" s="2366"/>
      <c r="Q251" s="2366"/>
      <c r="R251" s="2366"/>
      <c r="S251" s="2366"/>
      <c r="T251" s="2366"/>
      <c r="U251" s="2366"/>
      <c r="V251" s="2315"/>
      <c r="W251" s="2315"/>
      <c r="X251" s="2315"/>
      <c r="Y251" s="2315"/>
      <c r="Z251" s="2315"/>
    </row>
    <row r="252" spans="1:26">
      <c r="A252" s="2444"/>
      <c r="B252" s="2452" t="s">
        <v>3791</v>
      </c>
      <c r="C252" s="2424" t="s">
        <v>215</v>
      </c>
      <c r="D252" s="2427">
        <v>120</v>
      </c>
      <c r="E252" s="2426"/>
      <c r="F252" s="2427">
        <f t="shared" si="2"/>
        <v>0</v>
      </c>
      <c r="G252" s="2452"/>
      <c r="H252" s="2366"/>
      <c r="I252" s="2366"/>
      <c r="J252" s="2366"/>
      <c r="K252" s="2366"/>
      <c r="L252" s="2366"/>
      <c r="M252" s="2366"/>
      <c r="N252" s="2366"/>
      <c r="O252" s="2366"/>
      <c r="P252" s="2366"/>
      <c r="Q252" s="2366"/>
      <c r="R252" s="2366"/>
      <c r="S252" s="2366"/>
      <c r="T252" s="2366"/>
      <c r="U252" s="2366"/>
      <c r="V252" s="2315"/>
      <c r="W252" s="2315"/>
      <c r="X252" s="2315"/>
      <c r="Y252" s="2315"/>
      <c r="Z252" s="2315"/>
    </row>
    <row r="253" spans="1:26">
      <c r="A253" s="2444"/>
      <c r="B253" s="2452" t="s">
        <v>3792</v>
      </c>
      <c r="C253" s="2424" t="s">
        <v>215</v>
      </c>
      <c r="D253" s="2427">
        <v>35</v>
      </c>
      <c r="E253" s="2426"/>
      <c r="F253" s="2427">
        <f t="shared" si="2"/>
        <v>0</v>
      </c>
      <c r="G253" s="2452"/>
      <c r="H253" s="2366"/>
      <c r="I253" s="2366"/>
      <c r="J253" s="2366"/>
      <c r="K253" s="2366"/>
      <c r="L253" s="2366"/>
      <c r="M253" s="2366"/>
      <c r="N253" s="2366"/>
      <c r="O253" s="2366"/>
      <c r="P253" s="2366"/>
      <c r="Q253" s="2366"/>
      <c r="R253" s="2366"/>
      <c r="S253" s="2366"/>
      <c r="T253" s="2366"/>
      <c r="U253" s="2366"/>
      <c r="V253" s="2315"/>
      <c r="W253" s="2315"/>
      <c r="X253" s="2315"/>
      <c r="Y253" s="2315"/>
      <c r="Z253" s="2315"/>
    </row>
    <row r="254" spans="1:26">
      <c r="A254" s="2444"/>
      <c r="B254" s="2452" t="s">
        <v>3793</v>
      </c>
      <c r="C254" s="2424" t="s">
        <v>215</v>
      </c>
      <c r="D254" s="2427">
        <v>307</v>
      </c>
      <c r="E254" s="2426"/>
      <c r="F254" s="2427">
        <f t="shared" si="2"/>
        <v>0</v>
      </c>
      <c r="G254" s="2452"/>
      <c r="H254" s="2366"/>
      <c r="I254" s="2366"/>
      <c r="J254" s="2366"/>
      <c r="K254" s="2366"/>
      <c r="L254" s="2366"/>
      <c r="M254" s="2366"/>
      <c r="N254" s="2366"/>
      <c r="O254" s="2366"/>
      <c r="P254" s="2366"/>
      <c r="Q254" s="2366"/>
      <c r="R254" s="2366"/>
      <c r="S254" s="2366"/>
      <c r="T254" s="2366"/>
      <c r="U254" s="2366"/>
      <c r="V254" s="2315"/>
      <c r="W254" s="2315"/>
      <c r="X254" s="2315"/>
      <c r="Y254" s="2315"/>
      <c r="Z254" s="2315"/>
    </row>
    <row r="255" spans="1:26">
      <c r="A255" s="2444"/>
      <c r="B255" s="2452" t="s">
        <v>3794</v>
      </c>
      <c r="C255" s="2424" t="s">
        <v>215</v>
      </c>
      <c r="D255" s="2427">
        <v>188</v>
      </c>
      <c r="E255" s="2426"/>
      <c r="F255" s="2427">
        <f t="shared" si="2"/>
        <v>0</v>
      </c>
      <c r="G255" s="2452"/>
      <c r="H255" s="2366"/>
      <c r="I255" s="2366"/>
      <c r="J255" s="2366"/>
      <c r="K255" s="2366"/>
      <c r="L255" s="2366"/>
      <c r="M255" s="2366"/>
      <c r="N255" s="2366"/>
      <c r="O255" s="2366"/>
      <c r="P255" s="2366"/>
      <c r="Q255" s="2366"/>
      <c r="R255" s="2366"/>
      <c r="S255" s="2366"/>
      <c r="T255" s="2366"/>
      <c r="U255" s="2366"/>
      <c r="V255" s="2315"/>
      <c r="W255" s="2315"/>
      <c r="X255" s="2315"/>
      <c r="Y255" s="2315"/>
      <c r="Z255" s="2315"/>
    </row>
    <row r="256" spans="1:26">
      <c r="A256" s="2444"/>
      <c r="B256" s="2452" t="s">
        <v>3795</v>
      </c>
      <c r="C256" s="2424" t="s">
        <v>215</v>
      </c>
      <c r="D256" s="2427">
        <v>753</v>
      </c>
      <c r="E256" s="2426"/>
      <c r="F256" s="2427">
        <f t="shared" si="2"/>
        <v>0</v>
      </c>
      <c r="G256" s="2452"/>
      <c r="H256" s="2366"/>
      <c r="I256" s="2366"/>
      <c r="J256" s="2366"/>
      <c r="K256" s="2366"/>
      <c r="L256" s="2366"/>
      <c r="M256" s="2366"/>
      <c r="N256" s="2366"/>
      <c r="O256" s="2366"/>
      <c r="P256" s="2366"/>
      <c r="Q256" s="2366"/>
      <c r="R256" s="2366"/>
      <c r="S256" s="2366"/>
      <c r="T256" s="2366"/>
      <c r="U256" s="2366"/>
      <c r="V256" s="2315"/>
      <c r="W256" s="2315"/>
      <c r="X256" s="2315"/>
      <c r="Y256" s="2315"/>
      <c r="Z256" s="2315"/>
    </row>
    <row r="257" spans="1:26">
      <c r="A257" s="2444"/>
      <c r="B257" s="2452" t="s">
        <v>3796</v>
      </c>
      <c r="C257" s="2424" t="s">
        <v>215</v>
      </c>
      <c r="D257" s="2427">
        <v>85</v>
      </c>
      <c r="E257" s="2426"/>
      <c r="F257" s="2427">
        <f t="shared" si="2"/>
        <v>0</v>
      </c>
      <c r="G257" s="2452"/>
      <c r="H257" s="2366"/>
      <c r="I257" s="2366"/>
      <c r="J257" s="2366"/>
      <c r="K257" s="2366"/>
      <c r="L257" s="2366"/>
      <c r="M257" s="2366"/>
      <c r="N257" s="2366"/>
      <c r="O257" s="2366"/>
      <c r="P257" s="2366"/>
      <c r="Q257" s="2366"/>
      <c r="R257" s="2366"/>
      <c r="S257" s="2366"/>
      <c r="T257" s="2366"/>
      <c r="U257" s="2366"/>
      <c r="V257" s="2315"/>
      <c r="W257" s="2315"/>
      <c r="X257" s="2315"/>
      <c r="Y257" s="2315"/>
      <c r="Z257" s="2315"/>
    </row>
    <row r="258" spans="1:26">
      <c r="A258" s="2444"/>
      <c r="B258" s="2452" t="s">
        <v>3797</v>
      </c>
      <c r="C258" s="2424" t="s">
        <v>215</v>
      </c>
      <c r="D258" s="2427">
        <v>36</v>
      </c>
      <c r="E258" s="2426"/>
      <c r="F258" s="2427">
        <f t="shared" si="2"/>
        <v>0</v>
      </c>
      <c r="G258" s="2452"/>
      <c r="H258" s="2366"/>
      <c r="I258" s="2366"/>
      <c r="J258" s="2366"/>
      <c r="K258" s="2366"/>
      <c r="L258" s="2366"/>
      <c r="M258" s="2366"/>
      <c r="N258" s="2366"/>
      <c r="O258" s="2366"/>
      <c r="P258" s="2366"/>
      <c r="Q258" s="2366"/>
      <c r="R258" s="2366"/>
      <c r="S258" s="2366"/>
      <c r="T258" s="2366"/>
      <c r="U258" s="2366"/>
      <c r="V258" s="2315"/>
      <c r="W258" s="2315"/>
      <c r="X258" s="2315"/>
      <c r="Y258" s="2315"/>
      <c r="Z258" s="2315"/>
    </row>
    <row r="259" spans="1:26">
      <c r="A259" s="2444"/>
      <c r="B259" s="2452" t="s">
        <v>3798</v>
      </c>
      <c r="C259" s="2424" t="s">
        <v>215</v>
      </c>
      <c r="D259" s="2427">
        <v>139</v>
      </c>
      <c r="E259" s="2426"/>
      <c r="F259" s="2427">
        <f t="shared" si="2"/>
        <v>0</v>
      </c>
      <c r="G259" s="2452"/>
      <c r="H259" s="2366"/>
      <c r="I259" s="2366"/>
      <c r="J259" s="2366"/>
      <c r="K259" s="2366"/>
      <c r="L259" s="2366"/>
      <c r="M259" s="2366"/>
      <c r="N259" s="2366"/>
      <c r="O259" s="2366"/>
      <c r="P259" s="2366"/>
      <c r="Q259" s="2366"/>
      <c r="R259" s="2366"/>
      <c r="S259" s="2366"/>
      <c r="T259" s="2366"/>
      <c r="U259" s="2366"/>
      <c r="V259" s="2315"/>
      <c r="W259" s="2315"/>
      <c r="X259" s="2315"/>
      <c r="Y259" s="2315"/>
      <c r="Z259" s="2315"/>
    </row>
    <row r="260" spans="1:26">
      <c r="A260" s="2444"/>
      <c r="B260" s="2452" t="s">
        <v>3799</v>
      </c>
      <c r="C260" s="2424" t="s">
        <v>215</v>
      </c>
      <c r="D260" s="2427">
        <v>84</v>
      </c>
      <c r="E260" s="2426"/>
      <c r="F260" s="2427">
        <f t="shared" si="2"/>
        <v>0</v>
      </c>
      <c r="G260" s="2452"/>
      <c r="H260" s="2366"/>
      <c r="I260" s="2366"/>
      <c r="J260" s="2366"/>
      <c r="K260" s="2366"/>
      <c r="L260" s="2366"/>
      <c r="M260" s="2366"/>
      <c r="N260" s="2366"/>
      <c r="O260" s="2366"/>
      <c r="P260" s="2366"/>
      <c r="Q260" s="2366"/>
      <c r="R260" s="2366"/>
      <c r="S260" s="2366"/>
      <c r="T260" s="2366"/>
      <c r="U260" s="2366"/>
      <c r="V260" s="2315"/>
      <c r="W260" s="2315"/>
      <c r="X260" s="2315"/>
      <c r="Y260" s="2315"/>
      <c r="Z260" s="2315"/>
    </row>
    <row r="261" spans="1:26">
      <c r="A261" s="2444"/>
      <c r="B261" s="2452" t="s">
        <v>3800</v>
      </c>
      <c r="C261" s="2424" t="s">
        <v>215</v>
      </c>
      <c r="D261" s="2427">
        <v>188</v>
      </c>
      <c r="E261" s="2426"/>
      <c r="F261" s="2427">
        <f t="shared" si="2"/>
        <v>0</v>
      </c>
      <c r="G261" s="2452"/>
      <c r="H261" s="2366"/>
      <c r="I261" s="2366"/>
      <c r="J261" s="2366"/>
      <c r="K261" s="2366"/>
      <c r="L261" s="2366"/>
      <c r="M261" s="2366"/>
      <c r="N261" s="2366"/>
      <c r="O261" s="2366"/>
      <c r="P261" s="2366"/>
      <c r="Q261" s="2366"/>
      <c r="R261" s="2366"/>
      <c r="S261" s="2366"/>
      <c r="T261" s="2366"/>
      <c r="U261" s="2366"/>
      <c r="V261" s="2315"/>
      <c r="W261" s="2315"/>
      <c r="X261" s="2315"/>
      <c r="Y261" s="2315"/>
      <c r="Z261" s="2315"/>
    </row>
    <row r="262" spans="1:26">
      <c r="A262" s="2444"/>
      <c r="B262" s="2452" t="s">
        <v>3801</v>
      </c>
      <c r="C262" s="2424" t="s">
        <v>215</v>
      </c>
      <c r="D262" s="2427">
        <v>65</v>
      </c>
      <c r="E262" s="2426"/>
      <c r="F262" s="2427">
        <f t="shared" si="2"/>
        <v>0</v>
      </c>
      <c r="G262" s="2452"/>
      <c r="H262" s="2366"/>
      <c r="I262" s="2366"/>
      <c r="J262" s="2366"/>
      <c r="K262" s="2366"/>
      <c r="L262" s="2366"/>
      <c r="M262" s="2366"/>
      <c r="N262" s="2366"/>
      <c r="O262" s="2366"/>
      <c r="P262" s="2366"/>
      <c r="Q262" s="2366"/>
      <c r="R262" s="2366"/>
      <c r="S262" s="2366"/>
      <c r="T262" s="2366"/>
      <c r="U262" s="2366"/>
      <c r="V262" s="2315"/>
      <c r="W262" s="2315"/>
      <c r="X262" s="2315"/>
      <c r="Y262" s="2315"/>
      <c r="Z262" s="2315"/>
    </row>
    <row r="263" spans="1:26">
      <c r="A263" s="2444"/>
      <c r="B263" s="2452" t="s">
        <v>3802</v>
      </c>
      <c r="C263" s="2424" t="s">
        <v>215</v>
      </c>
      <c r="D263" s="2427">
        <v>20</v>
      </c>
      <c r="E263" s="2426"/>
      <c r="F263" s="2427">
        <f t="shared" si="2"/>
        <v>0</v>
      </c>
      <c r="G263" s="2452"/>
      <c r="H263" s="2366"/>
      <c r="I263" s="2366"/>
      <c r="J263" s="2366"/>
      <c r="K263" s="2366"/>
      <c r="L263" s="2366"/>
      <c r="M263" s="2366"/>
      <c r="N263" s="2366"/>
      <c r="O263" s="2366"/>
      <c r="P263" s="2366"/>
      <c r="Q263" s="2366"/>
      <c r="R263" s="2366"/>
      <c r="S263" s="2366"/>
      <c r="T263" s="2366"/>
      <c r="U263" s="2366"/>
      <c r="V263" s="2315"/>
      <c r="W263" s="2315"/>
      <c r="X263" s="2315"/>
      <c r="Y263" s="2315"/>
      <c r="Z263" s="2315"/>
    </row>
    <row r="264" spans="1:26">
      <c r="A264" s="2444"/>
      <c r="B264" s="2452" t="s">
        <v>3803</v>
      </c>
      <c r="C264" s="2424" t="s">
        <v>215</v>
      </c>
      <c r="D264" s="2427">
        <v>262</v>
      </c>
      <c r="E264" s="2426"/>
      <c r="F264" s="2427">
        <f t="shared" si="2"/>
        <v>0</v>
      </c>
      <c r="G264" s="2452"/>
      <c r="H264" s="2366"/>
      <c r="I264" s="2366"/>
      <c r="J264" s="2366"/>
      <c r="K264" s="2366"/>
      <c r="L264" s="2366"/>
      <c r="M264" s="2366"/>
      <c r="N264" s="2366"/>
      <c r="O264" s="2366"/>
      <c r="P264" s="2366"/>
      <c r="Q264" s="2366"/>
      <c r="R264" s="2366"/>
      <c r="S264" s="2366"/>
      <c r="T264" s="2366"/>
      <c r="U264" s="2366"/>
      <c r="V264" s="2315"/>
      <c r="W264" s="2315"/>
      <c r="X264" s="2315"/>
      <c r="Y264" s="2315"/>
      <c r="Z264" s="2315"/>
    </row>
    <row r="265" spans="1:26">
      <c r="A265" s="2444"/>
      <c r="B265" s="2452" t="s">
        <v>3804</v>
      </c>
      <c r="C265" s="2424" t="s">
        <v>215</v>
      </c>
      <c r="D265" s="2427">
        <v>65</v>
      </c>
      <c r="E265" s="2426"/>
      <c r="F265" s="2427">
        <f t="shared" si="2"/>
        <v>0</v>
      </c>
      <c r="G265" s="2452"/>
      <c r="H265" s="2366"/>
      <c r="I265" s="2366"/>
      <c r="J265" s="2366"/>
      <c r="K265" s="2366"/>
      <c r="L265" s="2366"/>
      <c r="M265" s="2366"/>
      <c r="N265" s="2366"/>
      <c r="O265" s="2366"/>
      <c r="P265" s="2366"/>
      <c r="Q265" s="2366"/>
      <c r="R265" s="2366"/>
      <c r="S265" s="2366"/>
      <c r="T265" s="2366"/>
      <c r="U265" s="2366"/>
      <c r="V265" s="2315"/>
      <c r="W265" s="2315"/>
      <c r="X265" s="2315"/>
      <c r="Y265" s="2315"/>
      <c r="Z265" s="2315"/>
    </row>
    <row r="266" spans="1:26">
      <c r="A266" s="2444"/>
      <c r="B266" s="2452" t="s">
        <v>3805</v>
      </c>
      <c r="C266" s="2424" t="s">
        <v>215</v>
      </c>
      <c r="D266" s="2427">
        <v>60</v>
      </c>
      <c r="E266" s="2426"/>
      <c r="F266" s="2427">
        <f t="shared" si="2"/>
        <v>0</v>
      </c>
      <c r="G266" s="2452"/>
      <c r="H266" s="2366"/>
      <c r="I266" s="2366"/>
      <c r="J266" s="2366"/>
      <c r="K266" s="2366"/>
      <c r="L266" s="2366"/>
      <c r="M266" s="2366"/>
      <c r="N266" s="2366"/>
      <c r="O266" s="2366"/>
      <c r="P266" s="2366"/>
      <c r="Q266" s="2366"/>
      <c r="R266" s="2366"/>
      <c r="S266" s="2366"/>
      <c r="T266" s="2366"/>
      <c r="U266" s="2366"/>
      <c r="V266" s="2315"/>
      <c r="W266" s="2315"/>
      <c r="X266" s="2315"/>
      <c r="Y266" s="2315"/>
      <c r="Z266" s="2315"/>
    </row>
    <row r="267" spans="1:26">
      <c r="A267" s="2444"/>
      <c r="B267" s="2452" t="s">
        <v>3806</v>
      </c>
      <c r="C267" s="2424" t="s">
        <v>215</v>
      </c>
      <c r="D267" s="2427">
        <v>60</v>
      </c>
      <c r="E267" s="2426"/>
      <c r="F267" s="2427">
        <f t="shared" si="2"/>
        <v>0</v>
      </c>
      <c r="G267" s="2452"/>
      <c r="H267" s="2366"/>
      <c r="I267" s="2366"/>
      <c r="J267" s="2366"/>
      <c r="K267" s="2366"/>
      <c r="L267" s="2366"/>
      <c r="M267" s="2366"/>
      <c r="N267" s="2366"/>
      <c r="O267" s="2366"/>
      <c r="P267" s="2366"/>
      <c r="Q267" s="2366"/>
      <c r="R267" s="2366"/>
      <c r="S267" s="2366"/>
      <c r="T267" s="2366"/>
      <c r="U267" s="2366"/>
      <c r="V267" s="2315"/>
      <c r="W267" s="2315"/>
      <c r="X267" s="2315"/>
      <c r="Y267" s="2315"/>
      <c r="Z267" s="2315"/>
    </row>
    <row r="268" spans="1:26">
      <c r="A268" s="2444"/>
      <c r="B268" s="2452" t="s">
        <v>3807</v>
      </c>
      <c r="C268" s="2424" t="s">
        <v>215</v>
      </c>
      <c r="D268" s="2427">
        <v>207</v>
      </c>
      <c r="E268" s="2426"/>
      <c r="F268" s="2427">
        <f t="shared" si="2"/>
        <v>0</v>
      </c>
      <c r="G268" s="2452"/>
      <c r="H268" s="2366"/>
      <c r="I268" s="2366"/>
      <c r="J268" s="2366"/>
      <c r="K268" s="2366"/>
      <c r="L268" s="2366"/>
      <c r="M268" s="2366"/>
      <c r="N268" s="2366"/>
      <c r="O268" s="2366"/>
      <c r="P268" s="2366"/>
      <c r="Q268" s="2366"/>
      <c r="R268" s="2366"/>
      <c r="S268" s="2366"/>
      <c r="T268" s="2366"/>
      <c r="U268" s="2366"/>
      <c r="V268" s="2315"/>
      <c r="W268" s="2315"/>
      <c r="X268" s="2315"/>
      <c r="Y268" s="2315"/>
      <c r="Z268" s="2315"/>
    </row>
    <row r="269" spans="1:26">
      <c r="A269" s="2444"/>
      <c r="B269" s="2452" t="s">
        <v>3808</v>
      </c>
      <c r="C269" s="2424" t="s">
        <v>215</v>
      </c>
      <c r="D269" s="2427">
        <v>108</v>
      </c>
      <c r="E269" s="2426"/>
      <c r="F269" s="2427">
        <f t="shared" si="2"/>
        <v>0</v>
      </c>
      <c r="G269" s="2452"/>
      <c r="H269" s="2366"/>
      <c r="I269" s="2366"/>
      <c r="J269" s="2366"/>
      <c r="K269" s="2366"/>
      <c r="L269" s="2366"/>
      <c r="M269" s="2366"/>
      <c r="N269" s="2366"/>
      <c r="O269" s="2366"/>
      <c r="P269" s="2366"/>
      <c r="Q269" s="2366"/>
      <c r="R269" s="2366"/>
      <c r="S269" s="2366"/>
      <c r="T269" s="2366"/>
      <c r="U269" s="2366"/>
      <c r="V269" s="2315"/>
      <c r="W269" s="2315"/>
      <c r="X269" s="2315"/>
      <c r="Y269" s="2315"/>
      <c r="Z269" s="2315"/>
    </row>
    <row r="270" spans="1:26">
      <c r="A270" s="2444"/>
      <c r="B270" s="2452" t="s">
        <v>3809</v>
      </c>
      <c r="C270" s="2424" t="s">
        <v>215</v>
      </c>
      <c r="D270" s="2427">
        <v>176</v>
      </c>
      <c r="E270" s="2426"/>
      <c r="F270" s="2427">
        <f t="shared" si="2"/>
        <v>0</v>
      </c>
      <c r="G270" s="2452"/>
      <c r="H270" s="2366"/>
      <c r="I270" s="2366"/>
      <c r="J270" s="2366"/>
      <c r="K270" s="2366"/>
      <c r="L270" s="2366"/>
      <c r="M270" s="2366"/>
      <c r="N270" s="2366"/>
      <c r="O270" s="2366"/>
      <c r="P270" s="2366"/>
      <c r="Q270" s="2366"/>
      <c r="R270" s="2366"/>
      <c r="S270" s="2366"/>
      <c r="T270" s="2366"/>
      <c r="U270" s="2366"/>
      <c r="V270" s="2315"/>
      <c r="W270" s="2315"/>
      <c r="X270" s="2315"/>
      <c r="Y270" s="2315"/>
      <c r="Z270" s="2315"/>
    </row>
    <row r="271" spans="1:26">
      <c r="A271" s="2444"/>
      <c r="B271" s="2452" t="s">
        <v>3810</v>
      </c>
      <c r="C271" s="2424" t="s">
        <v>215</v>
      </c>
      <c r="D271" s="2427">
        <v>104</v>
      </c>
      <c r="E271" s="2426"/>
      <c r="F271" s="2427">
        <f t="shared" si="2"/>
        <v>0</v>
      </c>
      <c r="G271" s="2452"/>
      <c r="H271" s="2366"/>
      <c r="I271" s="2366"/>
      <c r="J271" s="2366"/>
      <c r="K271" s="2366"/>
      <c r="L271" s="2366"/>
      <c r="M271" s="2366"/>
      <c r="N271" s="2366"/>
      <c r="O271" s="2366"/>
      <c r="P271" s="2366"/>
      <c r="Q271" s="2366"/>
      <c r="R271" s="2366"/>
      <c r="S271" s="2366"/>
      <c r="T271" s="2366"/>
      <c r="U271" s="2366"/>
      <c r="V271" s="2315"/>
      <c r="W271" s="2315"/>
      <c r="X271" s="2315"/>
      <c r="Y271" s="2315"/>
      <c r="Z271" s="2315"/>
    </row>
    <row r="272" spans="1:26">
      <c r="A272" s="2444"/>
      <c r="B272" s="2452" t="s">
        <v>3811</v>
      </c>
      <c r="C272" s="2424" t="s">
        <v>215</v>
      </c>
      <c r="D272" s="2427">
        <v>30</v>
      </c>
      <c r="E272" s="2426"/>
      <c r="F272" s="2427">
        <f t="shared" si="2"/>
        <v>0</v>
      </c>
      <c r="G272" s="2452"/>
      <c r="H272" s="2366"/>
      <c r="I272" s="2366"/>
      <c r="J272" s="2366"/>
      <c r="K272" s="2366"/>
      <c r="L272" s="2366"/>
      <c r="M272" s="2366"/>
      <c r="N272" s="2366"/>
      <c r="O272" s="2366"/>
      <c r="P272" s="2366"/>
      <c r="Q272" s="2366"/>
      <c r="R272" s="2366"/>
      <c r="S272" s="2366"/>
      <c r="T272" s="2366"/>
      <c r="U272" s="2366"/>
      <c r="V272" s="2315"/>
      <c r="W272" s="2315"/>
      <c r="X272" s="2315"/>
      <c r="Y272" s="2315"/>
      <c r="Z272" s="2315"/>
    </row>
    <row r="273" spans="1:26">
      <c r="A273" s="2444"/>
      <c r="B273" s="2452" t="s">
        <v>3812</v>
      </c>
      <c r="C273" s="2424" t="s">
        <v>215</v>
      </c>
      <c r="D273" s="2427">
        <v>58</v>
      </c>
      <c r="E273" s="2426"/>
      <c r="F273" s="2427">
        <f t="shared" si="2"/>
        <v>0</v>
      </c>
      <c r="G273" s="2452"/>
      <c r="H273" s="2366"/>
      <c r="I273" s="2366"/>
      <c r="J273" s="2366"/>
      <c r="K273" s="2366"/>
      <c r="L273" s="2366"/>
      <c r="M273" s="2366"/>
      <c r="N273" s="2366"/>
      <c r="O273" s="2366"/>
      <c r="P273" s="2366"/>
      <c r="Q273" s="2366"/>
      <c r="R273" s="2366"/>
      <c r="S273" s="2366"/>
      <c r="T273" s="2366"/>
      <c r="U273" s="2366"/>
      <c r="V273" s="2315"/>
      <c r="W273" s="2315"/>
      <c r="X273" s="2315"/>
      <c r="Y273" s="2315"/>
      <c r="Z273" s="2315"/>
    </row>
    <row r="274" spans="1:26">
      <c r="A274" s="2444"/>
      <c r="B274" s="2353"/>
      <c r="C274" s="2361"/>
      <c r="D274" s="2364"/>
      <c r="E274" s="2363"/>
      <c r="F274" s="2364"/>
      <c r="G274" s="2366"/>
      <c r="H274" s="2366"/>
      <c r="I274" s="2366"/>
      <c r="J274" s="2366"/>
      <c r="K274" s="2366"/>
      <c r="L274" s="2366"/>
      <c r="M274" s="2366"/>
      <c r="N274" s="2366"/>
      <c r="O274" s="2366"/>
      <c r="P274" s="2366"/>
      <c r="Q274" s="2366"/>
      <c r="R274" s="2366"/>
      <c r="S274" s="2366"/>
      <c r="T274" s="2366"/>
      <c r="U274" s="2366"/>
      <c r="V274" s="2315"/>
      <c r="W274" s="2315"/>
      <c r="X274" s="2315"/>
      <c r="Y274" s="2315"/>
      <c r="Z274" s="2315"/>
    </row>
    <row r="275" spans="1:26">
      <c r="A275" s="2444"/>
      <c r="B275" s="2389"/>
      <c r="C275" s="2463"/>
      <c r="D275" s="2464"/>
      <c r="E275" s="2465"/>
      <c r="F275" s="2464"/>
      <c r="G275" s="2366"/>
      <c r="H275" s="2366"/>
      <c r="I275" s="2366"/>
      <c r="J275" s="2366"/>
      <c r="K275" s="2366"/>
      <c r="L275" s="2366"/>
      <c r="M275" s="2366"/>
      <c r="N275" s="2366"/>
      <c r="O275" s="2366"/>
      <c r="P275" s="2366"/>
      <c r="Q275" s="2366"/>
      <c r="R275" s="2366"/>
      <c r="S275" s="2366"/>
      <c r="T275" s="2366"/>
      <c r="U275" s="2366"/>
      <c r="V275" s="2315"/>
      <c r="W275" s="2315"/>
      <c r="X275" s="2315"/>
      <c r="Y275" s="2315"/>
      <c r="Z275" s="2315"/>
    </row>
    <row r="276" spans="1:26">
      <c r="A276" s="2444"/>
      <c r="B276" s="2389" t="s">
        <v>3813</v>
      </c>
      <c r="C276" s="2463"/>
      <c r="E276" s="2465"/>
      <c r="F276" s="2464">
        <f>SUM(F195:F273)</f>
        <v>0</v>
      </c>
      <c r="G276" s="2366"/>
      <c r="H276" s="2366"/>
      <c r="I276" s="2366"/>
      <c r="J276" s="2366"/>
      <c r="K276" s="2366"/>
      <c r="L276" s="2366"/>
      <c r="M276" s="2366"/>
      <c r="N276" s="2366"/>
      <c r="O276" s="2366"/>
      <c r="P276" s="2366"/>
      <c r="Q276" s="2366"/>
      <c r="R276" s="2366"/>
      <c r="S276" s="2366"/>
      <c r="T276" s="2366"/>
      <c r="U276" s="2366"/>
      <c r="V276" s="2315"/>
      <c r="W276" s="2315"/>
      <c r="X276" s="2315"/>
      <c r="Y276" s="2315"/>
      <c r="Z276" s="2315"/>
    </row>
    <row r="277" spans="1:26">
      <c r="A277" s="2444"/>
      <c r="B277" s="2353"/>
      <c r="C277" s="2361"/>
      <c r="D277" s="2364"/>
      <c r="E277" s="2363"/>
      <c r="F277" s="2364"/>
      <c r="G277" s="2366"/>
      <c r="H277" s="2366"/>
      <c r="I277" s="2366"/>
      <c r="J277" s="2366"/>
      <c r="K277" s="2366"/>
      <c r="L277" s="2366"/>
      <c r="M277" s="2366"/>
      <c r="N277" s="2366"/>
      <c r="O277" s="2366"/>
      <c r="P277" s="2366"/>
      <c r="Q277" s="2366"/>
      <c r="R277" s="2366"/>
      <c r="S277" s="2366"/>
      <c r="T277" s="2366"/>
      <c r="U277" s="2366"/>
      <c r="V277" s="2315"/>
      <c r="W277" s="2315"/>
      <c r="X277" s="2315"/>
      <c r="Y277" s="2315"/>
      <c r="Z277" s="2315"/>
    </row>
    <row r="278" spans="1:26">
      <c r="A278" s="2444"/>
      <c r="B278" s="2353"/>
      <c r="C278" s="2361"/>
      <c r="D278" s="2364"/>
      <c r="E278" s="2363"/>
      <c r="F278" s="2364"/>
      <c r="G278" s="2366"/>
      <c r="H278" s="2366"/>
      <c r="I278" s="2366"/>
      <c r="J278" s="2366"/>
      <c r="K278" s="2366"/>
      <c r="L278" s="2366"/>
      <c r="M278" s="2366"/>
      <c r="N278" s="2366"/>
      <c r="O278" s="2366"/>
      <c r="P278" s="2366"/>
      <c r="Q278" s="2366"/>
      <c r="R278" s="2366"/>
      <c r="S278" s="2366"/>
      <c r="T278" s="2366"/>
      <c r="U278" s="2366"/>
      <c r="V278" s="2315"/>
      <c r="W278" s="2315"/>
      <c r="X278" s="2315"/>
      <c r="Y278" s="2315"/>
      <c r="Z278" s="2315"/>
    </row>
    <row r="279" spans="1:26">
      <c r="A279" s="2466" t="s">
        <v>1801</v>
      </c>
      <c r="B279" s="2466" t="s">
        <v>3814</v>
      </c>
      <c r="C279" s="2467"/>
      <c r="D279" s="2467"/>
      <c r="E279" s="2468"/>
      <c r="F279" s="2467"/>
      <c r="G279" s="2366"/>
      <c r="H279" s="2366"/>
      <c r="I279" s="2366"/>
      <c r="J279" s="2366"/>
      <c r="K279" s="2366"/>
      <c r="L279" s="2366"/>
      <c r="M279" s="2366"/>
      <c r="N279" s="2366"/>
      <c r="O279" s="2366"/>
      <c r="P279" s="2366"/>
      <c r="Q279" s="2366"/>
      <c r="R279" s="2366"/>
      <c r="S279" s="2366"/>
      <c r="T279" s="2366"/>
      <c r="U279" s="2366"/>
      <c r="V279" s="2315"/>
      <c r="W279" s="2315"/>
      <c r="X279" s="2315"/>
      <c r="Y279" s="2315"/>
      <c r="Z279" s="2315"/>
    </row>
    <row r="280" spans="1:26">
      <c r="A280" s="2467"/>
      <c r="B280" s="2467"/>
      <c r="C280" s="2467"/>
      <c r="D280" s="2467"/>
      <c r="E280" s="2468"/>
      <c r="F280" s="2467"/>
      <c r="G280" s="2366"/>
      <c r="H280" s="2366"/>
      <c r="I280" s="2366"/>
      <c r="J280" s="2366"/>
      <c r="K280" s="2366"/>
      <c r="L280" s="2366"/>
      <c r="M280" s="2366"/>
      <c r="N280" s="2366"/>
      <c r="O280" s="2366"/>
      <c r="P280" s="2366"/>
      <c r="Q280" s="2366"/>
      <c r="R280" s="2366"/>
      <c r="S280" s="2366"/>
      <c r="T280" s="2366"/>
      <c r="U280" s="2366"/>
      <c r="V280" s="2315"/>
      <c r="W280" s="2315"/>
      <c r="X280" s="2315"/>
      <c r="Y280" s="2315"/>
      <c r="Z280" s="2315"/>
    </row>
    <row r="281" spans="1:26">
      <c r="A281" s="2467"/>
      <c r="B281" s="2467"/>
      <c r="C281" s="2467"/>
      <c r="D281" s="2467"/>
      <c r="E281" s="2468"/>
      <c r="F281" s="2467"/>
      <c r="G281" s="2366"/>
      <c r="H281" s="2366"/>
      <c r="I281" s="2366"/>
      <c r="J281" s="2366"/>
      <c r="K281" s="2366"/>
      <c r="L281" s="2366"/>
      <c r="M281" s="2366"/>
      <c r="N281" s="2366"/>
      <c r="O281" s="2366"/>
      <c r="P281" s="2366"/>
      <c r="Q281" s="2366"/>
      <c r="R281" s="2366"/>
      <c r="S281" s="2366"/>
      <c r="T281" s="2366"/>
      <c r="U281" s="2366"/>
      <c r="V281" s="2315"/>
      <c r="W281" s="2315"/>
      <c r="X281" s="2315"/>
      <c r="Y281" s="2315"/>
      <c r="Z281" s="2315"/>
    </row>
    <row r="282" spans="1:26">
      <c r="A282" s="2469" t="s">
        <v>172</v>
      </c>
      <c r="B282" s="2466" t="s">
        <v>154</v>
      </c>
      <c r="C282" s="2470"/>
      <c r="D282" s="2470"/>
      <c r="E282" s="2471"/>
      <c r="F282" s="2472"/>
      <c r="G282" s="2366"/>
      <c r="H282" s="2366"/>
      <c r="I282" s="2366"/>
      <c r="J282" s="2366"/>
      <c r="K282" s="2366"/>
      <c r="L282" s="2366"/>
      <c r="M282" s="2366"/>
      <c r="N282" s="2366"/>
      <c r="O282" s="2366"/>
      <c r="P282" s="2366"/>
      <c r="Q282" s="2366"/>
      <c r="R282" s="2366"/>
      <c r="S282" s="2366"/>
      <c r="T282" s="2366"/>
      <c r="U282" s="2366"/>
      <c r="V282" s="2315"/>
      <c r="W282" s="2315"/>
      <c r="X282" s="2315"/>
      <c r="Y282" s="2315"/>
      <c r="Z282" s="2315"/>
    </row>
    <row r="283" spans="1:26">
      <c r="A283" s="2473"/>
      <c r="B283" s="2474"/>
      <c r="C283" s="2474"/>
      <c r="D283" s="2475"/>
      <c r="E283" s="2476"/>
      <c r="F283" s="2477"/>
      <c r="G283" s="2366"/>
      <c r="H283" s="2366"/>
      <c r="I283" s="2366"/>
      <c r="J283" s="2366"/>
      <c r="K283" s="2366"/>
      <c r="L283" s="2366"/>
      <c r="M283" s="2366"/>
      <c r="N283" s="2366"/>
      <c r="O283" s="2366"/>
      <c r="P283" s="2366"/>
      <c r="Q283" s="2366"/>
      <c r="R283" s="2366"/>
      <c r="S283" s="2366"/>
      <c r="T283" s="2366"/>
      <c r="U283" s="2366"/>
      <c r="V283" s="2315"/>
      <c r="W283" s="2315"/>
      <c r="X283" s="2315"/>
      <c r="Y283" s="2315"/>
      <c r="Z283" s="2315"/>
    </row>
    <row r="284" spans="1:26">
      <c r="A284" s="2478"/>
      <c r="B284" s="2479" t="s">
        <v>3815</v>
      </c>
      <c r="C284" s="2480"/>
      <c r="D284" s="2480"/>
      <c r="E284" s="2481"/>
      <c r="F284" s="2482"/>
      <c r="G284" s="2366"/>
      <c r="H284" s="2366"/>
      <c r="I284" s="2366"/>
      <c r="J284" s="2366"/>
      <c r="K284" s="2366"/>
      <c r="L284" s="2366"/>
      <c r="M284" s="2366"/>
      <c r="N284" s="2366"/>
      <c r="O284" s="2366"/>
      <c r="P284" s="2366"/>
      <c r="Q284" s="2366"/>
      <c r="R284" s="2366"/>
      <c r="S284" s="2366"/>
      <c r="T284" s="2366"/>
      <c r="U284" s="2366"/>
      <c r="V284" s="2315"/>
      <c r="W284" s="2315"/>
      <c r="X284" s="2315"/>
      <c r="Y284" s="2315"/>
      <c r="Z284" s="2315"/>
    </row>
    <row r="285" spans="1:26" ht="40.799999999999997">
      <c r="A285" s="2478"/>
      <c r="B285" s="2483" t="s">
        <v>3816</v>
      </c>
      <c r="C285" s="2480"/>
      <c r="D285" s="2484"/>
      <c r="E285" s="2481"/>
      <c r="F285" s="2482"/>
      <c r="G285" s="2366"/>
      <c r="H285" s="2366"/>
      <c r="I285" s="2366"/>
      <c r="J285" s="2366"/>
      <c r="K285" s="2366"/>
      <c r="L285" s="2366"/>
      <c r="M285" s="2366"/>
      <c r="N285" s="2366"/>
      <c r="O285" s="2366"/>
      <c r="P285" s="2366"/>
      <c r="Q285" s="2366"/>
      <c r="R285" s="2366"/>
      <c r="S285" s="2366"/>
      <c r="T285" s="2366"/>
      <c r="U285" s="2366"/>
      <c r="V285" s="2315"/>
      <c r="W285" s="2315"/>
      <c r="X285" s="2315"/>
      <c r="Y285" s="2315"/>
      <c r="Z285" s="2315"/>
    </row>
    <row r="286" spans="1:26" ht="51">
      <c r="A286" s="2473"/>
      <c r="B286" s="2474" t="s">
        <v>3817</v>
      </c>
      <c r="C286" s="2474"/>
      <c r="D286" s="2485"/>
      <c r="E286" s="2486"/>
      <c r="F286" s="2487"/>
      <c r="G286" s="2366"/>
      <c r="H286" s="2366"/>
      <c r="I286" s="2366"/>
      <c r="J286" s="2366"/>
      <c r="K286" s="2366"/>
      <c r="L286" s="2366"/>
      <c r="M286" s="2366"/>
      <c r="N286" s="2366"/>
      <c r="O286" s="2366"/>
      <c r="P286" s="2366"/>
      <c r="Q286" s="2366"/>
      <c r="R286" s="2366"/>
      <c r="S286" s="2366"/>
      <c r="T286" s="2366"/>
      <c r="U286" s="2366"/>
      <c r="V286" s="2315"/>
      <c r="W286" s="2315"/>
      <c r="X286" s="2315"/>
      <c r="Y286" s="2315"/>
      <c r="Z286" s="2315"/>
    </row>
    <row r="287" spans="1:26">
      <c r="A287" s="2473"/>
      <c r="B287" s="2474" t="s">
        <v>3818</v>
      </c>
      <c r="C287" s="2474"/>
      <c r="D287" s="2485"/>
      <c r="E287" s="2486"/>
      <c r="F287" s="2487"/>
      <c r="G287" s="2366"/>
      <c r="H287" s="2366"/>
      <c r="I287" s="2366"/>
      <c r="J287" s="2366"/>
      <c r="K287" s="2366"/>
      <c r="L287" s="2366"/>
      <c r="M287" s="2366"/>
      <c r="N287" s="2366"/>
      <c r="O287" s="2366"/>
      <c r="P287" s="2366"/>
      <c r="Q287" s="2366"/>
      <c r="R287" s="2366"/>
      <c r="S287" s="2366"/>
      <c r="T287" s="2366"/>
      <c r="U287" s="2366"/>
      <c r="V287" s="2315"/>
      <c r="W287" s="2315"/>
      <c r="X287" s="2315"/>
      <c r="Y287" s="2315"/>
      <c r="Z287" s="2315"/>
    </row>
    <row r="288" spans="1:26" ht="20.399999999999999">
      <c r="A288" s="2473"/>
      <c r="B288" s="2474" t="s">
        <v>3819</v>
      </c>
      <c r="C288" s="2474"/>
      <c r="D288" s="2485"/>
      <c r="E288" s="2486"/>
      <c r="F288" s="2487"/>
      <c r="G288" s="2366"/>
      <c r="H288" s="2366"/>
      <c r="I288" s="2366"/>
      <c r="J288" s="2366"/>
      <c r="K288" s="2366"/>
      <c r="L288" s="2366"/>
      <c r="M288" s="2366"/>
      <c r="N288" s="2366"/>
      <c r="O288" s="2366"/>
      <c r="P288" s="2366"/>
      <c r="Q288" s="2366"/>
      <c r="R288" s="2366"/>
      <c r="S288" s="2366"/>
      <c r="T288" s="2366"/>
      <c r="U288" s="2366"/>
      <c r="V288" s="2315"/>
      <c r="W288" s="2315"/>
      <c r="X288" s="2315"/>
      <c r="Y288" s="2315"/>
      <c r="Z288" s="2315"/>
    </row>
    <row r="289" spans="1:26" ht="61.2">
      <c r="A289" s="2473"/>
      <c r="B289" s="2474" t="s">
        <v>3820</v>
      </c>
      <c r="C289" s="2474"/>
      <c r="D289" s="2485"/>
      <c r="E289" s="2486"/>
      <c r="F289" s="2487"/>
      <c r="G289" s="2366"/>
      <c r="H289" s="2366"/>
      <c r="I289" s="2366"/>
      <c r="J289" s="2366"/>
      <c r="K289" s="2366"/>
      <c r="L289" s="2366"/>
      <c r="M289" s="2366"/>
      <c r="N289" s="2366"/>
      <c r="O289" s="2366"/>
      <c r="P289" s="2366"/>
      <c r="Q289" s="2366"/>
      <c r="R289" s="2366"/>
      <c r="S289" s="2366"/>
      <c r="T289" s="2366"/>
      <c r="U289" s="2366"/>
      <c r="V289" s="2315"/>
      <c r="W289" s="2315"/>
      <c r="X289" s="2315"/>
      <c r="Y289" s="2315"/>
      <c r="Z289" s="2315"/>
    </row>
    <row r="290" spans="1:26">
      <c r="A290" s="2473"/>
      <c r="B290" s="2474"/>
      <c r="C290" s="2474"/>
      <c r="D290" s="2485"/>
      <c r="E290" s="2486"/>
      <c r="F290" s="2487"/>
      <c r="G290" s="2488"/>
      <c r="H290" s="2366"/>
      <c r="I290" s="2366"/>
      <c r="J290" s="2366"/>
      <c r="K290" s="2366"/>
      <c r="L290" s="2366"/>
      <c r="M290" s="2366"/>
      <c r="N290" s="2366"/>
      <c r="O290" s="2366"/>
      <c r="P290" s="2366"/>
      <c r="Q290" s="2366"/>
      <c r="R290" s="2366"/>
      <c r="S290" s="2366"/>
      <c r="T290" s="2366"/>
      <c r="U290" s="2366"/>
      <c r="V290" s="2315"/>
      <c r="W290" s="2315"/>
      <c r="X290" s="2315"/>
      <c r="Y290" s="2315"/>
      <c r="Z290" s="2315"/>
    </row>
    <row r="291" spans="1:26" ht="81.599999999999994">
      <c r="A291" s="2473" t="s">
        <v>172</v>
      </c>
      <c r="B291" s="2474" t="s">
        <v>3821</v>
      </c>
      <c r="C291" s="2489" t="s">
        <v>2001</v>
      </c>
      <c r="D291" s="2427">
        <v>623</v>
      </c>
      <c r="E291" s="2426"/>
      <c r="F291" s="2427">
        <f>$D291*E291</f>
        <v>0</v>
      </c>
      <c r="G291" s="2490"/>
      <c r="H291" s="2366"/>
      <c r="I291" s="2366"/>
      <c r="J291" s="2366"/>
      <c r="K291" s="2366"/>
      <c r="L291" s="2366"/>
      <c r="M291" s="2366"/>
      <c r="N291" s="2366"/>
      <c r="O291" s="2366"/>
      <c r="P291" s="2366"/>
      <c r="Q291" s="2366"/>
      <c r="R291" s="2366"/>
      <c r="S291" s="2366"/>
      <c r="T291" s="2366"/>
      <c r="U291" s="2366"/>
      <c r="V291" s="2315"/>
      <c r="W291" s="2315"/>
      <c r="X291" s="2315"/>
      <c r="Y291" s="2315"/>
      <c r="Z291" s="2315"/>
    </row>
    <row r="292" spans="1:26">
      <c r="A292" s="2473"/>
      <c r="B292" s="2483"/>
      <c r="C292" s="2491"/>
      <c r="D292" s="2492"/>
      <c r="E292" s="2493"/>
      <c r="F292" s="2494"/>
      <c r="G292" s="2495"/>
      <c r="H292" s="2366"/>
      <c r="I292" s="2366"/>
      <c r="J292" s="2366"/>
      <c r="K292" s="2366"/>
      <c r="L292" s="2366"/>
      <c r="M292" s="2366"/>
      <c r="N292" s="2366"/>
      <c r="O292" s="2366"/>
      <c r="P292" s="2366"/>
      <c r="Q292" s="2366"/>
      <c r="R292" s="2366"/>
      <c r="S292" s="2366"/>
      <c r="T292" s="2366"/>
      <c r="U292" s="2366"/>
      <c r="V292" s="2315"/>
      <c r="W292" s="2315"/>
      <c r="X292" s="2315"/>
      <c r="Y292" s="2315"/>
      <c r="Z292" s="2315"/>
    </row>
    <row r="293" spans="1:26" ht="81.599999999999994">
      <c r="A293" s="2473" t="s">
        <v>202</v>
      </c>
      <c r="B293" s="2474" t="s">
        <v>3822</v>
      </c>
      <c r="C293" s="2489" t="s">
        <v>2001</v>
      </c>
      <c r="D293" s="2427">
        <v>716</v>
      </c>
      <c r="E293" s="2426"/>
      <c r="F293" s="2427">
        <f>$D293*E293</f>
        <v>0</v>
      </c>
      <c r="G293" s="2490"/>
      <c r="H293" s="2366"/>
      <c r="I293" s="2366"/>
      <c r="J293" s="2366"/>
      <c r="K293" s="2366"/>
      <c r="L293" s="2366"/>
      <c r="M293" s="2366"/>
      <c r="N293" s="2366"/>
      <c r="O293" s="2366"/>
      <c r="P293" s="2366"/>
      <c r="Q293" s="2366"/>
      <c r="R293" s="2366"/>
      <c r="S293" s="2366"/>
      <c r="T293" s="2366"/>
      <c r="U293" s="2366"/>
      <c r="V293" s="2315"/>
      <c r="W293" s="2315"/>
      <c r="X293" s="2315"/>
      <c r="Y293" s="2315"/>
      <c r="Z293" s="2315"/>
    </row>
    <row r="294" spans="1:26">
      <c r="A294" s="2473"/>
      <c r="B294" s="2483"/>
      <c r="C294" s="2491"/>
      <c r="D294" s="2492"/>
      <c r="E294" s="2493"/>
      <c r="F294" s="2494"/>
      <c r="G294" s="2495"/>
      <c r="H294" s="2366"/>
      <c r="I294" s="2366"/>
      <c r="J294" s="2366"/>
      <c r="K294" s="2366"/>
      <c r="L294" s="2366"/>
      <c r="M294" s="2366"/>
      <c r="N294" s="2366"/>
      <c r="O294" s="2366"/>
      <c r="P294" s="2366"/>
      <c r="Q294" s="2366"/>
      <c r="R294" s="2366"/>
      <c r="S294" s="2366"/>
      <c r="T294" s="2366"/>
      <c r="U294" s="2366"/>
      <c r="V294" s="2315"/>
      <c r="W294" s="2315"/>
      <c r="X294" s="2315"/>
      <c r="Y294" s="2315"/>
      <c r="Z294" s="2315"/>
    </row>
    <row r="295" spans="1:26" ht="40.799999999999997">
      <c r="A295" s="2473" t="s">
        <v>203</v>
      </c>
      <c r="B295" s="2474" t="s">
        <v>3823</v>
      </c>
      <c r="C295" s="2489" t="s">
        <v>232</v>
      </c>
      <c r="D295" s="2427">
        <v>10</v>
      </c>
      <c r="E295" s="2426"/>
      <c r="F295" s="2427">
        <f>$D295*E295</f>
        <v>0</v>
      </c>
      <c r="G295" s="2490"/>
      <c r="H295" s="2366"/>
      <c r="I295" s="2366"/>
      <c r="J295" s="2366"/>
      <c r="K295" s="2366"/>
      <c r="L295" s="2366"/>
      <c r="M295" s="2366"/>
      <c r="N295" s="2366"/>
      <c r="O295" s="2366"/>
      <c r="P295" s="2366"/>
      <c r="Q295" s="2366"/>
      <c r="R295" s="2366"/>
      <c r="S295" s="2366"/>
      <c r="T295" s="2366"/>
      <c r="U295" s="2366"/>
      <c r="V295" s="2315"/>
      <c r="W295" s="2315"/>
      <c r="X295" s="2315"/>
      <c r="Y295" s="2315"/>
      <c r="Z295" s="2315"/>
    </row>
    <row r="296" spans="1:26">
      <c r="A296" s="2473"/>
      <c r="B296" s="2474"/>
      <c r="C296" s="2491"/>
      <c r="D296" s="2492"/>
      <c r="E296" s="2493"/>
      <c r="F296" s="2494"/>
      <c r="G296" s="2495"/>
      <c r="H296" s="2366"/>
      <c r="I296" s="2366"/>
      <c r="J296" s="2366"/>
      <c r="K296" s="2366"/>
      <c r="L296" s="2366"/>
      <c r="M296" s="2366"/>
      <c r="N296" s="2366"/>
      <c r="O296" s="2366"/>
      <c r="P296" s="2366"/>
      <c r="Q296" s="2366"/>
      <c r="R296" s="2366"/>
      <c r="S296" s="2366"/>
      <c r="T296" s="2366"/>
      <c r="U296" s="2366"/>
      <c r="V296" s="2315"/>
      <c r="W296" s="2315"/>
      <c r="X296" s="2315"/>
      <c r="Y296" s="2315"/>
      <c r="Z296" s="2315"/>
    </row>
    <row r="297" spans="1:26">
      <c r="A297" s="2473"/>
      <c r="B297" s="2474"/>
      <c r="C297" s="2491"/>
      <c r="D297" s="2492"/>
      <c r="E297" s="2493"/>
      <c r="F297" s="2494"/>
      <c r="G297" s="2496"/>
      <c r="H297" s="2366"/>
      <c r="I297" s="2366"/>
      <c r="J297" s="2366"/>
      <c r="K297" s="2366"/>
      <c r="L297" s="2366"/>
      <c r="M297" s="2366"/>
      <c r="N297" s="2366"/>
      <c r="O297" s="2366"/>
      <c r="P297" s="2366"/>
      <c r="Q297" s="2366"/>
      <c r="R297" s="2366"/>
      <c r="S297" s="2366"/>
      <c r="T297" s="2366"/>
      <c r="U297" s="2366"/>
      <c r="V297" s="2315"/>
      <c r="W297" s="2315"/>
      <c r="X297" s="2315"/>
      <c r="Y297" s="2315"/>
      <c r="Z297" s="2315"/>
    </row>
    <row r="298" spans="1:26">
      <c r="A298" s="2497"/>
      <c r="B298" s="2498" t="s">
        <v>3824</v>
      </c>
      <c r="C298" s="2498"/>
      <c r="D298" s="2499"/>
      <c r="E298" s="2500"/>
      <c r="F298" s="2501">
        <f>SUM(F288:F297)</f>
        <v>0</v>
      </c>
      <c r="G298" s="2502"/>
      <c r="H298" s="2366"/>
      <c r="I298" s="2366"/>
      <c r="J298" s="2366"/>
      <c r="K298" s="2366"/>
      <c r="L298" s="2366"/>
      <c r="M298" s="2366"/>
      <c r="N298" s="2366"/>
      <c r="O298" s="2366"/>
      <c r="P298" s="2366"/>
      <c r="Q298" s="2366"/>
      <c r="R298" s="2366"/>
      <c r="S298" s="2366"/>
      <c r="T298" s="2366"/>
      <c r="U298" s="2366"/>
      <c r="V298" s="2315"/>
      <c r="W298" s="2315"/>
      <c r="X298" s="2315"/>
      <c r="Y298" s="2315"/>
      <c r="Z298" s="2315"/>
    </row>
    <row r="299" spans="1:26">
      <c r="A299" s="2473"/>
      <c r="B299" s="2503"/>
      <c r="C299" s="2503"/>
      <c r="D299" s="2504"/>
      <c r="E299" s="2505"/>
      <c r="F299" s="2506"/>
      <c r="G299" s="2507"/>
      <c r="H299" s="2366"/>
      <c r="I299" s="2366"/>
      <c r="J299" s="2366"/>
      <c r="K299" s="2366"/>
      <c r="L299" s="2366"/>
      <c r="M299" s="2366"/>
      <c r="N299" s="2366"/>
      <c r="O299" s="2366"/>
      <c r="P299" s="2366"/>
      <c r="Q299" s="2366"/>
      <c r="R299" s="2366"/>
      <c r="S299" s="2366"/>
      <c r="T299" s="2366"/>
      <c r="U299" s="2366"/>
      <c r="V299" s="2315"/>
      <c r="W299" s="2315"/>
      <c r="X299" s="2315"/>
      <c r="Y299" s="2315"/>
      <c r="Z299" s="2315"/>
    </row>
    <row r="300" spans="1:26">
      <c r="A300" s="2469" t="s">
        <v>202</v>
      </c>
      <c r="B300" s="2466" t="s">
        <v>3825</v>
      </c>
      <c r="C300" s="2470"/>
      <c r="D300" s="2508"/>
      <c r="E300" s="2471"/>
      <c r="F300" s="2472"/>
      <c r="G300" s="2509"/>
      <c r="H300" s="2366"/>
      <c r="I300" s="2366"/>
      <c r="J300" s="2366"/>
      <c r="K300" s="2366"/>
      <c r="L300" s="2366"/>
      <c r="M300" s="2366"/>
      <c r="N300" s="2366"/>
      <c r="O300" s="2366"/>
      <c r="P300" s="2366"/>
      <c r="Q300" s="2366"/>
      <c r="R300" s="2366"/>
      <c r="S300" s="2366"/>
      <c r="T300" s="2366"/>
      <c r="U300" s="2366"/>
      <c r="V300" s="2315"/>
      <c r="W300" s="2315"/>
      <c r="X300" s="2315"/>
      <c r="Y300" s="2315"/>
      <c r="Z300" s="2315"/>
    </row>
    <row r="301" spans="1:26">
      <c r="A301" s="2473"/>
      <c r="B301" s="2503"/>
      <c r="C301" s="2474"/>
      <c r="D301" s="2475"/>
      <c r="E301" s="2476"/>
      <c r="F301" s="2477"/>
      <c r="G301" s="2496"/>
      <c r="H301" s="2366"/>
      <c r="I301" s="2366"/>
      <c r="J301" s="2366"/>
      <c r="K301" s="2366"/>
      <c r="L301" s="2366"/>
      <c r="M301" s="2366"/>
      <c r="N301" s="2366"/>
      <c r="O301" s="2366"/>
      <c r="P301" s="2366"/>
      <c r="Q301" s="2366"/>
      <c r="R301" s="2366"/>
      <c r="S301" s="2366"/>
      <c r="T301" s="2366"/>
      <c r="U301" s="2366"/>
      <c r="V301" s="2315"/>
      <c r="W301" s="2315"/>
      <c r="X301" s="2315"/>
      <c r="Y301" s="2315"/>
      <c r="Z301" s="2315"/>
    </row>
    <row r="302" spans="1:26" ht="30.6">
      <c r="A302" s="2473" t="s">
        <v>172</v>
      </c>
      <c r="B302" s="2474" t="s">
        <v>3826</v>
      </c>
      <c r="C302" s="2474"/>
      <c r="D302" s="2475"/>
      <c r="E302" s="2476"/>
      <c r="F302" s="2477"/>
      <c r="G302" s="2496"/>
      <c r="H302" s="2366"/>
      <c r="I302" s="2366"/>
      <c r="J302" s="2366"/>
      <c r="K302" s="2366"/>
      <c r="L302" s="2366"/>
      <c r="M302" s="2366"/>
      <c r="N302" s="2366"/>
      <c r="O302" s="2366"/>
      <c r="P302" s="2366"/>
      <c r="Q302" s="2366"/>
      <c r="R302" s="2366"/>
      <c r="S302" s="2366"/>
      <c r="T302" s="2366"/>
      <c r="U302" s="2366"/>
      <c r="V302" s="2315"/>
      <c r="W302" s="2315"/>
      <c r="X302" s="2315"/>
      <c r="Y302" s="2315"/>
      <c r="Z302" s="2315"/>
    </row>
    <row r="303" spans="1:26" ht="40.799999999999997">
      <c r="A303" s="2473"/>
      <c r="B303" s="2474" t="s">
        <v>3827</v>
      </c>
      <c r="C303" s="2474"/>
      <c r="D303" s="2475"/>
      <c r="E303" s="2476"/>
      <c r="F303" s="2477"/>
      <c r="G303" s="2496"/>
      <c r="H303" s="2366"/>
      <c r="I303" s="2366"/>
      <c r="J303" s="2366"/>
      <c r="K303" s="2366"/>
      <c r="L303" s="2366"/>
      <c r="M303" s="2366"/>
      <c r="N303" s="2366"/>
      <c r="O303" s="2366"/>
      <c r="P303" s="2366"/>
      <c r="Q303" s="2366"/>
      <c r="R303" s="2366"/>
      <c r="S303" s="2366"/>
      <c r="T303" s="2366"/>
      <c r="U303" s="2366"/>
      <c r="V303" s="2315"/>
      <c r="W303" s="2315"/>
      <c r="X303" s="2315"/>
      <c r="Y303" s="2315"/>
      <c r="Z303" s="2315"/>
    </row>
    <row r="304" spans="1:26" ht="40.799999999999997">
      <c r="A304" s="2510"/>
      <c r="B304" s="2474" t="s">
        <v>3828</v>
      </c>
      <c r="C304" s="2489" t="s">
        <v>232</v>
      </c>
      <c r="D304" s="2427">
        <v>490</v>
      </c>
      <c r="E304" s="2426"/>
      <c r="F304" s="2427">
        <f>$D304*E304</f>
        <v>0</v>
      </c>
      <c r="G304" s="2496"/>
      <c r="H304" s="2366"/>
      <c r="I304" s="2366"/>
      <c r="J304" s="2366"/>
      <c r="K304" s="2366"/>
      <c r="L304" s="2366"/>
      <c r="M304" s="2366"/>
      <c r="N304" s="2366"/>
      <c r="O304" s="2366"/>
      <c r="P304" s="2366"/>
      <c r="Q304" s="2366"/>
      <c r="R304" s="2366"/>
      <c r="S304" s="2366"/>
      <c r="T304" s="2366"/>
      <c r="U304" s="2366"/>
      <c r="V304" s="2315"/>
      <c r="W304" s="2315"/>
      <c r="X304" s="2315"/>
      <c r="Y304" s="2315"/>
      <c r="Z304" s="2315"/>
    </row>
    <row r="305" spans="1:26">
      <c r="A305" s="2473"/>
      <c r="B305" s="2474"/>
      <c r="C305" s="2491"/>
      <c r="D305" s="2492"/>
      <c r="E305" s="2493"/>
      <c r="F305" s="2494"/>
      <c r="G305" s="2496"/>
      <c r="H305" s="2366"/>
      <c r="I305" s="2366"/>
      <c r="J305" s="2366"/>
      <c r="K305" s="2366"/>
      <c r="L305" s="2366"/>
      <c r="M305" s="2366"/>
      <c r="N305" s="2366"/>
      <c r="O305" s="2366"/>
      <c r="P305" s="2366"/>
      <c r="Q305" s="2366"/>
      <c r="R305" s="2366"/>
      <c r="S305" s="2366"/>
      <c r="T305" s="2366"/>
      <c r="U305" s="2366"/>
      <c r="V305" s="2315"/>
      <c r="W305" s="2315"/>
      <c r="X305" s="2315"/>
      <c r="Y305" s="2315"/>
      <c r="Z305" s="2315"/>
    </row>
    <row r="306" spans="1:26" ht="61.2">
      <c r="A306" s="2473" t="s">
        <v>202</v>
      </c>
      <c r="B306" s="2474" t="s">
        <v>3829</v>
      </c>
      <c r="C306" s="2474"/>
      <c r="D306" s="2475"/>
      <c r="E306" s="2476"/>
      <c r="F306" s="2477"/>
      <c r="G306" s="2496"/>
      <c r="H306" s="2366"/>
      <c r="I306" s="2366"/>
      <c r="J306" s="2366"/>
      <c r="K306" s="2366"/>
      <c r="L306" s="2366"/>
      <c r="M306" s="2366"/>
      <c r="N306" s="2366"/>
      <c r="O306" s="2366"/>
      <c r="P306" s="2366"/>
      <c r="Q306" s="2366"/>
      <c r="R306" s="2366"/>
      <c r="S306" s="2366"/>
      <c r="T306" s="2366"/>
      <c r="U306" s="2366"/>
      <c r="V306" s="2315"/>
      <c r="W306" s="2315"/>
      <c r="X306" s="2315"/>
      <c r="Y306" s="2315"/>
      <c r="Z306" s="2315"/>
    </row>
    <row r="307" spans="1:26">
      <c r="A307" s="2473"/>
      <c r="B307" s="2511" t="s">
        <v>2403</v>
      </c>
      <c r="C307" s="2474" t="s">
        <v>2309</v>
      </c>
      <c r="D307" s="2427">
        <v>517</v>
      </c>
      <c r="E307" s="2426"/>
      <c r="F307" s="2427">
        <f>$D307*E307</f>
        <v>0</v>
      </c>
      <c r="G307" s="2496"/>
      <c r="H307" s="2366"/>
      <c r="I307" s="2366"/>
      <c r="J307" s="2366"/>
      <c r="K307" s="2366"/>
      <c r="L307" s="2366"/>
      <c r="M307" s="2366"/>
      <c r="N307" s="2366"/>
      <c r="O307" s="2366"/>
      <c r="P307" s="2366"/>
      <c r="Q307" s="2366"/>
      <c r="R307" s="2366"/>
      <c r="S307" s="2366"/>
      <c r="T307" s="2366"/>
      <c r="U307" s="2366"/>
      <c r="V307" s="2315"/>
      <c r="W307" s="2315"/>
      <c r="X307" s="2315"/>
      <c r="Y307" s="2315"/>
      <c r="Z307" s="2315"/>
    </row>
    <row r="308" spans="1:26">
      <c r="A308" s="2473"/>
      <c r="B308" s="2511" t="s">
        <v>331</v>
      </c>
      <c r="C308" s="2474" t="s">
        <v>2309</v>
      </c>
      <c r="D308" s="2427">
        <v>517</v>
      </c>
      <c r="E308" s="2426"/>
      <c r="F308" s="2427">
        <f>$D308*E308</f>
        <v>0</v>
      </c>
      <c r="G308" s="2496"/>
      <c r="H308" s="2366"/>
      <c r="I308" s="2366"/>
      <c r="J308" s="2366"/>
      <c r="K308" s="2366"/>
      <c r="L308" s="2366"/>
      <c r="M308" s="2366"/>
      <c r="N308" s="2366"/>
      <c r="O308" s="2366"/>
      <c r="P308" s="2366"/>
      <c r="Q308" s="2366"/>
      <c r="R308" s="2366"/>
      <c r="S308" s="2366"/>
      <c r="T308" s="2366"/>
      <c r="U308" s="2366"/>
      <c r="V308" s="2315"/>
      <c r="W308" s="2315"/>
      <c r="X308" s="2315"/>
      <c r="Y308" s="2315"/>
      <c r="Z308" s="2315"/>
    </row>
    <row r="309" spans="1:26">
      <c r="A309" s="2473"/>
      <c r="B309" s="2512"/>
      <c r="C309" s="2512"/>
      <c r="D309" s="2513"/>
      <c r="E309" s="2514"/>
      <c r="F309" s="2515"/>
      <c r="G309" s="2496"/>
      <c r="H309" s="2366"/>
      <c r="I309" s="2366"/>
      <c r="J309" s="2366"/>
      <c r="K309" s="2366"/>
      <c r="L309" s="2366"/>
      <c r="M309" s="2366"/>
      <c r="N309" s="2366"/>
      <c r="O309" s="2366"/>
      <c r="P309" s="2366"/>
      <c r="Q309" s="2366"/>
      <c r="R309" s="2366"/>
      <c r="S309" s="2366"/>
      <c r="T309" s="2366"/>
      <c r="U309" s="2366"/>
      <c r="V309" s="2315"/>
      <c r="W309" s="2315"/>
      <c r="X309" s="2315"/>
      <c r="Y309" s="2315"/>
      <c r="Z309" s="2315"/>
    </row>
    <row r="310" spans="1:26" ht="51">
      <c r="A310" s="2473">
        <v>3</v>
      </c>
      <c r="B310" s="2474" t="s">
        <v>3830</v>
      </c>
      <c r="C310" s="2474"/>
      <c r="D310" s="2516"/>
      <c r="E310" s="2476"/>
      <c r="F310" s="2477"/>
      <c r="G310" s="2517"/>
      <c r="H310" s="2366"/>
      <c r="I310" s="2366"/>
      <c r="J310" s="2366"/>
      <c r="K310" s="2366"/>
      <c r="L310" s="2366"/>
      <c r="M310" s="2366"/>
      <c r="N310" s="2366"/>
      <c r="O310" s="2366"/>
      <c r="P310" s="2366"/>
      <c r="Q310" s="2366"/>
      <c r="R310" s="2366"/>
      <c r="S310" s="2366"/>
      <c r="T310" s="2366"/>
      <c r="U310" s="2366"/>
      <c r="V310" s="2315"/>
      <c r="W310" s="2315"/>
      <c r="X310" s="2315"/>
      <c r="Y310" s="2315"/>
      <c r="Z310" s="2315"/>
    </row>
    <row r="311" spans="1:26">
      <c r="A311" s="2473"/>
      <c r="B311" s="2511" t="s">
        <v>2403</v>
      </c>
      <c r="C311" s="2474" t="s">
        <v>2309</v>
      </c>
      <c r="D311" s="2518">
        <v>929</v>
      </c>
      <c r="E311" s="2519"/>
      <c r="F311" s="2518">
        <f>$D311*E311</f>
        <v>0</v>
      </c>
      <c r="G311" s="2517"/>
      <c r="H311" s="2366"/>
      <c r="I311" s="2366"/>
      <c r="J311" s="2366"/>
      <c r="K311" s="2366"/>
      <c r="L311" s="2366"/>
      <c r="M311" s="2366"/>
      <c r="N311" s="2366"/>
      <c r="O311" s="2366"/>
      <c r="P311" s="2366"/>
      <c r="Q311" s="2366"/>
      <c r="R311" s="2366"/>
      <c r="S311" s="2366"/>
      <c r="T311" s="2366"/>
      <c r="U311" s="2366"/>
      <c r="V311" s="2315"/>
      <c r="W311" s="2315"/>
      <c r="X311" s="2315"/>
      <c r="Y311" s="2315"/>
      <c r="Z311" s="2315"/>
    </row>
    <row r="312" spans="1:26">
      <c r="A312" s="2473"/>
      <c r="B312" s="2511" t="s">
        <v>331</v>
      </c>
      <c r="C312" s="2474" t="s">
        <v>2309</v>
      </c>
      <c r="D312" s="2518">
        <v>929</v>
      </c>
      <c r="E312" s="2519"/>
      <c r="F312" s="2518">
        <f>$D312*E312</f>
        <v>0</v>
      </c>
      <c r="G312" s="2517"/>
      <c r="H312" s="2366"/>
      <c r="I312" s="2366"/>
      <c r="J312" s="2366"/>
      <c r="K312" s="2366"/>
      <c r="L312" s="2366"/>
      <c r="M312" s="2366"/>
      <c r="N312" s="2366"/>
      <c r="O312" s="2366"/>
      <c r="P312" s="2366"/>
      <c r="Q312" s="2366"/>
      <c r="R312" s="2366"/>
      <c r="S312" s="2366"/>
      <c r="T312" s="2366"/>
      <c r="U312" s="2366"/>
      <c r="V312" s="2315"/>
      <c r="W312" s="2315"/>
      <c r="X312" s="2315"/>
      <c r="Y312" s="2315"/>
      <c r="Z312" s="2315"/>
    </row>
    <row r="313" spans="1:26" ht="51">
      <c r="A313" s="2473">
        <v>4</v>
      </c>
      <c r="B313" s="2474" t="s">
        <v>3831</v>
      </c>
      <c r="C313" s="2474"/>
      <c r="D313" s="2516"/>
      <c r="E313" s="2476"/>
      <c r="F313" s="2477"/>
      <c r="G313" s="2517"/>
      <c r="H313" s="2366"/>
      <c r="I313" s="2366"/>
      <c r="J313" s="2366"/>
      <c r="K313" s="2366"/>
      <c r="L313" s="2366"/>
      <c r="M313" s="2366"/>
      <c r="N313" s="2366"/>
      <c r="O313" s="2366"/>
      <c r="P313" s="2366"/>
      <c r="Q313" s="2366"/>
      <c r="R313" s="2366"/>
      <c r="S313" s="2366"/>
      <c r="T313" s="2366"/>
      <c r="U313" s="2366"/>
      <c r="V313" s="2315"/>
      <c r="W313" s="2315"/>
      <c r="X313" s="2315"/>
      <c r="Y313" s="2315"/>
      <c r="Z313" s="2315"/>
    </row>
    <row r="314" spans="1:26">
      <c r="A314" s="2473"/>
      <c r="B314" s="2511" t="s">
        <v>2403</v>
      </c>
      <c r="C314" s="2474" t="s">
        <v>2309</v>
      </c>
      <c r="D314" s="2518">
        <v>1322</v>
      </c>
      <c r="E314" s="2519"/>
      <c r="F314" s="2518">
        <f>$D314*E314</f>
        <v>0</v>
      </c>
      <c r="G314" s="2517"/>
      <c r="H314" s="2366"/>
      <c r="I314" s="2366"/>
      <c r="J314" s="2366"/>
      <c r="K314" s="2366"/>
      <c r="L314" s="2366"/>
      <c r="M314" s="2366"/>
      <c r="N314" s="2366"/>
      <c r="O314" s="2366"/>
      <c r="P314" s="2366"/>
      <c r="Q314" s="2366"/>
      <c r="R314" s="2366"/>
      <c r="S314" s="2366"/>
      <c r="T314" s="2366"/>
      <c r="U314" s="2366"/>
      <c r="V314" s="2315"/>
      <c r="W314" s="2315"/>
      <c r="X314" s="2315"/>
      <c r="Y314" s="2315"/>
      <c r="Z314" s="2315"/>
    </row>
    <row r="315" spans="1:26">
      <c r="A315" s="2473"/>
      <c r="B315" s="2511" t="s">
        <v>331</v>
      </c>
      <c r="C315" s="2474" t="s">
        <v>2309</v>
      </c>
      <c r="D315" s="2518">
        <v>1322</v>
      </c>
      <c r="E315" s="2519"/>
      <c r="F315" s="2518">
        <f>$D315*E315</f>
        <v>0</v>
      </c>
      <c r="G315" s="2517"/>
      <c r="H315" s="2366"/>
      <c r="I315" s="2366"/>
      <c r="J315" s="2366"/>
      <c r="K315" s="2366"/>
      <c r="L315" s="2366"/>
      <c r="M315" s="2366"/>
      <c r="N315" s="2366"/>
      <c r="O315" s="2366"/>
      <c r="P315" s="2366"/>
      <c r="Q315" s="2366"/>
      <c r="R315" s="2366"/>
      <c r="S315" s="2366"/>
      <c r="T315" s="2366"/>
      <c r="U315" s="2366"/>
      <c r="V315" s="2315"/>
      <c r="W315" s="2315"/>
      <c r="X315" s="2315"/>
      <c r="Y315" s="2315"/>
      <c r="Z315" s="2315"/>
    </row>
    <row r="316" spans="1:26" ht="61.2">
      <c r="A316" s="2473">
        <v>5</v>
      </c>
      <c r="B316" s="2474" t="s">
        <v>3832</v>
      </c>
      <c r="C316" s="2489" t="s">
        <v>2309</v>
      </c>
      <c r="D316" s="2518">
        <v>2224</v>
      </c>
      <c r="E316" s="2519"/>
      <c r="F316" s="2518">
        <f>$D316*E316</f>
        <v>0</v>
      </c>
      <c r="G316" s="2517"/>
      <c r="H316" s="2366"/>
      <c r="I316" s="2366"/>
      <c r="J316" s="2366"/>
      <c r="K316" s="2366"/>
      <c r="L316" s="2366"/>
      <c r="M316" s="2366"/>
      <c r="N316" s="2366"/>
      <c r="O316" s="2366"/>
      <c r="P316" s="2366"/>
      <c r="Q316" s="2366"/>
      <c r="R316" s="2366"/>
      <c r="S316" s="2366"/>
      <c r="T316" s="2366"/>
      <c r="U316" s="2366"/>
      <c r="V316" s="2315"/>
      <c r="W316" s="2315"/>
      <c r="X316" s="2315"/>
      <c r="Y316" s="2315"/>
      <c r="Z316" s="2315"/>
    </row>
    <row r="317" spans="1:26">
      <c r="A317" s="2473"/>
      <c r="B317" s="2474"/>
      <c r="C317" s="2510"/>
      <c r="D317" s="2492"/>
      <c r="E317" s="2520"/>
      <c r="F317" s="2510"/>
      <c r="G317" s="2517"/>
      <c r="H317" s="2366"/>
      <c r="I317" s="2366"/>
      <c r="J317" s="2366"/>
      <c r="K317" s="2366"/>
      <c r="L317" s="2366"/>
      <c r="M317" s="2366"/>
      <c r="N317" s="2366"/>
      <c r="O317" s="2366"/>
      <c r="P317" s="2366"/>
      <c r="Q317" s="2366"/>
      <c r="R317" s="2366"/>
      <c r="S317" s="2366"/>
      <c r="T317" s="2366"/>
      <c r="U317" s="2366"/>
      <c r="V317" s="2315"/>
      <c r="W317" s="2315"/>
      <c r="X317" s="2315"/>
      <c r="Y317" s="2315"/>
      <c r="Z317" s="2315"/>
    </row>
    <row r="318" spans="1:26" ht="51">
      <c r="A318" s="2473">
        <v>6</v>
      </c>
      <c r="B318" s="2474" t="s">
        <v>3833</v>
      </c>
      <c r="C318" s="2512"/>
      <c r="D318" s="2513"/>
      <c r="E318" s="2514"/>
      <c r="F318" s="2515"/>
      <c r="G318" s="2517"/>
      <c r="H318" s="2366"/>
      <c r="I318" s="2366"/>
      <c r="J318" s="2366"/>
      <c r="K318" s="2366"/>
      <c r="L318" s="2366"/>
      <c r="M318" s="2366"/>
      <c r="N318" s="2366"/>
      <c r="O318" s="2366"/>
      <c r="P318" s="2366"/>
      <c r="Q318" s="2366"/>
      <c r="R318" s="2366"/>
      <c r="S318" s="2366"/>
      <c r="T318" s="2366"/>
      <c r="U318" s="2366"/>
      <c r="V318" s="2315"/>
      <c r="W318" s="2315"/>
      <c r="X318" s="2315"/>
      <c r="Y318" s="2315"/>
      <c r="Z318" s="2315"/>
    </row>
    <row r="319" spans="1:26">
      <c r="A319" s="2473"/>
      <c r="B319" s="2511" t="s">
        <v>2403</v>
      </c>
      <c r="C319" s="2474" t="s">
        <v>232</v>
      </c>
      <c r="D319" s="2518">
        <v>23</v>
      </c>
      <c r="E319" s="2519"/>
      <c r="F319" s="2518">
        <f>$D319*E319</f>
        <v>0</v>
      </c>
      <c r="G319" s="2496"/>
      <c r="H319" s="2366"/>
      <c r="I319" s="2366"/>
      <c r="J319" s="2366"/>
      <c r="K319" s="2366"/>
      <c r="L319" s="2366"/>
      <c r="M319" s="2366"/>
      <c r="N319" s="2366"/>
      <c r="O319" s="2366"/>
      <c r="P319" s="2366"/>
      <c r="Q319" s="2366"/>
      <c r="R319" s="2366"/>
      <c r="S319" s="2366"/>
      <c r="T319" s="2366"/>
      <c r="U319" s="2366"/>
      <c r="V319" s="2315"/>
      <c r="W319" s="2315"/>
      <c r="X319" s="2315"/>
      <c r="Y319" s="2315"/>
      <c r="Z319" s="2315"/>
    </row>
    <row r="320" spans="1:26">
      <c r="A320" s="2473"/>
      <c r="B320" s="2511" t="s">
        <v>331</v>
      </c>
      <c r="C320" s="2474" t="s">
        <v>232</v>
      </c>
      <c r="D320" s="2518">
        <v>23</v>
      </c>
      <c r="E320" s="2519"/>
      <c r="F320" s="2518">
        <f>$D320*E320</f>
        <v>0</v>
      </c>
      <c r="G320" s="2496"/>
      <c r="H320" s="2366"/>
      <c r="I320" s="2366"/>
      <c r="J320" s="2366"/>
      <c r="K320" s="2366"/>
      <c r="L320" s="2366"/>
      <c r="M320" s="2366"/>
      <c r="N320" s="2366"/>
      <c r="O320" s="2366"/>
      <c r="P320" s="2366"/>
      <c r="Q320" s="2366"/>
      <c r="R320" s="2366"/>
      <c r="S320" s="2366"/>
      <c r="T320" s="2366"/>
      <c r="U320" s="2366"/>
      <c r="V320" s="2315"/>
      <c r="W320" s="2315"/>
      <c r="X320" s="2315"/>
      <c r="Y320" s="2315"/>
      <c r="Z320" s="2315"/>
    </row>
    <row r="321" spans="1:26">
      <c r="A321" s="2473"/>
      <c r="B321" s="2474"/>
      <c r="C321" s="2474"/>
      <c r="D321" s="2516"/>
      <c r="E321" s="2476"/>
      <c r="F321" s="2477"/>
      <c r="G321" s="2496"/>
      <c r="H321" s="2366"/>
      <c r="I321" s="2366"/>
      <c r="J321" s="2366"/>
      <c r="K321" s="2366"/>
      <c r="L321" s="2366"/>
      <c r="M321" s="2366"/>
      <c r="N321" s="2366"/>
      <c r="O321" s="2366"/>
      <c r="P321" s="2366"/>
      <c r="Q321" s="2366"/>
      <c r="R321" s="2366"/>
      <c r="S321" s="2366"/>
      <c r="T321" s="2366"/>
      <c r="U321" s="2366"/>
      <c r="V321" s="2315"/>
      <c r="W321" s="2315"/>
      <c r="X321" s="2315"/>
      <c r="Y321" s="2315"/>
      <c r="Z321" s="2315"/>
    </row>
    <row r="322" spans="1:26">
      <c r="A322" s="2473"/>
      <c r="B322" s="2511"/>
      <c r="C322" s="2474"/>
      <c r="D322" s="2516"/>
      <c r="E322" s="2521"/>
      <c r="F322" s="2477"/>
      <c r="G322" s="2496"/>
      <c r="H322" s="2366"/>
      <c r="I322" s="2366"/>
      <c r="J322" s="2366"/>
      <c r="K322" s="2366"/>
      <c r="L322" s="2366"/>
      <c r="M322" s="2366"/>
      <c r="N322" s="2366"/>
      <c r="O322" s="2366"/>
      <c r="P322" s="2366"/>
      <c r="Q322" s="2366"/>
      <c r="R322" s="2366"/>
      <c r="S322" s="2366"/>
      <c r="T322" s="2366"/>
      <c r="U322" s="2366"/>
      <c r="V322" s="2315"/>
      <c r="W322" s="2315"/>
      <c r="X322" s="2315"/>
      <c r="Y322" s="2315"/>
      <c r="Z322" s="2315"/>
    </row>
    <row r="323" spans="1:26" ht="40.799999999999997">
      <c r="A323" s="2473">
        <v>7</v>
      </c>
      <c r="B323" s="2474" t="s">
        <v>3834</v>
      </c>
      <c r="C323" s="2512"/>
      <c r="D323" s="2513"/>
      <c r="E323" s="2514"/>
      <c r="F323" s="2515"/>
      <c r="G323" s="2496"/>
      <c r="H323" s="2366"/>
      <c r="I323" s="2366"/>
      <c r="J323" s="2366"/>
      <c r="K323" s="2366"/>
      <c r="L323" s="2366"/>
      <c r="M323" s="2366"/>
      <c r="N323" s="2366"/>
      <c r="O323" s="2366"/>
      <c r="P323" s="2366"/>
      <c r="Q323" s="2366"/>
      <c r="R323" s="2366"/>
      <c r="S323" s="2366"/>
      <c r="T323" s="2366"/>
      <c r="U323" s="2366"/>
      <c r="V323" s="2315"/>
      <c r="W323" s="2315"/>
      <c r="X323" s="2315"/>
      <c r="Y323" s="2315"/>
      <c r="Z323" s="2315"/>
    </row>
    <row r="324" spans="1:26">
      <c r="A324" s="2473"/>
      <c r="B324" s="2474"/>
      <c r="C324" s="2512"/>
      <c r="D324" s="2513"/>
      <c r="E324" s="2514"/>
      <c r="F324" s="2515"/>
      <c r="G324" s="2496"/>
      <c r="H324" s="2366"/>
      <c r="I324" s="2366"/>
      <c r="J324" s="2366"/>
      <c r="K324" s="2366"/>
      <c r="L324" s="2366"/>
      <c r="M324" s="2366"/>
      <c r="N324" s="2366"/>
      <c r="O324" s="2366"/>
      <c r="P324" s="2366"/>
      <c r="Q324" s="2366"/>
      <c r="R324" s="2366"/>
      <c r="S324" s="2366"/>
      <c r="T324" s="2366"/>
      <c r="U324" s="2366"/>
      <c r="V324" s="2315"/>
      <c r="W324" s="2315"/>
      <c r="X324" s="2315"/>
      <c r="Y324" s="2315"/>
      <c r="Z324" s="2315"/>
    </row>
    <row r="325" spans="1:26">
      <c r="A325" s="2473"/>
      <c r="B325" s="2511" t="s">
        <v>2403</v>
      </c>
      <c r="C325" s="2474" t="s">
        <v>3835</v>
      </c>
      <c r="D325" s="2518">
        <v>23</v>
      </c>
      <c r="E325" s="2519"/>
      <c r="F325" s="2518">
        <f>$D325*E325</f>
        <v>0</v>
      </c>
      <c r="G325" s="2496"/>
      <c r="H325" s="2366"/>
      <c r="I325" s="2366"/>
      <c r="J325" s="2366"/>
      <c r="K325" s="2366"/>
      <c r="L325" s="2366"/>
      <c r="M325" s="2366"/>
      <c r="N325" s="2366"/>
      <c r="O325" s="2366"/>
      <c r="P325" s="2366"/>
      <c r="Q325" s="2366"/>
      <c r="R325" s="2366"/>
      <c r="S325" s="2366"/>
      <c r="T325" s="2366"/>
      <c r="U325" s="2366"/>
      <c r="V325" s="2315"/>
      <c r="W325" s="2315"/>
      <c r="X325" s="2315"/>
      <c r="Y325" s="2315"/>
      <c r="Z325" s="2315"/>
    </row>
    <row r="326" spans="1:26">
      <c r="A326" s="2473"/>
      <c r="B326" s="2511" t="s">
        <v>331</v>
      </c>
      <c r="C326" s="2474" t="s">
        <v>3835</v>
      </c>
      <c r="D326" s="2518">
        <v>23</v>
      </c>
      <c r="E326" s="2519"/>
      <c r="F326" s="2518">
        <f>$D326*E326</f>
        <v>0</v>
      </c>
      <c r="G326" s="2496"/>
      <c r="H326" s="2366"/>
      <c r="I326" s="2366"/>
      <c r="J326" s="2366"/>
      <c r="K326" s="2366"/>
      <c r="L326" s="2366"/>
      <c r="M326" s="2366"/>
      <c r="N326" s="2366"/>
      <c r="O326" s="2366"/>
      <c r="P326" s="2366"/>
      <c r="Q326" s="2366"/>
      <c r="R326" s="2366"/>
      <c r="S326" s="2366"/>
      <c r="T326" s="2366"/>
      <c r="U326" s="2366"/>
      <c r="V326" s="2315"/>
      <c r="W326" s="2315"/>
      <c r="X326" s="2315"/>
      <c r="Y326" s="2315"/>
      <c r="Z326" s="2315"/>
    </row>
    <row r="327" spans="1:26" ht="61.2">
      <c r="A327" s="2473">
        <v>8</v>
      </c>
      <c r="B327" s="2474" t="s">
        <v>3836</v>
      </c>
      <c r="C327" s="2474"/>
      <c r="D327" s="2516"/>
      <c r="E327" s="2476"/>
      <c r="F327" s="2477"/>
      <c r="G327" s="2496"/>
      <c r="H327" s="2366"/>
      <c r="I327" s="2366"/>
      <c r="J327" s="2366"/>
      <c r="K327" s="2366"/>
      <c r="L327" s="2366"/>
      <c r="M327" s="2366"/>
      <c r="N327" s="2366"/>
      <c r="O327" s="2366"/>
      <c r="P327" s="2366"/>
      <c r="Q327" s="2366"/>
      <c r="R327" s="2366"/>
      <c r="S327" s="2366"/>
      <c r="T327" s="2366"/>
      <c r="U327" s="2366"/>
      <c r="V327" s="2315"/>
      <c r="W327" s="2315"/>
      <c r="X327" s="2315"/>
      <c r="Y327" s="2315"/>
      <c r="Z327" s="2315"/>
    </row>
    <row r="328" spans="1:26">
      <c r="A328" s="2473"/>
      <c r="B328" s="2511" t="s">
        <v>2403</v>
      </c>
      <c r="C328" s="2474" t="s">
        <v>3835</v>
      </c>
      <c r="D328" s="2518">
        <v>10</v>
      </c>
      <c r="E328" s="2519"/>
      <c r="F328" s="2518">
        <f>$D328*E328</f>
        <v>0</v>
      </c>
      <c r="G328" s="2496"/>
      <c r="H328" s="2366"/>
      <c r="I328" s="2366"/>
      <c r="J328" s="2366"/>
      <c r="K328" s="2366"/>
      <c r="L328" s="2366"/>
      <c r="M328" s="2366"/>
      <c r="N328" s="2366"/>
      <c r="O328" s="2366"/>
      <c r="P328" s="2366"/>
      <c r="Q328" s="2366"/>
      <c r="R328" s="2366"/>
      <c r="S328" s="2366"/>
      <c r="T328" s="2366"/>
      <c r="U328" s="2366"/>
      <c r="V328" s="2315"/>
      <c r="W328" s="2315"/>
      <c r="X328" s="2315"/>
      <c r="Y328" s="2315"/>
      <c r="Z328" s="2315"/>
    </row>
    <row r="329" spans="1:26">
      <c r="A329" s="2473"/>
      <c r="B329" s="2511" t="s">
        <v>331</v>
      </c>
      <c r="C329" s="2474" t="s">
        <v>3835</v>
      </c>
      <c r="D329" s="2518">
        <v>10</v>
      </c>
      <c r="E329" s="2519"/>
      <c r="F329" s="2518">
        <f>$D329*E329</f>
        <v>0</v>
      </c>
      <c r="G329" s="2496"/>
      <c r="H329" s="2366"/>
      <c r="I329" s="2366"/>
      <c r="J329" s="2366"/>
      <c r="K329" s="2366"/>
      <c r="L329" s="2366"/>
      <c r="M329" s="2366"/>
      <c r="N329" s="2366"/>
      <c r="O329" s="2366"/>
      <c r="P329" s="2366"/>
      <c r="Q329" s="2366"/>
      <c r="R329" s="2366"/>
      <c r="S329" s="2366"/>
      <c r="T329" s="2366"/>
      <c r="U329" s="2366"/>
      <c r="V329" s="2315"/>
      <c r="W329" s="2315"/>
      <c r="X329" s="2315"/>
      <c r="Y329" s="2315"/>
      <c r="Z329" s="2315"/>
    </row>
    <row r="330" spans="1:26" ht="61.2">
      <c r="A330" s="2473">
        <v>9</v>
      </c>
      <c r="B330" s="2474" t="s">
        <v>3837</v>
      </c>
      <c r="C330" s="2474"/>
      <c r="D330" s="2516"/>
      <c r="E330" s="2476"/>
      <c r="F330" s="2477"/>
      <c r="G330" s="2496"/>
      <c r="H330" s="2366"/>
      <c r="I330" s="2366"/>
      <c r="J330" s="2366"/>
      <c r="K330" s="2366"/>
      <c r="L330" s="2366"/>
      <c r="M330" s="2366"/>
      <c r="N330" s="2366"/>
      <c r="O330" s="2366"/>
      <c r="P330" s="2366"/>
      <c r="Q330" s="2366"/>
      <c r="R330" s="2366"/>
      <c r="S330" s="2366"/>
      <c r="T330" s="2366"/>
      <c r="U330" s="2366"/>
      <c r="V330" s="2315"/>
      <c r="W330" s="2315"/>
      <c r="X330" s="2315"/>
      <c r="Y330" s="2315"/>
      <c r="Z330" s="2315"/>
    </row>
    <row r="331" spans="1:26">
      <c r="A331" s="2473"/>
      <c r="B331" s="2511" t="s">
        <v>2403</v>
      </c>
      <c r="C331" s="2474" t="s">
        <v>3835</v>
      </c>
      <c r="D331" s="2518">
        <v>44</v>
      </c>
      <c r="E331" s="2519"/>
      <c r="F331" s="2518">
        <f>$D331*E331</f>
        <v>0</v>
      </c>
      <c r="G331" s="2496"/>
      <c r="H331" s="2366"/>
      <c r="I331" s="2366"/>
      <c r="J331" s="2366"/>
      <c r="K331" s="2366"/>
      <c r="L331" s="2366"/>
      <c r="M331" s="2366"/>
      <c r="N331" s="2366"/>
      <c r="O331" s="2366"/>
      <c r="P331" s="2366"/>
      <c r="Q331" s="2366"/>
      <c r="R331" s="2366"/>
      <c r="S331" s="2366"/>
      <c r="T331" s="2366"/>
      <c r="U331" s="2366"/>
      <c r="V331" s="2315"/>
      <c r="W331" s="2315"/>
      <c r="X331" s="2315"/>
      <c r="Y331" s="2315"/>
      <c r="Z331" s="2315"/>
    </row>
    <row r="332" spans="1:26">
      <c r="A332" s="2473"/>
      <c r="B332" s="2511" t="s">
        <v>331</v>
      </c>
      <c r="C332" s="2474" t="s">
        <v>3835</v>
      </c>
      <c r="D332" s="2518">
        <v>44</v>
      </c>
      <c r="E332" s="2519"/>
      <c r="F332" s="2518">
        <f>$D332*E332</f>
        <v>0</v>
      </c>
      <c r="G332" s="2496"/>
      <c r="H332" s="2366"/>
      <c r="I332" s="2366"/>
      <c r="J332" s="2366"/>
      <c r="K332" s="2366"/>
      <c r="L332" s="2366"/>
      <c r="M332" s="2366"/>
      <c r="N332" s="2366"/>
      <c r="O332" s="2366"/>
      <c r="P332" s="2366"/>
      <c r="Q332" s="2366"/>
      <c r="R332" s="2366"/>
      <c r="S332" s="2366"/>
      <c r="T332" s="2366"/>
      <c r="U332" s="2366"/>
      <c r="V332" s="2315"/>
      <c r="W332" s="2315"/>
      <c r="X332" s="2315"/>
      <c r="Y332" s="2315"/>
      <c r="Z332" s="2315"/>
    </row>
    <row r="333" spans="1:26" ht="40.799999999999997">
      <c r="A333" s="2473">
        <v>10</v>
      </c>
      <c r="B333" s="2474" t="s">
        <v>3838</v>
      </c>
      <c r="C333" s="2474"/>
      <c r="D333" s="2516"/>
      <c r="E333" s="2476"/>
      <c r="F333" s="2477"/>
      <c r="G333" s="2496"/>
      <c r="H333" s="2366"/>
      <c r="I333" s="2366"/>
      <c r="J333" s="2366"/>
      <c r="K333" s="2366"/>
      <c r="L333" s="2366"/>
      <c r="M333" s="2366"/>
      <c r="N333" s="2366"/>
      <c r="O333" s="2366"/>
      <c r="P333" s="2366"/>
      <c r="Q333" s="2366"/>
      <c r="R333" s="2366"/>
      <c r="S333" s="2366"/>
      <c r="T333" s="2366"/>
      <c r="U333" s="2366"/>
      <c r="V333" s="2315"/>
      <c r="W333" s="2315"/>
      <c r="X333" s="2315"/>
      <c r="Y333" s="2315"/>
      <c r="Z333" s="2315"/>
    </row>
    <row r="334" spans="1:26">
      <c r="A334" s="2473"/>
      <c r="B334" s="2511" t="s">
        <v>2403</v>
      </c>
      <c r="C334" s="2474" t="s">
        <v>232</v>
      </c>
      <c r="D334" s="2518">
        <v>10</v>
      </c>
      <c r="E334" s="2519"/>
      <c r="F334" s="2518">
        <f>$D334*E334</f>
        <v>0</v>
      </c>
      <c r="G334" s="2496"/>
      <c r="H334" s="2366"/>
      <c r="I334" s="2366"/>
      <c r="J334" s="2366"/>
      <c r="K334" s="2366"/>
      <c r="L334" s="2366"/>
      <c r="M334" s="2366"/>
      <c r="N334" s="2366"/>
      <c r="O334" s="2366"/>
      <c r="P334" s="2366"/>
      <c r="Q334" s="2366"/>
      <c r="R334" s="2366"/>
      <c r="S334" s="2366"/>
      <c r="T334" s="2366"/>
      <c r="U334" s="2366"/>
      <c r="V334" s="2315"/>
      <c r="W334" s="2315"/>
      <c r="X334" s="2315"/>
      <c r="Y334" s="2315"/>
      <c r="Z334" s="2315"/>
    </row>
    <row r="335" spans="1:26">
      <c r="A335" s="2473"/>
      <c r="B335" s="2511" t="s">
        <v>331</v>
      </c>
      <c r="C335" s="2474" t="s">
        <v>232</v>
      </c>
      <c r="D335" s="2518">
        <v>10</v>
      </c>
      <c r="E335" s="2519"/>
      <c r="F335" s="2518">
        <f>$D335*E335</f>
        <v>0</v>
      </c>
      <c r="G335" s="2496"/>
      <c r="H335" s="2366"/>
      <c r="I335" s="2366"/>
      <c r="J335" s="2366"/>
      <c r="K335" s="2366"/>
      <c r="L335" s="2366"/>
      <c r="M335" s="2366"/>
      <c r="N335" s="2366"/>
      <c r="O335" s="2366"/>
      <c r="P335" s="2366"/>
      <c r="Q335" s="2366"/>
      <c r="R335" s="2366"/>
      <c r="S335" s="2366"/>
      <c r="T335" s="2366"/>
      <c r="U335" s="2366"/>
      <c r="V335" s="2315"/>
      <c r="W335" s="2315"/>
      <c r="X335" s="2315"/>
      <c r="Y335" s="2315"/>
      <c r="Z335" s="2315"/>
    </row>
    <row r="336" spans="1:26" ht="61.2">
      <c r="A336" s="2473">
        <v>11</v>
      </c>
      <c r="B336" s="2474" t="s">
        <v>3839</v>
      </c>
      <c r="C336" s="2474"/>
      <c r="D336" s="2516"/>
      <c r="E336" s="2476"/>
      <c r="F336" s="2477"/>
      <c r="G336" s="2496"/>
      <c r="H336" s="2366"/>
      <c r="I336" s="2366"/>
      <c r="J336" s="2366"/>
      <c r="K336" s="2366"/>
      <c r="L336" s="2366"/>
      <c r="M336" s="2366"/>
      <c r="N336" s="2366"/>
      <c r="O336" s="2366"/>
      <c r="P336" s="2366"/>
      <c r="Q336" s="2366"/>
      <c r="R336" s="2366"/>
      <c r="S336" s="2366"/>
      <c r="T336" s="2366"/>
      <c r="U336" s="2366"/>
      <c r="V336" s="2315"/>
      <c r="W336" s="2315"/>
      <c r="X336" s="2315"/>
      <c r="Y336" s="2315"/>
      <c r="Z336" s="2315"/>
    </row>
    <row r="337" spans="1:26">
      <c r="A337" s="2473"/>
      <c r="B337" s="2511" t="s">
        <v>2403</v>
      </c>
      <c r="C337" s="2474" t="s">
        <v>3835</v>
      </c>
      <c r="D337" s="2518">
        <v>44</v>
      </c>
      <c r="E337" s="2519"/>
      <c r="F337" s="2518">
        <f>$D337*E337</f>
        <v>0</v>
      </c>
      <c r="G337" s="2496"/>
      <c r="H337" s="2366"/>
      <c r="I337" s="2366"/>
      <c r="J337" s="2366"/>
      <c r="K337" s="2366"/>
      <c r="L337" s="2366"/>
      <c r="M337" s="2366"/>
      <c r="N337" s="2366"/>
      <c r="O337" s="2366"/>
      <c r="P337" s="2366"/>
      <c r="Q337" s="2366"/>
      <c r="R337" s="2366"/>
      <c r="S337" s="2366"/>
      <c r="T337" s="2366"/>
      <c r="U337" s="2366"/>
      <c r="V337" s="2315"/>
      <c r="W337" s="2315"/>
      <c r="X337" s="2315"/>
      <c r="Y337" s="2315"/>
      <c r="Z337" s="2315"/>
    </row>
    <row r="338" spans="1:26">
      <c r="A338" s="2473"/>
      <c r="B338" s="2511" t="s">
        <v>331</v>
      </c>
      <c r="C338" s="2474" t="s">
        <v>3835</v>
      </c>
      <c r="D338" s="2518">
        <v>44</v>
      </c>
      <c r="E338" s="2519"/>
      <c r="F338" s="2518">
        <f>$D338*E338</f>
        <v>0</v>
      </c>
      <c r="G338" s="2496"/>
      <c r="H338" s="2366"/>
      <c r="I338" s="2366"/>
      <c r="J338" s="2366"/>
      <c r="K338" s="2366"/>
      <c r="L338" s="2366"/>
      <c r="M338" s="2366"/>
      <c r="N338" s="2366"/>
      <c r="O338" s="2366"/>
      <c r="P338" s="2366"/>
      <c r="Q338" s="2366"/>
      <c r="R338" s="2366"/>
      <c r="S338" s="2366"/>
      <c r="T338" s="2366"/>
      <c r="U338" s="2366"/>
      <c r="V338" s="2315"/>
      <c r="W338" s="2315"/>
      <c r="X338" s="2315"/>
      <c r="Y338" s="2315"/>
      <c r="Z338" s="2315"/>
    </row>
    <row r="339" spans="1:26" ht="61.2">
      <c r="A339" s="2473">
        <v>12</v>
      </c>
      <c r="B339" s="2474" t="s">
        <v>3840</v>
      </c>
      <c r="C339" s="2474"/>
      <c r="D339" s="2516"/>
      <c r="E339" s="2476"/>
      <c r="F339" s="2477"/>
      <c r="G339" s="2496"/>
      <c r="H339" s="2366"/>
      <c r="I339" s="2366"/>
      <c r="J339" s="2366"/>
      <c r="K339" s="2366"/>
      <c r="L339" s="2366"/>
      <c r="M339" s="2366"/>
      <c r="N339" s="2366"/>
      <c r="O339" s="2366"/>
      <c r="P339" s="2366"/>
      <c r="Q339" s="2366"/>
      <c r="R339" s="2366"/>
      <c r="S339" s="2366"/>
      <c r="T339" s="2366"/>
      <c r="U339" s="2366"/>
      <c r="V339" s="2315"/>
      <c r="W339" s="2315"/>
      <c r="X339" s="2315"/>
      <c r="Y339" s="2315"/>
      <c r="Z339" s="2315"/>
    </row>
    <row r="340" spans="1:26">
      <c r="A340" s="2473"/>
      <c r="B340" s="2511" t="s">
        <v>2403</v>
      </c>
      <c r="C340" s="2474" t="s">
        <v>3835</v>
      </c>
      <c r="D340" s="2518">
        <v>11</v>
      </c>
      <c r="E340" s="2519"/>
      <c r="F340" s="2518">
        <f>$D340*E340</f>
        <v>0</v>
      </c>
      <c r="G340" s="2496"/>
      <c r="H340" s="2366"/>
      <c r="I340" s="2366"/>
      <c r="J340" s="2366"/>
      <c r="K340" s="2366"/>
      <c r="L340" s="2366"/>
      <c r="M340" s="2366"/>
      <c r="N340" s="2366"/>
      <c r="O340" s="2366"/>
      <c r="P340" s="2366"/>
      <c r="Q340" s="2366"/>
      <c r="R340" s="2366"/>
      <c r="S340" s="2366"/>
      <c r="T340" s="2366"/>
      <c r="U340" s="2366"/>
      <c r="V340" s="2315"/>
      <c r="W340" s="2315"/>
      <c r="X340" s="2315"/>
      <c r="Y340" s="2315"/>
      <c r="Z340" s="2315"/>
    </row>
    <row r="341" spans="1:26">
      <c r="A341" s="2473"/>
      <c r="B341" s="2511" t="s">
        <v>331</v>
      </c>
      <c r="C341" s="2474" t="s">
        <v>3835</v>
      </c>
      <c r="D341" s="2518">
        <v>11</v>
      </c>
      <c r="E341" s="2519"/>
      <c r="F341" s="2518">
        <f>$D341*E341</f>
        <v>0</v>
      </c>
      <c r="G341" s="2496"/>
      <c r="H341" s="2366"/>
      <c r="I341" s="2366"/>
      <c r="J341" s="2366"/>
      <c r="K341" s="2366"/>
      <c r="L341" s="2366"/>
      <c r="M341" s="2366"/>
      <c r="N341" s="2366"/>
      <c r="O341" s="2366"/>
      <c r="P341" s="2366"/>
      <c r="Q341" s="2366"/>
      <c r="R341" s="2366"/>
      <c r="S341" s="2366"/>
      <c r="T341" s="2366"/>
      <c r="U341" s="2366"/>
      <c r="V341" s="2315"/>
      <c r="W341" s="2315"/>
      <c r="X341" s="2315"/>
      <c r="Y341" s="2315"/>
      <c r="Z341" s="2315"/>
    </row>
    <row r="342" spans="1:26" ht="51">
      <c r="A342" s="2473">
        <v>13</v>
      </c>
      <c r="B342" s="2474" t="s">
        <v>3841</v>
      </c>
      <c r="C342" s="2474"/>
      <c r="D342" s="2516"/>
      <c r="E342" s="2476"/>
      <c r="F342" s="2477"/>
      <c r="G342" s="2496"/>
      <c r="H342" s="2366"/>
      <c r="I342" s="2366"/>
      <c r="J342" s="2366"/>
      <c r="K342" s="2366"/>
      <c r="L342" s="2366"/>
      <c r="M342" s="2366"/>
      <c r="N342" s="2366"/>
      <c r="O342" s="2366"/>
      <c r="P342" s="2366"/>
      <c r="Q342" s="2366"/>
      <c r="R342" s="2366"/>
      <c r="S342" s="2366"/>
      <c r="T342" s="2366"/>
      <c r="U342" s="2366"/>
      <c r="V342" s="2315"/>
      <c r="W342" s="2315"/>
      <c r="X342" s="2315"/>
      <c r="Y342" s="2315"/>
      <c r="Z342" s="2315"/>
    </row>
    <row r="343" spans="1:26">
      <c r="A343" s="2473"/>
      <c r="B343" s="2511" t="s">
        <v>2403</v>
      </c>
      <c r="C343" s="2474" t="s">
        <v>3835</v>
      </c>
      <c r="D343" s="2518">
        <v>21</v>
      </c>
      <c r="E343" s="2519"/>
      <c r="F343" s="2518">
        <f>$D343*E343</f>
        <v>0</v>
      </c>
      <c r="G343" s="2496"/>
      <c r="H343" s="2366"/>
      <c r="I343" s="2366"/>
      <c r="J343" s="2366"/>
      <c r="K343" s="2366"/>
      <c r="L343" s="2366"/>
      <c r="M343" s="2366"/>
      <c r="N343" s="2366"/>
      <c r="O343" s="2366"/>
      <c r="P343" s="2366"/>
      <c r="Q343" s="2366"/>
      <c r="R343" s="2366"/>
      <c r="S343" s="2366"/>
      <c r="T343" s="2366"/>
      <c r="U343" s="2366"/>
      <c r="V343" s="2315"/>
      <c r="W343" s="2315"/>
      <c r="X343" s="2315"/>
      <c r="Y343" s="2315"/>
      <c r="Z343" s="2315"/>
    </row>
    <row r="344" spans="1:26">
      <c r="A344" s="2473"/>
      <c r="B344" s="2511" t="s">
        <v>331</v>
      </c>
      <c r="C344" s="2474" t="s">
        <v>3835</v>
      </c>
      <c r="D344" s="2518">
        <v>21</v>
      </c>
      <c r="E344" s="2519"/>
      <c r="F344" s="2518">
        <f>$D344*E344</f>
        <v>0</v>
      </c>
      <c r="G344" s="2496"/>
      <c r="H344" s="2366"/>
      <c r="I344" s="2366"/>
      <c r="J344" s="2366"/>
      <c r="K344" s="2366"/>
      <c r="L344" s="2366"/>
      <c r="M344" s="2366"/>
      <c r="N344" s="2366"/>
      <c r="O344" s="2366"/>
      <c r="P344" s="2366"/>
      <c r="Q344" s="2366"/>
      <c r="R344" s="2366"/>
      <c r="S344" s="2366"/>
      <c r="T344" s="2366"/>
      <c r="U344" s="2366"/>
      <c r="V344" s="2315"/>
      <c r="W344" s="2315"/>
      <c r="X344" s="2315"/>
      <c r="Y344" s="2315"/>
      <c r="Z344" s="2315"/>
    </row>
    <row r="345" spans="1:26" ht="71.400000000000006">
      <c r="A345" s="2473">
        <v>14</v>
      </c>
      <c r="B345" s="2474" t="s">
        <v>3842</v>
      </c>
      <c r="C345" s="2474"/>
      <c r="D345" s="2516"/>
      <c r="E345" s="2476"/>
      <c r="F345" s="2477"/>
      <c r="G345" s="2496"/>
      <c r="H345" s="2366"/>
      <c r="I345" s="2366"/>
      <c r="J345" s="2366"/>
      <c r="K345" s="2366"/>
      <c r="L345" s="2366"/>
      <c r="M345" s="2366"/>
      <c r="N345" s="2366"/>
      <c r="O345" s="2366"/>
      <c r="P345" s="2366"/>
      <c r="Q345" s="2366"/>
      <c r="R345" s="2366"/>
      <c r="S345" s="2366"/>
      <c r="T345" s="2366"/>
      <c r="U345" s="2366"/>
      <c r="V345" s="2315"/>
      <c r="W345" s="2315"/>
      <c r="X345" s="2315"/>
      <c r="Y345" s="2315"/>
      <c r="Z345" s="2315"/>
    </row>
    <row r="346" spans="1:26">
      <c r="A346" s="2473"/>
      <c r="B346" s="2511" t="s">
        <v>2403</v>
      </c>
      <c r="C346" s="2474" t="s">
        <v>3835</v>
      </c>
      <c r="D346" s="2518">
        <v>2</v>
      </c>
      <c r="E346" s="2519"/>
      <c r="F346" s="2518">
        <f>$D346*E346</f>
        <v>0</v>
      </c>
      <c r="G346" s="2496"/>
      <c r="H346" s="2366"/>
      <c r="I346" s="2366"/>
      <c r="J346" s="2366"/>
      <c r="K346" s="2366"/>
      <c r="L346" s="2366"/>
      <c r="M346" s="2366"/>
      <c r="N346" s="2366"/>
      <c r="O346" s="2366"/>
      <c r="P346" s="2366"/>
      <c r="Q346" s="2366"/>
      <c r="R346" s="2366"/>
      <c r="S346" s="2366"/>
      <c r="T346" s="2366"/>
      <c r="U346" s="2366"/>
      <c r="V346" s="2315"/>
      <c r="W346" s="2315"/>
      <c r="X346" s="2315"/>
      <c r="Y346" s="2315"/>
      <c r="Z346" s="2315"/>
    </row>
    <row r="347" spans="1:26">
      <c r="A347" s="2473"/>
      <c r="B347" s="2511" t="s">
        <v>331</v>
      </c>
      <c r="C347" s="2474" t="s">
        <v>3835</v>
      </c>
      <c r="D347" s="2518">
        <v>2</v>
      </c>
      <c r="E347" s="2519"/>
      <c r="F347" s="2518">
        <f>$D347*E347</f>
        <v>0</v>
      </c>
      <c r="G347" s="2496"/>
      <c r="H347" s="2366"/>
      <c r="I347" s="2366"/>
      <c r="J347" s="2366"/>
      <c r="K347" s="2366"/>
      <c r="L347" s="2366"/>
      <c r="M347" s="2366"/>
      <c r="N347" s="2366"/>
      <c r="O347" s="2366"/>
      <c r="P347" s="2366"/>
      <c r="Q347" s="2366"/>
      <c r="R347" s="2366"/>
      <c r="S347" s="2366"/>
      <c r="T347" s="2366"/>
      <c r="U347" s="2366"/>
      <c r="V347" s="2315"/>
      <c r="W347" s="2315"/>
      <c r="X347" s="2315"/>
      <c r="Y347" s="2315"/>
      <c r="Z347" s="2315"/>
    </row>
    <row r="348" spans="1:26" ht="40.799999999999997">
      <c r="A348" s="2473">
        <v>15</v>
      </c>
      <c r="B348" s="2474" t="s">
        <v>3843</v>
      </c>
      <c r="C348" s="2474"/>
      <c r="D348" s="2516"/>
      <c r="E348" s="2476"/>
      <c r="F348" s="2477"/>
      <c r="G348" s="2496"/>
      <c r="H348" s="2366"/>
      <c r="I348" s="2366"/>
      <c r="J348" s="2366"/>
      <c r="K348" s="2366"/>
      <c r="L348" s="2366"/>
      <c r="M348" s="2366"/>
      <c r="N348" s="2366"/>
      <c r="O348" s="2366"/>
      <c r="P348" s="2366"/>
      <c r="Q348" s="2366"/>
      <c r="R348" s="2366"/>
      <c r="S348" s="2366"/>
      <c r="T348" s="2366"/>
      <c r="U348" s="2366"/>
      <c r="V348" s="2315"/>
      <c r="W348" s="2315"/>
      <c r="X348" s="2315"/>
      <c r="Y348" s="2315"/>
      <c r="Z348" s="2315"/>
    </row>
    <row r="349" spans="1:26">
      <c r="A349" s="2473"/>
      <c r="B349" s="2511" t="s">
        <v>2403</v>
      </c>
      <c r="C349" s="2474" t="s">
        <v>2001</v>
      </c>
      <c r="D349" s="2518">
        <v>230</v>
      </c>
      <c r="E349" s="2519"/>
      <c r="F349" s="2518">
        <f>$D349*E349</f>
        <v>0</v>
      </c>
      <c r="G349" s="2496"/>
      <c r="H349" s="2366"/>
      <c r="I349" s="2366"/>
      <c r="J349" s="2366"/>
      <c r="K349" s="2366"/>
      <c r="L349" s="2366"/>
      <c r="M349" s="2366"/>
      <c r="N349" s="2366"/>
      <c r="O349" s="2366"/>
      <c r="P349" s="2366"/>
      <c r="Q349" s="2366"/>
      <c r="R349" s="2366"/>
      <c r="S349" s="2366"/>
      <c r="T349" s="2366"/>
      <c r="U349" s="2366"/>
      <c r="V349" s="2315"/>
      <c r="W349" s="2315"/>
      <c r="X349" s="2315"/>
      <c r="Y349" s="2315"/>
      <c r="Z349" s="2315"/>
    </row>
    <row r="350" spans="1:26">
      <c r="A350" s="2473"/>
      <c r="B350" s="2511" t="s">
        <v>331</v>
      </c>
      <c r="C350" s="2474" t="s">
        <v>2001</v>
      </c>
      <c r="D350" s="2518">
        <v>230</v>
      </c>
      <c r="E350" s="2519"/>
      <c r="F350" s="2518">
        <f>$D350*E350</f>
        <v>0</v>
      </c>
      <c r="G350" s="2496"/>
      <c r="H350" s="2366"/>
      <c r="I350" s="2366"/>
      <c r="J350" s="2366"/>
      <c r="K350" s="2366"/>
      <c r="L350" s="2366"/>
      <c r="M350" s="2366"/>
      <c r="N350" s="2366"/>
      <c r="O350" s="2366"/>
      <c r="P350" s="2366"/>
      <c r="Q350" s="2366"/>
      <c r="R350" s="2366"/>
      <c r="S350" s="2366"/>
      <c r="T350" s="2366"/>
      <c r="U350" s="2366"/>
      <c r="V350" s="2315"/>
      <c r="W350" s="2315"/>
      <c r="X350" s="2315"/>
      <c r="Y350" s="2315"/>
      <c r="Z350" s="2315"/>
    </row>
    <row r="351" spans="1:26" ht="51">
      <c r="A351" s="2473">
        <v>16</v>
      </c>
      <c r="B351" s="2474" t="s">
        <v>3844</v>
      </c>
      <c r="C351" s="2474"/>
      <c r="D351" s="2516"/>
      <c r="E351" s="2476"/>
      <c r="F351" s="2477"/>
      <c r="G351" s="2496"/>
      <c r="H351" s="2366"/>
      <c r="I351" s="2366"/>
      <c r="J351" s="2366"/>
      <c r="K351" s="2366"/>
      <c r="L351" s="2366"/>
      <c r="M351" s="2366"/>
      <c r="N351" s="2366"/>
      <c r="O351" s="2366"/>
      <c r="P351" s="2366"/>
      <c r="Q351" s="2366"/>
      <c r="R351" s="2366"/>
      <c r="S351" s="2366"/>
      <c r="T351" s="2366"/>
      <c r="U351" s="2366"/>
      <c r="V351" s="2315"/>
      <c r="W351" s="2315"/>
      <c r="X351" s="2315"/>
      <c r="Y351" s="2315"/>
      <c r="Z351" s="2315"/>
    </row>
    <row r="352" spans="1:26">
      <c r="A352" s="2473"/>
      <c r="B352" s="2511" t="s">
        <v>2403</v>
      </c>
      <c r="C352" s="2474" t="s">
        <v>3835</v>
      </c>
      <c r="D352" s="2518">
        <v>469</v>
      </c>
      <c r="E352" s="2519"/>
      <c r="F352" s="2518">
        <f>$D352*E352</f>
        <v>0</v>
      </c>
      <c r="G352" s="2496"/>
      <c r="H352" s="2366"/>
      <c r="I352" s="2366"/>
      <c r="J352" s="2366"/>
      <c r="K352" s="2366"/>
      <c r="L352" s="2366"/>
      <c r="M352" s="2366"/>
      <c r="N352" s="2366"/>
      <c r="O352" s="2366"/>
      <c r="P352" s="2366"/>
      <c r="Q352" s="2366"/>
      <c r="R352" s="2366"/>
      <c r="S352" s="2366"/>
      <c r="T352" s="2366"/>
      <c r="U352" s="2366"/>
      <c r="V352" s="2315"/>
      <c r="W352" s="2315"/>
      <c r="X352" s="2315"/>
      <c r="Y352" s="2315"/>
      <c r="Z352" s="2315"/>
    </row>
    <row r="353" spans="1:26">
      <c r="A353" s="2473"/>
      <c r="B353" s="2511" t="s">
        <v>331</v>
      </c>
      <c r="C353" s="2474" t="s">
        <v>3835</v>
      </c>
      <c r="D353" s="2518">
        <v>469</v>
      </c>
      <c r="E353" s="2519"/>
      <c r="F353" s="2518">
        <f>$D353*E353</f>
        <v>0</v>
      </c>
      <c r="G353" s="2496"/>
      <c r="H353" s="2366"/>
      <c r="I353" s="2366"/>
      <c r="J353" s="2366"/>
      <c r="K353" s="2366"/>
      <c r="L353" s="2366"/>
      <c r="M353" s="2366"/>
      <c r="N353" s="2366"/>
      <c r="O353" s="2366"/>
      <c r="P353" s="2366"/>
      <c r="Q353" s="2366"/>
      <c r="R353" s="2366"/>
      <c r="S353" s="2366"/>
      <c r="T353" s="2366"/>
      <c r="U353" s="2366"/>
      <c r="V353" s="2315"/>
      <c r="W353" s="2315"/>
      <c r="X353" s="2315"/>
      <c r="Y353" s="2315"/>
      <c r="Z353" s="2315"/>
    </row>
    <row r="354" spans="1:26" ht="51">
      <c r="A354" s="2473">
        <v>17</v>
      </c>
      <c r="B354" s="2474" t="s">
        <v>3845</v>
      </c>
      <c r="C354" s="2474"/>
      <c r="D354" s="2516"/>
      <c r="E354" s="2476"/>
      <c r="F354" s="2477"/>
      <c r="G354" s="2496"/>
      <c r="H354" s="2366"/>
      <c r="I354" s="2366"/>
      <c r="J354" s="2366"/>
      <c r="K354" s="2366"/>
      <c r="L354" s="2366"/>
      <c r="M354" s="2366"/>
      <c r="N354" s="2366"/>
      <c r="O354" s="2366"/>
      <c r="P354" s="2366"/>
      <c r="Q354" s="2366"/>
      <c r="R354" s="2366"/>
      <c r="S354" s="2366"/>
      <c r="T354" s="2366"/>
      <c r="U354" s="2366"/>
      <c r="V354" s="2315"/>
      <c r="W354" s="2315"/>
      <c r="X354" s="2315"/>
      <c r="Y354" s="2315"/>
      <c r="Z354" s="2315"/>
    </row>
    <row r="355" spans="1:26">
      <c r="A355" s="2473"/>
      <c r="B355" s="2511" t="s">
        <v>2403</v>
      </c>
      <c r="C355" s="2474" t="s">
        <v>232</v>
      </c>
      <c r="D355" s="2518">
        <v>434</v>
      </c>
      <c r="E355" s="2519"/>
      <c r="F355" s="2518">
        <f>$D355*E355</f>
        <v>0</v>
      </c>
      <c r="G355" s="2496"/>
      <c r="H355" s="2366"/>
      <c r="I355" s="2366"/>
      <c r="J355" s="2366"/>
      <c r="K355" s="2366"/>
      <c r="L355" s="2366"/>
      <c r="M355" s="2366"/>
      <c r="N355" s="2366"/>
      <c r="O355" s="2366"/>
      <c r="P355" s="2366"/>
      <c r="Q355" s="2366"/>
      <c r="R355" s="2366"/>
      <c r="S355" s="2366"/>
      <c r="T355" s="2366"/>
      <c r="U355" s="2366"/>
      <c r="V355" s="2315"/>
      <c r="W355" s="2315"/>
      <c r="X355" s="2315"/>
      <c r="Y355" s="2315"/>
      <c r="Z355" s="2315"/>
    </row>
    <row r="356" spans="1:26">
      <c r="A356" s="2473"/>
      <c r="B356" s="2511" t="s">
        <v>331</v>
      </c>
      <c r="C356" s="2474" t="s">
        <v>232</v>
      </c>
      <c r="D356" s="2518">
        <v>434</v>
      </c>
      <c r="E356" s="2519"/>
      <c r="F356" s="2518">
        <f>$D356*E356</f>
        <v>0</v>
      </c>
      <c r="G356" s="2496"/>
      <c r="H356" s="2366"/>
      <c r="I356" s="2366"/>
      <c r="J356" s="2366"/>
      <c r="K356" s="2366"/>
      <c r="L356" s="2366"/>
      <c r="M356" s="2366"/>
      <c r="N356" s="2366"/>
      <c r="O356" s="2366"/>
      <c r="P356" s="2366"/>
      <c r="Q356" s="2366"/>
      <c r="R356" s="2366"/>
      <c r="S356" s="2366"/>
      <c r="T356" s="2366"/>
      <c r="U356" s="2366"/>
      <c r="V356" s="2315"/>
      <c r="W356" s="2315"/>
      <c r="X356" s="2315"/>
      <c r="Y356" s="2315"/>
      <c r="Z356" s="2315"/>
    </row>
    <row r="357" spans="1:26" ht="51">
      <c r="A357" s="2473">
        <v>18</v>
      </c>
      <c r="B357" s="2474" t="s">
        <v>3846</v>
      </c>
      <c r="C357" s="2474"/>
      <c r="D357" s="2516"/>
      <c r="E357" s="2476"/>
      <c r="F357" s="2477"/>
      <c r="G357" s="2496"/>
      <c r="H357" s="2366"/>
      <c r="I357" s="2366"/>
      <c r="J357" s="2366"/>
      <c r="K357" s="2366"/>
      <c r="L357" s="2366"/>
      <c r="M357" s="2366"/>
      <c r="N357" s="2366"/>
      <c r="O357" s="2366"/>
      <c r="P357" s="2366"/>
      <c r="Q357" s="2366"/>
      <c r="R357" s="2366"/>
      <c r="S357" s="2366"/>
      <c r="T357" s="2366"/>
      <c r="U357" s="2366"/>
      <c r="V357" s="2315"/>
      <c r="W357" s="2315"/>
      <c r="X357" s="2315"/>
      <c r="Y357" s="2315"/>
      <c r="Z357" s="2315"/>
    </row>
    <row r="358" spans="1:26">
      <c r="A358" s="2473"/>
      <c r="B358" s="2511" t="s">
        <v>2403</v>
      </c>
      <c r="C358" s="2474" t="s">
        <v>232</v>
      </c>
      <c r="D358" s="2518">
        <v>40</v>
      </c>
      <c r="E358" s="2519"/>
      <c r="F358" s="2518">
        <f>$D358*E358</f>
        <v>0</v>
      </c>
      <c r="G358" s="2496"/>
      <c r="H358" s="2366"/>
      <c r="I358" s="2366"/>
      <c r="J358" s="2366"/>
      <c r="K358" s="2366"/>
      <c r="L358" s="2366"/>
      <c r="M358" s="2366"/>
      <c r="N358" s="2366"/>
      <c r="O358" s="2366"/>
      <c r="P358" s="2366"/>
      <c r="Q358" s="2366"/>
      <c r="R358" s="2366"/>
      <c r="S358" s="2366"/>
      <c r="T358" s="2366"/>
      <c r="U358" s="2366"/>
      <c r="V358" s="2315"/>
      <c r="W358" s="2315"/>
      <c r="X358" s="2315"/>
      <c r="Y358" s="2315"/>
      <c r="Z358" s="2315"/>
    </row>
    <row r="359" spans="1:26">
      <c r="A359" s="2473"/>
      <c r="B359" s="2511" t="s">
        <v>331</v>
      </c>
      <c r="C359" s="2474" t="s">
        <v>232</v>
      </c>
      <c r="D359" s="2518">
        <v>40</v>
      </c>
      <c r="E359" s="2519"/>
      <c r="F359" s="2518">
        <f>$D359*E359</f>
        <v>0</v>
      </c>
      <c r="G359" s="2496"/>
      <c r="H359" s="2366"/>
      <c r="I359" s="2366"/>
      <c r="J359" s="2366"/>
      <c r="K359" s="2366"/>
      <c r="L359" s="2366"/>
      <c r="M359" s="2366"/>
      <c r="N359" s="2366"/>
      <c r="O359" s="2366"/>
      <c r="P359" s="2366"/>
      <c r="Q359" s="2366"/>
      <c r="R359" s="2366"/>
      <c r="S359" s="2366"/>
      <c r="T359" s="2366"/>
      <c r="U359" s="2366"/>
      <c r="V359" s="2315"/>
      <c r="W359" s="2315"/>
      <c r="X359" s="2315"/>
      <c r="Y359" s="2315"/>
      <c r="Z359" s="2315"/>
    </row>
    <row r="360" spans="1:26" ht="51">
      <c r="A360" s="2473">
        <v>19</v>
      </c>
      <c r="B360" s="2474" t="s">
        <v>3847</v>
      </c>
      <c r="C360" s="2474"/>
      <c r="D360" s="2516"/>
      <c r="E360" s="2476"/>
      <c r="F360" s="2477"/>
      <c r="G360" s="2496"/>
      <c r="H360" s="2366"/>
      <c r="I360" s="2366"/>
      <c r="J360" s="2366"/>
      <c r="K360" s="2366"/>
      <c r="L360" s="2366"/>
      <c r="M360" s="2366"/>
      <c r="N360" s="2366"/>
      <c r="O360" s="2366"/>
      <c r="P360" s="2366"/>
      <c r="Q360" s="2366"/>
      <c r="R360" s="2366"/>
      <c r="S360" s="2366"/>
      <c r="T360" s="2366"/>
      <c r="U360" s="2366"/>
      <c r="V360" s="2315"/>
      <c r="W360" s="2315"/>
      <c r="X360" s="2315"/>
      <c r="Y360" s="2315"/>
      <c r="Z360" s="2315"/>
    </row>
    <row r="361" spans="1:26">
      <c r="A361" s="2473"/>
      <c r="B361" s="2511" t="s">
        <v>2403</v>
      </c>
      <c r="C361" s="2474" t="s">
        <v>232</v>
      </c>
      <c r="D361" s="2518">
        <v>22</v>
      </c>
      <c r="E361" s="2519"/>
      <c r="F361" s="2518">
        <f>$D361*E361</f>
        <v>0</v>
      </c>
      <c r="G361" s="2496"/>
      <c r="H361" s="2366"/>
      <c r="I361" s="2366"/>
      <c r="J361" s="2366"/>
      <c r="K361" s="2366"/>
      <c r="L361" s="2366"/>
      <c r="M361" s="2366"/>
      <c r="N361" s="2366"/>
      <c r="O361" s="2366"/>
      <c r="P361" s="2366"/>
      <c r="Q361" s="2366"/>
      <c r="R361" s="2366"/>
      <c r="S361" s="2366"/>
      <c r="T361" s="2366"/>
      <c r="U361" s="2366"/>
      <c r="V361" s="2315"/>
      <c r="W361" s="2315"/>
      <c r="X361" s="2315"/>
      <c r="Y361" s="2315"/>
      <c r="Z361" s="2315"/>
    </row>
    <row r="362" spans="1:26">
      <c r="A362" s="2473"/>
      <c r="B362" s="2511" t="s">
        <v>331</v>
      </c>
      <c r="C362" s="2474" t="s">
        <v>232</v>
      </c>
      <c r="D362" s="2518">
        <v>22</v>
      </c>
      <c r="E362" s="2519"/>
      <c r="F362" s="2518">
        <f>$D362*E362</f>
        <v>0</v>
      </c>
      <c r="G362" s="2496"/>
      <c r="H362" s="2366"/>
      <c r="I362" s="2366"/>
      <c r="J362" s="2366"/>
      <c r="K362" s="2366"/>
      <c r="L362" s="2366"/>
      <c r="M362" s="2366"/>
      <c r="N362" s="2366"/>
      <c r="O362" s="2366"/>
      <c r="P362" s="2366"/>
      <c r="Q362" s="2366"/>
      <c r="R362" s="2366"/>
      <c r="S362" s="2366"/>
      <c r="T362" s="2366"/>
      <c r="U362" s="2366"/>
      <c r="V362" s="2315"/>
      <c r="W362" s="2315"/>
      <c r="X362" s="2315"/>
      <c r="Y362" s="2315"/>
      <c r="Z362" s="2315"/>
    </row>
    <row r="363" spans="1:26">
      <c r="A363" s="2522"/>
      <c r="B363" s="2523"/>
      <c r="C363" s="2512"/>
      <c r="D363" s="2524"/>
      <c r="E363" s="2525"/>
      <c r="F363" s="2524"/>
      <c r="G363" s="2496"/>
      <c r="H363" s="2366"/>
      <c r="I363" s="2366"/>
      <c r="J363" s="2366"/>
      <c r="K363" s="2366"/>
      <c r="L363" s="2366"/>
      <c r="M363" s="2366"/>
      <c r="N363" s="2366"/>
      <c r="O363" s="2366"/>
      <c r="P363" s="2366"/>
      <c r="Q363" s="2366"/>
      <c r="R363" s="2366"/>
      <c r="S363" s="2366"/>
      <c r="T363" s="2366"/>
      <c r="U363" s="2366"/>
      <c r="V363" s="2315"/>
      <c r="W363" s="2315"/>
      <c r="X363" s="2315"/>
      <c r="Y363" s="2315"/>
      <c r="Z363" s="2315"/>
    </row>
    <row r="364" spans="1:26">
      <c r="A364" s="2522"/>
      <c r="B364" s="2523"/>
      <c r="C364" s="2512"/>
      <c r="D364" s="2524"/>
      <c r="E364" s="2525"/>
      <c r="F364" s="2524"/>
      <c r="G364" s="2496"/>
      <c r="H364" s="2366"/>
      <c r="I364" s="2366"/>
      <c r="J364" s="2366"/>
      <c r="K364" s="2366"/>
      <c r="L364" s="2366"/>
      <c r="M364" s="2366"/>
      <c r="N364" s="2366"/>
      <c r="O364" s="2366"/>
      <c r="P364" s="2366"/>
      <c r="Q364" s="2366"/>
      <c r="R364" s="2366"/>
      <c r="S364" s="2366"/>
      <c r="T364" s="2366"/>
      <c r="U364" s="2366"/>
      <c r="V364" s="2315"/>
      <c r="W364" s="2315"/>
      <c r="X364" s="2315"/>
      <c r="Y364" s="2315"/>
      <c r="Z364" s="2315"/>
    </row>
    <row r="365" spans="1:26">
      <c r="A365" s="2473">
        <v>20</v>
      </c>
      <c r="B365" s="2474" t="s">
        <v>3848</v>
      </c>
      <c r="C365" s="2474"/>
      <c r="D365" s="2516"/>
      <c r="E365" s="2476"/>
      <c r="F365" s="2477"/>
      <c r="G365" s="2496"/>
      <c r="H365" s="2366"/>
      <c r="I365" s="2366"/>
      <c r="J365" s="2366"/>
      <c r="K365" s="2366"/>
      <c r="L365" s="2366"/>
      <c r="M365" s="2366"/>
      <c r="N365" s="2366"/>
      <c r="O365" s="2366"/>
      <c r="P365" s="2366"/>
      <c r="Q365" s="2366"/>
      <c r="R365" s="2366"/>
      <c r="S365" s="2366"/>
      <c r="T365" s="2366"/>
      <c r="U365" s="2366"/>
      <c r="V365" s="2315"/>
      <c r="W365" s="2315"/>
      <c r="X365" s="2315"/>
      <c r="Y365" s="2315"/>
      <c r="Z365" s="2315"/>
    </row>
    <row r="366" spans="1:26">
      <c r="A366" s="2473"/>
      <c r="B366" s="2511" t="s">
        <v>2403</v>
      </c>
      <c r="C366" s="2474" t="s">
        <v>232</v>
      </c>
      <c r="D366" s="2518">
        <v>1</v>
      </c>
      <c r="E366" s="2519"/>
      <c r="F366" s="2518">
        <f>$D366*E366</f>
        <v>0</v>
      </c>
      <c r="G366" s="2496"/>
      <c r="H366" s="2366"/>
      <c r="I366" s="2366"/>
      <c r="J366" s="2366"/>
      <c r="K366" s="2366"/>
      <c r="L366" s="2366"/>
      <c r="M366" s="2366"/>
      <c r="N366" s="2366"/>
      <c r="O366" s="2366"/>
      <c r="P366" s="2366"/>
      <c r="Q366" s="2366"/>
      <c r="R366" s="2366"/>
      <c r="S366" s="2366"/>
      <c r="T366" s="2366"/>
      <c r="U366" s="2366"/>
      <c r="V366" s="2315"/>
      <c r="W366" s="2315"/>
      <c r="X366" s="2315"/>
      <c r="Y366" s="2315"/>
      <c r="Z366" s="2315"/>
    </row>
    <row r="367" spans="1:26">
      <c r="A367" s="2473"/>
      <c r="B367" s="2511" t="s">
        <v>331</v>
      </c>
      <c r="C367" s="2474" t="s">
        <v>232</v>
      </c>
      <c r="D367" s="2518">
        <v>1</v>
      </c>
      <c r="E367" s="2519"/>
      <c r="F367" s="2518">
        <f>$D367*E367</f>
        <v>0</v>
      </c>
      <c r="G367" s="2496"/>
      <c r="H367" s="2366"/>
      <c r="I367" s="2366"/>
      <c r="J367" s="2366"/>
      <c r="K367" s="2366"/>
      <c r="L367" s="2366"/>
      <c r="M367" s="2366"/>
      <c r="N367" s="2366"/>
      <c r="O367" s="2366"/>
      <c r="P367" s="2366"/>
      <c r="Q367" s="2366"/>
      <c r="R367" s="2366"/>
      <c r="S367" s="2366"/>
      <c r="T367" s="2366"/>
      <c r="U367" s="2366"/>
      <c r="V367" s="2315"/>
      <c r="W367" s="2315"/>
      <c r="X367" s="2315"/>
      <c r="Y367" s="2315"/>
      <c r="Z367" s="2315"/>
    </row>
    <row r="368" spans="1:26">
      <c r="A368" s="2473">
        <v>21</v>
      </c>
      <c r="B368" s="2474" t="s">
        <v>3849</v>
      </c>
      <c r="C368" s="2474"/>
      <c r="D368" s="2516"/>
      <c r="E368" s="2476"/>
      <c r="F368" s="2477"/>
      <c r="G368" s="2496"/>
      <c r="H368" s="2366"/>
      <c r="I368" s="2366"/>
      <c r="J368" s="2366"/>
      <c r="K368" s="2366"/>
      <c r="L368" s="2366"/>
      <c r="M368" s="2366"/>
      <c r="N368" s="2366"/>
      <c r="O368" s="2366"/>
      <c r="P368" s="2366"/>
      <c r="Q368" s="2366"/>
      <c r="R368" s="2366"/>
      <c r="S368" s="2366"/>
      <c r="T368" s="2366"/>
      <c r="U368" s="2366"/>
      <c r="V368" s="2315"/>
      <c r="W368" s="2315"/>
      <c r="X368" s="2315"/>
      <c r="Y368" s="2315"/>
      <c r="Z368" s="2315"/>
    </row>
    <row r="369" spans="1:26">
      <c r="A369" s="2473"/>
      <c r="B369" s="2474"/>
      <c r="C369" s="2474"/>
      <c r="D369" s="2516"/>
      <c r="E369" s="2476"/>
      <c r="F369" s="2477"/>
      <c r="G369" s="2496"/>
      <c r="H369" s="2366"/>
      <c r="I369" s="2366"/>
      <c r="J369" s="2366"/>
      <c r="K369" s="2366"/>
      <c r="L369" s="2366"/>
      <c r="M369" s="2366"/>
      <c r="N369" s="2366"/>
      <c r="O369" s="2366"/>
      <c r="P369" s="2366"/>
      <c r="Q369" s="2366"/>
      <c r="R369" s="2366"/>
      <c r="S369" s="2366"/>
      <c r="T369" s="2366"/>
      <c r="U369" s="2366"/>
      <c r="V369" s="2315"/>
      <c r="W369" s="2315"/>
      <c r="X369" s="2315"/>
      <c r="Y369" s="2315"/>
      <c r="Z369" s="2315"/>
    </row>
    <row r="370" spans="1:26">
      <c r="A370" s="2473"/>
      <c r="B370" s="2511" t="s">
        <v>2403</v>
      </c>
      <c r="C370" s="2474" t="s">
        <v>232</v>
      </c>
      <c r="D370" s="2518">
        <v>1</v>
      </c>
      <c r="E370" s="2519"/>
      <c r="F370" s="2518">
        <f>$D370*E370</f>
        <v>0</v>
      </c>
      <c r="G370" s="2496"/>
      <c r="H370" s="2366"/>
      <c r="I370" s="2366"/>
      <c r="J370" s="2366"/>
      <c r="K370" s="2366"/>
      <c r="L370" s="2366"/>
      <c r="M370" s="2366"/>
      <c r="N370" s="2366"/>
      <c r="O370" s="2366"/>
      <c r="P370" s="2366"/>
      <c r="Q370" s="2366"/>
      <c r="R370" s="2366"/>
      <c r="S370" s="2366"/>
      <c r="T370" s="2366"/>
      <c r="U370" s="2366"/>
      <c r="V370" s="2315"/>
      <c r="W370" s="2315"/>
      <c r="X370" s="2315"/>
      <c r="Y370" s="2315"/>
      <c r="Z370" s="2315"/>
    </row>
    <row r="371" spans="1:26">
      <c r="A371" s="2473"/>
      <c r="B371" s="2511" t="s">
        <v>331</v>
      </c>
      <c r="C371" s="2474" t="s">
        <v>232</v>
      </c>
      <c r="D371" s="2518">
        <v>1</v>
      </c>
      <c r="E371" s="2519"/>
      <c r="F371" s="2518">
        <f>$D371*E371</f>
        <v>0</v>
      </c>
      <c r="G371" s="2496"/>
      <c r="H371" s="2366"/>
      <c r="I371" s="2366"/>
      <c r="J371" s="2366"/>
      <c r="K371" s="2366"/>
      <c r="L371" s="2366"/>
      <c r="M371" s="2366"/>
      <c r="N371" s="2366"/>
      <c r="O371" s="2366"/>
      <c r="P371" s="2366"/>
      <c r="Q371" s="2366"/>
      <c r="R371" s="2366"/>
      <c r="S371" s="2366"/>
      <c r="T371" s="2366"/>
      <c r="U371" s="2366"/>
      <c r="V371" s="2315"/>
      <c r="W371" s="2315"/>
      <c r="X371" s="2315"/>
      <c r="Y371" s="2315"/>
      <c r="Z371" s="2315"/>
    </row>
    <row r="372" spans="1:26">
      <c r="A372" s="2473"/>
      <c r="B372" s="2511"/>
      <c r="C372" s="2474"/>
      <c r="D372" s="2516"/>
      <c r="E372" s="2521"/>
      <c r="F372" s="2477"/>
      <c r="G372" s="2496"/>
      <c r="H372" s="2366"/>
      <c r="I372" s="2366"/>
      <c r="J372" s="2366"/>
      <c r="K372" s="2366"/>
      <c r="L372" s="2366"/>
      <c r="M372" s="2366"/>
      <c r="N372" s="2366"/>
      <c r="O372" s="2366"/>
      <c r="P372" s="2366"/>
      <c r="Q372" s="2366"/>
      <c r="R372" s="2366"/>
      <c r="S372" s="2366"/>
      <c r="T372" s="2366"/>
      <c r="U372" s="2366"/>
      <c r="V372" s="2315"/>
      <c r="W372" s="2315"/>
      <c r="X372" s="2315"/>
      <c r="Y372" s="2315"/>
      <c r="Z372" s="2315"/>
    </row>
    <row r="373" spans="1:26" ht="40.799999999999997">
      <c r="A373" s="2473">
        <v>22</v>
      </c>
      <c r="B373" s="2474" t="s">
        <v>3850</v>
      </c>
      <c r="C373" s="2474"/>
      <c r="D373" s="2516"/>
      <c r="E373" s="2476"/>
      <c r="F373" s="2477"/>
      <c r="G373" s="2496"/>
      <c r="H373" s="2366"/>
      <c r="I373" s="2366"/>
      <c r="J373" s="2366"/>
      <c r="K373" s="2366"/>
      <c r="L373" s="2366"/>
      <c r="M373" s="2366"/>
      <c r="N373" s="2366"/>
      <c r="O373" s="2366"/>
      <c r="P373" s="2366"/>
      <c r="Q373" s="2366"/>
      <c r="R373" s="2366"/>
      <c r="S373" s="2366"/>
      <c r="T373" s="2366"/>
      <c r="U373" s="2366"/>
      <c r="V373" s="2315"/>
      <c r="W373" s="2315"/>
      <c r="X373" s="2315"/>
      <c r="Y373" s="2315"/>
      <c r="Z373" s="2315"/>
    </row>
    <row r="374" spans="1:26">
      <c r="A374" s="2473"/>
      <c r="B374" s="2511" t="s">
        <v>2403</v>
      </c>
      <c r="C374" s="2474" t="s">
        <v>3835</v>
      </c>
      <c r="D374" s="2518">
        <v>40</v>
      </c>
      <c r="E374" s="2519"/>
      <c r="F374" s="2518">
        <f>$D374*E374</f>
        <v>0</v>
      </c>
      <c r="G374" s="2496"/>
      <c r="H374" s="2366"/>
      <c r="I374" s="2366"/>
      <c r="J374" s="2366"/>
      <c r="K374" s="2366"/>
      <c r="L374" s="2366"/>
      <c r="M374" s="2366"/>
      <c r="N374" s="2366"/>
      <c r="O374" s="2366"/>
      <c r="P374" s="2366"/>
      <c r="Q374" s="2366"/>
      <c r="R374" s="2366"/>
      <c r="S374" s="2366"/>
      <c r="T374" s="2366"/>
      <c r="U374" s="2366"/>
      <c r="V374" s="2315"/>
      <c r="W374" s="2315"/>
      <c r="X374" s="2315"/>
      <c r="Y374" s="2315"/>
      <c r="Z374" s="2315"/>
    </row>
    <row r="375" spans="1:26">
      <c r="A375" s="2473"/>
      <c r="B375" s="2511" t="s">
        <v>331</v>
      </c>
      <c r="C375" s="2474" t="s">
        <v>3835</v>
      </c>
      <c r="D375" s="2518">
        <v>40</v>
      </c>
      <c r="E375" s="2519"/>
      <c r="F375" s="2518">
        <f>$D375*E375</f>
        <v>0</v>
      </c>
      <c r="G375" s="2496"/>
      <c r="H375" s="2366"/>
      <c r="I375" s="2366"/>
      <c r="J375" s="2366"/>
      <c r="K375" s="2366"/>
      <c r="L375" s="2366"/>
      <c r="M375" s="2366"/>
      <c r="N375" s="2366"/>
      <c r="O375" s="2366"/>
      <c r="P375" s="2366"/>
      <c r="Q375" s="2366"/>
      <c r="R375" s="2366"/>
      <c r="S375" s="2366"/>
      <c r="T375" s="2366"/>
      <c r="U375" s="2366"/>
      <c r="V375" s="2315"/>
      <c r="W375" s="2315"/>
      <c r="X375" s="2315"/>
      <c r="Y375" s="2315"/>
      <c r="Z375" s="2315"/>
    </row>
    <row r="376" spans="1:26" ht="71.400000000000006">
      <c r="A376" s="2473">
        <v>23</v>
      </c>
      <c r="B376" s="2474" t="s">
        <v>3851</v>
      </c>
      <c r="C376" s="2474"/>
      <c r="D376" s="2475"/>
      <c r="E376" s="2514"/>
      <c r="F376" s="2515"/>
      <c r="G376" s="2496"/>
      <c r="H376" s="2366"/>
      <c r="I376" s="2366"/>
      <c r="J376" s="2366"/>
      <c r="K376" s="2366"/>
      <c r="L376" s="2366"/>
      <c r="M376" s="2366"/>
      <c r="N376" s="2366"/>
      <c r="O376" s="2366"/>
      <c r="P376" s="2366"/>
      <c r="Q376" s="2366"/>
      <c r="R376" s="2366"/>
      <c r="S376" s="2366"/>
      <c r="T376" s="2366"/>
      <c r="U376" s="2366"/>
      <c r="V376" s="2315"/>
      <c r="W376" s="2315"/>
      <c r="X376" s="2315"/>
      <c r="Y376" s="2315"/>
      <c r="Z376" s="2315"/>
    </row>
    <row r="377" spans="1:26">
      <c r="A377" s="2473"/>
      <c r="B377" s="2511" t="s">
        <v>2403</v>
      </c>
      <c r="C377" s="2474" t="s">
        <v>2001</v>
      </c>
      <c r="D377" s="2518">
        <v>5015</v>
      </c>
      <c r="E377" s="2519"/>
      <c r="F377" s="2518">
        <f>$D377*E377</f>
        <v>0</v>
      </c>
      <c r="G377" s="2496"/>
      <c r="H377" s="2366"/>
      <c r="I377" s="2366"/>
      <c r="J377" s="2366"/>
      <c r="K377" s="2366"/>
      <c r="L377" s="2366"/>
      <c r="M377" s="2366"/>
      <c r="N377" s="2366"/>
      <c r="O377" s="2366"/>
      <c r="P377" s="2366"/>
      <c r="Q377" s="2366"/>
      <c r="R377" s="2366"/>
      <c r="S377" s="2366"/>
      <c r="T377" s="2366"/>
      <c r="U377" s="2366"/>
      <c r="V377" s="2315"/>
      <c r="W377" s="2315"/>
      <c r="X377" s="2315"/>
      <c r="Y377" s="2315"/>
      <c r="Z377" s="2315"/>
    </row>
    <row r="378" spans="1:26">
      <c r="A378" s="2473"/>
      <c r="B378" s="2511" t="s">
        <v>331</v>
      </c>
      <c r="C378" s="2474" t="s">
        <v>2001</v>
      </c>
      <c r="D378" s="2518">
        <v>5015</v>
      </c>
      <c r="E378" s="2519"/>
      <c r="F378" s="2518">
        <f>$D378*E378</f>
        <v>0</v>
      </c>
      <c r="G378" s="2496"/>
      <c r="H378" s="2366"/>
      <c r="I378" s="2366"/>
      <c r="J378" s="2366"/>
      <c r="K378" s="2366"/>
      <c r="L378" s="2366"/>
      <c r="M378" s="2366"/>
      <c r="N378" s="2366"/>
      <c r="O378" s="2366"/>
      <c r="P378" s="2366"/>
      <c r="Q378" s="2366"/>
      <c r="R378" s="2366"/>
      <c r="S378" s="2366"/>
      <c r="T378" s="2366"/>
      <c r="U378" s="2366"/>
      <c r="V378" s="2315"/>
      <c r="W378" s="2315"/>
      <c r="X378" s="2315"/>
      <c r="Y378" s="2315"/>
      <c r="Z378" s="2315"/>
    </row>
    <row r="379" spans="1:26">
      <c r="A379" s="2473"/>
      <c r="B379" s="2511"/>
      <c r="C379" s="2512"/>
      <c r="D379" s="2513"/>
      <c r="E379" s="2526"/>
      <c r="F379" s="2515"/>
      <c r="G379" s="2496"/>
      <c r="H379" s="2366"/>
      <c r="I379" s="2366"/>
      <c r="J379" s="2366"/>
      <c r="K379" s="2366"/>
      <c r="L379" s="2366"/>
      <c r="M379" s="2366"/>
      <c r="N379" s="2366"/>
      <c r="O379" s="2366"/>
      <c r="P379" s="2366"/>
      <c r="Q379" s="2366"/>
      <c r="R379" s="2366"/>
      <c r="S379" s="2366"/>
      <c r="T379" s="2366"/>
      <c r="U379" s="2366"/>
      <c r="V379" s="2315"/>
      <c r="W379" s="2315"/>
      <c r="X379" s="2315"/>
      <c r="Y379" s="2315"/>
      <c r="Z379" s="2315"/>
    </row>
    <row r="380" spans="1:26" ht="30.6">
      <c r="A380" s="2473">
        <v>24</v>
      </c>
      <c r="B380" s="2474" t="s">
        <v>3852</v>
      </c>
      <c r="C380" s="2474"/>
      <c r="D380" s="2516"/>
      <c r="E380" s="2526"/>
      <c r="F380" s="2515"/>
      <c r="G380" s="2496"/>
      <c r="H380" s="2366"/>
      <c r="I380" s="2366"/>
      <c r="J380" s="2366"/>
      <c r="K380" s="2366"/>
      <c r="L380" s="2366"/>
      <c r="M380" s="2366"/>
      <c r="N380" s="2366"/>
      <c r="O380" s="2366"/>
      <c r="P380" s="2366"/>
      <c r="Q380" s="2366"/>
      <c r="R380" s="2366"/>
      <c r="S380" s="2366"/>
      <c r="T380" s="2366"/>
      <c r="U380" s="2366"/>
      <c r="V380" s="2315"/>
      <c r="W380" s="2315"/>
      <c r="X380" s="2315"/>
      <c r="Y380" s="2315"/>
      <c r="Z380" s="2315"/>
    </row>
    <row r="381" spans="1:26">
      <c r="A381" s="2473"/>
      <c r="B381" s="2511" t="s">
        <v>2403</v>
      </c>
      <c r="C381" s="2474" t="s">
        <v>2001</v>
      </c>
      <c r="D381" s="2518">
        <v>480</v>
      </c>
      <c r="E381" s="2519"/>
      <c r="F381" s="2518">
        <f>$D381*E381</f>
        <v>0</v>
      </c>
      <c r="G381" s="2496"/>
      <c r="H381" s="2366"/>
      <c r="I381" s="2366"/>
      <c r="J381" s="2366"/>
      <c r="K381" s="2366"/>
      <c r="L381" s="2366"/>
      <c r="M381" s="2366"/>
      <c r="N381" s="2366"/>
      <c r="O381" s="2366"/>
      <c r="P381" s="2366"/>
      <c r="Q381" s="2366"/>
      <c r="R381" s="2366"/>
      <c r="S381" s="2366"/>
      <c r="T381" s="2366"/>
      <c r="U381" s="2366"/>
      <c r="V381" s="2315"/>
      <c r="W381" s="2315"/>
      <c r="X381" s="2315"/>
      <c r="Y381" s="2315"/>
      <c r="Z381" s="2315"/>
    </row>
    <row r="382" spans="1:26">
      <c r="A382" s="2473"/>
      <c r="B382" s="2511" t="s">
        <v>331</v>
      </c>
      <c r="C382" s="2474" t="s">
        <v>2001</v>
      </c>
      <c r="D382" s="2518">
        <v>480</v>
      </c>
      <c r="E382" s="2519"/>
      <c r="F382" s="2518">
        <f>$D382*E382</f>
        <v>0</v>
      </c>
      <c r="G382" s="2496"/>
      <c r="H382" s="2366"/>
      <c r="I382" s="2366"/>
      <c r="J382" s="2366"/>
      <c r="K382" s="2366"/>
      <c r="L382" s="2366"/>
      <c r="M382" s="2366"/>
      <c r="N382" s="2366"/>
      <c r="O382" s="2366"/>
      <c r="P382" s="2366"/>
      <c r="Q382" s="2366"/>
      <c r="R382" s="2366"/>
      <c r="S382" s="2366"/>
      <c r="T382" s="2366"/>
      <c r="U382" s="2366"/>
      <c r="V382" s="2315"/>
      <c r="W382" s="2315"/>
      <c r="X382" s="2315"/>
      <c r="Y382" s="2315"/>
      <c r="Z382" s="2315"/>
    </row>
    <row r="383" spans="1:26">
      <c r="A383" s="2473"/>
      <c r="B383" s="2511"/>
      <c r="C383" s="2512"/>
      <c r="D383" s="2513"/>
      <c r="E383" s="2526"/>
      <c r="F383" s="2515"/>
      <c r="G383" s="2496"/>
      <c r="H383" s="2366"/>
      <c r="I383" s="2366"/>
      <c r="J383" s="2366"/>
      <c r="K383" s="2366"/>
      <c r="L383" s="2366"/>
      <c r="M383" s="2366"/>
      <c r="N383" s="2366"/>
      <c r="O383" s="2366"/>
      <c r="P383" s="2366"/>
      <c r="Q383" s="2366"/>
      <c r="R383" s="2366"/>
      <c r="S383" s="2366"/>
      <c r="T383" s="2366"/>
      <c r="U383" s="2366"/>
      <c r="V383" s="2315"/>
      <c r="W383" s="2315"/>
      <c r="X383" s="2315"/>
      <c r="Y383" s="2315"/>
      <c r="Z383" s="2315"/>
    </row>
    <row r="384" spans="1:26">
      <c r="A384" s="2473"/>
      <c r="B384" s="2511"/>
      <c r="C384" s="2512"/>
      <c r="D384" s="2513"/>
      <c r="E384" s="2526"/>
      <c r="F384" s="2515"/>
      <c r="G384" s="2496"/>
      <c r="H384" s="2366"/>
      <c r="I384" s="2366"/>
      <c r="J384" s="2366"/>
      <c r="K384" s="2366"/>
      <c r="L384" s="2366"/>
      <c r="M384" s="2366"/>
      <c r="N384" s="2366"/>
      <c r="O384" s="2366"/>
      <c r="P384" s="2366"/>
      <c r="Q384" s="2366"/>
      <c r="R384" s="2366"/>
      <c r="S384" s="2366"/>
      <c r="T384" s="2366"/>
      <c r="U384" s="2366"/>
      <c r="V384" s="2315"/>
      <c r="W384" s="2315"/>
      <c r="X384" s="2315"/>
      <c r="Y384" s="2315"/>
      <c r="Z384" s="2315"/>
    </row>
    <row r="385" spans="1:26">
      <c r="A385" s="2473"/>
      <c r="B385" s="2474"/>
      <c r="C385" s="2512"/>
      <c r="D385" s="2513"/>
      <c r="E385" s="2514"/>
      <c r="F385" s="2515"/>
      <c r="G385" s="2496"/>
      <c r="H385" s="2366"/>
      <c r="I385" s="2366"/>
      <c r="J385" s="2366"/>
      <c r="K385" s="2366"/>
      <c r="L385" s="2366"/>
      <c r="M385" s="2366"/>
      <c r="N385" s="2366"/>
      <c r="O385" s="2366"/>
      <c r="P385" s="2366"/>
      <c r="Q385" s="2366"/>
      <c r="R385" s="2366"/>
      <c r="S385" s="2366"/>
      <c r="T385" s="2366"/>
      <c r="U385" s="2366"/>
      <c r="V385" s="2315"/>
      <c r="W385" s="2315"/>
      <c r="X385" s="2315"/>
      <c r="Y385" s="2315"/>
      <c r="Z385" s="2315"/>
    </row>
    <row r="386" spans="1:26">
      <c r="A386" s="2497"/>
      <c r="B386" s="2498" t="s">
        <v>3853</v>
      </c>
      <c r="C386" s="2498"/>
      <c r="D386" s="2499"/>
      <c r="E386" s="2500"/>
      <c r="F386" s="2501">
        <f>SUM(F302:F385)</f>
        <v>0</v>
      </c>
      <c r="G386" s="2502"/>
      <c r="H386" s="2366"/>
      <c r="I386" s="2366"/>
      <c r="J386" s="2366"/>
      <c r="K386" s="2366"/>
      <c r="L386" s="2366"/>
      <c r="M386" s="2366"/>
      <c r="N386" s="2366"/>
      <c r="O386" s="2366"/>
      <c r="P386" s="2366"/>
      <c r="Q386" s="2366"/>
      <c r="R386" s="2366"/>
      <c r="S386" s="2366"/>
      <c r="T386" s="2366"/>
      <c r="U386" s="2366"/>
      <c r="V386" s="2315"/>
      <c r="W386" s="2315"/>
      <c r="X386" s="2315"/>
      <c r="Y386" s="2315"/>
      <c r="Z386" s="2315"/>
    </row>
    <row r="387" spans="1:26">
      <c r="A387" s="2473"/>
      <c r="B387" s="2474"/>
      <c r="C387" s="2512"/>
      <c r="D387" s="2527"/>
      <c r="E387" s="2514"/>
      <c r="F387" s="2515"/>
      <c r="G387" s="2496"/>
      <c r="H387" s="2366"/>
      <c r="I387" s="2366"/>
      <c r="J387" s="2366"/>
      <c r="K387" s="2366"/>
      <c r="L387" s="2366"/>
      <c r="M387" s="2366"/>
      <c r="N387" s="2366"/>
      <c r="O387" s="2366"/>
      <c r="P387" s="2366"/>
      <c r="Q387" s="2366"/>
      <c r="R387" s="2366"/>
      <c r="S387" s="2366"/>
      <c r="T387" s="2366"/>
      <c r="U387" s="2366"/>
      <c r="V387" s="2315"/>
      <c r="W387" s="2315"/>
      <c r="X387" s="2315"/>
      <c r="Y387" s="2315"/>
      <c r="Z387" s="2315"/>
    </row>
    <row r="388" spans="1:26">
      <c r="A388" s="2469" t="s">
        <v>203</v>
      </c>
      <c r="B388" s="2466" t="s">
        <v>3854</v>
      </c>
      <c r="C388" s="2470"/>
      <c r="D388" s="2508"/>
      <c r="E388" s="2471"/>
      <c r="F388" s="2472"/>
      <c r="G388" s="2528"/>
      <c r="H388" s="2366"/>
      <c r="I388" s="2366"/>
      <c r="J388" s="2366"/>
      <c r="K388" s="2366"/>
      <c r="L388" s="2366"/>
      <c r="M388" s="2366"/>
      <c r="N388" s="2366"/>
      <c r="O388" s="2366"/>
      <c r="P388" s="2366"/>
      <c r="Q388" s="2366"/>
      <c r="R388" s="2366"/>
      <c r="S388" s="2366"/>
      <c r="T388" s="2366"/>
      <c r="U388" s="2366"/>
      <c r="V388" s="2315"/>
      <c r="W388" s="2315"/>
      <c r="X388" s="2315"/>
      <c r="Y388" s="2315"/>
      <c r="Z388" s="2315"/>
    </row>
    <row r="389" spans="1:26">
      <c r="A389" s="2473"/>
      <c r="B389" s="2474"/>
      <c r="C389" s="2474"/>
      <c r="D389" s="2475"/>
      <c r="E389" s="2476"/>
      <c r="F389" s="2477"/>
      <c r="G389" s="2517"/>
      <c r="H389" s="2366"/>
      <c r="I389" s="2366"/>
      <c r="J389" s="2366"/>
      <c r="K389" s="2366"/>
      <c r="L389" s="2366"/>
      <c r="M389" s="2366"/>
      <c r="N389" s="2366"/>
      <c r="O389" s="2366"/>
      <c r="P389" s="2366"/>
      <c r="Q389" s="2366"/>
      <c r="R389" s="2366"/>
      <c r="S389" s="2366"/>
      <c r="T389" s="2366"/>
      <c r="U389" s="2366"/>
      <c r="V389" s="2315"/>
      <c r="W389" s="2315"/>
      <c r="X389" s="2315"/>
      <c r="Y389" s="2315"/>
      <c r="Z389" s="2315"/>
    </row>
    <row r="390" spans="1:26" ht="30.6">
      <c r="A390" s="2473" t="s">
        <v>172</v>
      </c>
      <c r="B390" s="2474" t="s">
        <v>3855</v>
      </c>
      <c r="C390" s="2474"/>
      <c r="D390" s="2475"/>
      <c r="E390" s="2476"/>
      <c r="F390" s="2477"/>
      <c r="G390" s="2517"/>
      <c r="H390" s="2366"/>
      <c r="I390" s="2366"/>
      <c r="J390" s="2366"/>
      <c r="K390" s="2366"/>
      <c r="L390" s="2366"/>
      <c r="M390" s="2366"/>
      <c r="N390" s="2366"/>
      <c r="O390" s="2366"/>
      <c r="P390" s="2366"/>
      <c r="Q390" s="2366"/>
      <c r="R390" s="2366"/>
      <c r="S390" s="2366"/>
      <c r="T390" s="2366"/>
      <c r="U390" s="2366"/>
      <c r="V390" s="2315"/>
      <c r="W390" s="2315"/>
      <c r="X390" s="2315"/>
      <c r="Y390" s="2315"/>
      <c r="Z390" s="2315"/>
    </row>
    <row r="391" spans="1:26">
      <c r="A391" s="2473"/>
      <c r="B391" s="2511" t="s">
        <v>331</v>
      </c>
      <c r="C391" s="2474" t="s">
        <v>2001</v>
      </c>
      <c r="D391" s="2518">
        <v>1</v>
      </c>
      <c r="E391" s="2519"/>
      <c r="F391" s="2518">
        <f>$D391*E391</f>
        <v>0</v>
      </c>
      <c r="G391" s="2517"/>
      <c r="H391" s="2366"/>
      <c r="I391" s="2366"/>
      <c r="J391" s="2366"/>
      <c r="K391" s="2366"/>
      <c r="L391" s="2366"/>
      <c r="M391" s="2366"/>
      <c r="N391" s="2366"/>
      <c r="O391" s="2366"/>
      <c r="P391" s="2366"/>
      <c r="Q391" s="2366"/>
      <c r="R391" s="2366"/>
      <c r="S391" s="2366"/>
      <c r="T391" s="2366"/>
      <c r="U391" s="2366"/>
      <c r="V391" s="2315"/>
      <c r="W391" s="2315"/>
      <c r="X391" s="2315"/>
      <c r="Y391" s="2315"/>
      <c r="Z391" s="2315"/>
    </row>
    <row r="392" spans="1:26">
      <c r="A392" s="2473"/>
      <c r="B392" s="2474"/>
      <c r="C392" s="2474"/>
      <c r="D392" s="2475"/>
      <c r="E392" s="2476"/>
      <c r="F392" s="2477"/>
      <c r="G392" s="2517"/>
      <c r="H392" s="2366"/>
      <c r="I392" s="2366"/>
      <c r="J392" s="2366"/>
      <c r="K392" s="2366"/>
      <c r="L392" s="2366"/>
      <c r="M392" s="2366"/>
      <c r="N392" s="2366"/>
      <c r="O392" s="2366"/>
      <c r="P392" s="2366"/>
      <c r="Q392" s="2366"/>
      <c r="R392" s="2366"/>
      <c r="S392" s="2366"/>
      <c r="T392" s="2366"/>
      <c r="U392" s="2366"/>
      <c r="V392" s="2315"/>
      <c r="W392" s="2315"/>
      <c r="X392" s="2315"/>
      <c r="Y392" s="2315"/>
      <c r="Z392" s="2315"/>
    </row>
    <row r="393" spans="1:26">
      <c r="A393" s="2497"/>
      <c r="B393" s="2498" t="s">
        <v>3856</v>
      </c>
      <c r="C393" s="2498"/>
      <c r="D393" s="2499"/>
      <c r="E393" s="2500"/>
      <c r="F393" s="2529">
        <f>SUM(F391:F392)</f>
        <v>0</v>
      </c>
      <c r="G393" s="2530"/>
      <c r="H393" s="2366"/>
      <c r="I393" s="2366"/>
      <c r="J393" s="2366"/>
      <c r="K393" s="2366"/>
      <c r="L393" s="2366"/>
      <c r="M393" s="2366"/>
      <c r="N393" s="2366"/>
      <c r="O393" s="2366"/>
      <c r="P393" s="2366"/>
      <c r="Q393" s="2366"/>
      <c r="R393" s="2366"/>
      <c r="S393" s="2366"/>
      <c r="T393" s="2366"/>
      <c r="U393" s="2366"/>
      <c r="V393" s="2315"/>
      <c r="W393" s="2315"/>
      <c r="X393" s="2315"/>
      <c r="Y393" s="2315"/>
      <c r="Z393" s="2315"/>
    </row>
    <row r="394" spans="1:26">
      <c r="A394" s="2531"/>
      <c r="B394" s="2532"/>
      <c r="C394" s="2491"/>
      <c r="D394" s="2492"/>
      <c r="E394" s="2493"/>
      <c r="F394" s="2494"/>
      <c r="G394" s="2520"/>
      <c r="H394" s="2366"/>
      <c r="I394" s="2366"/>
      <c r="J394" s="2366"/>
      <c r="K394" s="2366"/>
      <c r="L394" s="2366"/>
      <c r="M394" s="2366"/>
      <c r="N394" s="2366"/>
      <c r="O394" s="2366"/>
      <c r="P394" s="2366"/>
      <c r="Q394" s="2366"/>
      <c r="R394" s="2366"/>
      <c r="S394" s="2366"/>
      <c r="T394" s="2366"/>
      <c r="U394" s="2366"/>
      <c r="V394" s="2315"/>
      <c r="W394" s="2315"/>
      <c r="X394" s="2315"/>
      <c r="Y394" s="2315"/>
      <c r="Z394" s="2315"/>
    </row>
    <row r="395" spans="1:26">
      <c r="A395" s="2533"/>
      <c r="B395" s="2534" t="s">
        <v>3857</v>
      </c>
      <c r="C395" s="2535"/>
      <c r="D395" s="2536"/>
      <c r="E395" s="2537"/>
      <c r="F395" s="2538"/>
      <c r="G395" s="2539"/>
      <c r="H395" s="2366"/>
      <c r="I395" s="2366"/>
      <c r="J395" s="2366"/>
      <c r="K395" s="2366"/>
      <c r="L395" s="2366"/>
      <c r="M395" s="2366"/>
      <c r="N395" s="2366"/>
      <c r="O395" s="2366"/>
      <c r="P395" s="2366"/>
      <c r="Q395" s="2366"/>
      <c r="R395" s="2366"/>
      <c r="S395" s="2366"/>
      <c r="T395" s="2366"/>
      <c r="U395" s="2366"/>
      <c r="V395" s="2315"/>
      <c r="W395" s="2315"/>
      <c r="X395" s="2315"/>
      <c r="Y395" s="2315"/>
      <c r="Z395" s="2315"/>
    </row>
    <row r="396" spans="1:26">
      <c r="A396" s="2540" t="s">
        <v>172</v>
      </c>
      <c r="B396" s="2541" t="s">
        <v>154</v>
      </c>
      <c r="C396" s="2542"/>
      <c r="D396" s="2543"/>
      <c r="E396" s="2544"/>
      <c r="F396" s="2545">
        <f>F298</f>
        <v>0</v>
      </c>
      <c r="G396" s="2546"/>
      <c r="H396" s="2366"/>
      <c r="I396" s="2366"/>
      <c r="J396" s="2366"/>
      <c r="K396" s="2366"/>
      <c r="L396" s="2366"/>
      <c r="M396" s="2366"/>
      <c r="N396" s="2366"/>
      <c r="O396" s="2366"/>
      <c r="P396" s="2366"/>
      <c r="Q396" s="2366"/>
      <c r="R396" s="2366"/>
      <c r="S396" s="2366"/>
      <c r="T396" s="2366"/>
      <c r="U396" s="2366"/>
      <c r="V396" s="2315"/>
      <c r="W396" s="2315"/>
      <c r="X396" s="2315"/>
      <c r="Y396" s="2315"/>
      <c r="Z396" s="2315"/>
    </row>
    <row r="397" spans="1:26">
      <c r="A397" s="2540" t="s">
        <v>202</v>
      </c>
      <c r="B397" s="2541" t="s">
        <v>3858</v>
      </c>
      <c r="C397" s="2542"/>
      <c r="D397" s="2543"/>
      <c r="E397" s="2544"/>
      <c r="F397" s="2545">
        <f>F386</f>
        <v>0</v>
      </c>
      <c r="G397" s="2546"/>
      <c r="H397" s="2366"/>
      <c r="I397" s="2366"/>
      <c r="J397" s="2366"/>
      <c r="K397" s="2366"/>
      <c r="L397" s="2366"/>
      <c r="M397" s="2366"/>
      <c r="N397" s="2366"/>
      <c r="O397" s="2366"/>
      <c r="P397" s="2366"/>
      <c r="Q397" s="2366"/>
      <c r="R397" s="2366"/>
      <c r="S397" s="2366"/>
      <c r="T397" s="2366"/>
      <c r="U397" s="2366"/>
      <c r="V397" s="2315"/>
      <c r="W397" s="2315"/>
      <c r="X397" s="2315"/>
      <c r="Y397" s="2315"/>
      <c r="Z397" s="2315"/>
    </row>
    <row r="398" spans="1:26">
      <c r="A398" s="2540" t="s">
        <v>203</v>
      </c>
      <c r="B398" s="2541" t="s">
        <v>3854</v>
      </c>
      <c r="C398" s="2542"/>
      <c r="D398" s="2543"/>
      <c r="E398" s="2544"/>
      <c r="F398" s="2545">
        <f>F391</f>
        <v>0</v>
      </c>
      <c r="G398" s="2546"/>
      <c r="H398" s="2366"/>
      <c r="I398" s="2366"/>
      <c r="J398" s="2366"/>
      <c r="K398" s="2366"/>
      <c r="L398" s="2366"/>
      <c r="M398" s="2366"/>
      <c r="N398" s="2366"/>
      <c r="O398" s="2366"/>
      <c r="P398" s="2366"/>
      <c r="Q398" s="2366"/>
      <c r="R398" s="2366"/>
      <c r="S398" s="2366"/>
      <c r="T398" s="2366"/>
      <c r="U398" s="2366"/>
      <c r="V398" s="2315"/>
      <c r="W398" s="2315"/>
      <c r="X398" s="2315"/>
      <c r="Y398" s="2315"/>
      <c r="Z398" s="2315"/>
    </row>
    <row r="399" spans="1:26">
      <c r="A399" s="2547"/>
      <c r="B399" s="2548" t="s">
        <v>3859</v>
      </c>
      <c r="C399" s="2549"/>
      <c r="D399" s="2550"/>
      <c r="E399" s="2551"/>
      <c r="F399" s="2552">
        <f>SUM(F396:F398)</f>
        <v>0</v>
      </c>
      <c r="G399" s="2553"/>
      <c r="H399" s="2366"/>
      <c r="I399" s="2366"/>
      <c r="J399" s="2366"/>
      <c r="K399" s="2366"/>
      <c r="L399" s="2366"/>
      <c r="M399" s="2366"/>
      <c r="N399" s="2366"/>
      <c r="O399" s="2366"/>
      <c r="P399" s="2366"/>
      <c r="Q399" s="2366"/>
      <c r="R399" s="2366"/>
      <c r="S399" s="2366"/>
      <c r="T399" s="2366"/>
      <c r="U399" s="2366"/>
      <c r="V399" s="2315"/>
      <c r="W399" s="2315"/>
      <c r="X399" s="2315"/>
      <c r="Y399" s="2315"/>
      <c r="Z399" s="2315"/>
    </row>
    <row r="400" spans="1:26">
      <c r="A400" s="2366"/>
      <c r="B400" s="2438"/>
      <c r="C400" s="2438"/>
      <c r="D400" s="2438"/>
      <c r="E400" s="2554"/>
      <c r="F400" s="2433"/>
      <c r="G400" s="2366"/>
      <c r="H400" s="2366"/>
      <c r="I400" s="2366"/>
      <c r="J400" s="2366"/>
      <c r="K400" s="2366"/>
      <c r="L400" s="2366"/>
      <c r="M400" s="2366"/>
      <c r="N400" s="2366"/>
      <c r="O400" s="2366"/>
      <c r="P400" s="2366"/>
      <c r="Q400" s="2366"/>
      <c r="R400" s="2366"/>
      <c r="S400" s="2366"/>
      <c r="T400" s="2366"/>
      <c r="U400" s="2366"/>
      <c r="V400" s="2315"/>
      <c r="W400" s="2315"/>
      <c r="X400" s="2315"/>
      <c r="Y400" s="2315"/>
      <c r="Z400" s="2315"/>
    </row>
    <row r="401" spans="1:26">
      <c r="A401" s="2444"/>
      <c r="B401" s="2353"/>
      <c r="C401" s="2361"/>
      <c r="D401" s="2364"/>
      <c r="E401" s="2363"/>
      <c r="F401" s="2364"/>
      <c r="G401" s="2452"/>
      <c r="H401" s="2366"/>
      <c r="I401" s="2366"/>
      <c r="J401" s="2366"/>
      <c r="K401" s="2366"/>
      <c r="L401" s="2366"/>
      <c r="M401" s="2366"/>
      <c r="N401" s="2366"/>
      <c r="O401" s="2366"/>
      <c r="P401" s="2366"/>
      <c r="Q401" s="2366"/>
      <c r="R401" s="2366"/>
      <c r="S401" s="2366"/>
      <c r="T401" s="2366"/>
      <c r="U401" s="2366"/>
      <c r="V401" s="2315"/>
      <c r="W401" s="2315"/>
      <c r="X401" s="2315"/>
      <c r="Y401" s="2315"/>
      <c r="Z401" s="2315"/>
    </row>
    <row r="402" spans="1:26">
      <c r="A402" s="2444"/>
      <c r="B402" s="2555"/>
      <c r="C402" s="2556"/>
      <c r="D402" s="2557"/>
      <c r="E402" s="2558"/>
      <c r="F402" s="2557"/>
      <c r="G402" s="2366"/>
      <c r="H402" s="2366"/>
      <c r="I402" s="2366"/>
      <c r="J402" s="2366"/>
      <c r="K402" s="2366"/>
      <c r="L402" s="2366"/>
      <c r="M402" s="2366"/>
      <c r="N402" s="2366"/>
      <c r="O402" s="2366"/>
      <c r="P402" s="2366"/>
      <c r="Q402" s="2366"/>
      <c r="R402" s="2366"/>
      <c r="S402" s="2366"/>
      <c r="T402" s="2366"/>
      <c r="U402" s="2366"/>
      <c r="V402" s="2315"/>
      <c r="W402" s="2315"/>
      <c r="X402" s="2315"/>
      <c r="Y402" s="2315"/>
      <c r="Z402" s="2315"/>
    </row>
    <row r="403" spans="1:26">
      <c r="A403" s="2367" t="s">
        <v>3155</v>
      </c>
      <c r="B403" s="2345" t="s">
        <v>3860</v>
      </c>
      <c r="C403" s="2367"/>
      <c r="D403" s="2443"/>
      <c r="E403" s="2369"/>
      <c r="F403" s="2443"/>
      <c r="G403" s="2366"/>
      <c r="H403" s="2366"/>
      <c r="I403" s="2366"/>
      <c r="J403" s="2366"/>
      <c r="K403" s="2366"/>
      <c r="L403" s="2366"/>
      <c r="M403" s="2366"/>
      <c r="N403" s="2366"/>
      <c r="O403" s="2366"/>
      <c r="P403" s="2366"/>
      <c r="Q403" s="2366"/>
      <c r="R403" s="2366"/>
      <c r="S403" s="2366"/>
      <c r="T403" s="2366"/>
      <c r="U403" s="2366"/>
      <c r="V403" s="2315"/>
      <c r="W403" s="2315"/>
      <c r="X403" s="2315"/>
      <c r="Y403" s="2315"/>
      <c r="Z403" s="2315"/>
    </row>
    <row r="404" spans="1:26" ht="61.2">
      <c r="A404" s="2423"/>
      <c r="B404" s="2345" t="s">
        <v>3861</v>
      </c>
      <c r="C404" s="2367" t="s">
        <v>3862</v>
      </c>
      <c r="D404" s="2518">
        <v>1</v>
      </c>
      <c r="E404" s="2519"/>
      <c r="F404" s="2518">
        <f>$D404*E404</f>
        <v>0</v>
      </c>
      <c r="G404" s="2366"/>
      <c r="H404" s="2366"/>
      <c r="I404" s="2366"/>
      <c r="J404" s="2366"/>
      <c r="K404" s="2366"/>
      <c r="L404" s="2366"/>
      <c r="M404" s="2366"/>
      <c r="N404" s="2366"/>
      <c r="O404" s="2366"/>
      <c r="P404" s="2366"/>
      <c r="Q404" s="2366"/>
      <c r="R404" s="2366"/>
      <c r="S404" s="2366"/>
      <c r="T404" s="2366"/>
      <c r="U404" s="2366"/>
      <c r="V404" s="2315"/>
      <c r="W404" s="2315"/>
      <c r="X404" s="2315"/>
      <c r="Y404" s="2315"/>
      <c r="Z404" s="2315"/>
    </row>
    <row r="405" spans="1:26">
      <c r="A405" s="2423"/>
      <c r="B405" s="2345"/>
      <c r="C405" s="2367"/>
      <c r="D405" s="2443"/>
      <c r="E405" s="2369"/>
      <c r="F405" s="2443"/>
      <c r="G405" s="2366"/>
      <c r="H405" s="2366"/>
      <c r="I405" s="2366"/>
      <c r="J405" s="2366"/>
      <c r="K405" s="2366"/>
      <c r="L405" s="2366"/>
      <c r="M405" s="2366"/>
      <c r="N405" s="2366"/>
      <c r="O405" s="2366"/>
      <c r="P405" s="2366"/>
      <c r="Q405" s="2366"/>
      <c r="R405" s="2366"/>
      <c r="S405" s="2366"/>
      <c r="T405" s="2366"/>
      <c r="U405" s="2366"/>
      <c r="V405" s="2315"/>
      <c r="W405" s="2315"/>
      <c r="X405" s="2315"/>
      <c r="Y405" s="2315"/>
      <c r="Z405" s="2315"/>
    </row>
    <row r="406" spans="1:26">
      <c r="A406" s="2423"/>
      <c r="B406" s="2345"/>
      <c r="C406" s="2367"/>
      <c r="D406" s="2443"/>
      <c r="E406" s="2369"/>
      <c r="F406" s="2443"/>
      <c r="G406" s="2366"/>
      <c r="H406" s="2366"/>
      <c r="I406" s="2366"/>
      <c r="J406" s="2366"/>
      <c r="K406" s="2366"/>
      <c r="L406" s="2366"/>
      <c r="M406" s="2366"/>
      <c r="N406" s="2366"/>
      <c r="O406" s="2366"/>
      <c r="P406" s="2366"/>
      <c r="Q406" s="2366"/>
      <c r="R406" s="2366"/>
      <c r="S406" s="2366"/>
      <c r="T406" s="2366"/>
      <c r="U406" s="2366"/>
      <c r="V406" s="2315"/>
      <c r="W406" s="2315"/>
      <c r="X406" s="2315"/>
      <c r="Y406" s="2315"/>
      <c r="Z406" s="2315"/>
    </row>
    <row r="407" spans="1:26">
      <c r="A407" s="2423" t="s">
        <v>2434</v>
      </c>
      <c r="B407" s="2345" t="s">
        <v>223</v>
      </c>
      <c r="C407" s="2367"/>
      <c r="D407" s="2443"/>
      <c r="E407" s="2369"/>
      <c r="F407" s="2443"/>
      <c r="G407" s="2366"/>
      <c r="H407" s="2366"/>
      <c r="I407" s="2366"/>
      <c r="J407" s="2366"/>
      <c r="K407" s="2366"/>
      <c r="L407" s="2366"/>
      <c r="M407" s="2366"/>
      <c r="N407" s="2366"/>
      <c r="O407" s="2366"/>
      <c r="P407" s="2366"/>
      <c r="Q407" s="2366"/>
      <c r="R407" s="2366"/>
      <c r="S407" s="2366"/>
      <c r="T407" s="2366"/>
      <c r="U407" s="2366"/>
      <c r="V407" s="2315"/>
      <c r="W407" s="2315"/>
      <c r="X407" s="2315"/>
      <c r="Y407" s="2315"/>
      <c r="Z407" s="2315"/>
    </row>
    <row r="408" spans="1:26">
      <c r="A408" s="2423"/>
      <c r="B408" s="2345" t="s">
        <v>3630</v>
      </c>
      <c r="C408" s="2367"/>
      <c r="D408" s="2443"/>
      <c r="E408" s="2369"/>
      <c r="F408" s="2443">
        <f>F37</f>
        <v>0</v>
      </c>
      <c r="G408" s="2366"/>
      <c r="H408" s="2366"/>
      <c r="I408" s="2366"/>
      <c r="J408" s="2366"/>
      <c r="K408" s="2366"/>
      <c r="L408" s="2366"/>
      <c r="M408" s="2366"/>
      <c r="N408" s="2366"/>
      <c r="O408" s="2366"/>
      <c r="P408" s="2366"/>
      <c r="Q408" s="2366"/>
      <c r="R408" s="2366"/>
      <c r="S408" s="2366"/>
      <c r="T408" s="2366"/>
      <c r="U408" s="2366"/>
      <c r="V408" s="2315"/>
      <c r="W408" s="2315"/>
      <c r="X408" s="2315"/>
      <c r="Y408" s="2315"/>
      <c r="Z408" s="2315"/>
    </row>
    <row r="409" spans="1:26">
      <c r="A409" s="2423"/>
      <c r="B409" s="2345" t="s">
        <v>3631</v>
      </c>
      <c r="C409" s="2367"/>
      <c r="D409" s="2443"/>
      <c r="E409" s="2369"/>
      <c r="F409" s="2443">
        <f>F65</f>
        <v>0</v>
      </c>
      <c r="G409" s="2366"/>
      <c r="H409" s="2366"/>
      <c r="I409" s="2366"/>
      <c r="J409" s="2366"/>
      <c r="K409" s="2366"/>
      <c r="L409" s="2366"/>
      <c r="M409" s="2366"/>
      <c r="N409" s="2366"/>
      <c r="O409" s="2366"/>
      <c r="P409" s="2366"/>
      <c r="Q409" s="2366"/>
      <c r="R409" s="2366"/>
      <c r="S409" s="2366"/>
      <c r="T409" s="2366"/>
      <c r="U409" s="2366"/>
      <c r="V409" s="2315"/>
      <c r="W409" s="2315"/>
      <c r="X409" s="2315"/>
      <c r="Y409" s="2315"/>
      <c r="Z409" s="2315"/>
    </row>
    <row r="410" spans="1:26">
      <c r="A410" s="2423"/>
      <c r="B410" s="2345" t="s">
        <v>3632</v>
      </c>
      <c r="C410" s="2367"/>
      <c r="D410" s="2443"/>
      <c r="E410" s="2369"/>
      <c r="F410" s="2443">
        <f>F105</f>
        <v>0</v>
      </c>
      <c r="G410" s="2366"/>
      <c r="H410" s="2366"/>
      <c r="I410" s="2366"/>
      <c r="J410" s="2366"/>
      <c r="K410" s="2366"/>
      <c r="L410" s="2366"/>
      <c r="M410" s="2366"/>
      <c r="N410" s="2366"/>
      <c r="O410" s="2366"/>
      <c r="P410" s="2366"/>
      <c r="Q410" s="2366"/>
      <c r="R410" s="2366"/>
      <c r="S410" s="2366"/>
      <c r="T410" s="2366"/>
      <c r="U410" s="2366"/>
      <c r="V410" s="2315"/>
      <c r="W410" s="2315"/>
      <c r="X410" s="2315"/>
      <c r="Y410" s="2315"/>
      <c r="Z410" s="2315"/>
    </row>
    <row r="411" spans="1:26">
      <c r="A411" s="2423"/>
      <c r="B411" s="2559" t="s">
        <v>3633</v>
      </c>
      <c r="C411" s="2367"/>
      <c r="D411" s="2443"/>
      <c r="E411" s="2369"/>
      <c r="F411" s="2443">
        <f>F188</f>
        <v>0</v>
      </c>
      <c r="G411" s="2366"/>
      <c r="H411" s="2366"/>
      <c r="I411" s="2366"/>
      <c r="J411" s="2366"/>
      <c r="K411" s="2366"/>
      <c r="L411" s="2366"/>
      <c r="M411" s="2366"/>
      <c r="N411" s="2366"/>
      <c r="O411" s="2366"/>
      <c r="P411" s="2366"/>
      <c r="Q411" s="2366"/>
      <c r="R411" s="2366"/>
      <c r="S411" s="2366"/>
      <c r="T411" s="2366"/>
      <c r="U411" s="2366"/>
      <c r="V411" s="2315"/>
      <c r="W411" s="2315"/>
      <c r="X411" s="2315"/>
      <c r="Y411" s="2315"/>
      <c r="Z411" s="2315"/>
    </row>
    <row r="412" spans="1:26">
      <c r="A412" s="2423"/>
      <c r="B412" s="2559" t="s">
        <v>3634</v>
      </c>
      <c r="C412" s="2367"/>
      <c r="D412" s="2443"/>
      <c r="E412" s="2369"/>
      <c r="F412" s="2443">
        <f>F276</f>
        <v>0</v>
      </c>
      <c r="G412" s="2366"/>
      <c r="H412" s="2366"/>
      <c r="I412" s="2366"/>
      <c r="J412" s="2366"/>
      <c r="K412" s="2366"/>
      <c r="L412" s="2366"/>
      <c r="M412" s="2366"/>
      <c r="N412" s="2366"/>
      <c r="O412" s="2366"/>
      <c r="P412" s="2366"/>
      <c r="Q412" s="2366"/>
      <c r="R412" s="2366"/>
      <c r="S412" s="2366"/>
      <c r="T412" s="2366"/>
      <c r="U412" s="2366"/>
      <c r="V412" s="2315"/>
      <c r="W412" s="2315"/>
      <c r="X412" s="2315"/>
      <c r="Y412" s="2315"/>
      <c r="Z412" s="2315"/>
    </row>
    <row r="413" spans="1:26">
      <c r="A413" s="2423"/>
      <c r="B413" s="2559" t="s">
        <v>3635</v>
      </c>
      <c r="C413" s="2559"/>
      <c r="D413" s="2559"/>
      <c r="E413" s="2560"/>
      <c r="F413" s="2443">
        <f>F399</f>
        <v>0</v>
      </c>
      <c r="G413" s="2366"/>
      <c r="H413" s="2366"/>
      <c r="I413" s="2366"/>
      <c r="J413" s="2366"/>
      <c r="K413" s="2366"/>
      <c r="L413" s="2366"/>
      <c r="M413" s="2366"/>
      <c r="N413" s="2366"/>
      <c r="O413" s="2366"/>
      <c r="P413" s="2366"/>
      <c r="Q413" s="2366"/>
      <c r="R413" s="2366"/>
      <c r="S413" s="2366"/>
      <c r="T413" s="2366"/>
      <c r="U413" s="2366"/>
      <c r="V413" s="2315"/>
      <c r="W413" s="2315"/>
      <c r="X413" s="2315"/>
      <c r="Y413" s="2315"/>
      <c r="Z413" s="2315"/>
    </row>
    <row r="414" spans="1:26">
      <c r="A414" s="2423"/>
      <c r="B414" s="2559" t="s">
        <v>3863</v>
      </c>
      <c r="C414" s="2559"/>
      <c r="D414" s="2559"/>
      <c r="E414" s="2560"/>
      <c r="F414" s="2443">
        <f>F404</f>
        <v>0</v>
      </c>
      <c r="G414" s="2366"/>
      <c r="H414" s="2366"/>
      <c r="I414" s="2366"/>
      <c r="J414" s="2366"/>
      <c r="K414" s="2366"/>
      <c r="L414" s="2366"/>
      <c r="M414" s="2366"/>
      <c r="N414" s="2366"/>
      <c r="O414" s="2366"/>
      <c r="P414" s="2366"/>
      <c r="Q414" s="2366"/>
      <c r="R414" s="2366"/>
      <c r="S414" s="2366"/>
      <c r="T414" s="2366"/>
      <c r="U414" s="2366"/>
      <c r="V414" s="2315"/>
      <c r="W414" s="2315"/>
      <c r="X414" s="2315"/>
      <c r="Y414" s="2315"/>
      <c r="Z414" s="2315"/>
    </row>
    <row r="415" spans="1:26">
      <c r="A415" s="2423"/>
      <c r="B415" s="2561" t="s">
        <v>3864</v>
      </c>
      <c r="C415" s="2562"/>
      <c r="D415" s="2563"/>
      <c r="E415" s="2564"/>
      <c r="F415" s="2563">
        <f>SUM(F408:F414)</f>
        <v>0</v>
      </c>
      <c r="G415" s="2366"/>
      <c r="H415" s="2366"/>
      <c r="I415" s="2366"/>
      <c r="J415" s="2366"/>
      <c r="K415" s="2366"/>
      <c r="L415" s="2366"/>
      <c r="M415" s="2366"/>
      <c r="N415" s="2366"/>
      <c r="O415" s="2366"/>
      <c r="P415" s="2366"/>
      <c r="Q415" s="2366"/>
      <c r="R415" s="2366"/>
      <c r="S415" s="2366"/>
      <c r="T415" s="2366"/>
      <c r="U415" s="2366"/>
      <c r="V415" s="2315"/>
      <c r="W415" s="2315"/>
      <c r="X415" s="2315"/>
      <c r="Y415" s="2315"/>
      <c r="Z415" s="2315"/>
    </row>
    <row r="416" spans="1:26">
      <c r="A416" s="2423"/>
      <c r="B416" s="2559"/>
      <c r="C416" s="2367"/>
      <c r="D416" s="2443"/>
      <c r="E416" s="2369"/>
      <c r="F416" s="2443"/>
      <c r="G416" s="2366"/>
      <c r="H416" s="2366"/>
      <c r="I416" s="2366"/>
      <c r="J416" s="2366"/>
      <c r="K416" s="2366"/>
      <c r="L416" s="2366"/>
      <c r="M416" s="2366"/>
      <c r="N416" s="2366"/>
      <c r="O416" s="2366"/>
      <c r="P416" s="2366"/>
      <c r="Q416" s="2366"/>
      <c r="R416" s="2366"/>
      <c r="S416" s="2366"/>
      <c r="T416" s="2366"/>
      <c r="U416" s="2366"/>
      <c r="V416" s="2315"/>
      <c r="W416" s="2315"/>
      <c r="X416" s="2315"/>
      <c r="Y416" s="2315"/>
      <c r="Z416" s="2315"/>
    </row>
    <row r="417" spans="1:26">
      <c r="A417" s="2423"/>
      <c r="B417" s="2559"/>
      <c r="C417" s="2367"/>
      <c r="D417" s="2443"/>
      <c r="E417" s="2369"/>
      <c r="F417" s="2443"/>
      <c r="G417" s="2366"/>
      <c r="H417" s="2366"/>
      <c r="I417" s="2366"/>
      <c r="J417" s="2366"/>
      <c r="K417" s="2366"/>
      <c r="L417" s="2366"/>
      <c r="M417" s="2366"/>
      <c r="N417" s="2366"/>
      <c r="O417" s="2366"/>
      <c r="P417" s="2366"/>
      <c r="Q417" s="2366"/>
      <c r="R417" s="2366"/>
      <c r="S417" s="2366"/>
      <c r="T417" s="2366"/>
      <c r="U417" s="2366"/>
      <c r="V417" s="2315"/>
      <c r="W417" s="2315"/>
      <c r="X417" s="2315"/>
      <c r="Y417" s="2315"/>
      <c r="Z417" s="2315"/>
    </row>
    <row r="418" spans="1:26">
      <c r="A418" s="2423"/>
      <c r="B418" s="2559"/>
      <c r="C418" s="2367"/>
      <c r="D418" s="2443"/>
      <c r="E418" s="2369"/>
      <c r="F418" s="2443"/>
      <c r="G418" s="2366"/>
      <c r="H418" s="2366"/>
      <c r="I418" s="2366"/>
      <c r="J418" s="2366"/>
      <c r="K418" s="2366"/>
      <c r="L418" s="2366"/>
      <c r="M418" s="2366"/>
      <c r="N418" s="2366"/>
      <c r="O418" s="2366"/>
      <c r="P418" s="2366"/>
      <c r="Q418" s="2366"/>
      <c r="R418" s="2366"/>
      <c r="S418" s="2366"/>
      <c r="T418" s="2366"/>
      <c r="U418" s="2366"/>
      <c r="V418" s="2315"/>
      <c r="W418" s="2315"/>
      <c r="X418" s="2315"/>
      <c r="Y418" s="2315"/>
      <c r="Z418" s="2315"/>
    </row>
    <row r="419" spans="1:26">
      <c r="A419" s="2423"/>
      <c r="B419" s="2559"/>
      <c r="C419" s="2367"/>
      <c r="D419" s="2443"/>
      <c r="E419" s="2369"/>
      <c r="F419" s="2443"/>
      <c r="G419" s="2366"/>
      <c r="H419" s="2366"/>
      <c r="I419" s="2366"/>
      <c r="J419" s="2366"/>
      <c r="K419" s="2366"/>
      <c r="L419" s="2366"/>
      <c r="M419" s="2366"/>
      <c r="N419" s="2366"/>
      <c r="O419" s="2366"/>
      <c r="P419" s="2366"/>
      <c r="Q419" s="2366"/>
      <c r="R419" s="2366"/>
      <c r="S419" s="2366"/>
      <c r="T419" s="2366"/>
      <c r="U419" s="2366"/>
      <c r="V419" s="2315"/>
      <c r="W419" s="2315"/>
      <c r="X419" s="2315"/>
      <c r="Y419" s="2315"/>
      <c r="Z419" s="2315"/>
    </row>
    <row r="420" spans="1:26">
      <c r="A420" s="2423"/>
      <c r="B420" s="2559"/>
      <c r="C420" s="2367"/>
      <c r="D420" s="2443"/>
      <c r="E420" s="2369"/>
      <c r="F420" s="2443"/>
      <c r="G420" s="2366"/>
      <c r="H420" s="2366"/>
      <c r="I420" s="2366"/>
      <c r="J420" s="2366"/>
      <c r="K420" s="2366"/>
      <c r="L420" s="2366"/>
      <c r="M420" s="2366"/>
      <c r="N420" s="2366"/>
      <c r="O420" s="2366"/>
      <c r="P420" s="2366"/>
      <c r="Q420" s="2366"/>
      <c r="R420" s="2366"/>
      <c r="S420" s="2366"/>
      <c r="T420" s="2366"/>
      <c r="U420" s="2366"/>
      <c r="V420" s="2315"/>
      <c r="W420" s="2315"/>
      <c r="X420" s="2315"/>
      <c r="Y420" s="2315"/>
      <c r="Z420" s="2315"/>
    </row>
  </sheetData>
  <sheetProtection algorithmName="SHA-512" hashValue="hch0icU1DrO0BjkKt8BkAZVwgl052UXs6mm6dgQywpH5fIut5THInnB7Y5CH1RwmE/dRNN3YcOeoI7LevAdoQw==" saltValue="ye7LSv2LaABql45tkR/qsQ==" spinCount="100000" sheet="1" objects="1" scenarios="1"/>
  <pageMargins left="0.55118110236220474" right="0.19685039370078741" top="0.39370078740157483" bottom="0.39370078740157483" header="0" footer="0"/>
  <pageSetup paperSize="9" scale="93" orientation="portrait" r:id="rId1"/>
  <headerFooter>
    <oddFooter>&amp;R&amp;P</oddFooter>
  </headerFooter>
  <rowBreaks count="2" manualBreakCount="2">
    <brk id="93" max="5" man="1"/>
    <brk id="97" max="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CA257-937D-418F-985E-2E4450F0F411}">
  <sheetPr>
    <tabColor rgb="FFFFFF00"/>
    <pageSetUpPr fitToPage="1"/>
  </sheetPr>
  <dimension ref="A1:W996"/>
  <sheetViews>
    <sheetView view="pageBreakPreview" zoomScaleNormal="100" zoomScaleSheetLayoutView="100" workbookViewId="0"/>
  </sheetViews>
  <sheetFormatPr defaultColWidth="14.44140625" defaultRowHeight="15" customHeight="1"/>
  <cols>
    <col min="1" max="1" width="18.5546875" style="1555" customWidth="1"/>
    <col min="2" max="2" width="15.77734375" style="1555" customWidth="1"/>
    <col min="3" max="3" width="49" style="1555" customWidth="1"/>
    <col min="4" max="23" width="8.88671875" style="1555" customWidth="1"/>
    <col min="24" max="16384" width="14.44140625" style="1555"/>
  </cols>
  <sheetData>
    <row r="1" spans="1:3" ht="15" customHeight="1">
      <c r="A1" s="1634"/>
      <c r="B1" s="1634"/>
    </row>
    <row r="2" spans="1:3" ht="48.75" customHeight="1">
      <c r="B2" s="1570" t="s">
        <v>0</v>
      </c>
      <c r="C2" s="1570" t="s">
        <v>2530</v>
      </c>
    </row>
    <row r="3" spans="1:3" ht="7.5" customHeight="1">
      <c r="B3" s="1680"/>
    </row>
    <row r="4" spans="1:3" ht="37.5" customHeight="1">
      <c r="B4" s="1570" t="s">
        <v>1</v>
      </c>
      <c r="C4" s="1570" t="s">
        <v>1393</v>
      </c>
    </row>
    <row r="5" spans="1:3" ht="7.5" customHeight="1"/>
    <row r="6" spans="1:3" ht="24" customHeight="1">
      <c r="A6" s="1634"/>
      <c r="B6" s="2147" t="s">
        <v>149</v>
      </c>
      <c r="C6" s="103" t="s">
        <v>1609</v>
      </c>
    </row>
    <row r="7" spans="1:3" ht="7.5" customHeight="1">
      <c r="B7" s="1634"/>
    </row>
    <row r="8" spans="1:3" ht="7.5" customHeight="1">
      <c r="B8" s="1634"/>
    </row>
    <row r="9" spans="1:3" s="102" customFormat="1" ht="15" customHeight="1">
      <c r="B9" s="222" t="s">
        <v>4</v>
      </c>
      <c r="C9" s="223" t="s">
        <v>1573</v>
      </c>
    </row>
    <row r="10" spans="1:3" s="102" customFormat="1" ht="15" customHeight="1">
      <c r="B10" s="222" t="s">
        <v>1610</v>
      </c>
      <c r="C10" s="223" t="s">
        <v>1611</v>
      </c>
    </row>
    <row r="11" spans="1:3" ht="15" customHeight="1">
      <c r="A11" s="1634"/>
      <c r="B11" s="1680"/>
    </row>
    <row r="12" spans="1:3" ht="15" customHeight="1">
      <c r="B12" s="1634"/>
    </row>
    <row r="14" spans="1:3" ht="15" customHeight="1">
      <c r="A14" s="1634"/>
      <c r="B14" s="1680"/>
    </row>
    <row r="15" spans="1:3" ht="15" customHeight="1">
      <c r="A15" s="1634"/>
      <c r="B15" s="1680"/>
    </row>
    <row r="16" spans="1:3" ht="15" customHeight="1">
      <c r="A16" s="1634"/>
      <c r="B16" s="1680"/>
    </row>
    <row r="19" spans="1:23" ht="15" customHeight="1">
      <c r="A19" s="1634"/>
      <c r="B19" s="2149"/>
    </row>
    <row r="20" spans="1:23" ht="15" customHeight="1">
      <c r="A20" s="1634"/>
      <c r="B20" s="2149"/>
    </row>
    <row r="22" spans="1:23" ht="15.75" customHeight="1"/>
    <row r="23" spans="1:23" ht="15" customHeight="1">
      <c r="A23" s="1634"/>
      <c r="B23" s="1680"/>
    </row>
    <row r="24" spans="1:23" ht="15" customHeight="1">
      <c r="A24" s="1634"/>
      <c r="B24" s="1680"/>
    </row>
    <row r="25" spans="1:23" ht="25.5" customHeight="1">
      <c r="B25" s="2150" t="s">
        <v>21</v>
      </c>
    </row>
    <row r="26" spans="1:23" ht="25.5" customHeight="1">
      <c r="A26" s="2151"/>
      <c r="B26" s="2152" t="s">
        <v>440</v>
      </c>
      <c r="C26" s="2153"/>
      <c r="D26" s="1562"/>
      <c r="E26" s="1562"/>
      <c r="F26" s="1562"/>
      <c r="G26" s="1562"/>
      <c r="H26" s="1562"/>
      <c r="I26" s="1562"/>
      <c r="J26" s="1562"/>
      <c r="K26" s="1562"/>
      <c r="L26" s="1562"/>
      <c r="M26" s="1562"/>
      <c r="N26" s="1562"/>
      <c r="O26" s="1562"/>
      <c r="P26" s="1562"/>
      <c r="Q26" s="1562"/>
      <c r="R26" s="1562"/>
      <c r="S26" s="1562"/>
      <c r="T26" s="1562"/>
      <c r="U26" s="1562"/>
      <c r="V26" s="1562"/>
      <c r="W26" s="1562"/>
    </row>
    <row r="27" spans="1:23" ht="15" customHeight="1">
      <c r="A27" s="2154"/>
      <c r="B27" s="2149"/>
    </row>
    <row r="28" spans="1:23" ht="15" customHeight="1">
      <c r="A28" s="2154"/>
      <c r="B28" s="1634"/>
    </row>
    <row r="29" spans="1:23" ht="15" customHeight="1">
      <c r="A29" s="2154"/>
      <c r="B29" s="1634"/>
    </row>
    <row r="30" spans="1:23" ht="15" customHeight="1">
      <c r="A30" s="2155"/>
      <c r="B30" s="1680"/>
    </row>
    <row r="31" spans="1:23" ht="15" customHeight="1">
      <c r="A31" s="2154"/>
      <c r="B31" s="1634"/>
    </row>
    <row r="32" spans="1:23" ht="15" customHeight="1">
      <c r="A32" s="2154"/>
      <c r="B32" s="1634"/>
    </row>
    <row r="33" spans="1:23" ht="15" customHeight="1">
      <c r="A33" s="2154"/>
      <c r="B33" s="1634"/>
    </row>
    <row r="34" spans="1:23" ht="15" customHeight="1">
      <c r="A34" s="2154"/>
      <c r="B34" s="1634"/>
      <c r="C34" s="1634"/>
      <c r="D34" s="1634"/>
      <c r="E34" s="1634"/>
      <c r="F34" s="1634"/>
      <c r="G34" s="1634"/>
      <c r="H34" s="1634"/>
      <c r="I34" s="1634"/>
      <c r="J34" s="1634"/>
      <c r="K34" s="1634"/>
      <c r="L34" s="1634"/>
      <c r="M34" s="1634"/>
      <c r="N34" s="1634"/>
      <c r="O34" s="1634"/>
      <c r="P34" s="1634"/>
      <c r="Q34" s="1634"/>
      <c r="R34" s="1634"/>
      <c r="S34" s="1634"/>
      <c r="T34" s="1634"/>
      <c r="U34" s="1634"/>
      <c r="V34" s="1634"/>
      <c r="W34" s="1634"/>
    </row>
    <row r="35" spans="1:23" ht="15" customHeight="1">
      <c r="A35" s="2154"/>
      <c r="B35" s="1634"/>
      <c r="C35" s="1634"/>
      <c r="D35" s="1634"/>
      <c r="E35" s="1634"/>
      <c r="F35" s="1634"/>
      <c r="G35" s="1634"/>
      <c r="H35" s="1634"/>
      <c r="I35" s="1634"/>
      <c r="J35" s="1634"/>
      <c r="K35" s="1634"/>
      <c r="L35" s="1634"/>
      <c r="M35" s="1634"/>
      <c r="N35" s="1634"/>
      <c r="O35" s="1634"/>
      <c r="P35" s="1634"/>
      <c r="Q35" s="1634"/>
      <c r="R35" s="1634"/>
      <c r="S35" s="1634"/>
      <c r="T35" s="1634"/>
      <c r="U35" s="1634"/>
      <c r="V35" s="1634"/>
      <c r="W35" s="1634"/>
    </row>
    <row r="36" spans="1:23" ht="15" customHeight="1">
      <c r="A36" s="2154"/>
      <c r="B36" s="1634"/>
      <c r="C36" s="1634"/>
      <c r="D36" s="1634"/>
      <c r="E36" s="1634"/>
      <c r="F36" s="1634"/>
      <c r="G36" s="1634"/>
      <c r="H36" s="1634"/>
      <c r="I36" s="1634"/>
      <c r="J36" s="1634"/>
      <c r="K36" s="1634"/>
      <c r="L36" s="1634"/>
      <c r="M36" s="1634"/>
      <c r="N36" s="1634"/>
      <c r="O36" s="1634"/>
      <c r="P36" s="1634"/>
      <c r="Q36" s="1634"/>
      <c r="R36" s="1634"/>
      <c r="S36" s="1634"/>
      <c r="T36" s="1634"/>
      <c r="U36" s="1634"/>
      <c r="V36" s="1634"/>
      <c r="W36" s="1634"/>
    </row>
    <row r="37" spans="1:23" ht="15" customHeight="1">
      <c r="A37" s="2154"/>
      <c r="B37" s="1634"/>
      <c r="C37" s="1634"/>
      <c r="D37" s="1634"/>
      <c r="E37" s="1634"/>
      <c r="F37" s="1634"/>
      <c r="G37" s="1634"/>
      <c r="H37" s="1634"/>
      <c r="I37" s="1634"/>
      <c r="J37" s="1634"/>
      <c r="K37" s="1634"/>
      <c r="L37" s="1634"/>
      <c r="M37" s="1634"/>
      <c r="N37" s="1634"/>
      <c r="O37" s="1634"/>
      <c r="P37" s="1634"/>
      <c r="Q37" s="1634"/>
      <c r="R37" s="1634"/>
      <c r="S37" s="1634"/>
      <c r="T37" s="1634"/>
      <c r="U37" s="1634"/>
      <c r="V37" s="1634"/>
      <c r="W37" s="1634"/>
    </row>
    <row r="38" spans="1:23" ht="15" customHeight="1">
      <c r="A38" s="2154"/>
      <c r="B38" s="1634"/>
    </row>
    <row r="39" spans="1:23" ht="0.75" customHeight="1">
      <c r="A39" s="2154"/>
      <c r="B39" s="1634"/>
    </row>
    <row r="40" spans="1:23" ht="10.5" customHeight="1">
      <c r="A40" s="2154"/>
      <c r="B40" s="1680"/>
    </row>
    <row r="41" spans="1:23" ht="19.5" customHeight="1">
      <c r="A41" s="1680"/>
      <c r="B41" s="1570" t="s">
        <v>151</v>
      </c>
      <c r="C41" s="1570" t="s">
        <v>1381</v>
      </c>
      <c r="D41" s="1680"/>
      <c r="E41" s="1680"/>
      <c r="F41" s="1680"/>
      <c r="G41" s="1680"/>
      <c r="H41" s="1680"/>
      <c r="I41" s="1680"/>
      <c r="J41" s="1680"/>
      <c r="K41" s="1680"/>
      <c r="L41" s="1680"/>
      <c r="M41" s="1680"/>
      <c r="N41" s="1680"/>
      <c r="O41" s="1680"/>
      <c r="P41" s="1680"/>
      <c r="Q41" s="1680"/>
      <c r="R41" s="1680"/>
      <c r="S41" s="1680"/>
      <c r="T41" s="1680"/>
      <c r="U41" s="1680"/>
      <c r="V41" s="1680"/>
      <c r="W41" s="1680"/>
    </row>
    <row r="42" spans="1:23" ht="17.25" customHeight="1">
      <c r="A42" s="1680"/>
      <c r="B42" s="1680"/>
      <c r="C42" s="1634" t="s">
        <v>439</v>
      </c>
      <c r="D42" s="1680"/>
      <c r="E42" s="1680"/>
      <c r="F42" s="1680"/>
      <c r="G42" s="1680"/>
      <c r="H42" s="1680"/>
      <c r="I42" s="1680"/>
      <c r="J42" s="1680"/>
      <c r="K42" s="1680"/>
      <c r="L42" s="1680"/>
      <c r="M42" s="1680"/>
      <c r="N42" s="1680"/>
      <c r="O42" s="1680"/>
      <c r="P42" s="1680"/>
      <c r="Q42" s="1680"/>
      <c r="R42" s="1680"/>
      <c r="S42" s="1680"/>
      <c r="T42" s="1680"/>
      <c r="U42" s="1680"/>
      <c r="V42" s="1680"/>
      <c r="W42" s="1680"/>
    </row>
    <row r="43" spans="1:23" ht="15" customHeight="1">
      <c r="B43" s="1634"/>
    </row>
    <row r="44" spans="1:23" ht="15.75" customHeight="1"/>
    <row r="45" spans="1:23" ht="15.75" customHeight="1"/>
    <row r="46" spans="1:23" ht="15.75" customHeight="1"/>
    <row r="47" spans="1:23" ht="15.75" customHeight="1"/>
    <row r="48" spans="1:2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sheetProtection algorithmName="SHA-512" hashValue="duvHoXQcNo+t+HZtkhsbHhRdX6cAVYfV0DtktcGUdD2+uxwP5TKB8Dl6drGYyanFB4XQrE6Rh/uopZEpgJ9Wgw==" saltValue="5LoKH7kXNemECBddnMH2LQ==" spinCount="100000" sheet="1" objects="1" scenarios="1"/>
  <mergeCells count="1">
    <mergeCell ref="B26:C26"/>
  </mergeCells>
  <printOptions horizontalCentered="1"/>
  <pageMargins left="1.299212598425197" right="0.55118110236220474" top="0.35433070866141736" bottom="0.39370078740157483" header="0" footer="0"/>
  <pageSetup paperSize="9" fitToHeight="0" orientation="portrait" r:id="rId1"/>
  <headerFooter>
    <oddFooter>&amp;L&amp;9&amp;A&amp;C&amp;9DIO 2 - ELEMENT - GRAĐENJE&amp;R&amp;"Arial,Bold"&amp;9&amp;P/&amp;N</oddFooter>
  </headerFooter>
  <colBreaks count="1" manualBreakCount="1">
    <brk id="3" max="5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4B083"/>
  </sheetPr>
  <dimension ref="A1:Y998"/>
  <sheetViews>
    <sheetView showZeros="0" view="pageBreakPreview" topLeftCell="A7" zoomScaleNormal="100" zoomScaleSheetLayoutView="100" workbookViewId="0">
      <selection activeCell="C24" sqref="C24"/>
    </sheetView>
  </sheetViews>
  <sheetFormatPr defaultColWidth="14.44140625" defaultRowHeight="15" customHeight="1"/>
  <cols>
    <col min="1" max="1" width="18.5546875" customWidth="1"/>
    <col min="2" max="2" width="15.77734375" customWidth="1"/>
    <col min="3" max="3" width="15" customWidth="1"/>
    <col min="4" max="4" width="16" customWidth="1"/>
    <col min="5" max="5" width="18" customWidth="1"/>
    <col min="6" max="25" width="8.88671875" customWidth="1"/>
  </cols>
  <sheetData>
    <row r="1" spans="2:5" ht="12.75" customHeight="1">
      <c r="B1" s="12"/>
    </row>
    <row r="2" spans="2:5" ht="12.75" customHeight="1">
      <c r="B2" s="12"/>
    </row>
    <row r="3" spans="2:5" ht="48" customHeight="1">
      <c r="B3" s="9" t="s">
        <v>0</v>
      </c>
      <c r="C3" s="1519" t="s">
        <v>393</v>
      </c>
      <c r="D3" s="1520"/>
      <c r="E3" s="1520"/>
    </row>
    <row r="4" spans="2:5" ht="7.5" customHeight="1">
      <c r="C4" s="12"/>
      <c r="D4" s="12"/>
    </row>
    <row r="5" spans="2:5" ht="24" customHeight="1">
      <c r="B5" s="9" t="s">
        <v>1</v>
      </c>
      <c r="C5" s="1519" t="s">
        <v>394</v>
      </c>
      <c r="D5" s="1520"/>
      <c r="E5" s="1520"/>
    </row>
    <row r="6" spans="2:5" ht="7.5" customHeight="1">
      <c r="B6" s="12"/>
      <c r="C6" s="14"/>
      <c r="D6" s="14"/>
    </row>
    <row r="7" spans="2:5" ht="24" customHeight="1">
      <c r="B7" s="13" t="s">
        <v>23</v>
      </c>
      <c r="C7" s="1519" t="s">
        <v>24</v>
      </c>
      <c r="D7" s="1520"/>
      <c r="E7" s="1520"/>
    </row>
    <row r="8" spans="2:5" ht="7.5" customHeight="1">
      <c r="C8" s="12"/>
      <c r="D8" s="12"/>
    </row>
    <row r="9" spans="2:5" ht="24">
      <c r="B9" s="13" t="s">
        <v>395</v>
      </c>
      <c r="C9" s="1519" t="s">
        <v>429</v>
      </c>
      <c r="D9" s="1520"/>
      <c r="E9" s="1520"/>
    </row>
    <row r="10" spans="2:5" ht="12.75" customHeight="1">
      <c r="B10" s="9" t="s">
        <v>4</v>
      </c>
      <c r="C10" s="1521" t="s">
        <v>1573</v>
      </c>
      <c r="D10" s="1520"/>
      <c r="E10" s="1520"/>
    </row>
    <row r="11" spans="2:5" ht="15" customHeight="1">
      <c r="B11" s="222" t="s">
        <v>1610</v>
      </c>
      <c r="C11" s="223" t="s">
        <v>1616</v>
      </c>
    </row>
    <row r="12" spans="2:5" ht="12.75" customHeight="1">
      <c r="B12" s="12"/>
    </row>
    <row r="13" spans="2:5" ht="12.75" customHeight="1"/>
    <row r="14" spans="2:5" ht="12.75" customHeight="1">
      <c r="B14" s="14"/>
    </row>
    <row r="15" spans="2:5" ht="12.75" customHeight="1">
      <c r="B15" s="18"/>
      <c r="C15" s="19"/>
      <c r="D15" s="19"/>
    </row>
    <row r="16" spans="2:5" ht="12.75" customHeight="1">
      <c r="B16" s="17"/>
      <c r="C16" s="21"/>
      <c r="D16" s="21"/>
    </row>
    <row r="17" spans="1:6" ht="12.75" customHeight="1">
      <c r="B17" s="17"/>
      <c r="C17" s="17"/>
      <c r="D17" s="17"/>
    </row>
    <row r="18" spans="1:6" ht="21.75" customHeight="1">
      <c r="A18" s="24" t="s">
        <v>18</v>
      </c>
      <c r="B18" s="25" t="str">
        <f>'1.1. GO RADOVI BAZEN'!B4</f>
        <v>GRAĐEVINSKO OBRTNIČKI RADOVI</v>
      </c>
      <c r="C18" s="26"/>
      <c r="D18" s="26"/>
      <c r="E18" s="96">
        <f>'1.1. GO RADOVI BAZEN'!F1840</f>
        <v>0</v>
      </c>
      <c r="F18" s="497"/>
    </row>
    <row r="19" spans="1:6" ht="21.75" customHeight="1">
      <c r="A19" s="24" t="s">
        <v>19</v>
      </c>
      <c r="B19" s="27" t="s">
        <v>441</v>
      </c>
      <c r="C19" s="21"/>
      <c r="D19" s="21"/>
      <c r="E19" s="97">
        <f>'1.2. ELEKTROINSTALACIJE'!F945</f>
        <v>0</v>
      </c>
    </row>
    <row r="20" spans="1:6" ht="21.75" customHeight="1">
      <c r="A20" s="24" t="s">
        <v>20</v>
      </c>
      <c r="B20" s="28" t="s">
        <v>1352</v>
      </c>
      <c r="C20" s="21"/>
      <c r="D20" s="21"/>
      <c r="E20" s="97">
        <f>'1.3. VODOVOD I KANALIZACIJA'!F248</f>
        <v>0</v>
      </c>
    </row>
    <row r="21" spans="1:6" ht="21.75" customHeight="1">
      <c r="A21" s="24" t="s">
        <v>21</v>
      </c>
      <c r="B21" s="28" t="s">
        <v>280</v>
      </c>
      <c r="C21" s="21"/>
      <c r="D21" s="21"/>
      <c r="E21" s="97">
        <f>'1.4.DIZALA'!F65</f>
        <v>0</v>
      </c>
    </row>
    <row r="22" spans="1:6" ht="21.75" customHeight="1">
      <c r="A22" s="24"/>
      <c r="B22" s="104"/>
      <c r="C22" s="105"/>
      <c r="D22" s="105"/>
      <c r="E22" s="204"/>
    </row>
    <row r="23" spans="1:6" ht="21.75" customHeight="1">
      <c r="B23" s="29"/>
      <c r="C23" s="30"/>
      <c r="D23" s="30" t="s">
        <v>25</v>
      </c>
      <c r="E23" s="99">
        <f>SUM(E18:E22)</f>
        <v>0</v>
      </c>
    </row>
    <row r="24" spans="1:6" ht="21.75" customHeight="1">
      <c r="B24" s="31"/>
      <c r="C24" s="31"/>
      <c r="D24" s="30" t="s">
        <v>26</v>
      </c>
      <c r="E24" s="100">
        <f>E23*0.25</f>
        <v>0</v>
      </c>
    </row>
    <row r="25" spans="1:6" ht="21.75" customHeight="1">
      <c r="B25" s="32"/>
      <c r="C25" s="33"/>
      <c r="D25" s="33"/>
      <c r="E25" s="98"/>
    </row>
    <row r="26" spans="1:6" ht="21.75" customHeight="1">
      <c r="B26" s="29"/>
      <c r="C26" s="34"/>
      <c r="D26" s="34" t="s">
        <v>27</v>
      </c>
      <c r="E26" s="99">
        <f>SUM(E23:E25)</f>
        <v>0</v>
      </c>
    </row>
    <row r="27" spans="1:6" ht="12.75" customHeight="1">
      <c r="B27" s="17"/>
      <c r="C27" s="21"/>
      <c r="D27" s="21"/>
    </row>
    <row r="28" spans="1:6" ht="12.75" customHeight="1">
      <c r="B28" s="21"/>
      <c r="C28" s="21"/>
      <c r="D28" s="21"/>
      <c r="E28" s="35"/>
    </row>
    <row r="29" spans="1:6" ht="12.75" customHeight="1">
      <c r="B29" s="18"/>
      <c r="C29" s="19"/>
      <c r="D29" s="19"/>
    </row>
    <row r="30" spans="1:6" ht="12.75" customHeight="1">
      <c r="B30" s="17"/>
      <c r="C30" s="21"/>
      <c r="D30" s="21"/>
    </row>
    <row r="31" spans="1:6" ht="12.75" customHeight="1">
      <c r="B31" s="17"/>
      <c r="C31" s="21"/>
      <c r="D31" s="21"/>
    </row>
    <row r="32" spans="1:6" ht="12.75" customHeight="1">
      <c r="B32" s="21"/>
      <c r="C32" s="21"/>
      <c r="D32" s="21"/>
    </row>
    <row r="33" spans="2:25" ht="12.75" customHeight="1">
      <c r="B33" s="18"/>
      <c r="C33" s="18"/>
      <c r="D33" s="18"/>
      <c r="E33" s="14"/>
      <c r="F33" s="14"/>
      <c r="G33" s="14"/>
      <c r="H33" s="14"/>
      <c r="I33" s="14"/>
      <c r="J33" s="14"/>
      <c r="K33" s="14"/>
      <c r="L33" s="14"/>
      <c r="M33" s="14"/>
      <c r="N33" s="14"/>
      <c r="O33" s="14"/>
      <c r="P33" s="14"/>
      <c r="Q33" s="14"/>
      <c r="R33" s="14"/>
      <c r="S33" s="14"/>
      <c r="T33" s="14"/>
      <c r="U33" s="14"/>
      <c r="V33" s="14"/>
      <c r="W33" s="14"/>
      <c r="X33" s="14"/>
      <c r="Y33" s="14"/>
    </row>
    <row r="34" spans="2:25" ht="12.75" customHeight="1">
      <c r="B34" s="17"/>
      <c r="C34" s="21"/>
      <c r="D34" s="21"/>
    </row>
    <row r="35" spans="2:25" ht="12.75" customHeight="1">
      <c r="B35" s="17"/>
      <c r="C35" s="21"/>
      <c r="D35" s="21"/>
    </row>
    <row r="36" spans="2:25" ht="12.75" customHeight="1">
      <c r="B36" s="21"/>
      <c r="C36" s="21"/>
      <c r="D36" s="21"/>
    </row>
    <row r="37" spans="2:25" ht="12.75" customHeight="1">
      <c r="B37" s="18"/>
      <c r="C37" s="18"/>
      <c r="D37" s="18"/>
      <c r="E37" s="14"/>
      <c r="F37" s="14"/>
      <c r="G37" s="14"/>
      <c r="H37" s="14"/>
      <c r="I37" s="14"/>
      <c r="J37" s="14"/>
      <c r="K37" s="14"/>
      <c r="L37" s="14"/>
      <c r="M37" s="14"/>
      <c r="N37" s="14"/>
      <c r="O37" s="14"/>
      <c r="P37" s="14"/>
      <c r="Q37" s="14"/>
      <c r="R37" s="14"/>
      <c r="S37" s="14"/>
      <c r="T37" s="14"/>
      <c r="U37" s="14"/>
      <c r="V37" s="14"/>
      <c r="W37" s="14"/>
      <c r="X37" s="14"/>
      <c r="Y37" s="14"/>
    </row>
    <row r="38" spans="2:25" ht="12.75" customHeight="1">
      <c r="B38" s="17"/>
      <c r="C38" s="17"/>
      <c r="D38" s="17"/>
      <c r="E38" s="14"/>
      <c r="F38" s="14"/>
      <c r="G38" s="14"/>
      <c r="H38" s="14"/>
      <c r="I38" s="14"/>
      <c r="J38" s="14"/>
      <c r="K38" s="14"/>
      <c r="L38" s="14"/>
      <c r="M38" s="14"/>
      <c r="N38" s="14"/>
      <c r="O38" s="14"/>
      <c r="P38" s="14"/>
      <c r="Q38" s="14"/>
      <c r="R38" s="14"/>
      <c r="S38" s="14"/>
      <c r="T38" s="14"/>
      <c r="U38" s="14"/>
      <c r="V38" s="14"/>
      <c r="W38" s="14"/>
      <c r="X38" s="14"/>
      <c r="Y38" s="14"/>
    </row>
    <row r="39" spans="2:25" ht="12.75" customHeight="1">
      <c r="B39" s="17"/>
      <c r="C39" s="21"/>
      <c r="D39" s="21"/>
    </row>
    <row r="40" spans="2:25" ht="12.75" customHeight="1">
      <c r="B40" s="21"/>
      <c r="C40" s="21"/>
      <c r="D40" s="21"/>
    </row>
    <row r="41" spans="2:25" ht="12.75" customHeight="1">
      <c r="B41" s="18"/>
      <c r="C41" s="18"/>
      <c r="D41" s="18"/>
      <c r="E41" s="14"/>
      <c r="F41" s="14"/>
      <c r="G41" s="14"/>
      <c r="H41" s="14"/>
      <c r="I41" s="14"/>
      <c r="J41" s="14"/>
      <c r="K41" s="14"/>
      <c r="L41" s="14"/>
      <c r="M41" s="14"/>
      <c r="N41" s="14"/>
      <c r="O41" s="14"/>
      <c r="P41" s="14"/>
      <c r="Q41" s="14"/>
      <c r="R41" s="14"/>
      <c r="S41" s="14"/>
      <c r="T41" s="14"/>
      <c r="U41" s="14"/>
      <c r="V41" s="14"/>
      <c r="W41" s="14"/>
      <c r="X41" s="14"/>
      <c r="Y41" s="14"/>
    </row>
    <row r="42" spans="2:25" ht="12.75" customHeight="1">
      <c r="B42" s="17"/>
      <c r="C42" s="21"/>
      <c r="D42" s="21"/>
    </row>
    <row r="43" spans="2:25" ht="12.75" customHeight="1">
      <c r="B43" s="17"/>
      <c r="C43" s="21"/>
      <c r="D43" s="21"/>
    </row>
    <row r="44" spans="2:25" ht="12.75" customHeight="1"/>
    <row r="45" spans="2:25" ht="12.75" customHeight="1"/>
    <row r="46" spans="2:25" ht="12.75" customHeight="1"/>
    <row r="47" spans="2:25" ht="12.75" customHeight="1"/>
    <row r="48" spans="2:25"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sheetProtection algorithmName="SHA-512" hashValue="yA2dh9lKjx6Sud3eBuYs95On5bylmgLyk8yT6iEYLW0E4JBW+tT6/3RWjjt5g00f39uu+pwr0tc07eLOWRjxdg==" saltValue="H94c2YIyt2IxDWEa4ldDnQ==" spinCount="100000" sheet="1" objects="1" scenarios="1"/>
  <mergeCells count="5">
    <mergeCell ref="C3:E3"/>
    <mergeCell ref="C5:E5"/>
    <mergeCell ref="C7:E7"/>
    <mergeCell ref="C10:E10"/>
    <mergeCell ref="C9:E9"/>
  </mergeCells>
  <printOptions horizontalCentered="1"/>
  <pageMargins left="0.70866141732283472" right="0.55118110236220474" top="0.35433070866141736" bottom="0.19685039370078741" header="0" footer="0"/>
  <pageSetup paperSize="9" orientation="portrait" r:id="rId1"/>
  <headerFooter>
    <oddFooter>&amp;L&amp;9&amp;A&amp;C&amp;9DIO 1 - BAZENSKA DVORANA - GRAĐENJE&amp;R&amp;"Arial,Bold"&amp;9&amp;P/&amp;N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D8320-9480-4FA8-B703-2F5CB5717EEC}">
  <sheetPr>
    <tabColor rgb="FFFFFF00"/>
  </sheetPr>
  <dimension ref="A1:Z236"/>
  <sheetViews>
    <sheetView view="pageBreakPreview" zoomScaleNormal="100" zoomScaleSheetLayoutView="100" workbookViewId="0"/>
  </sheetViews>
  <sheetFormatPr defaultColWidth="14.44140625" defaultRowHeight="13.2"/>
  <cols>
    <col min="1" max="1" width="5.77734375" style="1555" customWidth="1"/>
    <col min="2" max="2" width="40.77734375" style="1555" customWidth="1"/>
    <col min="3" max="3" width="5.77734375" style="1555" customWidth="1"/>
    <col min="4" max="4" width="9.77734375" style="1555" customWidth="1"/>
    <col min="5" max="5" width="12.77734375" style="1555" customWidth="1"/>
    <col min="6" max="6" width="17.44140625" style="1555" customWidth="1"/>
    <col min="7" max="7" width="8.88671875" style="1555" customWidth="1"/>
    <col min="8" max="8" width="8.88671875" style="1555" hidden="1" customWidth="1"/>
    <col min="9" max="26" width="8.88671875" style="1555" customWidth="1"/>
    <col min="27" max="16384" width="14.44140625" style="1555"/>
  </cols>
  <sheetData>
    <row r="1" spans="1:26" ht="13.8">
      <c r="A1" s="2566"/>
      <c r="B1" s="2567" t="s">
        <v>441</v>
      </c>
      <c r="C1" s="2568"/>
      <c r="D1" s="2569"/>
      <c r="E1" s="2569"/>
      <c r="F1" s="2570"/>
      <c r="G1" s="1634"/>
      <c r="H1" s="1634"/>
      <c r="I1" s="1634"/>
      <c r="J1" s="1634"/>
      <c r="K1" s="1634"/>
      <c r="L1" s="1634"/>
      <c r="M1" s="1634"/>
      <c r="N1" s="1634"/>
      <c r="O1" s="1634"/>
      <c r="P1" s="1634"/>
      <c r="Q1" s="1634"/>
      <c r="R1" s="1634"/>
      <c r="S1" s="1634"/>
      <c r="T1" s="1634"/>
      <c r="U1" s="1634"/>
      <c r="V1" s="1634"/>
      <c r="W1" s="1634"/>
      <c r="X1" s="1634"/>
      <c r="Y1" s="1634"/>
      <c r="Z1" s="1634"/>
    </row>
    <row r="2" spans="1:26">
      <c r="A2" s="1565"/>
      <c r="B2" s="1565"/>
      <c r="C2" s="1565"/>
      <c r="D2" s="1565"/>
      <c r="E2" s="1565"/>
      <c r="F2" s="1565"/>
      <c r="G2" s="1565"/>
      <c r="H2" s="1565"/>
      <c r="I2" s="1565"/>
      <c r="J2" s="1565"/>
      <c r="K2" s="1565"/>
      <c r="L2" s="1565"/>
      <c r="M2" s="1565"/>
      <c r="N2" s="1565"/>
      <c r="O2" s="1565"/>
      <c r="P2" s="1565"/>
      <c r="Q2" s="1565"/>
      <c r="R2" s="1565"/>
      <c r="S2" s="1565"/>
      <c r="T2" s="1565"/>
      <c r="U2" s="1565"/>
      <c r="V2" s="1565"/>
      <c r="W2" s="1565"/>
      <c r="X2" s="1565"/>
      <c r="Y2" s="1565"/>
      <c r="Z2" s="1565"/>
    </row>
    <row r="3" spans="1:26">
      <c r="A3" s="2571"/>
      <c r="B3" s="2572" t="s">
        <v>227</v>
      </c>
      <c r="C3" s="2573"/>
      <c r="D3" s="2574"/>
      <c r="E3" s="2574"/>
      <c r="F3" s="2575"/>
    </row>
    <row r="4" spans="1:26">
      <c r="A4" s="2576"/>
      <c r="B4" s="2577"/>
      <c r="C4" s="2578"/>
      <c r="D4" s="2579"/>
      <c r="E4" s="2579"/>
      <c r="F4" s="2580"/>
    </row>
    <row r="5" spans="1:26" s="106" customFormat="1" ht="90.75" customHeight="1">
      <c r="A5" s="1530" t="s">
        <v>442</v>
      </c>
      <c r="B5" s="1530"/>
      <c r="C5" s="1530"/>
      <c r="D5" s="1530"/>
      <c r="E5" s="1530"/>
      <c r="F5" s="1530"/>
    </row>
    <row r="6" spans="1:26" s="106" customFormat="1">
      <c r="B6" s="107"/>
      <c r="C6" s="108"/>
    </row>
    <row r="7" spans="1:26" s="106" customFormat="1">
      <c r="B7" s="109" t="s">
        <v>227</v>
      </c>
      <c r="C7" s="108"/>
    </row>
    <row r="8" spans="1:26" s="106" customFormat="1">
      <c r="B8" s="107"/>
      <c r="C8" s="108"/>
    </row>
    <row r="9" spans="1:26" s="106" customFormat="1" ht="102.75" customHeight="1">
      <c r="A9" s="1530" t="s">
        <v>443</v>
      </c>
      <c r="B9" s="1530"/>
      <c r="C9" s="1530"/>
      <c r="D9" s="1530"/>
      <c r="E9" s="1530"/>
      <c r="F9" s="1530"/>
    </row>
    <row r="10" spans="1:26" s="106" customFormat="1">
      <c r="B10" s="107"/>
      <c r="C10" s="108"/>
    </row>
    <row r="11" spans="1:26" s="106" customFormat="1" ht="64.5" customHeight="1">
      <c r="A11" s="1530" t="s">
        <v>444</v>
      </c>
      <c r="B11" s="1530"/>
      <c r="C11" s="1530"/>
      <c r="D11" s="1530"/>
      <c r="E11" s="1530"/>
      <c r="F11" s="1530"/>
    </row>
    <row r="12" spans="1:26" s="106" customFormat="1">
      <c r="B12" s="107"/>
      <c r="C12" s="108"/>
    </row>
    <row r="13" spans="1:26" s="106" customFormat="1" ht="66" customHeight="1">
      <c r="A13" s="1530" t="s">
        <v>228</v>
      </c>
      <c r="B13" s="1530"/>
      <c r="C13" s="1530"/>
      <c r="D13" s="1530"/>
      <c r="E13" s="1530"/>
      <c r="F13" s="1530"/>
    </row>
    <row r="14" spans="1:26" s="106" customFormat="1">
      <c r="B14" s="107"/>
      <c r="C14" s="108"/>
    </row>
    <row r="15" spans="1:26" s="106" customFormat="1" ht="163.5" customHeight="1">
      <c r="A15" s="1530" t="s">
        <v>445</v>
      </c>
      <c r="B15" s="1530"/>
      <c r="C15" s="1530"/>
      <c r="D15" s="1530"/>
      <c r="E15" s="1530"/>
      <c r="F15" s="1530"/>
    </row>
    <row r="16" spans="1:26" s="106" customFormat="1" ht="70.5" customHeight="1">
      <c r="A16" s="1530" t="s">
        <v>1448</v>
      </c>
      <c r="B16" s="1530"/>
      <c r="C16" s="1530"/>
      <c r="D16" s="1530"/>
      <c r="E16" s="1530"/>
      <c r="F16" s="1530"/>
    </row>
    <row r="17" spans="1:8" s="106" customFormat="1">
      <c r="B17" s="107"/>
      <c r="C17" s="108"/>
    </row>
    <row r="18" spans="1:8" s="106" customFormat="1">
      <c r="B18" s="109" t="s">
        <v>229</v>
      </c>
      <c r="C18" s="108"/>
    </row>
    <row r="19" spans="1:8" s="106" customFormat="1">
      <c r="B19" s="107"/>
      <c r="C19" s="108"/>
    </row>
    <row r="20" spans="1:8" s="106" customFormat="1" ht="117" customHeight="1">
      <c r="A20" s="1530" t="s">
        <v>446</v>
      </c>
      <c r="B20" s="1530"/>
      <c r="C20" s="1530"/>
      <c r="D20" s="1530"/>
      <c r="E20" s="1530"/>
      <c r="F20" s="1530"/>
    </row>
    <row r="21" spans="1:8">
      <c r="A21" s="1634"/>
      <c r="B21" s="2581"/>
      <c r="C21" s="2582"/>
      <c r="D21" s="2583"/>
      <c r="E21" s="2582"/>
      <c r="F21" s="2582"/>
      <c r="H21" s="2584"/>
    </row>
    <row r="22" spans="1:8" ht="212.25" customHeight="1">
      <c r="A22" s="2585" t="s">
        <v>2531</v>
      </c>
      <c r="B22" s="2585"/>
      <c r="C22" s="2585"/>
      <c r="D22" s="2585"/>
      <c r="E22" s="2585"/>
      <c r="F22" s="2585"/>
      <c r="H22" s="2586"/>
    </row>
    <row r="23" spans="1:8">
      <c r="A23" s="1634"/>
      <c r="B23" s="2585"/>
      <c r="C23" s="2153"/>
      <c r="D23" s="2153"/>
      <c r="E23" s="2153"/>
      <c r="F23" s="2153"/>
      <c r="H23" s="2586"/>
    </row>
    <row r="24" spans="1:8">
      <c r="A24" s="1634"/>
      <c r="B24" s="2585"/>
      <c r="C24" s="2153"/>
      <c r="D24" s="2153"/>
      <c r="E24" s="2153"/>
      <c r="F24" s="2153"/>
      <c r="H24" s="2586"/>
    </row>
    <row r="25" spans="1:8">
      <c r="A25" s="1634"/>
      <c r="B25" s="2585"/>
      <c r="C25" s="2153"/>
      <c r="D25" s="2153"/>
      <c r="E25" s="2153"/>
      <c r="F25" s="2153"/>
      <c r="H25" s="2586"/>
    </row>
    <row r="26" spans="1:8">
      <c r="A26" s="1634"/>
      <c r="B26" s="2585"/>
      <c r="C26" s="2153"/>
      <c r="D26" s="2153"/>
      <c r="E26" s="2153"/>
      <c r="F26" s="2153"/>
      <c r="H26" s="2586"/>
    </row>
    <row r="27" spans="1:8">
      <c r="A27" s="1634"/>
      <c r="B27" s="2585"/>
      <c r="C27" s="2153"/>
      <c r="D27" s="2153"/>
      <c r="E27" s="2153"/>
      <c r="F27" s="2153"/>
      <c r="H27" s="2586"/>
    </row>
    <row r="28" spans="1:8" ht="51" customHeight="1">
      <c r="A28" s="1634"/>
      <c r="B28" s="2585"/>
      <c r="C28" s="2153"/>
      <c r="D28" s="2153"/>
      <c r="E28" s="2153"/>
      <c r="F28" s="2153"/>
      <c r="H28" s="2586"/>
    </row>
    <row r="29" spans="1:8">
      <c r="A29" s="1634"/>
      <c r="B29" s="2585"/>
      <c r="C29" s="2153"/>
      <c r="D29" s="2153"/>
      <c r="E29" s="2153"/>
      <c r="F29" s="2153"/>
      <c r="H29" s="2586"/>
    </row>
    <row r="30" spans="1:8">
      <c r="A30" s="1634"/>
      <c r="B30" s="2585"/>
      <c r="C30" s="2153"/>
      <c r="D30" s="2153"/>
      <c r="E30" s="2153"/>
      <c r="F30" s="2153"/>
      <c r="H30" s="2586"/>
    </row>
    <row r="31" spans="1:8">
      <c r="A31" s="1634"/>
      <c r="B31" s="2581"/>
      <c r="C31" s="2582"/>
      <c r="D31" s="2583"/>
      <c r="E31" s="2582"/>
      <c r="F31" s="2582"/>
      <c r="H31" s="2584"/>
    </row>
    <row r="32" spans="1:8">
      <c r="A32" s="1634"/>
      <c r="B32" s="2585"/>
      <c r="C32" s="2153"/>
      <c r="D32" s="2153"/>
      <c r="E32" s="2153"/>
      <c r="F32" s="2153"/>
      <c r="H32" s="2586"/>
    </row>
    <row r="33" spans="1:8">
      <c r="A33" s="1634"/>
      <c r="B33" s="2585"/>
      <c r="C33" s="2153"/>
      <c r="D33" s="2153"/>
      <c r="E33" s="2153"/>
      <c r="F33" s="2153"/>
      <c r="H33" s="2586"/>
    </row>
    <row r="34" spans="1:8">
      <c r="A34" s="1634"/>
      <c r="B34" s="2587"/>
      <c r="C34" s="2588"/>
      <c r="D34" s="2588"/>
      <c r="E34" s="2588"/>
      <c r="F34" s="2588"/>
      <c r="H34" s="2586"/>
    </row>
    <row r="35" spans="1:8">
      <c r="A35" s="1634"/>
      <c r="B35" s="2581"/>
      <c r="C35" s="2582"/>
      <c r="D35" s="2583"/>
      <c r="E35" s="2582"/>
      <c r="F35" s="2582"/>
      <c r="H35" s="2584"/>
    </row>
    <row r="36" spans="1:8">
      <c r="A36" s="1634"/>
      <c r="B36" s="2585"/>
      <c r="C36" s="2153"/>
      <c r="D36" s="2153"/>
      <c r="E36" s="2153"/>
      <c r="F36" s="2153"/>
      <c r="H36" s="2586"/>
    </row>
    <row r="37" spans="1:8">
      <c r="C37" s="2589"/>
    </row>
    <row r="38" spans="1:8">
      <c r="C38" s="2589"/>
    </row>
    <row r="39" spans="1:8">
      <c r="C39" s="2589"/>
    </row>
    <row r="40" spans="1:8">
      <c r="C40" s="2589"/>
    </row>
    <row r="41" spans="1:8">
      <c r="C41" s="2589"/>
    </row>
    <row r="42" spans="1:8">
      <c r="C42" s="2589"/>
    </row>
    <row r="43" spans="1:8">
      <c r="C43" s="2589"/>
    </row>
    <row r="44" spans="1:8">
      <c r="C44" s="2589"/>
    </row>
    <row r="45" spans="1:8">
      <c r="C45" s="2589"/>
    </row>
    <row r="46" spans="1:8">
      <c r="C46" s="2589"/>
    </row>
    <row r="47" spans="1:8">
      <c r="C47" s="2589"/>
    </row>
    <row r="48" spans="1:8">
      <c r="C48" s="2589"/>
    </row>
    <row r="49" spans="3:3">
      <c r="C49" s="2589"/>
    </row>
    <row r="50" spans="3:3">
      <c r="C50" s="2589"/>
    </row>
    <row r="51" spans="3:3">
      <c r="C51" s="2589"/>
    </row>
    <row r="52" spans="3:3">
      <c r="C52" s="2589"/>
    </row>
    <row r="53" spans="3:3">
      <c r="C53" s="2589"/>
    </row>
    <row r="54" spans="3:3">
      <c r="C54" s="2589"/>
    </row>
    <row r="55" spans="3:3">
      <c r="C55" s="2589"/>
    </row>
    <row r="56" spans="3:3">
      <c r="C56" s="2589"/>
    </row>
    <row r="57" spans="3:3">
      <c r="C57" s="2589"/>
    </row>
    <row r="58" spans="3:3">
      <c r="C58" s="2589"/>
    </row>
    <row r="59" spans="3:3">
      <c r="C59" s="2589"/>
    </row>
    <row r="60" spans="3:3">
      <c r="C60" s="2589"/>
    </row>
    <row r="61" spans="3:3">
      <c r="C61" s="2589"/>
    </row>
    <row r="62" spans="3:3">
      <c r="C62" s="2589"/>
    </row>
    <row r="63" spans="3:3">
      <c r="C63" s="2589"/>
    </row>
    <row r="64" spans="3:3">
      <c r="C64" s="2589"/>
    </row>
    <row r="65" spans="3:3">
      <c r="C65" s="2589"/>
    </row>
    <row r="66" spans="3:3">
      <c r="C66" s="2589"/>
    </row>
    <row r="67" spans="3:3">
      <c r="C67" s="2589"/>
    </row>
    <row r="68" spans="3:3">
      <c r="C68" s="2589"/>
    </row>
    <row r="69" spans="3:3">
      <c r="C69" s="2589"/>
    </row>
    <row r="70" spans="3:3">
      <c r="C70" s="2589"/>
    </row>
    <row r="71" spans="3:3">
      <c r="C71" s="2589"/>
    </row>
    <row r="72" spans="3:3">
      <c r="C72" s="2589"/>
    </row>
    <row r="73" spans="3:3">
      <c r="C73" s="2589"/>
    </row>
    <row r="74" spans="3:3">
      <c r="C74" s="2589"/>
    </row>
    <row r="75" spans="3:3">
      <c r="C75" s="2589"/>
    </row>
    <row r="76" spans="3:3">
      <c r="C76" s="2589"/>
    </row>
    <row r="77" spans="3:3">
      <c r="C77" s="2589"/>
    </row>
    <row r="78" spans="3:3">
      <c r="C78" s="2589"/>
    </row>
    <row r="79" spans="3:3">
      <c r="C79" s="2589"/>
    </row>
    <row r="80" spans="3:3">
      <c r="C80" s="2589"/>
    </row>
    <row r="81" spans="3:3">
      <c r="C81" s="2589"/>
    </row>
    <row r="82" spans="3:3">
      <c r="C82" s="2589"/>
    </row>
    <row r="83" spans="3:3">
      <c r="C83" s="2589"/>
    </row>
    <row r="84" spans="3:3">
      <c r="C84" s="2589"/>
    </row>
    <row r="85" spans="3:3">
      <c r="C85" s="2589"/>
    </row>
    <row r="86" spans="3:3">
      <c r="C86" s="2589"/>
    </row>
    <row r="87" spans="3:3">
      <c r="C87" s="2589"/>
    </row>
    <row r="88" spans="3:3">
      <c r="C88" s="2589"/>
    </row>
    <row r="89" spans="3:3">
      <c r="C89" s="2589"/>
    </row>
    <row r="90" spans="3:3">
      <c r="C90" s="2589"/>
    </row>
    <row r="91" spans="3:3">
      <c r="C91" s="2589"/>
    </row>
    <row r="92" spans="3:3">
      <c r="C92" s="2589"/>
    </row>
    <row r="93" spans="3:3">
      <c r="C93" s="2589"/>
    </row>
    <row r="94" spans="3:3">
      <c r="C94" s="2589"/>
    </row>
    <row r="95" spans="3:3">
      <c r="C95" s="2589"/>
    </row>
    <row r="96" spans="3:3">
      <c r="C96" s="2589"/>
    </row>
    <row r="97" spans="3:3">
      <c r="C97" s="2589"/>
    </row>
    <row r="98" spans="3:3">
      <c r="C98" s="2589"/>
    </row>
    <row r="99" spans="3:3">
      <c r="C99" s="2589"/>
    </row>
    <row r="100" spans="3:3">
      <c r="C100" s="2589"/>
    </row>
    <row r="101" spans="3:3">
      <c r="C101" s="2589"/>
    </row>
    <row r="102" spans="3:3">
      <c r="C102" s="2589"/>
    </row>
    <row r="103" spans="3:3">
      <c r="C103" s="2589"/>
    </row>
    <row r="104" spans="3:3">
      <c r="C104" s="2589"/>
    </row>
    <row r="105" spans="3:3">
      <c r="C105" s="2589"/>
    </row>
    <row r="106" spans="3:3">
      <c r="C106" s="2589"/>
    </row>
    <row r="107" spans="3:3">
      <c r="C107" s="2589"/>
    </row>
    <row r="108" spans="3:3">
      <c r="C108" s="2589"/>
    </row>
    <row r="109" spans="3:3">
      <c r="C109" s="2589"/>
    </row>
    <row r="110" spans="3:3">
      <c r="C110" s="2589"/>
    </row>
    <row r="111" spans="3:3">
      <c r="C111" s="2589"/>
    </row>
    <row r="112" spans="3:3">
      <c r="C112" s="2589"/>
    </row>
    <row r="113" spans="3:3">
      <c r="C113" s="2589"/>
    </row>
    <row r="114" spans="3:3">
      <c r="C114" s="2589"/>
    </row>
    <row r="115" spans="3:3">
      <c r="C115" s="2589"/>
    </row>
    <row r="116" spans="3:3">
      <c r="C116" s="2589"/>
    </row>
    <row r="117" spans="3:3">
      <c r="C117" s="2589"/>
    </row>
    <row r="118" spans="3:3">
      <c r="C118" s="2589"/>
    </row>
    <row r="119" spans="3:3">
      <c r="C119" s="2589"/>
    </row>
    <row r="120" spans="3:3">
      <c r="C120" s="2589"/>
    </row>
    <row r="121" spans="3:3">
      <c r="C121" s="2589"/>
    </row>
    <row r="122" spans="3:3">
      <c r="C122" s="2589"/>
    </row>
    <row r="123" spans="3:3">
      <c r="C123" s="2589"/>
    </row>
    <row r="124" spans="3:3">
      <c r="C124" s="2589"/>
    </row>
    <row r="125" spans="3:3">
      <c r="C125" s="2589"/>
    </row>
    <row r="126" spans="3:3">
      <c r="C126" s="2589"/>
    </row>
    <row r="127" spans="3:3">
      <c r="C127" s="2589"/>
    </row>
    <row r="128" spans="3:3">
      <c r="C128" s="2589"/>
    </row>
    <row r="129" spans="3:3">
      <c r="C129" s="2589"/>
    </row>
    <row r="130" spans="3:3">
      <c r="C130" s="2589"/>
    </row>
    <row r="131" spans="3:3">
      <c r="C131" s="2589"/>
    </row>
    <row r="132" spans="3:3">
      <c r="C132" s="2589"/>
    </row>
    <row r="133" spans="3:3">
      <c r="C133" s="2589"/>
    </row>
    <row r="134" spans="3:3">
      <c r="C134" s="2589"/>
    </row>
    <row r="135" spans="3:3">
      <c r="C135" s="2589"/>
    </row>
    <row r="136" spans="3:3">
      <c r="C136" s="2589"/>
    </row>
    <row r="137" spans="3:3">
      <c r="C137" s="2589"/>
    </row>
    <row r="138" spans="3:3">
      <c r="C138" s="2589"/>
    </row>
    <row r="139" spans="3:3">
      <c r="C139" s="2589"/>
    </row>
    <row r="140" spans="3:3">
      <c r="C140" s="2589"/>
    </row>
    <row r="141" spans="3:3">
      <c r="C141" s="2589"/>
    </row>
    <row r="142" spans="3:3">
      <c r="C142" s="2589"/>
    </row>
    <row r="143" spans="3:3">
      <c r="C143" s="2589"/>
    </row>
    <row r="144" spans="3:3">
      <c r="C144" s="2589"/>
    </row>
    <row r="145" spans="3:3">
      <c r="C145" s="2589"/>
    </row>
    <row r="146" spans="3:3">
      <c r="C146" s="2589"/>
    </row>
    <row r="147" spans="3:3">
      <c r="C147" s="2589"/>
    </row>
    <row r="148" spans="3:3">
      <c r="C148" s="2589"/>
    </row>
    <row r="149" spans="3:3">
      <c r="C149" s="2589"/>
    </row>
    <row r="150" spans="3:3">
      <c r="C150" s="2589"/>
    </row>
    <row r="151" spans="3:3">
      <c r="C151" s="2589"/>
    </row>
    <row r="152" spans="3:3">
      <c r="C152" s="2589"/>
    </row>
    <row r="153" spans="3:3">
      <c r="C153" s="2589"/>
    </row>
    <row r="154" spans="3:3">
      <c r="C154" s="2589"/>
    </row>
    <row r="155" spans="3:3">
      <c r="C155" s="2589"/>
    </row>
    <row r="156" spans="3:3">
      <c r="C156" s="2589"/>
    </row>
    <row r="157" spans="3:3">
      <c r="C157" s="2589"/>
    </row>
    <row r="158" spans="3:3">
      <c r="C158" s="2589"/>
    </row>
    <row r="159" spans="3:3">
      <c r="C159" s="2589"/>
    </row>
    <row r="160" spans="3:3">
      <c r="C160" s="2589"/>
    </row>
    <row r="161" spans="3:3">
      <c r="C161" s="2589"/>
    </row>
    <row r="162" spans="3:3">
      <c r="C162" s="2589"/>
    </row>
    <row r="163" spans="3:3">
      <c r="C163" s="2589"/>
    </row>
    <row r="164" spans="3:3">
      <c r="C164" s="2589"/>
    </row>
    <row r="165" spans="3:3">
      <c r="C165" s="2589"/>
    </row>
    <row r="166" spans="3:3">
      <c r="C166" s="2589"/>
    </row>
    <row r="167" spans="3:3">
      <c r="C167" s="2589"/>
    </row>
    <row r="168" spans="3:3">
      <c r="C168" s="2589"/>
    </row>
    <row r="169" spans="3:3">
      <c r="C169" s="2589"/>
    </row>
    <row r="170" spans="3:3">
      <c r="C170" s="2589"/>
    </row>
    <row r="171" spans="3:3">
      <c r="C171" s="2589"/>
    </row>
    <row r="172" spans="3:3">
      <c r="C172" s="2589"/>
    </row>
    <row r="173" spans="3:3">
      <c r="C173" s="2589"/>
    </row>
    <row r="174" spans="3:3">
      <c r="C174" s="2589"/>
    </row>
    <row r="175" spans="3:3">
      <c r="C175" s="2589"/>
    </row>
    <row r="176" spans="3:3">
      <c r="C176" s="2589"/>
    </row>
    <row r="177" spans="3:3">
      <c r="C177" s="2589"/>
    </row>
    <row r="178" spans="3:3">
      <c r="C178" s="2589"/>
    </row>
    <row r="179" spans="3:3">
      <c r="C179" s="2589"/>
    </row>
    <row r="180" spans="3:3">
      <c r="C180" s="2589"/>
    </row>
    <row r="181" spans="3:3">
      <c r="C181" s="2589"/>
    </row>
    <row r="182" spans="3:3">
      <c r="C182" s="2589"/>
    </row>
    <row r="183" spans="3:3">
      <c r="C183" s="2589"/>
    </row>
    <row r="184" spans="3:3">
      <c r="C184" s="2589"/>
    </row>
    <row r="185" spans="3:3">
      <c r="C185" s="2589"/>
    </row>
    <row r="186" spans="3:3">
      <c r="C186" s="2589"/>
    </row>
    <row r="187" spans="3:3">
      <c r="C187" s="2589"/>
    </row>
    <row r="188" spans="3:3">
      <c r="C188" s="2589"/>
    </row>
    <row r="189" spans="3:3">
      <c r="C189" s="2589"/>
    </row>
    <row r="190" spans="3:3">
      <c r="C190" s="2589"/>
    </row>
    <row r="191" spans="3:3">
      <c r="C191" s="2589"/>
    </row>
    <row r="192" spans="3:3">
      <c r="C192" s="2589"/>
    </row>
    <row r="193" spans="3:3">
      <c r="C193" s="2589"/>
    </row>
    <row r="194" spans="3:3">
      <c r="C194" s="2589"/>
    </row>
    <row r="195" spans="3:3">
      <c r="C195" s="2589"/>
    </row>
    <row r="196" spans="3:3">
      <c r="C196" s="2589"/>
    </row>
    <row r="197" spans="3:3">
      <c r="C197" s="2589"/>
    </row>
    <row r="198" spans="3:3">
      <c r="C198" s="2589"/>
    </row>
    <row r="199" spans="3:3">
      <c r="C199" s="2589"/>
    </row>
    <row r="200" spans="3:3">
      <c r="C200" s="2589"/>
    </row>
    <row r="201" spans="3:3">
      <c r="C201" s="2589"/>
    </row>
    <row r="202" spans="3:3">
      <c r="C202" s="2589"/>
    </row>
    <row r="203" spans="3:3">
      <c r="C203" s="2589"/>
    </row>
    <row r="204" spans="3:3">
      <c r="C204" s="2589"/>
    </row>
    <row r="205" spans="3:3">
      <c r="C205" s="2589"/>
    </row>
    <row r="206" spans="3:3">
      <c r="C206" s="2589"/>
    </row>
    <row r="207" spans="3:3">
      <c r="C207" s="2589"/>
    </row>
    <row r="208" spans="3:3">
      <c r="C208" s="2589"/>
    </row>
    <row r="209" spans="3:3">
      <c r="C209" s="2589"/>
    </row>
    <row r="210" spans="3:3">
      <c r="C210" s="2589"/>
    </row>
    <row r="211" spans="3:3">
      <c r="C211" s="2589"/>
    </row>
    <row r="212" spans="3:3">
      <c r="C212" s="2589"/>
    </row>
    <row r="213" spans="3:3">
      <c r="C213" s="2589"/>
    </row>
    <row r="214" spans="3:3">
      <c r="C214" s="2589"/>
    </row>
    <row r="215" spans="3:3">
      <c r="C215" s="2589"/>
    </row>
    <row r="216" spans="3:3">
      <c r="C216" s="2589"/>
    </row>
    <row r="217" spans="3:3">
      <c r="C217" s="2589"/>
    </row>
    <row r="218" spans="3:3">
      <c r="C218" s="2589"/>
    </row>
    <row r="219" spans="3:3">
      <c r="C219" s="2589"/>
    </row>
    <row r="220" spans="3:3">
      <c r="C220" s="2589"/>
    </row>
    <row r="221" spans="3:3">
      <c r="C221" s="2589"/>
    </row>
    <row r="222" spans="3:3">
      <c r="C222" s="2589"/>
    </row>
    <row r="223" spans="3:3">
      <c r="C223" s="2589"/>
    </row>
    <row r="224" spans="3:3">
      <c r="C224" s="2589"/>
    </row>
    <row r="225" spans="3:3">
      <c r="C225" s="2589"/>
    </row>
    <row r="226" spans="3:3">
      <c r="C226" s="2589"/>
    </row>
    <row r="227" spans="3:3">
      <c r="C227" s="2589"/>
    </row>
    <row r="228" spans="3:3">
      <c r="C228" s="2589"/>
    </row>
    <row r="229" spans="3:3">
      <c r="C229" s="2589"/>
    </row>
    <row r="230" spans="3:3">
      <c r="C230" s="2589"/>
    </row>
    <row r="231" spans="3:3">
      <c r="C231" s="2589"/>
    </row>
    <row r="232" spans="3:3">
      <c r="C232" s="2589"/>
    </row>
    <row r="233" spans="3:3">
      <c r="C233" s="2589"/>
    </row>
    <row r="234" spans="3:3">
      <c r="C234" s="2589"/>
    </row>
    <row r="235" spans="3:3">
      <c r="C235" s="2589"/>
    </row>
    <row r="236" spans="3:3">
      <c r="C236" s="2589"/>
    </row>
  </sheetData>
  <sheetProtection algorithmName="SHA-512" hashValue="IQLxlYTwVi0wwEt6fEb5hp0Rhk5hfZsZXvxgs7QElRu2q2s00nt3xumXJAxhAqdFn6JvZjuuiqUmS9pvSNu8+A==" saltValue="KahN+MsbKxINFReXxtgGYw==" spinCount="100000" sheet="1" objects="1" scenarios="1"/>
  <mergeCells count="20">
    <mergeCell ref="B34:F34"/>
    <mergeCell ref="B36:F36"/>
    <mergeCell ref="B27:F27"/>
    <mergeCell ref="B28:F28"/>
    <mergeCell ref="B29:F29"/>
    <mergeCell ref="B30:F30"/>
    <mergeCell ref="B32:F32"/>
    <mergeCell ref="B33:F33"/>
    <mergeCell ref="A20:F20"/>
    <mergeCell ref="A22:F22"/>
    <mergeCell ref="B23:F23"/>
    <mergeCell ref="B24:F24"/>
    <mergeCell ref="B25:F25"/>
    <mergeCell ref="B26:F26"/>
    <mergeCell ref="A5:F5"/>
    <mergeCell ref="A9:F9"/>
    <mergeCell ref="A11:F11"/>
    <mergeCell ref="A13:F13"/>
    <mergeCell ref="A15:F15"/>
    <mergeCell ref="A16:F16"/>
  </mergeCells>
  <printOptions horizontalCentered="1"/>
  <pageMargins left="0.25" right="0.25" top="0.75" bottom="0.75" header="0.3" footer="0.3"/>
  <pageSetup paperSize="9" orientation="portrait" r:id="rId1"/>
  <headerFooter>
    <oddFooter>&amp;L&amp;9&amp;A&amp;C&amp;9DIO 2 - ELEMENT - GRAĐENJE&amp;R&amp;"Arial,Bold"&amp;9&amp;P/&amp;N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AF6C7-3612-40D2-B400-76CC2C335A19}">
  <sheetPr>
    <tabColor rgb="FFFFFF00"/>
  </sheetPr>
  <dimension ref="A1:V1947"/>
  <sheetViews>
    <sheetView showZeros="0" view="pageBreakPreview" zoomScale="85" zoomScaleNormal="100" zoomScaleSheetLayoutView="85" workbookViewId="0"/>
  </sheetViews>
  <sheetFormatPr defaultColWidth="14.44140625" defaultRowHeight="13.2"/>
  <cols>
    <col min="1" max="1" width="5.77734375" style="2611" customWidth="1"/>
    <col min="2" max="2" width="40.109375" style="2611" customWidth="1"/>
    <col min="3" max="3" width="8.77734375" style="2611" customWidth="1"/>
    <col min="4" max="4" width="9.77734375" style="2611" customWidth="1"/>
    <col min="5" max="5" width="12.77734375" style="2611" customWidth="1"/>
    <col min="6" max="6" width="15.21875" style="2611" customWidth="1"/>
    <col min="7" max="16384" width="14.44140625" style="2611"/>
  </cols>
  <sheetData>
    <row r="1" spans="1:10" s="2592" customFormat="1">
      <c r="A1" s="2590" t="s">
        <v>165</v>
      </c>
      <c r="B1" s="2591" t="s">
        <v>166</v>
      </c>
      <c r="C1" s="2591" t="s">
        <v>167</v>
      </c>
      <c r="D1" s="2591" t="s">
        <v>168</v>
      </c>
      <c r="E1" s="2591" t="s">
        <v>169</v>
      </c>
      <c r="F1" s="2590" t="s">
        <v>170</v>
      </c>
    </row>
    <row r="2" spans="1:10" s="2592" customFormat="1">
      <c r="A2" s="2593">
        <v>1</v>
      </c>
      <c r="B2" s="2594">
        <v>2</v>
      </c>
      <c r="C2" s="2594">
        <v>3</v>
      </c>
      <c r="D2" s="2594">
        <v>4</v>
      </c>
      <c r="E2" s="2594">
        <v>5</v>
      </c>
      <c r="F2" s="2593" t="s">
        <v>171</v>
      </c>
    </row>
    <row r="3" spans="1:10" s="2592" customFormat="1">
      <c r="A3" s="2595"/>
      <c r="B3" s="2595"/>
      <c r="C3" s="2595"/>
      <c r="D3" s="2595"/>
      <c r="E3" s="2595"/>
      <c r="F3" s="2595"/>
    </row>
    <row r="4" spans="1:10" s="2592" customFormat="1" ht="13.8">
      <c r="A4" s="2596" t="s">
        <v>206</v>
      </c>
      <c r="B4" s="2597" t="s">
        <v>441</v>
      </c>
      <c r="C4" s="2598"/>
      <c r="D4" s="2599"/>
      <c r="E4" s="2600"/>
      <c r="F4" s="2600"/>
    </row>
    <row r="5" spans="1:10" s="2592" customFormat="1">
      <c r="A5" s="2595"/>
      <c r="B5" s="2595"/>
      <c r="C5" s="2595"/>
      <c r="D5" s="2595"/>
      <c r="E5" s="2595"/>
      <c r="F5" s="2595"/>
    </row>
    <row r="6" spans="1:10" s="2592" customFormat="1">
      <c r="A6" s="2595"/>
      <c r="B6" s="1861" t="s">
        <v>2490</v>
      </c>
      <c r="C6" s="2595"/>
      <c r="D6" s="2595"/>
      <c r="E6" s="2595"/>
      <c r="F6" s="2595"/>
    </row>
    <row r="7" spans="1:10" s="2592" customFormat="1" ht="79.2">
      <c r="A7" s="2595"/>
      <c r="B7" s="1861" t="s">
        <v>2491</v>
      </c>
      <c r="C7" s="2595"/>
      <c r="D7" s="2595"/>
      <c r="E7" s="2595"/>
      <c r="F7" s="2595"/>
    </row>
    <row r="8" spans="1:10" s="2592" customFormat="1">
      <c r="A8" s="2595"/>
      <c r="B8" s="2595"/>
      <c r="C8" s="2595"/>
      <c r="D8" s="2595"/>
      <c r="E8" s="2595"/>
      <c r="F8" s="2595"/>
    </row>
    <row r="9" spans="1:10" s="2592" customFormat="1">
      <c r="A9" s="2601">
        <v>1</v>
      </c>
      <c r="B9" s="2602" t="s">
        <v>3865</v>
      </c>
      <c r="C9" s="2603"/>
      <c r="D9" s="2604"/>
      <c r="E9" s="2605"/>
      <c r="F9" s="2605"/>
    </row>
    <row r="10" spans="1:10">
      <c r="A10" s="2606"/>
      <c r="B10" s="2607"/>
      <c r="C10" s="2608"/>
      <c r="D10" s="2609"/>
      <c r="E10" s="2610"/>
      <c r="F10" s="2610"/>
    </row>
    <row r="11" spans="1:10" s="2592" customFormat="1">
      <c r="A11" s="2612" t="s">
        <v>172</v>
      </c>
      <c r="B11" s="2613" t="s">
        <v>3866</v>
      </c>
      <c r="C11" s="2613"/>
      <c r="D11" s="2613"/>
      <c r="E11" s="2613"/>
      <c r="F11" s="2613"/>
    </row>
    <row r="12" spans="1:10" s="2621" customFormat="1" ht="118.8">
      <c r="A12" s="2614" t="s">
        <v>157</v>
      </c>
      <c r="B12" s="2615" t="s">
        <v>3867</v>
      </c>
      <c r="C12" s="2616"/>
      <c r="D12" s="2617"/>
      <c r="E12" s="2618"/>
      <c r="F12" s="2619"/>
      <c r="G12" s="2620"/>
      <c r="H12" s="2620"/>
      <c r="I12" s="2620"/>
      <c r="J12" s="2620"/>
    </row>
    <row r="13" spans="1:10" s="2623" customFormat="1">
      <c r="A13" s="2614"/>
      <c r="B13" s="2622" t="s">
        <v>1953</v>
      </c>
      <c r="E13" s="2624"/>
      <c r="F13" s="2624"/>
    </row>
    <row r="14" spans="1:10" s="2623" customFormat="1" ht="52.8">
      <c r="A14" s="2614" t="s">
        <v>157</v>
      </c>
      <c r="B14" s="2615" t="s">
        <v>3868</v>
      </c>
      <c r="C14" s="2625" t="s">
        <v>215</v>
      </c>
      <c r="D14" s="2626">
        <v>1</v>
      </c>
      <c r="E14" s="2624"/>
      <c r="F14" s="2624"/>
    </row>
    <row r="15" spans="1:10" s="2621" customFormat="1">
      <c r="A15" s="2614" t="s">
        <v>157</v>
      </c>
      <c r="B15" s="2615" t="s">
        <v>3869</v>
      </c>
      <c r="C15" s="2625" t="s">
        <v>215</v>
      </c>
      <c r="D15" s="2626">
        <v>3</v>
      </c>
      <c r="E15" s="2618"/>
      <c r="F15" s="2618"/>
      <c r="G15" s="2620"/>
      <c r="H15" s="2620"/>
      <c r="I15" s="2620"/>
      <c r="J15" s="2620"/>
    </row>
    <row r="16" spans="1:10" s="2621" customFormat="1" ht="26.4">
      <c r="A16" s="2614" t="s">
        <v>157</v>
      </c>
      <c r="B16" s="2615" t="s">
        <v>1955</v>
      </c>
      <c r="C16" s="2625" t="s">
        <v>215</v>
      </c>
      <c r="D16" s="2626">
        <v>1</v>
      </c>
      <c r="E16" s="2618"/>
      <c r="F16" s="2618"/>
      <c r="G16" s="2620"/>
      <c r="H16" s="2620"/>
      <c r="I16" s="2620"/>
      <c r="J16" s="2620"/>
    </row>
    <row r="17" spans="1:10" s="2621" customFormat="1" ht="26.4">
      <c r="A17" s="2614" t="s">
        <v>157</v>
      </c>
      <c r="B17" s="2615" t="s">
        <v>1956</v>
      </c>
      <c r="C17" s="2625" t="s">
        <v>215</v>
      </c>
      <c r="D17" s="2626">
        <v>1</v>
      </c>
      <c r="E17" s="2618"/>
      <c r="F17" s="2618"/>
      <c r="G17" s="2620"/>
      <c r="H17" s="2620"/>
      <c r="I17" s="2620"/>
      <c r="J17" s="2620"/>
    </row>
    <row r="18" spans="1:10" s="2621" customFormat="1" ht="39.6">
      <c r="A18" s="2614" t="s">
        <v>157</v>
      </c>
      <c r="B18" s="2615" t="s">
        <v>3870</v>
      </c>
      <c r="C18" s="2625" t="s">
        <v>215</v>
      </c>
      <c r="D18" s="2626">
        <v>1</v>
      </c>
      <c r="E18" s="2618"/>
      <c r="F18" s="2618"/>
      <c r="G18" s="2620"/>
      <c r="H18" s="2620"/>
      <c r="I18" s="2620"/>
      <c r="J18" s="2620"/>
    </row>
    <row r="19" spans="1:10" s="2621" customFormat="1" ht="39.6">
      <c r="A19" s="2614" t="s">
        <v>157</v>
      </c>
      <c r="B19" s="2615" t="s">
        <v>3871</v>
      </c>
      <c r="C19" s="2625" t="s">
        <v>215</v>
      </c>
      <c r="D19" s="2626">
        <v>1</v>
      </c>
      <c r="E19" s="2618"/>
      <c r="F19" s="2618"/>
      <c r="G19" s="2620"/>
      <c r="H19" s="2620"/>
      <c r="I19" s="2620"/>
      <c r="J19" s="2620"/>
    </row>
    <row r="20" spans="1:10" s="2621" customFormat="1">
      <c r="A20" s="2614" t="s">
        <v>157</v>
      </c>
      <c r="B20" s="2615" t="s">
        <v>3872</v>
      </c>
      <c r="C20" s="2625" t="s">
        <v>215</v>
      </c>
      <c r="D20" s="2626">
        <v>1</v>
      </c>
      <c r="E20" s="2618"/>
      <c r="F20" s="2618"/>
      <c r="G20" s="2620"/>
      <c r="H20" s="2620"/>
      <c r="I20" s="2620"/>
      <c r="J20" s="2620"/>
    </row>
    <row r="21" spans="1:10" s="2623" customFormat="1" ht="26.4">
      <c r="A21" s="2614" t="s">
        <v>157</v>
      </c>
      <c r="B21" s="2615" t="s">
        <v>3873</v>
      </c>
      <c r="C21" s="2625" t="s">
        <v>215</v>
      </c>
      <c r="D21" s="2626">
        <v>1</v>
      </c>
      <c r="E21" s="2624"/>
      <c r="F21" s="2624"/>
    </row>
    <row r="22" spans="1:10" s="2623" customFormat="1" ht="52.8">
      <c r="A22" s="2614" t="s">
        <v>157</v>
      </c>
      <c r="B22" s="2615" t="s">
        <v>3874</v>
      </c>
      <c r="C22" s="2625" t="s">
        <v>215</v>
      </c>
      <c r="D22" s="2626">
        <v>1</v>
      </c>
      <c r="E22" s="2624"/>
      <c r="F22" s="2624"/>
    </row>
    <row r="23" spans="1:10" s="2621" customFormat="1" ht="39.6">
      <c r="A23" s="2614" t="s">
        <v>157</v>
      </c>
      <c r="B23" s="2615" t="s">
        <v>3875</v>
      </c>
      <c r="C23" s="2625" t="s">
        <v>201</v>
      </c>
      <c r="D23" s="2626">
        <v>1</v>
      </c>
      <c r="E23" s="2618"/>
      <c r="F23" s="2618"/>
      <c r="G23" s="2620"/>
      <c r="H23" s="2620"/>
      <c r="I23" s="2620"/>
      <c r="J23" s="2620"/>
    </row>
    <row r="24" spans="1:10" s="2621" customFormat="1" ht="39.6">
      <c r="A24" s="2614" t="s">
        <v>157</v>
      </c>
      <c r="B24" s="2615" t="s">
        <v>3876</v>
      </c>
      <c r="C24" s="2625" t="s">
        <v>201</v>
      </c>
      <c r="D24" s="2626">
        <v>3</v>
      </c>
      <c r="E24" s="2618"/>
      <c r="F24" s="2618"/>
      <c r="G24" s="2620"/>
      <c r="H24" s="2620"/>
      <c r="I24" s="2620"/>
      <c r="J24" s="2620"/>
    </row>
    <row r="25" spans="1:10" s="2621" customFormat="1" ht="39.6">
      <c r="A25" s="2614" t="s">
        <v>157</v>
      </c>
      <c r="B25" s="2615" t="s">
        <v>3877</v>
      </c>
      <c r="C25" s="2625" t="s">
        <v>201</v>
      </c>
      <c r="D25" s="2626">
        <v>1</v>
      </c>
      <c r="E25" s="2618"/>
      <c r="F25" s="2618"/>
      <c r="G25" s="2620"/>
      <c r="H25" s="2620"/>
      <c r="I25" s="2620"/>
      <c r="J25" s="2620"/>
    </row>
    <row r="26" spans="1:10" s="2621" customFormat="1" ht="26.4">
      <c r="A26" s="2614" t="s">
        <v>157</v>
      </c>
      <c r="B26" s="2615" t="s">
        <v>3878</v>
      </c>
      <c r="C26" s="2625" t="s">
        <v>215</v>
      </c>
      <c r="D26" s="2626">
        <v>3</v>
      </c>
      <c r="E26" s="2618"/>
      <c r="F26" s="2618"/>
      <c r="G26" s="2620"/>
      <c r="H26" s="2620"/>
      <c r="I26" s="2620"/>
      <c r="J26" s="2620"/>
    </row>
    <row r="27" spans="1:10" s="2621" customFormat="1">
      <c r="A27" s="2614" t="s">
        <v>157</v>
      </c>
      <c r="B27" s="2615" t="s">
        <v>3879</v>
      </c>
      <c r="C27" s="2625" t="s">
        <v>215</v>
      </c>
      <c r="D27" s="2626">
        <v>2</v>
      </c>
      <c r="E27" s="2618"/>
      <c r="F27" s="2618"/>
      <c r="G27" s="2620"/>
      <c r="H27" s="2620"/>
      <c r="I27" s="2620"/>
      <c r="J27" s="2620"/>
    </row>
    <row r="28" spans="1:10" s="2621" customFormat="1" ht="26.4">
      <c r="A28" s="2614" t="s">
        <v>157</v>
      </c>
      <c r="B28" s="2615" t="s">
        <v>3880</v>
      </c>
      <c r="C28" s="2625" t="s">
        <v>215</v>
      </c>
      <c r="D28" s="2626">
        <v>3</v>
      </c>
      <c r="E28" s="2618"/>
      <c r="F28" s="2618"/>
      <c r="G28" s="2620"/>
      <c r="H28" s="2620"/>
      <c r="I28" s="2620"/>
      <c r="J28" s="2620"/>
    </row>
    <row r="29" spans="1:10" s="2621" customFormat="1" ht="26.4">
      <c r="A29" s="2614" t="s">
        <v>157</v>
      </c>
      <c r="B29" s="2615" t="s">
        <v>3881</v>
      </c>
      <c r="C29" s="2625" t="s">
        <v>215</v>
      </c>
      <c r="D29" s="2626">
        <v>3</v>
      </c>
      <c r="E29" s="2618"/>
      <c r="F29" s="2618"/>
      <c r="G29" s="2620"/>
      <c r="H29" s="2620"/>
      <c r="I29" s="2620"/>
      <c r="J29" s="2620"/>
    </row>
    <row r="30" spans="1:10" s="2621" customFormat="1" ht="26.4">
      <c r="A30" s="2614" t="s">
        <v>157</v>
      </c>
      <c r="B30" s="2615" t="s">
        <v>3882</v>
      </c>
      <c r="C30" s="2625" t="s">
        <v>215</v>
      </c>
      <c r="D30" s="2626">
        <v>3</v>
      </c>
      <c r="E30" s="2618"/>
      <c r="F30" s="2618"/>
      <c r="G30" s="2620"/>
      <c r="H30" s="2620"/>
      <c r="I30" s="2620"/>
      <c r="J30" s="2620"/>
    </row>
    <row r="31" spans="1:10" s="2621" customFormat="1" ht="26.4">
      <c r="A31" s="2614" t="s">
        <v>157</v>
      </c>
      <c r="B31" s="2615" t="s">
        <v>3883</v>
      </c>
      <c r="C31" s="2625" t="s">
        <v>215</v>
      </c>
      <c r="D31" s="2626">
        <v>5</v>
      </c>
      <c r="E31" s="2618"/>
      <c r="F31" s="2618"/>
      <c r="G31" s="2620"/>
      <c r="H31" s="2620"/>
      <c r="I31" s="2620"/>
      <c r="J31" s="2620"/>
    </row>
    <row r="32" spans="1:10" s="2621" customFormat="1">
      <c r="A32" s="2614" t="s">
        <v>157</v>
      </c>
      <c r="B32" s="2615" t="s">
        <v>3879</v>
      </c>
      <c r="C32" s="2625" t="s">
        <v>215</v>
      </c>
      <c r="D32" s="2626">
        <v>5</v>
      </c>
      <c r="E32" s="2618"/>
      <c r="F32" s="2618"/>
      <c r="G32" s="2620"/>
      <c r="H32" s="2620"/>
      <c r="I32" s="2620"/>
      <c r="J32" s="2620"/>
    </row>
    <row r="33" spans="1:10" s="2621" customFormat="1" ht="26.4">
      <c r="A33" s="2614" t="s">
        <v>157</v>
      </c>
      <c r="B33" s="2615" t="s">
        <v>3884</v>
      </c>
      <c r="C33" s="2625" t="s">
        <v>215</v>
      </c>
      <c r="D33" s="2626">
        <v>3</v>
      </c>
      <c r="E33" s="2618"/>
      <c r="F33" s="2618"/>
      <c r="G33" s="2620"/>
      <c r="H33" s="2620"/>
      <c r="I33" s="2620"/>
      <c r="J33" s="2620"/>
    </row>
    <row r="34" spans="1:10" s="2621" customFormat="1" ht="26.4">
      <c r="A34" s="2614" t="s">
        <v>157</v>
      </c>
      <c r="B34" s="2615" t="s">
        <v>3885</v>
      </c>
      <c r="C34" s="2625" t="s">
        <v>215</v>
      </c>
      <c r="D34" s="2626">
        <v>3</v>
      </c>
      <c r="E34" s="2618"/>
      <c r="F34" s="2618"/>
      <c r="G34" s="2620"/>
      <c r="H34" s="2620"/>
      <c r="I34" s="2620"/>
      <c r="J34" s="2620"/>
    </row>
    <row r="35" spans="1:10" s="2621" customFormat="1" ht="26.4">
      <c r="A35" s="2614" t="s">
        <v>157</v>
      </c>
      <c r="B35" s="2615" t="s">
        <v>3886</v>
      </c>
      <c r="C35" s="2625" t="s">
        <v>215</v>
      </c>
      <c r="D35" s="2626">
        <v>3</v>
      </c>
      <c r="E35" s="2618"/>
      <c r="F35" s="2618"/>
      <c r="G35" s="2620"/>
      <c r="H35" s="2620"/>
      <c r="I35" s="2620"/>
      <c r="J35" s="2620"/>
    </row>
    <row r="36" spans="1:10" s="2621" customFormat="1" ht="26.4">
      <c r="A36" s="2614" t="s">
        <v>157</v>
      </c>
      <c r="B36" s="2615" t="s">
        <v>3887</v>
      </c>
      <c r="C36" s="2625" t="s">
        <v>215</v>
      </c>
      <c r="D36" s="2626">
        <v>3</v>
      </c>
      <c r="E36" s="2618"/>
      <c r="F36" s="2618"/>
      <c r="G36" s="2620"/>
      <c r="H36" s="2620"/>
      <c r="I36" s="2620"/>
      <c r="J36" s="2620"/>
    </row>
    <row r="37" spans="1:10" s="2621" customFormat="1" ht="26.4">
      <c r="A37" s="2614" t="s">
        <v>157</v>
      </c>
      <c r="B37" s="2627" t="s">
        <v>1973</v>
      </c>
      <c r="C37" s="2624" t="s">
        <v>215</v>
      </c>
      <c r="D37" s="2628">
        <v>12</v>
      </c>
      <c r="E37" s="2618"/>
      <c r="F37" s="2618"/>
      <c r="G37" s="2620"/>
      <c r="H37" s="2620"/>
      <c r="I37" s="2620"/>
      <c r="J37" s="2620"/>
    </row>
    <row r="38" spans="1:10" s="2621" customFormat="1" ht="26.4">
      <c r="A38" s="2614" t="s">
        <v>157</v>
      </c>
      <c r="B38" s="2627" t="s">
        <v>3888</v>
      </c>
      <c r="C38" s="2624" t="s">
        <v>215</v>
      </c>
      <c r="D38" s="2628">
        <v>3</v>
      </c>
      <c r="E38" s="2618"/>
      <c r="F38" s="2618"/>
      <c r="G38" s="2620"/>
      <c r="H38" s="2620"/>
      <c r="I38" s="2620"/>
      <c r="J38" s="2620"/>
    </row>
    <row r="39" spans="1:10" s="2623" customFormat="1" ht="26.4">
      <c r="A39" s="2614" t="s">
        <v>157</v>
      </c>
      <c r="B39" s="2615" t="s">
        <v>1961</v>
      </c>
      <c r="C39" s="2625" t="s">
        <v>215</v>
      </c>
      <c r="D39" s="2628">
        <v>4</v>
      </c>
      <c r="E39" s="2624"/>
      <c r="F39" s="2624"/>
    </row>
    <row r="40" spans="1:10" s="2623" customFormat="1" ht="26.4">
      <c r="A40" s="2614" t="s">
        <v>157</v>
      </c>
      <c r="B40" s="2615" t="s">
        <v>1960</v>
      </c>
      <c r="C40" s="2625" t="s">
        <v>215</v>
      </c>
      <c r="D40" s="2628">
        <v>51</v>
      </c>
      <c r="E40" s="2618"/>
      <c r="F40" s="2618"/>
    </row>
    <row r="41" spans="1:10" s="2623" customFormat="1" ht="26.4">
      <c r="A41" s="2614" t="s">
        <v>157</v>
      </c>
      <c r="B41" s="2615" t="s">
        <v>1974</v>
      </c>
      <c r="C41" s="2625" t="s">
        <v>215</v>
      </c>
      <c r="D41" s="2628">
        <v>26</v>
      </c>
      <c r="E41" s="2618"/>
      <c r="F41" s="2618"/>
    </row>
    <row r="42" spans="1:10" s="2623" customFormat="1" ht="26.4">
      <c r="A42" s="2614" t="s">
        <v>157</v>
      </c>
      <c r="B42" s="2615" t="s">
        <v>3889</v>
      </c>
      <c r="C42" s="2625" t="s">
        <v>215</v>
      </c>
      <c r="D42" s="2628">
        <v>5</v>
      </c>
      <c r="E42" s="2618"/>
      <c r="F42" s="2618"/>
    </row>
    <row r="43" spans="1:10" s="2623" customFormat="1" ht="26.4">
      <c r="A43" s="2614" t="s">
        <v>157</v>
      </c>
      <c r="B43" s="2615" t="s">
        <v>3890</v>
      </c>
      <c r="C43" s="2625" t="s">
        <v>215</v>
      </c>
      <c r="D43" s="2628">
        <v>1</v>
      </c>
      <c r="E43" s="2618"/>
      <c r="F43" s="2618"/>
    </row>
    <row r="44" spans="1:10" s="2634" customFormat="1" ht="26.4">
      <c r="A44" s="2629" t="s">
        <v>157</v>
      </c>
      <c r="B44" s="2630" t="s">
        <v>3891</v>
      </c>
      <c r="C44" s="2631" t="s">
        <v>215</v>
      </c>
      <c r="D44" s="2632">
        <v>3</v>
      </c>
      <c r="E44" s="2633"/>
      <c r="F44" s="2633"/>
    </row>
    <row r="45" spans="1:10" s="2635" customFormat="1" ht="26.4">
      <c r="A45" s="2629" t="s">
        <v>157</v>
      </c>
      <c r="B45" s="2630" t="s">
        <v>3892</v>
      </c>
      <c r="C45" s="2631" t="s">
        <v>215</v>
      </c>
      <c r="D45" s="2632">
        <v>3</v>
      </c>
      <c r="E45" s="2633"/>
      <c r="F45" s="2633"/>
    </row>
    <row r="46" spans="1:10" s="2634" customFormat="1" ht="26.4">
      <c r="A46" s="2629" t="s">
        <v>157</v>
      </c>
      <c r="B46" s="2630" t="s">
        <v>3893</v>
      </c>
      <c r="C46" s="2636" t="s">
        <v>215</v>
      </c>
      <c r="D46" s="2632">
        <v>3</v>
      </c>
      <c r="E46" s="2633"/>
      <c r="F46" s="2637"/>
    </row>
    <row r="47" spans="1:10" s="2635" customFormat="1" ht="52.8">
      <c r="A47" s="2629" t="s">
        <v>157</v>
      </c>
      <c r="B47" s="2630" t="s">
        <v>3894</v>
      </c>
      <c r="C47" s="2631" t="s">
        <v>201</v>
      </c>
      <c r="D47" s="2632">
        <v>3</v>
      </c>
      <c r="E47" s="2633"/>
      <c r="F47" s="2633"/>
    </row>
    <row r="48" spans="1:10" s="2635" customFormat="1" ht="26.4">
      <c r="A48" s="2629" t="s">
        <v>157</v>
      </c>
      <c r="B48" s="2630" t="s">
        <v>3895</v>
      </c>
      <c r="C48" s="2631" t="s">
        <v>215</v>
      </c>
      <c r="D48" s="2632">
        <v>1</v>
      </c>
      <c r="E48" s="2633"/>
      <c r="F48" s="2633"/>
    </row>
    <row r="49" spans="1:10" s="2635" customFormat="1" ht="26.4">
      <c r="A49" s="2629" t="s">
        <v>157</v>
      </c>
      <c r="B49" s="2630" t="s">
        <v>3896</v>
      </c>
      <c r="C49" s="2631" t="s">
        <v>215</v>
      </c>
      <c r="D49" s="2632">
        <v>4</v>
      </c>
      <c r="E49" s="2633"/>
      <c r="F49" s="2633"/>
    </row>
    <row r="50" spans="1:10" s="2635" customFormat="1" ht="26.4">
      <c r="A50" s="2629" t="s">
        <v>157</v>
      </c>
      <c r="B50" s="2630" t="s">
        <v>3897</v>
      </c>
      <c r="C50" s="2631" t="s">
        <v>215</v>
      </c>
      <c r="D50" s="2632">
        <v>1</v>
      </c>
      <c r="E50" s="2633"/>
      <c r="F50" s="2633"/>
    </row>
    <row r="51" spans="1:10" s="2635" customFormat="1" ht="26.4">
      <c r="A51" s="2629" t="s">
        <v>157</v>
      </c>
      <c r="B51" s="2630" t="s">
        <v>3898</v>
      </c>
      <c r="C51" s="2631" t="s">
        <v>215</v>
      </c>
      <c r="D51" s="2632">
        <v>2</v>
      </c>
      <c r="E51" s="2633"/>
      <c r="F51" s="2633"/>
    </row>
    <row r="52" spans="1:10" s="2621" customFormat="1">
      <c r="A52" s="2614" t="s">
        <v>157</v>
      </c>
      <c r="B52" s="2615" t="s">
        <v>1952</v>
      </c>
      <c r="C52" s="2625" t="s">
        <v>215</v>
      </c>
      <c r="D52" s="2626">
        <v>1</v>
      </c>
      <c r="E52" s="2618"/>
      <c r="F52" s="2618"/>
      <c r="G52" s="2620"/>
      <c r="H52" s="2620"/>
      <c r="I52" s="2620"/>
      <c r="J52" s="2620"/>
    </row>
    <row r="53" spans="1:10" s="2623" customFormat="1">
      <c r="A53" s="2614" t="s">
        <v>157</v>
      </c>
      <c r="B53" s="2638" t="s">
        <v>1966</v>
      </c>
      <c r="C53" s="2625" t="s">
        <v>201</v>
      </c>
      <c r="D53" s="2626">
        <v>1</v>
      </c>
      <c r="E53" s="2618"/>
      <c r="F53" s="2619"/>
    </row>
    <row r="54" spans="1:10" s="2623" customFormat="1" ht="39.6">
      <c r="A54" s="2614" t="s">
        <v>157</v>
      </c>
      <c r="B54" s="2615" t="s">
        <v>3899</v>
      </c>
      <c r="C54" s="2625" t="s">
        <v>215</v>
      </c>
      <c r="D54" s="2626">
        <v>1</v>
      </c>
      <c r="E54" s="2639"/>
      <c r="F54" s="2639"/>
    </row>
    <row r="55" spans="1:10" s="2623" customFormat="1" ht="26.4">
      <c r="A55" s="2614" t="s">
        <v>157</v>
      </c>
      <c r="B55" s="2615" t="s">
        <v>3900</v>
      </c>
      <c r="C55" s="2625" t="s">
        <v>201</v>
      </c>
      <c r="D55" s="2626">
        <v>1</v>
      </c>
      <c r="E55" s="2639"/>
      <c r="F55" s="2639"/>
    </row>
    <row r="56" spans="1:10" s="2623" customFormat="1" ht="39.6">
      <c r="A56" s="2614" t="s">
        <v>157</v>
      </c>
      <c r="B56" s="2615" t="s">
        <v>1968</v>
      </c>
      <c r="C56" s="2625" t="s">
        <v>201</v>
      </c>
      <c r="D56" s="2626">
        <v>1</v>
      </c>
      <c r="E56" s="2640"/>
      <c r="F56" s="2640"/>
    </row>
    <row r="57" spans="1:10" s="273" customFormat="1">
      <c r="A57" s="2641"/>
      <c r="B57" s="2642" t="s">
        <v>1969</v>
      </c>
      <c r="C57" s="2643" t="s">
        <v>201</v>
      </c>
      <c r="D57" s="2644">
        <v>1</v>
      </c>
      <c r="E57" s="2645"/>
      <c r="F57" s="2646">
        <f>D57*E57</f>
        <v>0</v>
      </c>
    </row>
    <row r="58" spans="1:10" s="266" customFormat="1">
      <c r="A58" s="2647"/>
      <c r="B58" s="2648"/>
      <c r="C58" s="2649"/>
      <c r="D58" s="2650"/>
      <c r="E58" s="2651"/>
      <c r="F58" s="2652"/>
    </row>
    <row r="59" spans="1:10" s="2592" customFormat="1">
      <c r="A59" s="2612" t="s">
        <v>202</v>
      </c>
      <c r="B59" s="2613" t="s">
        <v>3901</v>
      </c>
      <c r="C59" s="2613"/>
      <c r="D59" s="2613"/>
      <c r="E59" s="2613"/>
      <c r="F59" s="2613"/>
    </row>
    <row r="60" spans="1:10" s="2621" customFormat="1" ht="118.8">
      <c r="A60" s="2614" t="s">
        <v>157</v>
      </c>
      <c r="B60" s="2615" t="s">
        <v>3902</v>
      </c>
      <c r="C60" s="2616"/>
      <c r="D60" s="2617"/>
      <c r="E60" s="2618"/>
      <c r="F60" s="2619"/>
      <c r="G60" s="2620"/>
      <c r="H60" s="2620"/>
      <c r="I60" s="2620"/>
      <c r="J60" s="2620"/>
    </row>
    <row r="61" spans="1:10" s="2623" customFormat="1">
      <c r="A61" s="2614"/>
      <c r="B61" s="2622" t="s">
        <v>1953</v>
      </c>
      <c r="E61" s="2624"/>
      <c r="F61" s="2624"/>
    </row>
    <row r="62" spans="1:10" s="2623" customFormat="1" ht="52.8">
      <c r="A62" s="2614" t="s">
        <v>157</v>
      </c>
      <c r="B62" s="2615" t="s">
        <v>3903</v>
      </c>
      <c r="C62" s="2625" t="s">
        <v>215</v>
      </c>
      <c r="D62" s="2626">
        <v>1</v>
      </c>
      <c r="E62" s="2624"/>
      <c r="F62" s="2624"/>
    </row>
    <row r="63" spans="1:10" s="2621" customFormat="1" ht="26.4">
      <c r="A63" s="2614" t="s">
        <v>157</v>
      </c>
      <c r="B63" s="2615" t="s">
        <v>1955</v>
      </c>
      <c r="C63" s="2625" t="s">
        <v>215</v>
      </c>
      <c r="D63" s="2626">
        <v>1</v>
      </c>
      <c r="E63" s="2618"/>
      <c r="F63" s="2618"/>
      <c r="G63" s="2620"/>
      <c r="H63" s="2620"/>
      <c r="I63" s="2620"/>
      <c r="J63" s="2620"/>
    </row>
    <row r="64" spans="1:10" s="2621" customFormat="1" ht="26.4">
      <c r="A64" s="2614" t="s">
        <v>157</v>
      </c>
      <c r="B64" s="2615" t="s">
        <v>1956</v>
      </c>
      <c r="C64" s="2625" t="s">
        <v>215</v>
      </c>
      <c r="D64" s="2626">
        <v>1</v>
      </c>
      <c r="E64" s="2618"/>
      <c r="F64" s="2618"/>
      <c r="G64" s="2620"/>
      <c r="H64" s="2620"/>
      <c r="I64" s="2620"/>
      <c r="J64" s="2620"/>
    </row>
    <row r="65" spans="1:10" s="2621" customFormat="1" ht="39.6">
      <c r="A65" s="2614" t="s">
        <v>157</v>
      </c>
      <c r="B65" s="2615" t="s">
        <v>3871</v>
      </c>
      <c r="C65" s="2625" t="s">
        <v>215</v>
      </c>
      <c r="D65" s="2626">
        <v>1</v>
      </c>
      <c r="E65" s="2618"/>
      <c r="F65" s="2618"/>
      <c r="G65" s="2620"/>
      <c r="H65" s="2620"/>
      <c r="I65" s="2620"/>
      <c r="J65" s="2620"/>
    </row>
    <row r="66" spans="1:10" s="2621" customFormat="1">
      <c r="A66" s="2614" t="s">
        <v>157</v>
      </c>
      <c r="B66" s="2615" t="s">
        <v>3872</v>
      </c>
      <c r="C66" s="2625" t="s">
        <v>215</v>
      </c>
      <c r="D66" s="2626">
        <v>1</v>
      </c>
      <c r="E66" s="2618"/>
      <c r="F66" s="2618"/>
      <c r="G66" s="2620"/>
      <c r="H66" s="2620"/>
      <c r="I66" s="2620"/>
      <c r="J66" s="2620"/>
    </row>
    <row r="67" spans="1:10" s="2623" customFormat="1" ht="26.4">
      <c r="A67" s="2614" t="s">
        <v>157</v>
      </c>
      <c r="B67" s="2615" t="s">
        <v>3873</v>
      </c>
      <c r="C67" s="2625" t="s">
        <v>215</v>
      </c>
      <c r="D67" s="2626">
        <v>1</v>
      </c>
      <c r="E67" s="2624"/>
      <c r="F67" s="2624"/>
    </row>
    <row r="68" spans="1:10" s="2621" customFormat="1" ht="39.6">
      <c r="A68" s="2614" t="s">
        <v>157</v>
      </c>
      <c r="B68" s="2615" t="s">
        <v>3875</v>
      </c>
      <c r="C68" s="2625" t="s">
        <v>201</v>
      </c>
      <c r="D68" s="2626">
        <v>1</v>
      </c>
      <c r="E68" s="2618"/>
      <c r="F68" s="2618"/>
      <c r="G68" s="2620"/>
      <c r="H68" s="2620"/>
      <c r="I68" s="2620"/>
      <c r="J68" s="2620"/>
    </row>
    <row r="69" spans="1:10" s="2621" customFormat="1" ht="39.6">
      <c r="A69" s="2614" t="s">
        <v>157</v>
      </c>
      <c r="B69" s="2615" t="s">
        <v>3904</v>
      </c>
      <c r="C69" s="2625" t="s">
        <v>201</v>
      </c>
      <c r="D69" s="2626">
        <v>1</v>
      </c>
      <c r="E69" s="2618"/>
      <c r="F69" s="2618"/>
      <c r="G69" s="2620"/>
      <c r="H69" s="2620"/>
      <c r="I69" s="2620"/>
      <c r="J69" s="2620"/>
    </row>
    <row r="70" spans="1:10" s="2621" customFormat="1" ht="39.6">
      <c r="A70" s="2614" t="s">
        <v>157</v>
      </c>
      <c r="B70" s="2615" t="s">
        <v>3905</v>
      </c>
      <c r="C70" s="2625" t="s">
        <v>201</v>
      </c>
      <c r="D70" s="2626">
        <v>1</v>
      </c>
      <c r="E70" s="2618"/>
      <c r="F70" s="2618"/>
      <c r="G70" s="2620"/>
      <c r="H70" s="2620"/>
      <c r="I70" s="2620"/>
      <c r="J70" s="2620"/>
    </row>
    <row r="71" spans="1:10" s="2621" customFormat="1" ht="26.4">
      <c r="A71" s="2614" t="s">
        <v>157</v>
      </c>
      <c r="B71" s="2615" t="s">
        <v>3906</v>
      </c>
      <c r="C71" s="2625" t="s">
        <v>215</v>
      </c>
      <c r="D71" s="2626">
        <v>5</v>
      </c>
      <c r="E71" s="2618"/>
      <c r="F71" s="2618"/>
      <c r="G71" s="2620"/>
      <c r="H71" s="2620"/>
      <c r="I71" s="2620"/>
      <c r="J71" s="2620"/>
    </row>
    <row r="72" spans="1:10" s="2621" customFormat="1">
      <c r="A72" s="2614" t="s">
        <v>157</v>
      </c>
      <c r="B72" s="2615" t="s">
        <v>3907</v>
      </c>
      <c r="C72" s="2625" t="s">
        <v>215</v>
      </c>
      <c r="D72" s="2626">
        <v>5</v>
      </c>
      <c r="E72" s="2618"/>
      <c r="F72" s="2618"/>
      <c r="G72" s="2620"/>
      <c r="H72" s="2620"/>
      <c r="I72" s="2620"/>
      <c r="J72" s="2620"/>
    </row>
    <row r="73" spans="1:10" s="2621" customFormat="1" ht="26.4">
      <c r="A73" s="2614" t="s">
        <v>157</v>
      </c>
      <c r="B73" s="2615" t="s">
        <v>3885</v>
      </c>
      <c r="C73" s="2625" t="s">
        <v>215</v>
      </c>
      <c r="D73" s="2626">
        <v>9</v>
      </c>
      <c r="E73" s="2618"/>
      <c r="F73" s="2618"/>
      <c r="G73" s="2620"/>
      <c r="H73" s="2620"/>
      <c r="I73" s="2620"/>
      <c r="J73" s="2620"/>
    </row>
    <row r="74" spans="1:10" s="2621" customFormat="1" ht="26.4">
      <c r="A74" s="2614" t="s">
        <v>157</v>
      </c>
      <c r="B74" s="2615" t="s">
        <v>3908</v>
      </c>
      <c r="C74" s="2625" t="s">
        <v>215</v>
      </c>
      <c r="D74" s="2626">
        <v>3</v>
      </c>
      <c r="E74" s="2618"/>
      <c r="F74" s="2618"/>
      <c r="G74" s="2620"/>
      <c r="H74" s="2620"/>
      <c r="I74" s="2620"/>
      <c r="J74" s="2620"/>
    </row>
    <row r="75" spans="1:10" s="2621" customFormat="1" ht="26.4">
      <c r="A75" s="2614" t="s">
        <v>157</v>
      </c>
      <c r="B75" s="2615" t="s">
        <v>3909</v>
      </c>
      <c r="C75" s="2625" t="s">
        <v>215</v>
      </c>
      <c r="D75" s="2626">
        <v>3</v>
      </c>
      <c r="E75" s="2618"/>
      <c r="F75" s="2618"/>
      <c r="G75" s="2620"/>
      <c r="H75" s="2620"/>
      <c r="I75" s="2620"/>
      <c r="J75" s="2620"/>
    </row>
    <row r="76" spans="1:10" s="2621" customFormat="1" ht="26.4">
      <c r="A76" s="2614" t="s">
        <v>157</v>
      </c>
      <c r="B76" s="2627" t="s">
        <v>1973</v>
      </c>
      <c r="C76" s="2624" t="s">
        <v>215</v>
      </c>
      <c r="D76" s="2628">
        <v>3</v>
      </c>
      <c r="E76" s="2618"/>
      <c r="F76" s="2618"/>
      <c r="G76" s="2620"/>
      <c r="H76" s="2620"/>
      <c r="I76" s="2620"/>
      <c r="J76" s="2620"/>
    </row>
    <row r="77" spans="1:10" s="2623" customFormat="1" ht="26.4">
      <c r="A77" s="2614" t="s">
        <v>157</v>
      </c>
      <c r="B77" s="2615" t="s">
        <v>1962</v>
      </c>
      <c r="C77" s="2625" t="s">
        <v>215</v>
      </c>
      <c r="D77" s="2628">
        <v>1</v>
      </c>
      <c r="E77" s="2624"/>
      <c r="F77" s="2624"/>
    </row>
    <row r="78" spans="1:10" s="2623" customFormat="1" ht="26.4">
      <c r="A78" s="2614" t="s">
        <v>157</v>
      </c>
      <c r="B78" s="2615" t="s">
        <v>3910</v>
      </c>
      <c r="C78" s="2625" t="s">
        <v>215</v>
      </c>
      <c r="D78" s="2628">
        <v>1</v>
      </c>
      <c r="E78" s="2624"/>
      <c r="F78" s="2624"/>
    </row>
    <row r="79" spans="1:10" s="2623" customFormat="1" ht="26.4">
      <c r="A79" s="2614" t="s">
        <v>157</v>
      </c>
      <c r="B79" s="2615" t="s">
        <v>1961</v>
      </c>
      <c r="C79" s="2625" t="s">
        <v>215</v>
      </c>
      <c r="D79" s="2628">
        <v>1</v>
      </c>
      <c r="E79" s="2624"/>
      <c r="F79" s="2624"/>
    </row>
    <row r="80" spans="1:10" s="2623" customFormat="1" ht="26.4">
      <c r="A80" s="2614" t="s">
        <v>157</v>
      </c>
      <c r="B80" s="2615" t="s">
        <v>1960</v>
      </c>
      <c r="C80" s="2625" t="s">
        <v>215</v>
      </c>
      <c r="D80" s="2628">
        <v>7</v>
      </c>
      <c r="E80" s="2618"/>
      <c r="F80" s="2618"/>
    </row>
    <row r="81" spans="1:10" s="2623" customFormat="1" ht="26.4">
      <c r="A81" s="2614" t="s">
        <v>157</v>
      </c>
      <c r="B81" s="2615" t="s">
        <v>1974</v>
      </c>
      <c r="C81" s="2625" t="s">
        <v>215</v>
      </c>
      <c r="D81" s="2628">
        <v>13</v>
      </c>
      <c r="E81" s="2618"/>
      <c r="F81" s="2618"/>
    </row>
    <row r="82" spans="1:10" s="2623" customFormat="1" ht="26.4">
      <c r="A82" s="2614" t="s">
        <v>157</v>
      </c>
      <c r="B82" s="2615" t="s">
        <v>3890</v>
      </c>
      <c r="C82" s="2625" t="s">
        <v>215</v>
      </c>
      <c r="D82" s="2628">
        <v>1</v>
      </c>
      <c r="E82" s="2618"/>
      <c r="F82" s="2618"/>
    </row>
    <row r="83" spans="1:10" s="2623" customFormat="1" ht="26.4">
      <c r="A83" s="2614" t="s">
        <v>157</v>
      </c>
      <c r="B83" s="2615" t="s">
        <v>3911</v>
      </c>
      <c r="C83" s="2625" t="s">
        <v>215</v>
      </c>
      <c r="D83" s="2628">
        <v>1</v>
      </c>
      <c r="E83" s="2618"/>
      <c r="F83" s="2618"/>
    </row>
    <row r="84" spans="1:10" s="2621" customFormat="1">
      <c r="A84" s="2614" t="s">
        <v>157</v>
      </c>
      <c r="B84" s="2615" t="s">
        <v>1952</v>
      </c>
      <c r="C84" s="2625" t="s">
        <v>215</v>
      </c>
      <c r="D84" s="2626">
        <v>1</v>
      </c>
      <c r="E84" s="2618"/>
      <c r="F84" s="2618"/>
      <c r="G84" s="2620"/>
      <c r="H84" s="2620"/>
      <c r="I84" s="2620"/>
      <c r="J84" s="2620"/>
    </row>
    <row r="85" spans="1:10" s="2623" customFormat="1">
      <c r="A85" s="2614" t="s">
        <v>157</v>
      </c>
      <c r="B85" s="2638" t="s">
        <v>1966</v>
      </c>
      <c r="C85" s="2625" t="s">
        <v>201</v>
      </c>
      <c r="D85" s="2626">
        <v>1</v>
      </c>
      <c r="E85" s="2618"/>
      <c r="F85" s="2619"/>
    </row>
    <row r="86" spans="1:10" s="2623" customFormat="1" ht="39.6">
      <c r="A86" s="2614" t="s">
        <v>157</v>
      </c>
      <c r="B86" s="2615" t="s">
        <v>3912</v>
      </c>
      <c r="C86" s="2625" t="s">
        <v>215</v>
      </c>
      <c r="D86" s="2626">
        <v>1</v>
      </c>
      <c r="E86" s="2639"/>
      <c r="F86" s="2639"/>
    </row>
    <row r="87" spans="1:10" s="2623" customFormat="1" ht="26.4">
      <c r="A87" s="2614" t="s">
        <v>157</v>
      </c>
      <c r="B87" s="2615" t="s">
        <v>3900</v>
      </c>
      <c r="C87" s="2625" t="s">
        <v>201</v>
      </c>
      <c r="D87" s="2626">
        <v>1</v>
      </c>
      <c r="E87" s="2639"/>
      <c r="F87" s="2639"/>
    </row>
    <row r="88" spans="1:10" s="2623" customFormat="1" ht="39.6">
      <c r="A88" s="2614" t="s">
        <v>157</v>
      </c>
      <c r="B88" s="2615" t="s">
        <v>1968</v>
      </c>
      <c r="C88" s="2625" t="s">
        <v>201</v>
      </c>
      <c r="D88" s="2626">
        <v>1</v>
      </c>
      <c r="E88" s="2640"/>
      <c r="F88" s="2640"/>
    </row>
    <row r="89" spans="1:10" s="273" customFormat="1">
      <c r="A89" s="2641"/>
      <c r="B89" s="2642" t="s">
        <v>1969</v>
      </c>
      <c r="C89" s="2643" t="s">
        <v>201</v>
      </c>
      <c r="D89" s="2644">
        <v>1</v>
      </c>
      <c r="E89" s="2645"/>
      <c r="F89" s="2646">
        <f>D89*E89</f>
        <v>0</v>
      </c>
    </row>
    <row r="90" spans="1:10" s="266" customFormat="1">
      <c r="A90" s="2647"/>
      <c r="B90" s="2648"/>
      <c r="C90" s="2649"/>
      <c r="D90" s="2650"/>
      <c r="E90" s="2653"/>
      <c r="F90" s="2654"/>
    </row>
    <row r="91" spans="1:10" s="2592" customFormat="1">
      <c r="A91" s="2612" t="s">
        <v>203</v>
      </c>
      <c r="B91" s="2613" t="s">
        <v>3913</v>
      </c>
      <c r="C91" s="2613"/>
      <c r="D91" s="2613"/>
      <c r="E91" s="2613"/>
      <c r="F91" s="2613"/>
    </row>
    <row r="92" spans="1:10" s="2621" customFormat="1" ht="118.8">
      <c r="A92" s="2614" t="s">
        <v>157</v>
      </c>
      <c r="B92" s="2615" t="s">
        <v>3914</v>
      </c>
      <c r="C92" s="2616"/>
      <c r="D92" s="2617"/>
      <c r="E92" s="2618"/>
      <c r="F92" s="2619"/>
      <c r="G92" s="2620"/>
      <c r="H92" s="2620"/>
      <c r="I92" s="2620"/>
      <c r="J92" s="2620"/>
    </row>
    <row r="93" spans="1:10" s="2623" customFormat="1">
      <c r="A93" s="2614"/>
      <c r="B93" s="2622" t="s">
        <v>1953</v>
      </c>
      <c r="E93" s="2624"/>
      <c r="F93" s="2624"/>
    </row>
    <row r="94" spans="1:10" s="2623" customFormat="1" ht="52.8">
      <c r="A94" s="2614" t="s">
        <v>157</v>
      </c>
      <c r="B94" s="2615" t="s">
        <v>3915</v>
      </c>
      <c r="C94" s="2625" t="s">
        <v>215</v>
      </c>
      <c r="D94" s="2626">
        <v>1</v>
      </c>
      <c r="E94" s="2624"/>
      <c r="F94" s="2624"/>
    </row>
    <row r="95" spans="1:10" s="2621" customFormat="1" ht="39.6">
      <c r="A95" s="2614" t="s">
        <v>157</v>
      </c>
      <c r="B95" s="2615" t="s">
        <v>3871</v>
      </c>
      <c r="C95" s="2625" t="s">
        <v>215</v>
      </c>
      <c r="D95" s="2626">
        <v>1</v>
      </c>
      <c r="E95" s="2618"/>
      <c r="F95" s="2618"/>
      <c r="G95" s="2620"/>
      <c r="H95" s="2620"/>
      <c r="I95" s="2620"/>
      <c r="J95" s="2620"/>
    </row>
    <row r="96" spans="1:10" s="2621" customFormat="1">
      <c r="A96" s="2614" t="s">
        <v>157</v>
      </c>
      <c r="B96" s="2615" t="s">
        <v>3872</v>
      </c>
      <c r="C96" s="2625" t="s">
        <v>215</v>
      </c>
      <c r="D96" s="2626">
        <v>1</v>
      </c>
      <c r="E96" s="2618"/>
      <c r="F96" s="2618"/>
      <c r="G96" s="2620"/>
      <c r="H96" s="2620"/>
      <c r="I96" s="2620"/>
      <c r="J96" s="2620"/>
    </row>
    <row r="97" spans="1:10" s="2621" customFormat="1" ht="26.4">
      <c r="A97" s="2614" t="s">
        <v>157</v>
      </c>
      <c r="B97" s="2627" t="s">
        <v>3916</v>
      </c>
      <c r="C97" s="2624" t="s">
        <v>215</v>
      </c>
      <c r="D97" s="2628">
        <v>6</v>
      </c>
      <c r="E97" s="2618"/>
      <c r="F97" s="2618"/>
      <c r="G97" s="2620"/>
      <c r="H97" s="2620"/>
      <c r="I97" s="2620"/>
      <c r="J97" s="2620"/>
    </row>
    <row r="98" spans="1:10" s="2621" customFormat="1" ht="26.4">
      <c r="A98" s="2614" t="s">
        <v>157</v>
      </c>
      <c r="B98" s="2627" t="s">
        <v>1973</v>
      </c>
      <c r="C98" s="2624" t="s">
        <v>215</v>
      </c>
      <c r="D98" s="2628">
        <v>12</v>
      </c>
      <c r="E98" s="2618"/>
      <c r="F98" s="2618"/>
      <c r="G98" s="2620"/>
      <c r="H98" s="2620"/>
      <c r="I98" s="2620"/>
      <c r="J98" s="2620"/>
    </row>
    <row r="99" spans="1:10" s="2621" customFormat="1">
      <c r="A99" s="2614" t="s">
        <v>157</v>
      </c>
      <c r="B99" s="2627" t="s">
        <v>3917</v>
      </c>
      <c r="C99" s="2624" t="s">
        <v>215</v>
      </c>
      <c r="D99" s="2628">
        <v>1</v>
      </c>
      <c r="E99" s="2618"/>
      <c r="F99" s="2618"/>
      <c r="G99" s="2620"/>
      <c r="H99" s="2620"/>
      <c r="I99" s="2620"/>
      <c r="J99" s="2620"/>
    </row>
    <row r="100" spans="1:10" s="2621" customFormat="1">
      <c r="A100" s="2614" t="s">
        <v>157</v>
      </c>
      <c r="B100" s="2627" t="s">
        <v>3918</v>
      </c>
      <c r="C100" s="2624" t="s">
        <v>215</v>
      </c>
      <c r="D100" s="2628">
        <v>7</v>
      </c>
      <c r="E100" s="2618"/>
      <c r="F100" s="2618"/>
      <c r="G100" s="2620"/>
      <c r="H100" s="2620"/>
      <c r="I100" s="2620"/>
      <c r="J100" s="2620"/>
    </row>
    <row r="101" spans="1:10" s="2621" customFormat="1">
      <c r="A101" s="2614" t="s">
        <v>157</v>
      </c>
      <c r="B101" s="2627" t="s">
        <v>3919</v>
      </c>
      <c r="C101" s="2624" t="s">
        <v>215</v>
      </c>
      <c r="D101" s="2628">
        <v>1</v>
      </c>
      <c r="E101" s="2618"/>
      <c r="F101" s="2618"/>
      <c r="G101" s="2620"/>
      <c r="H101" s="2620"/>
      <c r="I101" s="2620"/>
      <c r="J101" s="2620"/>
    </row>
    <row r="102" spans="1:10" s="2621" customFormat="1">
      <c r="A102" s="2614" t="s">
        <v>157</v>
      </c>
      <c r="B102" s="2627" t="s">
        <v>3920</v>
      </c>
      <c r="C102" s="2624" t="s">
        <v>215</v>
      </c>
      <c r="D102" s="2628">
        <v>1</v>
      </c>
      <c r="E102" s="2618"/>
      <c r="F102" s="2618"/>
      <c r="G102" s="2620"/>
      <c r="H102" s="2620"/>
      <c r="I102" s="2620"/>
      <c r="J102" s="2620"/>
    </row>
    <row r="103" spans="1:10" s="2621" customFormat="1">
      <c r="A103" s="2614" t="s">
        <v>157</v>
      </c>
      <c r="B103" s="2627" t="s">
        <v>3921</v>
      </c>
      <c r="C103" s="2624" t="s">
        <v>215</v>
      </c>
      <c r="D103" s="2628">
        <v>1</v>
      </c>
      <c r="E103" s="2618"/>
      <c r="F103" s="2618"/>
      <c r="G103" s="2620"/>
      <c r="H103" s="2620"/>
      <c r="I103" s="2620"/>
      <c r="J103" s="2620"/>
    </row>
    <row r="104" spans="1:10" s="2623" customFormat="1" ht="26.4">
      <c r="A104" s="2614" t="s">
        <v>157</v>
      </c>
      <c r="B104" s="2615" t="s">
        <v>3922</v>
      </c>
      <c r="C104" s="2625" t="s">
        <v>215</v>
      </c>
      <c r="D104" s="2628">
        <v>1</v>
      </c>
      <c r="E104" s="2624"/>
      <c r="F104" s="2624"/>
    </row>
    <row r="105" spans="1:10" s="2623" customFormat="1" ht="26.4">
      <c r="A105" s="2614" t="s">
        <v>157</v>
      </c>
      <c r="B105" s="2615" t="s">
        <v>3923</v>
      </c>
      <c r="C105" s="2625" t="s">
        <v>215</v>
      </c>
      <c r="D105" s="2628">
        <v>3</v>
      </c>
      <c r="E105" s="2624"/>
      <c r="F105" s="2624"/>
    </row>
    <row r="106" spans="1:10" s="2623" customFormat="1" ht="26.4">
      <c r="A106" s="2614" t="s">
        <v>157</v>
      </c>
      <c r="B106" s="2615" t="s">
        <v>1962</v>
      </c>
      <c r="C106" s="2625" t="s">
        <v>215</v>
      </c>
      <c r="D106" s="2628">
        <v>4</v>
      </c>
      <c r="E106" s="2624"/>
      <c r="F106" s="2624"/>
    </row>
    <row r="107" spans="1:10" s="2623" customFormat="1" ht="26.4">
      <c r="A107" s="2614" t="s">
        <v>157</v>
      </c>
      <c r="B107" s="2615" t="s">
        <v>3924</v>
      </c>
      <c r="C107" s="2625" t="s">
        <v>215</v>
      </c>
      <c r="D107" s="2628">
        <v>5</v>
      </c>
      <c r="E107" s="2624"/>
      <c r="F107" s="2624"/>
    </row>
    <row r="108" spans="1:10" s="2623" customFormat="1" ht="26.4">
      <c r="A108" s="2614" t="s">
        <v>157</v>
      </c>
      <c r="B108" s="2615" t="s">
        <v>3910</v>
      </c>
      <c r="C108" s="2625" t="s">
        <v>215</v>
      </c>
      <c r="D108" s="2628">
        <v>10</v>
      </c>
      <c r="E108" s="2624"/>
      <c r="F108" s="2624"/>
    </row>
    <row r="109" spans="1:10" s="2623" customFormat="1" ht="26.4">
      <c r="A109" s="2614" t="s">
        <v>157</v>
      </c>
      <c r="B109" s="2615" t="s">
        <v>1961</v>
      </c>
      <c r="C109" s="2625" t="s">
        <v>215</v>
      </c>
      <c r="D109" s="2628">
        <v>11</v>
      </c>
      <c r="E109" s="2624"/>
      <c r="F109" s="2624"/>
    </row>
    <row r="110" spans="1:10" s="2623" customFormat="1" ht="26.4">
      <c r="A110" s="2614" t="s">
        <v>157</v>
      </c>
      <c r="B110" s="2615" t="s">
        <v>3925</v>
      </c>
      <c r="C110" s="2625" t="s">
        <v>215</v>
      </c>
      <c r="D110" s="2628">
        <v>1</v>
      </c>
      <c r="E110" s="2618"/>
      <c r="F110" s="2618"/>
    </row>
    <row r="111" spans="1:10" s="2623" customFormat="1" ht="26.4">
      <c r="A111" s="2614" t="s">
        <v>157</v>
      </c>
      <c r="B111" s="2615" t="s">
        <v>3926</v>
      </c>
      <c r="C111" s="2625" t="s">
        <v>215</v>
      </c>
      <c r="D111" s="2628">
        <v>1</v>
      </c>
      <c r="E111" s="2618"/>
      <c r="F111" s="2618"/>
    </row>
    <row r="112" spans="1:10" s="2623" customFormat="1" ht="26.4">
      <c r="A112" s="2614" t="s">
        <v>157</v>
      </c>
      <c r="B112" s="2615" t="s">
        <v>1960</v>
      </c>
      <c r="C112" s="2625" t="s">
        <v>215</v>
      </c>
      <c r="D112" s="2628">
        <v>64</v>
      </c>
      <c r="E112" s="2618"/>
      <c r="F112" s="2618"/>
    </row>
    <row r="113" spans="1:10" s="2623" customFormat="1" ht="26.4">
      <c r="A113" s="2614" t="s">
        <v>157</v>
      </c>
      <c r="B113" s="2615" t="s">
        <v>1974</v>
      </c>
      <c r="C113" s="2625" t="s">
        <v>215</v>
      </c>
      <c r="D113" s="2628">
        <v>7</v>
      </c>
      <c r="E113" s="2618"/>
      <c r="F113" s="2618"/>
    </row>
    <row r="114" spans="1:10" s="2623" customFormat="1" ht="26.4">
      <c r="A114" s="2614" t="s">
        <v>157</v>
      </c>
      <c r="B114" s="2615" t="s">
        <v>3890</v>
      </c>
      <c r="C114" s="2625" t="s">
        <v>215</v>
      </c>
      <c r="D114" s="2628">
        <v>1</v>
      </c>
      <c r="E114" s="2618"/>
      <c r="F114" s="2618"/>
    </row>
    <row r="115" spans="1:10" s="2620" customFormat="1" ht="26.4">
      <c r="A115" s="2614" t="s">
        <v>157</v>
      </c>
      <c r="B115" s="2615" t="s">
        <v>3927</v>
      </c>
      <c r="C115" s="2625" t="s">
        <v>215</v>
      </c>
      <c r="D115" s="2628">
        <v>1</v>
      </c>
      <c r="E115" s="2618"/>
      <c r="F115" s="2618"/>
    </row>
    <row r="116" spans="1:10" s="2623" customFormat="1" ht="26.4">
      <c r="A116" s="2614" t="s">
        <v>157</v>
      </c>
      <c r="B116" s="2615" t="s">
        <v>3928</v>
      </c>
      <c r="C116" s="2625" t="s">
        <v>215</v>
      </c>
      <c r="D116" s="2628">
        <v>1</v>
      </c>
      <c r="E116" s="2618"/>
      <c r="F116" s="2618"/>
    </row>
    <row r="117" spans="1:10" s="2621" customFormat="1">
      <c r="A117" s="2614" t="s">
        <v>157</v>
      </c>
      <c r="B117" s="2615" t="s">
        <v>1952</v>
      </c>
      <c r="C117" s="2625" t="s">
        <v>215</v>
      </c>
      <c r="D117" s="2626">
        <v>1</v>
      </c>
      <c r="E117" s="2618"/>
      <c r="F117" s="2618"/>
      <c r="G117" s="2620"/>
      <c r="H117" s="2620"/>
      <c r="I117" s="2620"/>
      <c r="J117" s="2620"/>
    </row>
    <row r="118" spans="1:10" s="2623" customFormat="1">
      <c r="A118" s="2614" t="s">
        <v>157</v>
      </c>
      <c r="B118" s="2638" t="s">
        <v>1966</v>
      </c>
      <c r="C118" s="2625" t="s">
        <v>201</v>
      </c>
      <c r="D118" s="2626">
        <v>1</v>
      </c>
      <c r="E118" s="2618"/>
      <c r="F118" s="2619"/>
    </row>
    <row r="119" spans="1:10" s="2623" customFormat="1" ht="39.6">
      <c r="A119" s="2614" t="s">
        <v>157</v>
      </c>
      <c r="B119" s="2615" t="s">
        <v>3929</v>
      </c>
      <c r="C119" s="2625" t="s">
        <v>215</v>
      </c>
      <c r="D119" s="2626">
        <v>1</v>
      </c>
      <c r="E119" s="2639"/>
      <c r="F119" s="2639"/>
    </row>
    <row r="120" spans="1:10" s="2623" customFormat="1" ht="26.4">
      <c r="A120" s="2614" t="s">
        <v>157</v>
      </c>
      <c r="B120" s="2615" t="s">
        <v>3900</v>
      </c>
      <c r="C120" s="2625" t="s">
        <v>201</v>
      </c>
      <c r="D120" s="2626">
        <v>1</v>
      </c>
      <c r="E120" s="2639"/>
      <c r="F120" s="2639"/>
    </row>
    <row r="121" spans="1:10" s="2623" customFormat="1" ht="39.6">
      <c r="A121" s="2614" t="s">
        <v>157</v>
      </c>
      <c r="B121" s="2615" t="s">
        <v>1968</v>
      </c>
      <c r="C121" s="2625" t="s">
        <v>201</v>
      </c>
      <c r="D121" s="2626">
        <v>1</v>
      </c>
      <c r="E121" s="2640"/>
      <c r="F121" s="2640"/>
    </row>
    <row r="122" spans="1:10" s="273" customFormat="1">
      <c r="A122" s="2641"/>
      <c r="B122" s="2642" t="s">
        <v>1969</v>
      </c>
      <c r="C122" s="2643" t="s">
        <v>201</v>
      </c>
      <c r="D122" s="2644">
        <v>1</v>
      </c>
      <c r="E122" s="2645"/>
      <c r="F122" s="2646">
        <f>D122*E122</f>
        <v>0</v>
      </c>
    </row>
    <row r="123" spans="1:10" s="273" customFormat="1">
      <c r="A123" s="2641"/>
      <c r="B123" s="2655"/>
      <c r="C123" s="2656"/>
      <c r="D123" s="2657"/>
      <c r="E123" s="2645"/>
      <c r="F123" s="2646"/>
    </row>
    <row r="124" spans="1:10" s="2592" customFormat="1">
      <c r="A124" s="2612" t="s">
        <v>205</v>
      </c>
      <c r="B124" s="2613" t="s">
        <v>3930</v>
      </c>
      <c r="C124" s="2613"/>
      <c r="D124" s="2613"/>
      <c r="E124" s="2613"/>
      <c r="F124" s="2613"/>
    </row>
    <row r="125" spans="1:10" s="2621" customFormat="1" ht="118.8">
      <c r="A125" s="2614" t="s">
        <v>157</v>
      </c>
      <c r="B125" s="2615" t="s">
        <v>3931</v>
      </c>
      <c r="C125" s="2616"/>
      <c r="D125" s="2617"/>
      <c r="E125" s="2618"/>
      <c r="F125" s="2619"/>
      <c r="G125" s="2620"/>
      <c r="H125" s="2620"/>
      <c r="I125" s="2620"/>
      <c r="J125" s="2620"/>
    </row>
    <row r="126" spans="1:10" s="2623" customFormat="1">
      <c r="A126" s="2614"/>
      <c r="B126" s="2622" t="s">
        <v>1953</v>
      </c>
      <c r="E126" s="2624"/>
      <c r="F126" s="2624"/>
    </row>
    <row r="127" spans="1:10" s="2623" customFormat="1" ht="52.8">
      <c r="A127" s="2614" t="s">
        <v>157</v>
      </c>
      <c r="B127" s="2615" t="s">
        <v>3932</v>
      </c>
      <c r="C127" s="2625" t="s">
        <v>215</v>
      </c>
      <c r="D127" s="2626">
        <v>1</v>
      </c>
      <c r="E127" s="2624"/>
      <c r="F127" s="2624"/>
    </row>
    <row r="128" spans="1:10" s="2621" customFormat="1" ht="39.6">
      <c r="A128" s="2614" t="s">
        <v>157</v>
      </c>
      <c r="B128" s="2615" t="s">
        <v>3871</v>
      </c>
      <c r="C128" s="2625" t="s">
        <v>215</v>
      </c>
      <c r="D128" s="2626">
        <v>1</v>
      </c>
      <c r="E128" s="2618"/>
      <c r="F128" s="2618"/>
      <c r="G128" s="2620"/>
      <c r="H128" s="2620"/>
      <c r="I128" s="2620"/>
      <c r="J128" s="2620"/>
    </row>
    <row r="129" spans="1:10" s="2621" customFormat="1">
      <c r="A129" s="2614" t="s">
        <v>157</v>
      </c>
      <c r="B129" s="2615" t="s">
        <v>3872</v>
      </c>
      <c r="C129" s="2625" t="s">
        <v>215</v>
      </c>
      <c r="D129" s="2626">
        <v>1</v>
      </c>
      <c r="E129" s="2618"/>
      <c r="F129" s="2618"/>
      <c r="G129" s="2620"/>
      <c r="H129" s="2620"/>
      <c r="I129" s="2620"/>
      <c r="J129" s="2620"/>
    </row>
    <row r="130" spans="1:10" s="2621" customFormat="1" ht="26.4">
      <c r="A130" s="2614" t="s">
        <v>157</v>
      </c>
      <c r="B130" s="2627" t="s">
        <v>1973</v>
      </c>
      <c r="C130" s="2624" t="s">
        <v>215</v>
      </c>
      <c r="D130" s="2628">
        <v>8</v>
      </c>
      <c r="E130" s="2618"/>
      <c r="F130" s="2618"/>
      <c r="G130" s="2620"/>
      <c r="H130" s="2620"/>
      <c r="I130" s="2620"/>
      <c r="J130" s="2620"/>
    </row>
    <row r="131" spans="1:10" s="2621" customFormat="1" ht="26.4">
      <c r="A131" s="2614" t="s">
        <v>157</v>
      </c>
      <c r="B131" s="2627" t="s">
        <v>3933</v>
      </c>
      <c r="C131" s="2624" t="s">
        <v>215</v>
      </c>
      <c r="D131" s="2628">
        <v>2</v>
      </c>
      <c r="E131" s="2618"/>
      <c r="F131" s="2618"/>
      <c r="G131" s="2620"/>
      <c r="H131" s="2620"/>
      <c r="I131" s="2620"/>
      <c r="J131" s="2620"/>
    </row>
    <row r="132" spans="1:10" s="2623" customFormat="1" ht="26.4">
      <c r="A132" s="2614" t="s">
        <v>157</v>
      </c>
      <c r="B132" s="2615" t="s">
        <v>3910</v>
      </c>
      <c r="C132" s="2625" t="s">
        <v>215</v>
      </c>
      <c r="D132" s="2628">
        <v>4</v>
      </c>
      <c r="E132" s="2624"/>
      <c r="F132" s="2624"/>
    </row>
    <row r="133" spans="1:10" s="2623" customFormat="1" ht="26.4">
      <c r="A133" s="2614" t="s">
        <v>157</v>
      </c>
      <c r="B133" s="2615" t="s">
        <v>1961</v>
      </c>
      <c r="C133" s="2625" t="s">
        <v>215</v>
      </c>
      <c r="D133" s="2628">
        <v>6</v>
      </c>
      <c r="E133" s="2624"/>
      <c r="F133" s="2624"/>
    </row>
    <row r="134" spans="1:10" s="2623" customFormat="1" ht="26.4">
      <c r="A134" s="2614" t="s">
        <v>157</v>
      </c>
      <c r="B134" s="2615" t="s">
        <v>1960</v>
      </c>
      <c r="C134" s="2625" t="s">
        <v>215</v>
      </c>
      <c r="D134" s="2628">
        <v>44</v>
      </c>
      <c r="E134" s="2618"/>
      <c r="F134" s="2618"/>
    </row>
    <row r="135" spans="1:10" s="2623" customFormat="1" ht="26.4">
      <c r="A135" s="2614" t="s">
        <v>157</v>
      </c>
      <c r="B135" s="2615" t="s">
        <v>1974</v>
      </c>
      <c r="C135" s="2625" t="s">
        <v>215</v>
      </c>
      <c r="D135" s="2628">
        <v>8</v>
      </c>
      <c r="E135" s="2618"/>
      <c r="F135" s="2618"/>
    </row>
    <row r="136" spans="1:10" s="2623" customFormat="1" ht="26.4">
      <c r="A136" s="2614" t="s">
        <v>157</v>
      </c>
      <c r="B136" s="2615" t="s">
        <v>3890</v>
      </c>
      <c r="C136" s="2625" t="s">
        <v>215</v>
      </c>
      <c r="D136" s="2628">
        <v>1</v>
      </c>
      <c r="E136" s="2618"/>
      <c r="F136" s="2618"/>
    </row>
    <row r="137" spans="1:10" s="2620" customFormat="1" ht="26.4">
      <c r="A137" s="2614" t="s">
        <v>157</v>
      </c>
      <c r="B137" s="2615" t="s">
        <v>3934</v>
      </c>
      <c r="C137" s="2625" t="s">
        <v>215</v>
      </c>
      <c r="D137" s="2628">
        <v>10</v>
      </c>
      <c r="E137" s="2618"/>
      <c r="F137" s="2618"/>
    </row>
    <row r="138" spans="1:10" s="2635" customFormat="1" ht="26.4">
      <c r="A138" s="2629" t="s">
        <v>157</v>
      </c>
      <c r="B138" s="2630" t="s">
        <v>3898</v>
      </c>
      <c r="C138" s="2631" t="s">
        <v>215</v>
      </c>
      <c r="D138" s="2632">
        <v>2</v>
      </c>
      <c r="E138" s="2633"/>
      <c r="F138" s="2633"/>
    </row>
    <row r="139" spans="1:10" s="2621" customFormat="1">
      <c r="A139" s="2614" t="s">
        <v>157</v>
      </c>
      <c r="B139" s="2615" t="s">
        <v>1952</v>
      </c>
      <c r="C139" s="2625" t="s">
        <v>215</v>
      </c>
      <c r="D139" s="2626">
        <v>1</v>
      </c>
      <c r="E139" s="2618"/>
      <c r="F139" s="2618"/>
      <c r="G139" s="2620"/>
      <c r="H139" s="2620"/>
      <c r="I139" s="2620"/>
      <c r="J139" s="2620"/>
    </row>
    <row r="140" spans="1:10" s="2623" customFormat="1">
      <c r="A140" s="2614" t="s">
        <v>157</v>
      </c>
      <c r="B140" s="2638" t="s">
        <v>1966</v>
      </c>
      <c r="C140" s="2625" t="s">
        <v>201</v>
      </c>
      <c r="D140" s="2626">
        <v>1</v>
      </c>
      <c r="E140" s="2618"/>
      <c r="F140" s="2619"/>
    </row>
    <row r="141" spans="1:10" s="2623" customFormat="1" ht="39.6">
      <c r="A141" s="2614" t="s">
        <v>157</v>
      </c>
      <c r="B141" s="2615" t="s">
        <v>3935</v>
      </c>
      <c r="C141" s="2625" t="s">
        <v>215</v>
      </c>
      <c r="D141" s="2626">
        <v>1</v>
      </c>
      <c r="E141" s="2639"/>
      <c r="F141" s="2639"/>
    </row>
    <row r="142" spans="1:10" s="2623" customFormat="1" ht="26.4">
      <c r="A142" s="2614" t="s">
        <v>157</v>
      </c>
      <c r="B142" s="2615" t="s">
        <v>3900</v>
      </c>
      <c r="C142" s="2625" t="s">
        <v>201</v>
      </c>
      <c r="D142" s="2626">
        <v>1</v>
      </c>
      <c r="E142" s="2639"/>
      <c r="F142" s="2639"/>
    </row>
    <row r="143" spans="1:10" s="2623" customFormat="1" ht="39.6">
      <c r="A143" s="2614" t="s">
        <v>157</v>
      </c>
      <c r="B143" s="2615" t="s">
        <v>1968</v>
      </c>
      <c r="C143" s="2625" t="s">
        <v>201</v>
      </c>
      <c r="D143" s="2626">
        <v>1</v>
      </c>
      <c r="E143" s="2640"/>
      <c r="F143" s="2640"/>
    </row>
    <row r="144" spans="1:10" s="273" customFormat="1">
      <c r="A144" s="2641"/>
      <c r="B144" s="2642" t="s">
        <v>1969</v>
      </c>
      <c r="C144" s="2643" t="s">
        <v>201</v>
      </c>
      <c r="D144" s="2644">
        <v>1</v>
      </c>
      <c r="E144" s="2645"/>
      <c r="F144" s="2646">
        <f>D144*E144</f>
        <v>0</v>
      </c>
    </row>
    <row r="145" spans="1:10" s="266" customFormat="1">
      <c r="A145" s="2647"/>
      <c r="B145" s="2648"/>
      <c r="C145" s="2649"/>
      <c r="D145" s="2650"/>
      <c r="E145" s="2651"/>
      <c r="F145" s="2652"/>
    </row>
    <row r="146" spans="1:10" s="2592" customFormat="1">
      <c r="A146" s="2612" t="s">
        <v>206</v>
      </c>
      <c r="B146" s="2613" t="s">
        <v>3936</v>
      </c>
      <c r="C146" s="2613"/>
      <c r="D146" s="2613"/>
      <c r="E146" s="2613"/>
      <c r="F146" s="2613"/>
    </row>
    <row r="147" spans="1:10" s="2621" customFormat="1" ht="118.8">
      <c r="A147" s="2614" t="s">
        <v>157</v>
      </c>
      <c r="B147" s="2615" t="s">
        <v>3937</v>
      </c>
      <c r="C147" s="2616"/>
      <c r="D147" s="2617"/>
      <c r="E147" s="2618"/>
      <c r="F147" s="2619"/>
      <c r="G147" s="2620"/>
      <c r="H147" s="2620"/>
      <c r="I147" s="2620"/>
      <c r="J147" s="2620"/>
    </row>
    <row r="148" spans="1:10" s="2623" customFormat="1">
      <c r="A148" s="2614"/>
      <c r="B148" s="2622" t="s">
        <v>1953</v>
      </c>
      <c r="E148" s="2624"/>
      <c r="F148" s="2624"/>
    </row>
    <row r="149" spans="1:10" s="2623" customFormat="1" ht="52.8">
      <c r="A149" s="2614" t="s">
        <v>157</v>
      </c>
      <c r="B149" s="2615" t="s">
        <v>3938</v>
      </c>
      <c r="C149" s="2625" t="s">
        <v>215</v>
      </c>
      <c r="D149" s="2626">
        <v>1</v>
      </c>
      <c r="E149" s="2624"/>
      <c r="F149" s="2624"/>
    </row>
    <row r="150" spans="1:10" s="2623" customFormat="1" ht="26.4">
      <c r="A150" s="2614" t="s">
        <v>157</v>
      </c>
      <c r="B150" s="2615" t="s">
        <v>3939</v>
      </c>
      <c r="C150" s="2625" t="s">
        <v>215</v>
      </c>
      <c r="D150" s="2626">
        <v>1</v>
      </c>
      <c r="E150" s="2624"/>
      <c r="F150" s="2624"/>
    </row>
    <row r="151" spans="1:10" s="2621" customFormat="1" ht="26.4">
      <c r="A151" s="2614" t="s">
        <v>157</v>
      </c>
      <c r="B151" s="2627" t="s">
        <v>3916</v>
      </c>
      <c r="C151" s="2624" t="s">
        <v>215</v>
      </c>
      <c r="D151" s="2628">
        <v>1</v>
      </c>
      <c r="E151" s="2618"/>
      <c r="F151" s="2618"/>
      <c r="G151" s="2620"/>
      <c r="H151" s="2620"/>
      <c r="I151" s="2620"/>
      <c r="J151" s="2620"/>
    </row>
    <row r="152" spans="1:10" s="2621" customFormat="1" ht="26.4">
      <c r="A152" s="2614" t="s">
        <v>157</v>
      </c>
      <c r="B152" s="2627" t="s">
        <v>1973</v>
      </c>
      <c r="C152" s="2624" t="s">
        <v>215</v>
      </c>
      <c r="D152" s="2628">
        <v>5</v>
      </c>
      <c r="E152" s="2618"/>
      <c r="F152" s="2618"/>
      <c r="G152" s="2620"/>
      <c r="H152" s="2620"/>
      <c r="I152" s="2620"/>
      <c r="J152" s="2620"/>
    </row>
    <row r="153" spans="1:10" s="2621" customFormat="1" ht="26.4">
      <c r="A153" s="2614" t="s">
        <v>157</v>
      </c>
      <c r="B153" s="2627" t="s">
        <v>3940</v>
      </c>
      <c r="C153" s="2624" t="s">
        <v>215</v>
      </c>
      <c r="D153" s="2628">
        <v>3</v>
      </c>
      <c r="E153" s="2618"/>
      <c r="F153" s="2618"/>
      <c r="G153" s="2620"/>
      <c r="H153" s="2620"/>
      <c r="I153" s="2620"/>
      <c r="J153" s="2620"/>
    </row>
    <row r="154" spans="1:10" s="2621" customFormat="1" ht="26.4">
      <c r="A154" s="2614" t="s">
        <v>157</v>
      </c>
      <c r="B154" s="2627" t="s">
        <v>3941</v>
      </c>
      <c r="C154" s="2624" t="s">
        <v>215</v>
      </c>
      <c r="D154" s="2628">
        <v>1</v>
      </c>
      <c r="E154" s="2618"/>
      <c r="F154" s="2618"/>
      <c r="G154" s="2620"/>
      <c r="H154" s="2620"/>
      <c r="I154" s="2620"/>
      <c r="J154" s="2620"/>
    </row>
    <row r="155" spans="1:10" s="2621" customFormat="1" ht="26.4">
      <c r="A155" s="2614" t="s">
        <v>157</v>
      </c>
      <c r="B155" s="2627" t="s">
        <v>3933</v>
      </c>
      <c r="C155" s="2624" t="s">
        <v>215</v>
      </c>
      <c r="D155" s="2628">
        <v>1</v>
      </c>
      <c r="E155" s="2618"/>
      <c r="F155" s="2618"/>
      <c r="G155" s="2620"/>
      <c r="H155" s="2620"/>
      <c r="I155" s="2620"/>
      <c r="J155" s="2620"/>
    </row>
    <row r="156" spans="1:10" s="2621" customFormat="1" ht="26.4">
      <c r="A156" s="2614" t="s">
        <v>157</v>
      </c>
      <c r="B156" s="2627" t="s">
        <v>3888</v>
      </c>
      <c r="C156" s="2624" t="s">
        <v>215</v>
      </c>
      <c r="D156" s="2628">
        <v>2</v>
      </c>
      <c r="E156" s="2618"/>
      <c r="F156" s="2618"/>
      <c r="G156" s="2620"/>
      <c r="H156" s="2620"/>
      <c r="I156" s="2620"/>
      <c r="J156" s="2620"/>
    </row>
    <row r="157" spans="1:10" s="2621" customFormat="1">
      <c r="A157" s="2614" t="s">
        <v>157</v>
      </c>
      <c r="B157" s="2627" t="s">
        <v>3942</v>
      </c>
      <c r="C157" s="2624" t="s">
        <v>215</v>
      </c>
      <c r="D157" s="2628">
        <v>2</v>
      </c>
      <c r="E157" s="2618"/>
      <c r="F157" s="2618"/>
      <c r="G157" s="2620"/>
      <c r="H157" s="2620"/>
      <c r="I157" s="2620"/>
      <c r="J157" s="2620"/>
    </row>
    <row r="158" spans="1:10" s="2621" customFormat="1">
      <c r="A158" s="2614" t="s">
        <v>157</v>
      </c>
      <c r="B158" s="2615" t="s">
        <v>3943</v>
      </c>
      <c r="C158" s="2625" t="s">
        <v>215</v>
      </c>
      <c r="D158" s="2626">
        <v>2</v>
      </c>
      <c r="E158" s="2618"/>
      <c r="F158" s="2618"/>
      <c r="G158" s="2658"/>
      <c r="H158" s="2620"/>
      <c r="I158" s="2620"/>
      <c r="J158" s="2620"/>
    </row>
    <row r="159" spans="1:10" s="2623" customFormat="1" ht="26.4">
      <c r="A159" s="2614" t="s">
        <v>157</v>
      </c>
      <c r="B159" s="2615" t="s">
        <v>3944</v>
      </c>
      <c r="C159" s="2625" t="s">
        <v>215</v>
      </c>
      <c r="D159" s="2628">
        <v>2</v>
      </c>
      <c r="E159" s="2618"/>
      <c r="F159" s="2618"/>
      <c r="G159" s="2659"/>
    </row>
    <row r="160" spans="1:10" s="2623" customFormat="1" ht="26.4">
      <c r="A160" s="2614" t="s">
        <v>157</v>
      </c>
      <c r="B160" s="2615" t="s">
        <v>3924</v>
      </c>
      <c r="C160" s="2625" t="s">
        <v>215</v>
      </c>
      <c r="D160" s="2628">
        <v>1</v>
      </c>
      <c r="E160" s="2624"/>
      <c r="F160" s="2624"/>
    </row>
    <row r="161" spans="1:6" s="2623" customFormat="1" ht="26.4">
      <c r="A161" s="2614" t="s">
        <v>157</v>
      </c>
      <c r="B161" s="2615" t="s">
        <v>3910</v>
      </c>
      <c r="C161" s="2625" t="s">
        <v>215</v>
      </c>
      <c r="D161" s="2628">
        <v>3</v>
      </c>
      <c r="E161" s="2624"/>
      <c r="F161" s="2624"/>
    </row>
    <row r="162" spans="1:6" s="2623" customFormat="1" ht="26.4">
      <c r="A162" s="2614" t="s">
        <v>157</v>
      </c>
      <c r="B162" s="2615" t="s">
        <v>1961</v>
      </c>
      <c r="C162" s="2625" t="s">
        <v>215</v>
      </c>
      <c r="D162" s="2628">
        <v>2</v>
      </c>
      <c r="E162" s="2624"/>
      <c r="F162" s="2624"/>
    </row>
    <row r="163" spans="1:6" s="2623" customFormat="1" ht="26.4">
      <c r="A163" s="2614" t="s">
        <v>157</v>
      </c>
      <c r="B163" s="2615" t="s">
        <v>3945</v>
      </c>
      <c r="C163" s="2625" t="s">
        <v>215</v>
      </c>
      <c r="D163" s="2628">
        <v>2</v>
      </c>
      <c r="E163" s="2618"/>
      <c r="F163" s="2618"/>
    </row>
    <row r="164" spans="1:6" s="2623" customFormat="1" ht="26.4">
      <c r="A164" s="2614" t="s">
        <v>157</v>
      </c>
      <c r="B164" s="2615" t="s">
        <v>1960</v>
      </c>
      <c r="C164" s="2625" t="s">
        <v>215</v>
      </c>
      <c r="D164" s="2628">
        <v>32</v>
      </c>
      <c r="E164" s="2618"/>
      <c r="F164" s="2618"/>
    </row>
    <row r="165" spans="1:6" s="2623" customFormat="1" ht="26.4">
      <c r="A165" s="2614" t="s">
        <v>157</v>
      </c>
      <c r="B165" s="2615" t="s">
        <v>1974</v>
      </c>
      <c r="C165" s="2625" t="s">
        <v>215</v>
      </c>
      <c r="D165" s="2628">
        <v>19</v>
      </c>
      <c r="E165" s="2618"/>
      <c r="F165" s="2618"/>
    </row>
    <row r="166" spans="1:6" s="2623" customFormat="1" ht="26.4">
      <c r="A166" s="2614" t="s">
        <v>157</v>
      </c>
      <c r="B166" s="2615" t="s">
        <v>3890</v>
      </c>
      <c r="C166" s="2625" t="s">
        <v>215</v>
      </c>
      <c r="D166" s="2628">
        <v>1</v>
      </c>
      <c r="E166" s="2618"/>
      <c r="F166" s="2618"/>
    </row>
    <row r="167" spans="1:6" s="2623" customFormat="1" ht="26.4">
      <c r="A167" s="2614" t="s">
        <v>157</v>
      </c>
      <c r="B167" s="2615" t="s">
        <v>3889</v>
      </c>
      <c r="C167" s="2625" t="s">
        <v>215</v>
      </c>
      <c r="D167" s="2628">
        <v>2</v>
      </c>
      <c r="E167" s="2618"/>
      <c r="F167" s="2618"/>
    </row>
    <row r="168" spans="1:6" s="2623" customFormat="1" ht="26.4">
      <c r="A168" s="2614" t="s">
        <v>157</v>
      </c>
      <c r="B168" s="2615" t="s">
        <v>3946</v>
      </c>
      <c r="C168" s="2625" t="s">
        <v>215</v>
      </c>
      <c r="D168" s="2626">
        <v>1</v>
      </c>
      <c r="E168" s="2618"/>
      <c r="F168" s="2618"/>
    </row>
    <row r="169" spans="1:6" s="2623" customFormat="1">
      <c r="A169" s="2614" t="s">
        <v>157</v>
      </c>
      <c r="B169" s="2615" t="s">
        <v>3947</v>
      </c>
      <c r="C169" s="2625" t="s">
        <v>215</v>
      </c>
      <c r="D169" s="2628">
        <v>1</v>
      </c>
      <c r="E169" s="2618"/>
      <c r="F169" s="2618"/>
    </row>
    <row r="170" spans="1:6" s="2623" customFormat="1">
      <c r="A170" s="2614" t="s">
        <v>157</v>
      </c>
      <c r="B170" s="2615" t="s">
        <v>3948</v>
      </c>
      <c r="C170" s="2625" t="s">
        <v>215</v>
      </c>
      <c r="D170" s="2628">
        <v>1</v>
      </c>
      <c r="E170" s="2618"/>
      <c r="F170" s="2618"/>
    </row>
    <row r="171" spans="1:6" s="2620" customFormat="1" ht="26.4">
      <c r="A171" s="2614" t="s">
        <v>157</v>
      </c>
      <c r="B171" s="2615" t="s">
        <v>3949</v>
      </c>
      <c r="C171" s="2625" t="s">
        <v>215</v>
      </c>
      <c r="D171" s="2628">
        <v>1</v>
      </c>
      <c r="E171" s="2618"/>
      <c r="F171" s="2618"/>
    </row>
    <row r="172" spans="1:6" s="2623" customFormat="1" ht="26.4">
      <c r="A172" s="2614" t="s">
        <v>157</v>
      </c>
      <c r="B172" s="2615" t="s">
        <v>3950</v>
      </c>
      <c r="C172" s="2625" t="s">
        <v>215</v>
      </c>
      <c r="D172" s="2628">
        <v>4</v>
      </c>
      <c r="E172" s="2618"/>
      <c r="F172" s="2618"/>
    </row>
    <row r="173" spans="1:6" s="2623" customFormat="1" ht="26.4">
      <c r="A173" s="2614" t="s">
        <v>157</v>
      </c>
      <c r="B173" s="2615" t="s">
        <v>3951</v>
      </c>
      <c r="C173" s="2625" t="s">
        <v>215</v>
      </c>
      <c r="D173" s="2628">
        <v>1</v>
      </c>
      <c r="E173" s="2618"/>
      <c r="F173" s="2618"/>
    </row>
    <row r="174" spans="1:6" s="2634" customFormat="1" ht="26.4">
      <c r="A174" s="2629" t="s">
        <v>157</v>
      </c>
      <c r="B174" s="2630" t="s">
        <v>3891</v>
      </c>
      <c r="C174" s="2631" t="s">
        <v>215</v>
      </c>
      <c r="D174" s="2632">
        <v>1</v>
      </c>
      <c r="E174" s="2633"/>
      <c r="F174" s="2633"/>
    </row>
    <row r="175" spans="1:6" s="2635" customFormat="1" ht="26.4">
      <c r="A175" s="2629" t="s">
        <v>157</v>
      </c>
      <c r="B175" s="2630" t="s">
        <v>3892</v>
      </c>
      <c r="C175" s="2631" t="s">
        <v>215</v>
      </c>
      <c r="D175" s="2632">
        <v>1</v>
      </c>
      <c r="E175" s="2633"/>
      <c r="F175" s="2633"/>
    </row>
    <row r="176" spans="1:6" s="2634" customFormat="1" ht="26.4">
      <c r="A176" s="2629" t="s">
        <v>157</v>
      </c>
      <c r="B176" s="2630" t="s">
        <v>3893</v>
      </c>
      <c r="C176" s="2636" t="s">
        <v>215</v>
      </c>
      <c r="D176" s="2632">
        <v>1</v>
      </c>
      <c r="E176" s="2633"/>
      <c r="F176" s="2637"/>
    </row>
    <row r="177" spans="1:10" s="2635" customFormat="1" ht="52.8">
      <c r="A177" s="2629" t="s">
        <v>157</v>
      </c>
      <c r="B177" s="2630" t="s">
        <v>3894</v>
      </c>
      <c r="C177" s="2631" t="s">
        <v>201</v>
      </c>
      <c r="D177" s="2632">
        <v>1</v>
      </c>
      <c r="E177" s="2633"/>
      <c r="F177" s="2633"/>
    </row>
    <row r="178" spans="1:10" s="2635" customFormat="1" ht="26.4">
      <c r="A178" s="2629" t="s">
        <v>157</v>
      </c>
      <c r="B178" s="2630" t="s">
        <v>3898</v>
      </c>
      <c r="C178" s="2631" t="s">
        <v>215</v>
      </c>
      <c r="D178" s="2632">
        <v>2</v>
      </c>
      <c r="E178" s="2633"/>
      <c r="F178" s="2633"/>
    </row>
    <row r="179" spans="1:10" s="2621" customFormat="1">
      <c r="A179" s="2614" t="s">
        <v>157</v>
      </c>
      <c r="B179" s="2615" t="s">
        <v>1952</v>
      </c>
      <c r="C179" s="2625" t="s">
        <v>215</v>
      </c>
      <c r="D179" s="2626">
        <v>1</v>
      </c>
      <c r="E179" s="2618"/>
      <c r="F179" s="2618"/>
      <c r="G179" s="2620"/>
      <c r="H179" s="2620"/>
      <c r="I179" s="2620"/>
      <c r="J179" s="2620"/>
    </row>
    <row r="180" spans="1:10" s="2623" customFormat="1">
      <c r="A180" s="2614" t="s">
        <v>157</v>
      </c>
      <c r="B180" s="2638" t="s">
        <v>1966</v>
      </c>
      <c r="C180" s="2625" t="s">
        <v>201</v>
      </c>
      <c r="D180" s="2626">
        <v>1</v>
      </c>
      <c r="E180" s="2618"/>
      <c r="F180" s="2619"/>
    </row>
    <row r="181" spans="1:10" s="2623" customFormat="1" ht="39.6">
      <c r="A181" s="2614" t="s">
        <v>157</v>
      </c>
      <c r="B181" s="2615" t="s">
        <v>3952</v>
      </c>
      <c r="C181" s="2625" t="s">
        <v>215</v>
      </c>
      <c r="D181" s="2626">
        <v>1</v>
      </c>
      <c r="E181" s="2639"/>
      <c r="F181" s="2639"/>
    </row>
    <row r="182" spans="1:10" s="2623" customFormat="1" ht="26.4">
      <c r="A182" s="2614" t="s">
        <v>157</v>
      </c>
      <c r="B182" s="2615" t="s">
        <v>3900</v>
      </c>
      <c r="C182" s="2625" t="s">
        <v>201</v>
      </c>
      <c r="D182" s="2626">
        <v>1</v>
      </c>
      <c r="E182" s="2639"/>
      <c r="F182" s="2639"/>
    </row>
    <row r="183" spans="1:10" s="2623" customFormat="1" ht="39.6">
      <c r="A183" s="2614" t="s">
        <v>157</v>
      </c>
      <c r="B183" s="2615" t="s">
        <v>1968</v>
      </c>
      <c r="C183" s="2625" t="s">
        <v>201</v>
      </c>
      <c r="D183" s="2626">
        <v>1</v>
      </c>
      <c r="E183" s="2640"/>
      <c r="F183" s="2640"/>
    </row>
    <row r="184" spans="1:10" s="273" customFormat="1">
      <c r="A184" s="2641"/>
      <c r="B184" s="2642" t="s">
        <v>1969</v>
      </c>
      <c r="C184" s="2643" t="s">
        <v>201</v>
      </c>
      <c r="D184" s="2644">
        <v>1</v>
      </c>
      <c r="E184" s="2645"/>
      <c r="F184" s="2646">
        <f>D184*E184</f>
        <v>0</v>
      </c>
    </row>
    <row r="185" spans="1:10" s="273" customFormat="1">
      <c r="A185" s="2641"/>
      <c r="B185" s="2655"/>
      <c r="C185" s="2656"/>
      <c r="D185" s="2657"/>
      <c r="E185" s="2645"/>
      <c r="F185" s="2646"/>
    </row>
    <row r="186" spans="1:10" s="2592" customFormat="1">
      <c r="A186" s="2612" t="s">
        <v>207</v>
      </c>
      <c r="B186" s="2613" t="s">
        <v>3953</v>
      </c>
      <c r="C186" s="2613"/>
      <c r="D186" s="2613"/>
      <c r="E186" s="2613"/>
      <c r="F186" s="2613"/>
    </row>
    <row r="187" spans="1:10" s="2621" customFormat="1" ht="118.8">
      <c r="A187" s="2614" t="s">
        <v>157</v>
      </c>
      <c r="B187" s="2615" t="s">
        <v>3954</v>
      </c>
      <c r="C187" s="2616"/>
      <c r="D187" s="2617"/>
      <c r="E187" s="2618"/>
      <c r="F187" s="2619"/>
      <c r="G187" s="2620"/>
      <c r="H187" s="2620"/>
      <c r="I187" s="2620"/>
      <c r="J187" s="2620"/>
    </row>
    <row r="188" spans="1:10" s="2623" customFormat="1">
      <c r="A188" s="2614"/>
      <c r="B188" s="2622" t="s">
        <v>1953</v>
      </c>
      <c r="E188" s="2624"/>
      <c r="F188" s="2624"/>
    </row>
    <row r="189" spans="1:10" s="2623" customFormat="1" ht="52.8">
      <c r="A189" s="2614" t="s">
        <v>157</v>
      </c>
      <c r="B189" s="2615" t="s">
        <v>3955</v>
      </c>
      <c r="C189" s="2625" t="s">
        <v>215</v>
      </c>
      <c r="D189" s="2626">
        <v>1</v>
      </c>
      <c r="E189" s="2624"/>
      <c r="F189" s="2624"/>
    </row>
    <row r="190" spans="1:10" s="2623" customFormat="1" ht="26.4">
      <c r="A190" s="2614" t="s">
        <v>157</v>
      </c>
      <c r="B190" s="2615" t="s">
        <v>3939</v>
      </c>
      <c r="C190" s="2625" t="s">
        <v>215</v>
      </c>
      <c r="D190" s="2626">
        <v>1</v>
      </c>
      <c r="E190" s="2624"/>
      <c r="F190" s="2624"/>
    </row>
    <row r="191" spans="1:10" s="2621" customFormat="1" ht="26.4">
      <c r="A191" s="2614" t="s">
        <v>157</v>
      </c>
      <c r="B191" s="2627" t="s">
        <v>1973</v>
      </c>
      <c r="C191" s="2624" t="s">
        <v>215</v>
      </c>
      <c r="D191" s="2628">
        <v>2</v>
      </c>
      <c r="E191" s="2618"/>
      <c r="F191" s="2618"/>
      <c r="G191" s="2620"/>
      <c r="H191" s="2620"/>
      <c r="I191" s="2620"/>
      <c r="J191" s="2620"/>
    </row>
    <row r="192" spans="1:10" s="2621" customFormat="1" ht="26.4">
      <c r="A192" s="2614" t="s">
        <v>157</v>
      </c>
      <c r="B192" s="2627" t="s">
        <v>3933</v>
      </c>
      <c r="C192" s="2624" t="s">
        <v>215</v>
      </c>
      <c r="D192" s="2628">
        <v>1</v>
      </c>
      <c r="E192" s="2618"/>
      <c r="F192" s="2618"/>
      <c r="G192" s="2620"/>
      <c r="H192" s="2620"/>
      <c r="I192" s="2620"/>
      <c r="J192" s="2620"/>
    </row>
    <row r="193" spans="1:10" s="2621" customFormat="1" ht="26.4">
      <c r="A193" s="2614" t="s">
        <v>157</v>
      </c>
      <c r="B193" s="2627" t="s">
        <v>3956</v>
      </c>
      <c r="C193" s="2624" t="s">
        <v>215</v>
      </c>
      <c r="D193" s="2628">
        <v>1</v>
      </c>
      <c r="E193" s="2618"/>
      <c r="F193" s="2618"/>
      <c r="G193" s="2620"/>
      <c r="H193" s="2620"/>
      <c r="I193" s="2620"/>
      <c r="J193" s="2620"/>
    </row>
    <row r="194" spans="1:10" s="2623" customFormat="1" ht="26.4">
      <c r="A194" s="2614" t="s">
        <v>157</v>
      </c>
      <c r="B194" s="2615" t="s">
        <v>1961</v>
      </c>
      <c r="C194" s="2625" t="s">
        <v>215</v>
      </c>
      <c r="D194" s="2628">
        <v>5</v>
      </c>
      <c r="E194" s="2624"/>
      <c r="F194" s="2624"/>
    </row>
    <row r="195" spans="1:10" s="2623" customFormat="1" ht="26.4">
      <c r="A195" s="2614" t="s">
        <v>157</v>
      </c>
      <c r="B195" s="2615" t="s">
        <v>1960</v>
      </c>
      <c r="C195" s="2625" t="s">
        <v>215</v>
      </c>
      <c r="D195" s="2628">
        <v>12</v>
      </c>
      <c r="E195" s="2618"/>
      <c r="F195" s="2618"/>
    </row>
    <row r="196" spans="1:10" s="2623" customFormat="1" ht="26.4">
      <c r="A196" s="2614" t="s">
        <v>157</v>
      </c>
      <c r="B196" s="2615" t="s">
        <v>1974</v>
      </c>
      <c r="C196" s="2625" t="s">
        <v>215</v>
      </c>
      <c r="D196" s="2628">
        <v>2</v>
      </c>
      <c r="E196" s="2618"/>
      <c r="F196" s="2618"/>
    </row>
    <row r="197" spans="1:10" s="2623" customFormat="1" ht="26.4">
      <c r="A197" s="2614" t="s">
        <v>157</v>
      </c>
      <c r="B197" s="2615" t="s">
        <v>3890</v>
      </c>
      <c r="C197" s="2625" t="s">
        <v>215</v>
      </c>
      <c r="D197" s="2628">
        <v>1</v>
      </c>
      <c r="E197" s="2618"/>
      <c r="F197" s="2618"/>
    </row>
    <row r="198" spans="1:10" s="2621" customFormat="1">
      <c r="A198" s="2614" t="s">
        <v>157</v>
      </c>
      <c r="B198" s="2615" t="s">
        <v>1952</v>
      </c>
      <c r="C198" s="2625" t="s">
        <v>215</v>
      </c>
      <c r="D198" s="2626">
        <v>1</v>
      </c>
      <c r="E198" s="2618"/>
      <c r="F198" s="2618"/>
      <c r="G198" s="2620"/>
      <c r="H198" s="2620"/>
      <c r="I198" s="2620"/>
      <c r="J198" s="2620"/>
    </row>
    <row r="199" spans="1:10" s="2623" customFormat="1">
      <c r="A199" s="2614" t="s">
        <v>157</v>
      </c>
      <c r="B199" s="2638" t="s">
        <v>1966</v>
      </c>
      <c r="C199" s="2625" t="s">
        <v>201</v>
      </c>
      <c r="D199" s="2626">
        <v>1</v>
      </c>
      <c r="E199" s="2618"/>
      <c r="F199" s="2619"/>
    </row>
    <row r="200" spans="1:10" s="2623" customFormat="1" ht="39.6">
      <c r="A200" s="2614" t="s">
        <v>157</v>
      </c>
      <c r="B200" s="2615" t="s">
        <v>3957</v>
      </c>
      <c r="C200" s="2625" t="s">
        <v>215</v>
      </c>
      <c r="D200" s="2626">
        <v>1</v>
      </c>
      <c r="E200" s="2639"/>
      <c r="F200" s="2639"/>
    </row>
    <row r="201" spans="1:10" s="2623" customFormat="1" ht="26.4">
      <c r="A201" s="2614" t="s">
        <v>157</v>
      </c>
      <c r="B201" s="2615" t="s">
        <v>3900</v>
      </c>
      <c r="C201" s="2625" t="s">
        <v>201</v>
      </c>
      <c r="D201" s="2626">
        <v>1</v>
      </c>
      <c r="E201" s="2639"/>
      <c r="F201" s="2639"/>
    </row>
    <row r="202" spans="1:10" s="2623" customFormat="1" ht="39.6">
      <c r="A202" s="2614" t="s">
        <v>157</v>
      </c>
      <c r="B202" s="2615" t="s">
        <v>1968</v>
      </c>
      <c r="C202" s="2625" t="s">
        <v>201</v>
      </c>
      <c r="D202" s="2626">
        <v>1</v>
      </c>
      <c r="E202" s="2640"/>
      <c r="F202" s="2640"/>
    </row>
    <row r="203" spans="1:10" s="273" customFormat="1">
      <c r="A203" s="2641"/>
      <c r="B203" s="2642" t="s">
        <v>1969</v>
      </c>
      <c r="C203" s="2643" t="s">
        <v>201</v>
      </c>
      <c r="D203" s="2644">
        <v>1</v>
      </c>
      <c r="E203" s="2645"/>
      <c r="F203" s="2646">
        <f>D203*E203</f>
        <v>0</v>
      </c>
    </row>
    <row r="204" spans="1:10" s="266" customFormat="1">
      <c r="A204" s="2647"/>
      <c r="B204" s="2648"/>
      <c r="C204" s="2649"/>
      <c r="D204" s="2650"/>
      <c r="E204" s="2651"/>
      <c r="F204" s="2652"/>
    </row>
    <row r="205" spans="1:10" s="2592" customFormat="1">
      <c r="A205" s="2612" t="s">
        <v>208</v>
      </c>
      <c r="B205" s="2613" t="s">
        <v>3958</v>
      </c>
      <c r="C205" s="2613"/>
      <c r="D205" s="2613"/>
      <c r="E205" s="2613"/>
      <c r="F205" s="2613"/>
    </row>
    <row r="206" spans="1:10" s="2621" customFormat="1" ht="118.8">
      <c r="A206" s="2614" t="s">
        <v>157</v>
      </c>
      <c r="B206" s="2615" t="s">
        <v>3959</v>
      </c>
      <c r="C206" s="2616"/>
      <c r="D206" s="2617"/>
      <c r="E206" s="2618"/>
      <c r="F206" s="2619"/>
      <c r="G206" s="2620"/>
      <c r="H206" s="2620"/>
      <c r="I206" s="2620"/>
      <c r="J206" s="2620"/>
    </row>
    <row r="207" spans="1:10" s="2623" customFormat="1">
      <c r="A207" s="2614"/>
      <c r="B207" s="2622" t="s">
        <v>1953</v>
      </c>
      <c r="E207" s="2624"/>
      <c r="F207" s="2624"/>
    </row>
    <row r="208" spans="1:10" s="2623" customFormat="1" ht="39.6">
      <c r="A208" s="2614" t="s">
        <v>157</v>
      </c>
      <c r="B208" s="2615" t="s">
        <v>3960</v>
      </c>
      <c r="C208" s="2625" t="s">
        <v>215</v>
      </c>
      <c r="D208" s="2626">
        <v>1</v>
      </c>
      <c r="E208" s="2624"/>
      <c r="F208" s="2624"/>
    </row>
    <row r="209" spans="1:10" s="2621" customFormat="1" ht="39.6">
      <c r="A209" s="2614" t="s">
        <v>157</v>
      </c>
      <c r="B209" s="2615" t="s">
        <v>3871</v>
      </c>
      <c r="C209" s="2625" t="s">
        <v>215</v>
      </c>
      <c r="D209" s="2626">
        <v>1</v>
      </c>
      <c r="E209" s="2618"/>
      <c r="F209" s="2618"/>
      <c r="G209" s="2620"/>
      <c r="H209" s="2620"/>
      <c r="I209" s="2620"/>
      <c r="J209" s="2620"/>
    </row>
    <row r="210" spans="1:10" s="2621" customFormat="1" ht="26.4">
      <c r="A210" s="2614" t="s">
        <v>157</v>
      </c>
      <c r="B210" s="2615" t="s">
        <v>3961</v>
      </c>
      <c r="C210" s="2625" t="s">
        <v>215</v>
      </c>
      <c r="D210" s="2626">
        <v>1</v>
      </c>
      <c r="E210" s="2618"/>
      <c r="F210" s="2618"/>
      <c r="G210" s="2620"/>
      <c r="H210" s="2620"/>
      <c r="I210" s="2620"/>
      <c r="J210" s="2620"/>
    </row>
    <row r="211" spans="1:10" s="2621" customFormat="1" ht="26.4">
      <c r="A211" s="2614" t="s">
        <v>157</v>
      </c>
      <c r="B211" s="2627" t="s">
        <v>3940</v>
      </c>
      <c r="C211" s="2624" t="s">
        <v>215</v>
      </c>
      <c r="D211" s="2628">
        <v>2</v>
      </c>
      <c r="E211" s="2618"/>
      <c r="F211" s="2618"/>
      <c r="G211" s="2620"/>
      <c r="H211" s="2620"/>
      <c r="I211" s="2620"/>
      <c r="J211" s="2620"/>
    </row>
    <row r="212" spans="1:10" s="2623" customFormat="1" ht="26.4">
      <c r="A212" s="2614" t="s">
        <v>157</v>
      </c>
      <c r="B212" s="2615" t="s">
        <v>1960</v>
      </c>
      <c r="C212" s="2625" t="s">
        <v>215</v>
      </c>
      <c r="D212" s="2628">
        <v>5</v>
      </c>
      <c r="E212" s="2618"/>
      <c r="F212" s="2618"/>
    </row>
    <row r="213" spans="1:10" s="2623" customFormat="1" ht="26.4">
      <c r="A213" s="2614" t="s">
        <v>157</v>
      </c>
      <c r="B213" s="2615" t="s">
        <v>1974</v>
      </c>
      <c r="C213" s="2625" t="s">
        <v>215</v>
      </c>
      <c r="D213" s="2628">
        <v>3</v>
      </c>
      <c r="E213" s="2618"/>
      <c r="F213" s="2618"/>
    </row>
    <row r="214" spans="1:10" s="2623" customFormat="1" ht="26.4">
      <c r="A214" s="2614" t="s">
        <v>157</v>
      </c>
      <c r="B214" s="2615" t="s">
        <v>3890</v>
      </c>
      <c r="C214" s="2625" t="s">
        <v>215</v>
      </c>
      <c r="D214" s="2628">
        <v>1</v>
      </c>
      <c r="E214" s="2618"/>
      <c r="F214" s="2618"/>
    </row>
    <row r="215" spans="1:10" s="2621" customFormat="1">
      <c r="A215" s="2614" t="s">
        <v>157</v>
      </c>
      <c r="B215" s="2615" t="s">
        <v>1952</v>
      </c>
      <c r="C215" s="2625" t="s">
        <v>215</v>
      </c>
      <c r="D215" s="2626">
        <v>1</v>
      </c>
      <c r="E215" s="2618"/>
      <c r="F215" s="2618"/>
      <c r="G215" s="2620"/>
      <c r="H215" s="2620"/>
      <c r="I215" s="2620"/>
      <c r="J215" s="2620"/>
    </row>
    <row r="216" spans="1:10" s="2623" customFormat="1">
      <c r="A216" s="2614" t="s">
        <v>157</v>
      </c>
      <c r="B216" s="2638" t="s">
        <v>1966</v>
      </c>
      <c r="C216" s="2625" t="s">
        <v>201</v>
      </c>
      <c r="D216" s="2626">
        <v>1</v>
      </c>
      <c r="E216" s="2618"/>
      <c r="F216" s="2619"/>
    </row>
    <row r="217" spans="1:10" s="2623" customFormat="1" ht="39.6">
      <c r="A217" s="2614" t="s">
        <v>157</v>
      </c>
      <c r="B217" s="2615" t="s">
        <v>3962</v>
      </c>
      <c r="C217" s="2625" t="s">
        <v>215</v>
      </c>
      <c r="D217" s="2626">
        <v>1</v>
      </c>
      <c r="E217" s="2639"/>
      <c r="F217" s="2639"/>
    </row>
    <row r="218" spans="1:10" s="2623" customFormat="1">
      <c r="A218" s="2614" t="s">
        <v>157</v>
      </c>
      <c r="B218" s="2615" t="s">
        <v>1967</v>
      </c>
      <c r="C218" s="2625" t="s">
        <v>201</v>
      </c>
      <c r="D218" s="2626">
        <v>1</v>
      </c>
      <c r="E218" s="2639"/>
      <c r="F218" s="2639"/>
    </row>
    <row r="219" spans="1:10" s="2623" customFormat="1" ht="39.6">
      <c r="A219" s="2614" t="s">
        <v>157</v>
      </c>
      <c r="B219" s="2615" t="s">
        <v>1968</v>
      </c>
      <c r="C219" s="2625" t="s">
        <v>201</v>
      </c>
      <c r="D219" s="2626">
        <v>1</v>
      </c>
      <c r="E219" s="2640"/>
      <c r="F219" s="2640"/>
    </row>
    <row r="220" spans="1:10" s="273" customFormat="1">
      <c r="A220" s="2641"/>
      <c r="B220" s="2642" t="s">
        <v>1969</v>
      </c>
      <c r="C220" s="2643" t="s">
        <v>201</v>
      </c>
      <c r="D220" s="2644">
        <v>1</v>
      </c>
      <c r="E220" s="2645"/>
      <c r="F220" s="2646">
        <f>D220*E220</f>
        <v>0</v>
      </c>
    </row>
    <row r="221" spans="1:10" s="273" customFormat="1">
      <c r="A221" s="2641"/>
      <c r="B221" s="2655"/>
      <c r="C221" s="2656"/>
      <c r="D221" s="2657"/>
      <c r="E221" s="2645"/>
      <c r="F221" s="2646"/>
    </row>
    <row r="222" spans="1:10" s="2623" customFormat="1">
      <c r="A222" s="2612" t="s">
        <v>209</v>
      </c>
      <c r="B222" s="2660" t="s">
        <v>3963</v>
      </c>
      <c r="C222" s="2624"/>
      <c r="D222" s="2626"/>
      <c r="E222" s="2661"/>
      <c r="F222" s="2662"/>
    </row>
    <row r="223" spans="1:10" s="2623" customFormat="1" ht="52.8">
      <c r="A223" s="2614"/>
      <c r="B223" s="2663" t="s">
        <v>3964</v>
      </c>
    </row>
    <row r="224" spans="1:10" s="2621" customFormat="1" ht="26.4">
      <c r="A224" s="2614" t="s">
        <v>157</v>
      </c>
      <c r="B224" s="2615" t="s">
        <v>3965</v>
      </c>
      <c r="C224" s="2625" t="s">
        <v>215</v>
      </c>
      <c r="D224" s="2626">
        <v>1</v>
      </c>
      <c r="E224" s="2661"/>
      <c r="F224" s="2662">
        <f>D224*E224</f>
        <v>0</v>
      </c>
      <c r="G224" s="2620"/>
      <c r="H224" s="2620"/>
      <c r="I224" s="2620"/>
      <c r="J224" s="2620"/>
    </row>
    <row r="225" spans="1:10" s="2621" customFormat="1" ht="26.4">
      <c r="A225" s="2614" t="s">
        <v>157</v>
      </c>
      <c r="B225" s="2615" t="s">
        <v>3884</v>
      </c>
      <c r="C225" s="2625" t="s">
        <v>215</v>
      </c>
      <c r="D225" s="2626">
        <v>3</v>
      </c>
      <c r="E225" s="2661"/>
      <c r="F225" s="2662">
        <f>D225*E225</f>
        <v>0</v>
      </c>
      <c r="G225" s="2620"/>
      <c r="H225" s="2620"/>
      <c r="I225" s="2620"/>
      <c r="J225" s="2620"/>
    </row>
    <row r="226" spans="1:10" s="2621" customFormat="1">
      <c r="A226" s="2614" t="s">
        <v>157</v>
      </c>
      <c r="B226" s="2615" t="s">
        <v>1952</v>
      </c>
      <c r="C226" s="2625" t="s">
        <v>215</v>
      </c>
      <c r="D226" s="2626">
        <v>1</v>
      </c>
      <c r="E226" s="2618"/>
      <c r="F226" s="2618"/>
      <c r="G226" s="2620"/>
      <c r="H226" s="2620"/>
      <c r="I226" s="2620"/>
      <c r="J226" s="2620"/>
    </row>
    <row r="227" spans="1:10" s="2623" customFormat="1">
      <c r="A227" s="2614" t="s">
        <v>157</v>
      </c>
      <c r="B227" s="2638" t="s">
        <v>1966</v>
      </c>
      <c r="C227" s="2625" t="s">
        <v>201</v>
      </c>
      <c r="D227" s="2626">
        <v>1</v>
      </c>
      <c r="E227" s="2618"/>
      <c r="F227" s="2619"/>
    </row>
    <row r="228" spans="1:10" s="2623" customFormat="1" ht="26.4">
      <c r="A228" s="2614" t="s">
        <v>157</v>
      </c>
      <c r="B228" s="2615" t="s">
        <v>3966</v>
      </c>
      <c r="C228" s="2625" t="s">
        <v>215</v>
      </c>
      <c r="D228" s="2626">
        <v>1</v>
      </c>
      <c r="E228" s="2639"/>
      <c r="F228" s="2639"/>
    </row>
    <row r="229" spans="1:10" s="2623" customFormat="1">
      <c r="A229" s="2614" t="s">
        <v>157</v>
      </c>
      <c r="B229" s="2615" t="s">
        <v>1967</v>
      </c>
      <c r="C229" s="2625" t="s">
        <v>201</v>
      </c>
      <c r="D229" s="2626">
        <v>1</v>
      </c>
      <c r="E229" s="2639"/>
      <c r="F229" s="2639"/>
    </row>
    <row r="230" spans="1:10" s="2623" customFormat="1" ht="26.4">
      <c r="A230" s="2614" t="s">
        <v>157</v>
      </c>
      <c r="B230" s="2615" t="s">
        <v>3967</v>
      </c>
      <c r="C230" s="2625" t="s">
        <v>201</v>
      </c>
      <c r="D230" s="2626">
        <v>1</v>
      </c>
      <c r="E230" s="2640"/>
      <c r="F230" s="2640"/>
    </row>
    <row r="231" spans="1:10" s="273" customFormat="1">
      <c r="A231" s="2641"/>
      <c r="B231" s="2642" t="s">
        <v>1969</v>
      </c>
      <c r="C231" s="2643" t="s">
        <v>201</v>
      </c>
      <c r="D231" s="2644">
        <v>1</v>
      </c>
      <c r="E231" s="2645"/>
      <c r="F231" s="2646">
        <f>D231*E231</f>
        <v>0</v>
      </c>
    </row>
    <row r="232" spans="1:10" s="266" customFormat="1">
      <c r="A232" s="2647"/>
      <c r="B232" s="2648"/>
      <c r="C232" s="2649"/>
      <c r="D232" s="2650"/>
      <c r="E232" s="2651"/>
      <c r="F232" s="2652"/>
    </row>
    <row r="233" spans="1:10" s="2665" customFormat="1" ht="39.6">
      <c r="A233" s="2612" t="s">
        <v>210</v>
      </c>
      <c r="B233" s="2664" t="s">
        <v>3968</v>
      </c>
      <c r="C233" s="2624" t="s">
        <v>201</v>
      </c>
      <c r="D233" s="2626">
        <v>1</v>
      </c>
      <c r="E233" s="2645"/>
      <c r="F233" s="2646">
        <f>D233*E233</f>
        <v>0</v>
      </c>
    </row>
    <row r="234" spans="1:10" s="266" customFormat="1">
      <c r="A234" s="2647"/>
      <c r="B234" s="2648"/>
      <c r="C234" s="2649"/>
      <c r="D234" s="2650"/>
      <c r="E234" s="2651"/>
      <c r="F234" s="2652"/>
    </row>
    <row r="235" spans="1:10" s="273" customFormat="1">
      <c r="A235" s="2666" t="s">
        <v>172</v>
      </c>
      <c r="B235" s="278" t="s">
        <v>3969</v>
      </c>
      <c r="C235" s="279"/>
      <c r="D235" s="279"/>
      <c r="E235" s="279"/>
      <c r="F235" s="303">
        <f>SUM(F11:F233)</f>
        <v>0</v>
      </c>
    </row>
    <row r="236" spans="1:10" s="266" customFormat="1">
      <c r="A236" s="2647"/>
      <c r="B236" s="2648"/>
      <c r="C236" s="2649"/>
      <c r="D236" s="2650"/>
      <c r="E236" s="2651"/>
      <c r="F236" s="2652"/>
    </row>
    <row r="237" spans="1:10" s="273" customFormat="1">
      <c r="A237" s="267" t="s">
        <v>202</v>
      </c>
      <c r="B237" s="268" t="s">
        <v>447</v>
      </c>
      <c r="C237" s="269"/>
      <c r="D237" s="270"/>
      <c r="E237" s="271"/>
      <c r="F237" s="272"/>
    </row>
    <row r="238" spans="1:10" s="2665" customFormat="1">
      <c r="A238" s="2667"/>
      <c r="B238" s="2668"/>
      <c r="C238" s="2624"/>
      <c r="D238" s="2626"/>
      <c r="E238" s="2592"/>
      <c r="F238" s="2592"/>
    </row>
    <row r="239" spans="1:10" s="2674" customFormat="1" ht="26.4">
      <c r="A239" s="2629" t="s">
        <v>172</v>
      </c>
      <c r="B239" s="2669" t="s">
        <v>3970</v>
      </c>
      <c r="C239" s="2670" t="s">
        <v>226</v>
      </c>
      <c r="D239" s="2671">
        <v>703</v>
      </c>
      <c r="E239" s="2672"/>
      <c r="F239" s="2673">
        <f>D239*E239</f>
        <v>0</v>
      </c>
    </row>
    <row r="240" spans="1:10" s="2674" customFormat="1">
      <c r="A240" s="2675"/>
      <c r="C240" s="2670"/>
      <c r="D240" s="2629"/>
      <c r="E240" s="2676"/>
      <c r="F240" s="2676"/>
    </row>
    <row r="241" spans="1:6" s="2674" customFormat="1" ht="39.6">
      <c r="A241" s="2629" t="s">
        <v>202</v>
      </c>
      <c r="B241" s="2669" t="s">
        <v>3971</v>
      </c>
      <c r="C241" s="2670" t="s">
        <v>226</v>
      </c>
      <c r="D241" s="2671">
        <v>703</v>
      </c>
      <c r="E241" s="2672"/>
      <c r="F241" s="2673">
        <f>D241*E241</f>
        <v>0</v>
      </c>
    </row>
    <row r="242" spans="1:6" s="2674" customFormat="1">
      <c r="A242" s="2675"/>
      <c r="C242" s="2670"/>
      <c r="D242" s="2629"/>
      <c r="E242" s="2676"/>
      <c r="F242" s="2676"/>
    </row>
    <row r="243" spans="1:6" s="2674" customFormat="1" ht="26.4">
      <c r="A243" s="2629" t="s">
        <v>203</v>
      </c>
      <c r="B243" s="2669" t="s">
        <v>3972</v>
      </c>
      <c r="C243" s="2670" t="s">
        <v>268</v>
      </c>
      <c r="D243" s="2671">
        <v>18</v>
      </c>
      <c r="E243" s="2672"/>
      <c r="F243" s="2673">
        <f>D243*E243</f>
        <v>0</v>
      </c>
    </row>
    <row r="244" spans="1:6" s="2674" customFormat="1">
      <c r="A244" s="2629"/>
      <c r="B244" s="2669"/>
      <c r="C244" s="2670"/>
      <c r="D244" s="2671"/>
      <c r="E244" s="2677"/>
      <c r="F244" s="2678"/>
    </row>
    <row r="245" spans="1:6" s="2674" customFormat="1">
      <c r="A245" s="2629" t="s">
        <v>205</v>
      </c>
      <c r="B245" s="2669" t="s">
        <v>3973</v>
      </c>
      <c r="C245" s="2670" t="s">
        <v>215</v>
      </c>
      <c r="D245" s="2671">
        <v>844</v>
      </c>
      <c r="E245" s="2672"/>
      <c r="F245" s="2673">
        <f>D245*E245</f>
        <v>0</v>
      </c>
    </row>
    <row r="246" spans="1:6" s="2674" customFormat="1">
      <c r="A246" s="2629"/>
      <c r="B246" s="2669"/>
      <c r="C246" s="2670"/>
      <c r="D246" s="2671"/>
      <c r="E246" s="2677"/>
      <c r="F246" s="2678"/>
    </row>
    <row r="247" spans="1:6" s="2674" customFormat="1" ht="26.4">
      <c r="A247" s="2629" t="s">
        <v>206</v>
      </c>
      <c r="B247" s="2679" t="s">
        <v>3974</v>
      </c>
      <c r="C247" s="2670" t="s">
        <v>226</v>
      </c>
      <c r="D247" s="2671">
        <v>774</v>
      </c>
      <c r="E247" s="2672"/>
      <c r="F247" s="2673">
        <f>D247*E247</f>
        <v>0</v>
      </c>
    </row>
    <row r="248" spans="1:6" s="2681" customFormat="1">
      <c r="A248" s="2680"/>
      <c r="C248" s="2608"/>
      <c r="D248" s="2682"/>
      <c r="E248" s="2611"/>
      <c r="F248" s="2611"/>
    </row>
    <row r="249" spans="1:6" s="2674" customFormat="1" ht="26.4">
      <c r="A249" s="2629" t="s">
        <v>207</v>
      </c>
      <c r="B249" s="2669" t="s">
        <v>3975</v>
      </c>
      <c r="C249" s="2670" t="s">
        <v>268</v>
      </c>
      <c r="D249" s="2671">
        <v>18</v>
      </c>
      <c r="E249" s="2672"/>
      <c r="F249" s="2673">
        <f>D249*E249</f>
        <v>0</v>
      </c>
    </row>
    <row r="250" spans="1:6" s="2681" customFormat="1">
      <c r="A250" s="2683"/>
      <c r="C250" s="2608"/>
      <c r="D250" s="2682"/>
      <c r="E250" s="2684"/>
      <c r="F250" s="2611"/>
    </row>
    <row r="251" spans="1:6" s="2674" customFormat="1" ht="81.599999999999994">
      <c r="A251" s="2629" t="s">
        <v>208</v>
      </c>
      <c r="B251" s="2669" t="s">
        <v>3976</v>
      </c>
      <c r="C251" s="2670" t="s">
        <v>268</v>
      </c>
      <c r="D251" s="2671">
        <v>299</v>
      </c>
      <c r="E251" s="2672">
        <v>0</v>
      </c>
      <c r="F251" s="2673">
        <f>D251*E251</f>
        <v>0</v>
      </c>
    </row>
    <row r="252" spans="1:6" s="2681" customFormat="1">
      <c r="A252" s="2682"/>
      <c r="B252" s="2685"/>
      <c r="C252" s="2608"/>
      <c r="D252" s="2684"/>
      <c r="E252" s="2686"/>
      <c r="F252" s="2687"/>
    </row>
    <row r="253" spans="1:6" s="2674" customFormat="1" ht="55.2">
      <c r="A253" s="2629" t="s">
        <v>209</v>
      </c>
      <c r="B253" s="2630" t="s">
        <v>3977</v>
      </c>
      <c r="C253" s="2670" t="s">
        <v>226</v>
      </c>
      <c r="D253" s="2671">
        <v>58</v>
      </c>
      <c r="E253" s="2672"/>
      <c r="F253" s="2673">
        <f>D253*E253</f>
        <v>0</v>
      </c>
    </row>
    <row r="254" spans="1:6" s="2681" customFormat="1">
      <c r="A254" s="2688"/>
      <c r="B254" s="2689"/>
      <c r="C254" s="2608"/>
      <c r="D254" s="2684"/>
      <c r="E254" s="2611"/>
      <c r="F254" s="2611"/>
    </row>
    <row r="255" spans="1:6" s="2592" customFormat="1" ht="39.6">
      <c r="A255" s="2614" t="s">
        <v>210</v>
      </c>
      <c r="B255" s="2664" t="s">
        <v>3978</v>
      </c>
      <c r="C255" s="2690"/>
      <c r="D255" s="2691"/>
      <c r="E255" s="2692"/>
      <c r="F255" s="2693"/>
    </row>
    <row r="256" spans="1:6" s="2592" customFormat="1">
      <c r="A256" s="2694" t="s">
        <v>157</v>
      </c>
      <c r="B256" s="2664" t="s">
        <v>3979</v>
      </c>
      <c r="C256" s="2695" t="s">
        <v>226</v>
      </c>
      <c r="D256" s="2614">
        <v>435</v>
      </c>
      <c r="E256" s="2645"/>
      <c r="F256" s="2646">
        <f>D256*E256</f>
        <v>0</v>
      </c>
    </row>
    <row r="257" spans="1:6" s="2592" customFormat="1">
      <c r="A257" s="2694" t="s">
        <v>157</v>
      </c>
      <c r="B257" s="2664" t="s">
        <v>453</v>
      </c>
      <c r="C257" s="2695" t="s">
        <v>226</v>
      </c>
      <c r="D257" s="2614">
        <v>560</v>
      </c>
      <c r="E257" s="2645"/>
      <c r="F257" s="2646">
        <f>D257*E257</f>
        <v>0</v>
      </c>
    </row>
    <row r="258" spans="1:6" s="2592" customFormat="1">
      <c r="A258" s="2694" t="s">
        <v>157</v>
      </c>
      <c r="B258" s="2696" t="s">
        <v>3980</v>
      </c>
      <c r="C258" s="2695" t="s">
        <v>226</v>
      </c>
      <c r="D258" s="2614">
        <v>485</v>
      </c>
      <c r="E258" s="2645"/>
      <c r="F258" s="2646">
        <f>D258*E258</f>
        <v>0</v>
      </c>
    </row>
    <row r="259" spans="1:6" s="2592" customFormat="1">
      <c r="A259" s="2694" t="s">
        <v>157</v>
      </c>
      <c r="B259" s="2696" t="s">
        <v>3981</v>
      </c>
      <c r="C259" s="2695" t="s">
        <v>226</v>
      </c>
      <c r="D259" s="2614">
        <v>325</v>
      </c>
      <c r="E259" s="2645"/>
      <c r="F259" s="2646">
        <f>D259*E259</f>
        <v>0</v>
      </c>
    </row>
    <row r="260" spans="1:6" s="2681" customFormat="1">
      <c r="A260" s="2688"/>
      <c r="B260" s="2689"/>
      <c r="C260" s="2608"/>
      <c r="D260" s="2684"/>
      <c r="E260" s="2611"/>
      <c r="F260" s="2611"/>
    </row>
    <row r="261" spans="1:6" s="2592" customFormat="1" ht="39.6">
      <c r="A261" s="2614" t="s">
        <v>211</v>
      </c>
      <c r="B261" s="2664" t="s">
        <v>452</v>
      </c>
      <c r="C261" s="2690"/>
      <c r="D261" s="2691"/>
      <c r="E261" s="2692"/>
      <c r="F261" s="2693"/>
    </row>
    <row r="262" spans="1:6" s="2592" customFormat="1">
      <c r="A262" s="2694" t="s">
        <v>157</v>
      </c>
      <c r="B262" s="2664" t="s">
        <v>3979</v>
      </c>
      <c r="C262" s="2695" t="s">
        <v>226</v>
      </c>
      <c r="D262" s="2614">
        <v>321</v>
      </c>
      <c r="E262" s="2645"/>
      <c r="F262" s="2646">
        <f>D262*E262</f>
        <v>0</v>
      </c>
    </row>
    <row r="263" spans="1:6" s="2592" customFormat="1">
      <c r="A263" s="2694" t="s">
        <v>157</v>
      </c>
      <c r="B263" s="2664" t="s">
        <v>453</v>
      </c>
      <c r="C263" s="2695" t="s">
        <v>226</v>
      </c>
      <c r="D263" s="2614">
        <v>384</v>
      </c>
      <c r="E263" s="2645"/>
      <c r="F263" s="2646">
        <f>D263*E263</f>
        <v>0</v>
      </c>
    </row>
    <row r="264" spans="1:6" s="2665" customFormat="1">
      <c r="A264" s="2697"/>
      <c r="B264" s="2615"/>
      <c r="C264" s="2624"/>
      <c r="D264" s="2626"/>
      <c r="E264" s="2592"/>
      <c r="F264" s="2592"/>
    </row>
    <row r="265" spans="1:6" s="2665" customFormat="1" ht="79.2">
      <c r="A265" s="2614" t="s">
        <v>212</v>
      </c>
      <c r="B265" s="2664" t="s">
        <v>454</v>
      </c>
      <c r="C265" s="2624"/>
      <c r="D265" s="2628"/>
      <c r="E265" s="2592"/>
      <c r="F265" s="2592"/>
    </row>
    <row r="266" spans="1:6" s="2665" customFormat="1">
      <c r="A266" s="2614"/>
      <c r="B266" s="2664" t="s">
        <v>3982</v>
      </c>
      <c r="C266" s="2624"/>
      <c r="D266" s="2628"/>
      <c r="E266" s="2592"/>
      <c r="F266" s="2592"/>
    </row>
    <row r="267" spans="1:6" s="2665" customFormat="1" ht="66">
      <c r="A267" s="2614"/>
      <c r="B267" s="2664" t="s">
        <v>3983</v>
      </c>
      <c r="C267" s="2624"/>
      <c r="D267" s="2628"/>
      <c r="E267" s="2592"/>
      <c r="F267" s="2592"/>
    </row>
    <row r="268" spans="1:6" s="2665" customFormat="1">
      <c r="A268" s="2694" t="s">
        <v>157</v>
      </c>
      <c r="B268" s="2664" t="s">
        <v>455</v>
      </c>
      <c r="C268" s="2624" t="s">
        <v>226</v>
      </c>
      <c r="D268" s="2628">
        <v>68</v>
      </c>
      <c r="E268" s="2645"/>
      <c r="F268" s="2646">
        <f>D268*E268</f>
        <v>0</v>
      </c>
    </row>
    <row r="269" spans="1:6" s="2665" customFormat="1">
      <c r="A269" s="2694" t="s">
        <v>157</v>
      </c>
      <c r="B269" s="2664" t="s">
        <v>456</v>
      </c>
      <c r="C269" s="2624" t="s">
        <v>226</v>
      </c>
      <c r="D269" s="2628">
        <v>1220</v>
      </c>
      <c r="E269" s="2645"/>
      <c r="F269" s="2646">
        <f>D269*E269</f>
        <v>0</v>
      </c>
    </row>
    <row r="270" spans="1:6" s="2665" customFormat="1">
      <c r="A270" s="2694" t="s">
        <v>157</v>
      </c>
      <c r="B270" s="2664" t="s">
        <v>457</v>
      </c>
      <c r="C270" s="2624" t="s">
        <v>226</v>
      </c>
      <c r="D270" s="2628">
        <v>520</v>
      </c>
      <c r="E270" s="2645"/>
      <c r="F270" s="2646">
        <f>D270*E270</f>
        <v>0</v>
      </c>
    </row>
    <row r="271" spans="1:6" s="2665" customFormat="1">
      <c r="A271" s="2694" t="s">
        <v>157</v>
      </c>
      <c r="B271" s="2664" t="s">
        <v>458</v>
      </c>
      <c r="C271" s="2624" t="s">
        <v>226</v>
      </c>
      <c r="D271" s="2628">
        <v>256</v>
      </c>
      <c r="E271" s="2645"/>
      <c r="F271" s="2646">
        <f>D271*E271</f>
        <v>0</v>
      </c>
    </row>
    <row r="272" spans="1:6">
      <c r="A272" s="2698"/>
      <c r="B272" s="2699"/>
      <c r="C272" s="2700"/>
      <c r="D272" s="2682"/>
      <c r="E272" s="2701"/>
      <c r="F272" s="2702"/>
    </row>
    <row r="273" spans="1:6" s="2592" customFormat="1" ht="26.4">
      <c r="A273" s="2614" t="s">
        <v>213</v>
      </c>
      <c r="B273" s="2627" t="s">
        <v>459</v>
      </c>
      <c r="C273" s="2624"/>
      <c r="D273" s="2626"/>
      <c r="E273" s="2692"/>
    </row>
    <row r="274" spans="1:6" s="2592" customFormat="1">
      <c r="A274" s="2703"/>
      <c r="B274" s="2704" t="s">
        <v>460</v>
      </c>
      <c r="C274" s="2695" t="s">
        <v>226</v>
      </c>
      <c r="D274" s="2626">
        <v>517</v>
      </c>
      <c r="E274" s="2645"/>
      <c r="F274" s="2646">
        <f>D274*E274</f>
        <v>0</v>
      </c>
    </row>
    <row r="275" spans="1:6" s="2592" customFormat="1">
      <c r="A275" s="2703"/>
      <c r="B275" s="2704" t="s">
        <v>461</v>
      </c>
      <c r="C275" s="2695" t="s">
        <v>226</v>
      </c>
      <c r="D275" s="2626">
        <v>960</v>
      </c>
      <c r="E275" s="2645"/>
      <c r="F275" s="2646">
        <f>D275*E275</f>
        <v>0</v>
      </c>
    </row>
    <row r="276" spans="1:6" s="2681" customFormat="1">
      <c r="A276" s="2698"/>
      <c r="B276" s="2705"/>
      <c r="C276" s="2608"/>
      <c r="D276" s="2706"/>
      <c r="E276" s="2611"/>
      <c r="F276" s="2611"/>
    </row>
    <row r="277" spans="1:6" s="2665" customFormat="1" ht="52.8">
      <c r="A277" s="2614" t="s">
        <v>425</v>
      </c>
      <c r="B277" s="2664" t="s">
        <v>1977</v>
      </c>
      <c r="C277" s="2624"/>
      <c r="D277" s="2626"/>
      <c r="E277" s="2592"/>
      <c r="F277" s="2592"/>
    </row>
    <row r="278" spans="1:6" s="2665" customFormat="1" ht="13.8">
      <c r="A278" s="2694" t="s">
        <v>157</v>
      </c>
      <c r="B278" s="2664" t="s">
        <v>3984</v>
      </c>
      <c r="C278" s="2624" t="s">
        <v>226</v>
      </c>
      <c r="D278" s="2628">
        <v>192</v>
      </c>
      <c r="E278" s="2645"/>
      <c r="F278" s="2646">
        <f t="shared" ref="F278:F306" si="0">D278*E278</f>
        <v>0</v>
      </c>
    </row>
    <row r="279" spans="1:6" s="2665" customFormat="1" ht="13.8">
      <c r="A279" s="2694" t="s">
        <v>157</v>
      </c>
      <c r="B279" s="2664" t="s">
        <v>3985</v>
      </c>
      <c r="C279" s="2624" t="s">
        <v>226</v>
      </c>
      <c r="D279" s="2628">
        <v>192</v>
      </c>
      <c r="E279" s="2645"/>
      <c r="F279" s="2646">
        <f t="shared" si="0"/>
        <v>0</v>
      </c>
    </row>
    <row r="280" spans="1:6" s="2665" customFormat="1">
      <c r="A280" s="2694" t="s">
        <v>157</v>
      </c>
      <c r="B280" s="2664" t="s">
        <v>3986</v>
      </c>
      <c r="C280" s="2624" t="s">
        <v>226</v>
      </c>
      <c r="D280" s="2628">
        <v>206</v>
      </c>
      <c r="E280" s="2645"/>
      <c r="F280" s="2646">
        <f t="shared" si="0"/>
        <v>0</v>
      </c>
    </row>
    <row r="281" spans="1:6" s="2665" customFormat="1">
      <c r="A281" s="2694" t="s">
        <v>157</v>
      </c>
      <c r="B281" s="2664" t="s">
        <v>3987</v>
      </c>
      <c r="C281" s="2624" t="s">
        <v>226</v>
      </c>
      <c r="D281" s="2628">
        <v>185</v>
      </c>
      <c r="E281" s="2645"/>
      <c r="F281" s="2646">
        <f t="shared" si="0"/>
        <v>0</v>
      </c>
    </row>
    <row r="282" spans="1:6" s="2674" customFormat="1" ht="15.6">
      <c r="A282" s="2707" t="s">
        <v>157</v>
      </c>
      <c r="B282" s="2669" t="s">
        <v>3988</v>
      </c>
      <c r="C282" s="2670" t="s">
        <v>226</v>
      </c>
      <c r="D282" s="2632">
        <v>214</v>
      </c>
      <c r="E282" s="2672"/>
      <c r="F282" s="2673">
        <f t="shared" si="0"/>
        <v>0</v>
      </c>
    </row>
    <row r="283" spans="1:6" s="2674" customFormat="1" ht="15.6">
      <c r="A283" s="2707" t="s">
        <v>157</v>
      </c>
      <c r="B283" s="2669" t="s">
        <v>3989</v>
      </c>
      <c r="C283" s="2670" t="s">
        <v>226</v>
      </c>
      <c r="D283" s="2632">
        <v>298</v>
      </c>
      <c r="E283" s="2672"/>
      <c r="F283" s="2673">
        <f t="shared" si="0"/>
        <v>0</v>
      </c>
    </row>
    <row r="284" spans="1:6" s="2674" customFormat="1" ht="15.6">
      <c r="A284" s="2707" t="s">
        <v>157</v>
      </c>
      <c r="B284" s="2669" t="s">
        <v>3990</v>
      </c>
      <c r="C284" s="2670" t="s">
        <v>226</v>
      </c>
      <c r="D284" s="2632">
        <v>398</v>
      </c>
      <c r="E284" s="2672"/>
      <c r="F284" s="2673">
        <f t="shared" si="0"/>
        <v>0</v>
      </c>
    </row>
    <row r="285" spans="1:6" s="2674" customFormat="1" ht="15.6">
      <c r="A285" s="2707" t="s">
        <v>157</v>
      </c>
      <c r="B285" s="2669" t="s">
        <v>3991</v>
      </c>
      <c r="C285" s="2670" t="s">
        <v>226</v>
      </c>
      <c r="D285" s="2632">
        <v>112</v>
      </c>
      <c r="E285" s="2672"/>
      <c r="F285" s="2673">
        <f t="shared" si="0"/>
        <v>0</v>
      </c>
    </row>
    <row r="286" spans="1:6" s="2674" customFormat="1" ht="15.6">
      <c r="A286" s="2707" t="s">
        <v>157</v>
      </c>
      <c r="B286" s="2669" t="s">
        <v>3992</v>
      </c>
      <c r="C286" s="2670" t="s">
        <v>226</v>
      </c>
      <c r="D286" s="2632">
        <v>155</v>
      </c>
      <c r="E286" s="2672"/>
      <c r="F286" s="2673">
        <f t="shared" si="0"/>
        <v>0</v>
      </c>
    </row>
    <row r="287" spans="1:6" s="2674" customFormat="1" ht="15.6">
      <c r="A287" s="2707" t="s">
        <v>157</v>
      </c>
      <c r="B287" s="2669" t="s">
        <v>462</v>
      </c>
      <c r="C287" s="2670" t="s">
        <v>226</v>
      </c>
      <c r="D287" s="2632">
        <v>458</v>
      </c>
      <c r="E287" s="2672"/>
      <c r="F287" s="2673">
        <f t="shared" si="0"/>
        <v>0</v>
      </c>
    </row>
    <row r="288" spans="1:6" s="2674" customFormat="1" ht="15.6">
      <c r="A288" s="2707" t="s">
        <v>157</v>
      </c>
      <c r="B288" s="2669" t="s">
        <v>463</v>
      </c>
      <c r="C288" s="2670" t="s">
        <v>226</v>
      </c>
      <c r="D288" s="2632">
        <v>390</v>
      </c>
      <c r="E288" s="2672"/>
      <c r="F288" s="2673">
        <f t="shared" si="0"/>
        <v>0</v>
      </c>
    </row>
    <row r="289" spans="1:6" s="2674" customFormat="1" ht="15.6">
      <c r="A289" s="2707" t="s">
        <v>157</v>
      </c>
      <c r="B289" s="2669" t="s">
        <v>464</v>
      </c>
      <c r="C289" s="2670" t="s">
        <v>226</v>
      </c>
      <c r="D289" s="2632">
        <v>1320</v>
      </c>
      <c r="E289" s="2672"/>
      <c r="F289" s="2673">
        <f t="shared" si="0"/>
        <v>0</v>
      </c>
    </row>
    <row r="290" spans="1:6" s="2674" customFormat="1" ht="15.6">
      <c r="A290" s="2707" t="s">
        <v>157</v>
      </c>
      <c r="B290" s="2669" t="s">
        <v>3993</v>
      </c>
      <c r="C290" s="2670" t="s">
        <v>226</v>
      </c>
      <c r="D290" s="2632">
        <v>409</v>
      </c>
      <c r="E290" s="2672"/>
      <c r="F290" s="2673">
        <f t="shared" si="0"/>
        <v>0</v>
      </c>
    </row>
    <row r="291" spans="1:6" s="2674" customFormat="1" ht="15.6">
      <c r="A291" s="2707" t="s">
        <v>157</v>
      </c>
      <c r="B291" s="2669" t="s">
        <v>3994</v>
      </c>
      <c r="C291" s="2670" t="s">
        <v>226</v>
      </c>
      <c r="D291" s="2632">
        <v>489</v>
      </c>
      <c r="E291" s="2672"/>
      <c r="F291" s="2673">
        <f t="shared" si="0"/>
        <v>0</v>
      </c>
    </row>
    <row r="292" spans="1:6" s="2674" customFormat="1" ht="15.6">
      <c r="A292" s="2707" t="s">
        <v>157</v>
      </c>
      <c r="B292" s="2669" t="s">
        <v>465</v>
      </c>
      <c r="C292" s="2670" t="s">
        <v>226</v>
      </c>
      <c r="D292" s="2632">
        <v>3980</v>
      </c>
      <c r="E292" s="2672"/>
      <c r="F292" s="2673">
        <f t="shared" si="0"/>
        <v>0</v>
      </c>
    </row>
    <row r="293" spans="1:6" s="2674" customFormat="1" ht="15.6">
      <c r="A293" s="2707" t="s">
        <v>157</v>
      </c>
      <c r="B293" s="2669" t="s">
        <v>466</v>
      </c>
      <c r="C293" s="2670" t="s">
        <v>226</v>
      </c>
      <c r="D293" s="2632">
        <v>2850</v>
      </c>
      <c r="E293" s="2672"/>
      <c r="F293" s="2673">
        <f t="shared" si="0"/>
        <v>0</v>
      </c>
    </row>
    <row r="294" spans="1:6" s="2674" customFormat="1" ht="15.6">
      <c r="A294" s="2707" t="s">
        <v>157</v>
      </c>
      <c r="B294" s="2669" t="s">
        <v>1978</v>
      </c>
      <c r="C294" s="2670" t="s">
        <v>226</v>
      </c>
      <c r="D294" s="2632">
        <v>1622</v>
      </c>
      <c r="E294" s="2672"/>
      <c r="F294" s="2673">
        <f t="shared" si="0"/>
        <v>0</v>
      </c>
    </row>
    <row r="295" spans="1:6" s="2674" customFormat="1" ht="15.6">
      <c r="A295" s="2707" t="s">
        <v>157</v>
      </c>
      <c r="B295" s="2669" t="s">
        <v>1980</v>
      </c>
      <c r="C295" s="2670" t="s">
        <v>226</v>
      </c>
      <c r="D295" s="2632">
        <v>125</v>
      </c>
      <c r="E295" s="2672"/>
      <c r="F295" s="2673">
        <f t="shared" si="0"/>
        <v>0</v>
      </c>
    </row>
    <row r="296" spans="1:6" s="2674" customFormat="1" ht="15.6">
      <c r="A296" s="2707" t="s">
        <v>157</v>
      </c>
      <c r="B296" s="2669" t="s">
        <v>467</v>
      </c>
      <c r="C296" s="2670" t="s">
        <v>226</v>
      </c>
      <c r="D296" s="2632">
        <v>762</v>
      </c>
      <c r="E296" s="2672"/>
      <c r="F296" s="2673">
        <f t="shared" si="0"/>
        <v>0</v>
      </c>
    </row>
    <row r="297" spans="1:6" s="2674" customFormat="1" ht="15.6">
      <c r="A297" s="2707" t="s">
        <v>157</v>
      </c>
      <c r="B297" s="2669" t="s">
        <v>3995</v>
      </c>
      <c r="C297" s="2670" t="s">
        <v>226</v>
      </c>
      <c r="D297" s="2632">
        <v>536</v>
      </c>
      <c r="E297" s="2672"/>
      <c r="F297" s="2673">
        <f t="shared" si="0"/>
        <v>0</v>
      </c>
    </row>
    <row r="298" spans="1:6" s="2674" customFormat="1" ht="15.6">
      <c r="A298" s="2707" t="s">
        <v>157</v>
      </c>
      <c r="B298" s="2669" t="s">
        <v>468</v>
      </c>
      <c r="C298" s="2670" t="s">
        <v>226</v>
      </c>
      <c r="D298" s="2632">
        <v>820</v>
      </c>
      <c r="E298" s="2672"/>
      <c r="F298" s="2673">
        <f t="shared" si="0"/>
        <v>0</v>
      </c>
    </row>
    <row r="299" spans="1:6" s="2674" customFormat="1" ht="15.6">
      <c r="A299" s="2707" t="s">
        <v>157</v>
      </c>
      <c r="B299" s="2669" t="s">
        <v>469</v>
      </c>
      <c r="C299" s="2670" t="s">
        <v>226</v>
      </c>
      <c r="D299" s="2632">
        <v>520</v>
      </c>
      <c r="E299" s="2672"/>
      <c r="F299" s="2673">
        <f t="shared" si="0"/>
        <v>0</v>
      </c>
    </row>
    <row r="300" spans="1:6" s="2674" customFormat="1" ht="15.6">
      <c r="A300" s="2707" t="s">
        <v>157</v>
      </c>
      <c r="B300" s="2669" t="s">
        <v>3996</v>
      </c>
      <c r="C300" s="2670" t="s">
        <v>226</v>
      </c>
      <c r="D300" s="2632">
        <v>480</v>
      </c>
      <c r="E300" s="2672"/>
      <c r="F300" s="2673">
        <f t="shared" si="0"/>
        <v>0</v>
      </c>
    </row>
    <row r="301" spans="1:6" s="2674" customFormat="1" ht="15.6">
      <c r="A301" s="2707" t="s">
        <v>157</v>
      </c>
      <c r="B301" s="2669" t="s">
        <v>470</v>
      </c>
      <c r="C301" s="2670" t="s">
        <v>226</v>
      </c>
      <c r="D301" s="2632">
        <v>493</v>
      </c>
      <c r="E301" s="2672"/>
      <c r="F301" s="2673">
        <f t="shared" si="0"/>
        <v>0</v>
      </c>
    </row>
    <row r="302" spans="1:6" s="2674" customFormat="1" ht="15.6">
      <c r="A302" s="2707" t="s">
        <v>157</v>
      </c>
      <c r="B302" s="2669" t="s">
        <v>471</v>
      </c>
      <c r="C302" s="2670" t="s">
        <v>226</v>
      </c>
      <c r="D302" s="2632">
        <v>120</v>
      </c>
      <c r="E302" s="2672"/>
      <c r="F302" s="2673">
        <f t="shared" si="0"/>
        <v>0</v>
      </c>
    </row>
    <row r="303" spans="1:6" s="2674" customFormat="1">
      <c r="A303" s="2707" t="s">
        <v>157</v>
      </c>
      <c r="B303" s="2669" t="s">
        <v>472</v>
      </c>
      <c r="C303" s="2670" t="s">
        <v>226</v>
      </c>
      <c r="D303" s="2632">
        <v>56</v>
      </c>
      <c r="E303" s="2672"/>
      <c r="F303" s="2673">
        <f t="shared" si="0"/>
        <v>0</v>
      </c>
    </row>
    <row r="304" spans="1:6" s="2674" customFormat="1">
      <c r="A304" s="2707" t="s">
        <v>157</v>
      </c>
      <c r="B304" s="2669" t="s">
        <v>473</v>
      </c>
      <c r="C304" s="2670" t="s">
        <v>226</v>
      </c>
      <c r="D304" s="2632">
        <v>452</v>
      </c>
      <c r="E304" s="2672"/>
      <c r="F304" s="2673">
        <f t="shared" si="0"/>
        <v>0</v>
      </c>
    </row>
    <row r="305" spans="1:6" s="2674" customFormat="1">
      <c r="A305" s="2707" t="s">
        <v>157</v>
      </c>
      <c r="B305" s="2669" t="s">
        <v>474</v>
      </c>
      <c r="C305" s="2670" t="s">
        <v>226</v>
      </c>
      <c r="D305" s="2632">
        <v>782</v>
      </c>
      <c r="E305" s="2672"/>
      <c r="F305" s="2673">
        <f t="shared" si="0"/>
        <v>0</v>
      </c>
    </row>
    <row r="306" spans="1:6" s="2674" customFormat="1">
      <c r="A306" s="2707" t="s">
        <v>157</v>
      </c>
      <c r="B306" s="2669" t="s">
        <v>475</v>
      </c>
      <c r="C306" s="2670" t="s">
        <v>226</v>
      </c>
      <c r="D306" s="2632">
        <v>532</v>
      </c>
      <c r="E306" s="2672"/>
      <c r="F306" s="2673">
        <f t="shared" si="0"/>
        <v>0</v>
      </c>
    </row>
    <row r="307" spans="1:6">
      <c r="A307" s="2682"/>
      <c r="B307" s="2689"/>
      <c r="C307" s="2608"/>
      <c r="D307" s="2708"/>
      <c r="E307" s="2702"/>
      <c r="F307" s="2702"/>
    </row>
    <row r="308" spans="1:6" s="2592" customFormat="1" ht="66">
      <c r="A308" s="2614" t="s">
        <v>426</v>
      </c>
      <c r="B308" s="2664" t="s">
        <v>3997</v>
      </c>
      <c r="C308" s="2624"/>
      <c r="D308" s="2626"/>
    </row>
    <row r="309" spans="1:6" s="2592" customFormat="1" ht="15.6">
      <c r="A309" s="2694" t="s">
        <v>157</v>
      </c>
      <c r="B309" s="2664" t="s">
        <v>3998</v>
      </c>
      <c r="C309" s="2624" t="s">
        <v>226</v>
      </c>
      <c r="D309" s="2628">
        <v>425</v>
      </c>
      <c r="E309" s="2645"/>
      <c r="F309" s="2646">
        <f>D309*E309</f>
        <v>0</v>
      </c>
    </row>
    <row r="310" spans="1:6" s="2592" customFormat="1" ht="15.6">
      <c r="A310" s="2694" t="s">
        <v>157</v>
      </c>
      <c r="B310" s="2664" t="s">
        <v>3999</v>
      </c>
      <c r="C310" s="2624" t="s">
        <v>226</v>
      </c>
      <c r="D310" s="2628">
        <v>564</v>
      </c>
      <c r="E310" s="2645"/>
      <c r="F310" s="2646">
        <f>D310*E310</f>
        <v>0</v>
      </c>
    </row>
    <row r="311" spans="1:6" s="2592" customFormat="1" ht="15.6">
      <c r="A311" s="2694" t="s">
        <v>157</v>
      </c>
      <c r="B311" s="2664" t="s">
        <v>4000</v>
      </c>
      <c r="C311" s="2624" t="s">
        <v>226</v>
      </c>
      <c r="D311" s="2628">
        <v>326</v>
      </c>
      <c r="E311" s="2645"/>
      <c r="F311" s="2646">
        <f>D311*E311</f>
        <v>0</v>
      </c>
    </row>
    <row r="312" spans="1:6" s="2592" customFormat="1" ht="15.6">
      <c r="A312" s="2694" t="s">
        <v>157</v>
      </c>
      <c r="B312" s="2664" t="s">
        <v>4001</v>
      </c>
      <c r="C312" s="2624" t="s">
        <v>226</v>
      </c>
      <c r="D312" s="2628">
        <v>309</v>
      </c>
      <c r="E312" s="2645"/>
      <c r="F312" s="2646">
        <f>D312*E312</f>
        <v>0</v>
      </c>
    </row>
    <row r="313" spans="1:6" s="2681" customFormat="1">
      <c r="A313" s="2698"/>
      <c r="B313" s="2705"/>
      <c r="C313" s="2608"/>
      <c r="D313" s="2708"/>
      <c r="E313" s="2686"/>
      <c r="F313" s="2709"/>
    </row>
    <row r="314" spans="1:6" s="2592" customFormat="1" ht="26.4">
      <c r="A314" s="2614" t="s">
        <v>427</v>
      </c>
      <c r="B314" s="2664" t="s">
        <v>476</v>
      </c>
      <c r="C314" s="2710" t="s">
        <v>215</v>
      </c>
      <c r="D314" s="2711">
        <v>35</v>
      </c>
      <c r="E314" s="2645"/>
      <c r="F314" s="2646">
        <f>D314*E314</f>
        <v>0</v>
      </c>
    </row>
    <row r="315" spans="1:6" s="2681" customFormat="1">
      <c r="A315" s="2698"/>
      <c r="B315" s="2705"/>
      <c r="C315" s="2608"/>
      <c r="D315" s="2708"/>
      <c r="E315" s="2686"/>
      <c r="F315" s="2709"/>
    </row>
    <row r="316" spans="1:6" s="2592" customFormat="1" ht="52.8">
      <c r="A316" s="2614" t="s">
        <v>428</v>
      </c>
      <c r="B316" s="2664" t="s">
        <v>4002</v>
      </c>
      <c r="C316" s="2710" t="s">
        <v>215</v>
      </c>
      <c r="D316" s="2711">
        <v>48</v>
      </c>
      <c r="E316" s="2645"/>
      <c r="F316" s="2646">
        <f>D316*E316</f>
        <v>0</v>
      </c>
    </row>
    <row r="317" spans="1:6">
      <c r="A317" s="2698"/>
      <c r="B317" s="2699"/>
      <c r="C317" s="2608"/>
      <c r="D317" s="2684"/>
    </row>
    <row r="318" spans="1:6" s="2592" customFormat="1" ht="26.4">
      <c r="A318" s="2614" t="s">
        <v>569</v>
      </c>
      <c r="B318" s="2664" t="s">
        <v>477</v>
      </c>
      <c r="C318" s="2710"/>
      <c r="D318" s="2711"/>
      <c r="E318" s="2712"/>
      <c r="F318" s="2713"/>
    </row>
    <row r="319" spans="1:6" s="2592" customFormat="1">
      <c r="A319" s="2694" t="s">
        <v>157</v>
      </c>
      <c r="B319" s="2664" t="s">
        <v>478</v>
      </c>
      <c r="C319" s="2710" t="s">
        <v>215</v>
      </c>
      <c r="D319" s="2711">
        <v>85</v>
      </c>
      <c r="E319" s="2645"/>
      <c r="F319" s="2646">
        <f>D319*E319</f>
        <v>0</v>
      </c>
    </row>
    <row r="320" spans="1:6" s="2592" customFormat="1">
      <c r="A320" s="2694" t="s">
        <v>157</v>
      </c>
      <c r="B320" s="2664" t="s">
        <v>479</v>
      </c>
      <c r="C320" s="2710" t="s">
        <v>215</v>
      </c>
      <c r="D320" s="2711">
        <v>39</v>
      </c>
      <c r="E320" s="2645"/>
      <c r="F320" s="2646">
        <f>D320*E320</f>
        <v>0</v>
      </c>
    </row>
    <row r="321" spans="1:6" s="2718" customFormat="1" ht="13.8">
      <c r="A321" s="2714"/>
      <c r="B321" s="2715"/>
      <c r="C321" s="2716"/>
      <c r="D321" s="2717"/>
    </row>
    <row r="322" spans="1:6" s="2665" customFormat="1" ht="26.4">
      <c r="A322" s="2614" t="s">
        <v>570</v>
      </c>
      <c r="B322" s="2664" t="s">
        <v>4003</v>
      </c>
      <c r="C322" s="2624" t="s">
        <v>215</v>
      </c>
      <c r="D322" s="2626">
        <v>24</v>
      </c>
      <c r="E322" s="2645"/>
      <c r="F322" s="2646">
        <f>D322*E322</f>
        <v>0</v>
      </c>
    </row>
    <row r="323" spans="1:6" s="2681" customFormat="1">
      <c r="A323" s="2698"/>
      <c r="B323" s="2705"/>
      <c r="C323" s="2608"/>
      <c r="D323" s="2708"/>
      <c r="E323" s="2686"/>
      <c r="F323" s="2709"/>
    </row>
    <row r="324" spans="1:6" s="2592" customFormat="1">
      <c r="A324" s="2614" t="s">
        <v>571</v>
      </c>
      <c r="B324" s="2664" t="s">
        <v>480</v>
      </c>
      <c r="C324" s="2710" t="s">
        <v>215</v>
      </c>
      <c r="D324" s="2711">
        <v>15</v>
      </c>
      <c r="E324" s="2645"/>
      <c r="F324" s="2646">
        <f>D324*E324</f>
        <v>0</v>
      </c>
    </row>
    <row r="325" spans="1:6">
      <c r="A325" s="2698"/>
      <c r="B325" s="2685"/>
      <c r="C325" s="2719"/>
      <c r="D325" s="2720"/>
      <c r="E325" s="2721"/>
      <c r="F325" s="2721"/>
    </row>
    <row r="326" spans="1:6" s="2722" customFormat="1" ht="52.8">
      <c r="A326" s="2614" t="s">
        <v>573</v>
      </c>
      <c r="B326" s="2615" t="s">
        <v>4004</v>
      </c>
      <c r="C326" s="2626" t="s">
        <v>226</v>
      </c>
      <c r="D326" s="2626">
        <v>22</v>
      </c>
      <c r="E326" s="2645"/>
      <c r="F326" s="2646">
        <f>D326*E326</f>
        <v>0</v>
      </c>
    </row>
    <row r="327" spans="1:6" s="2681" customFormat="1">
      <c r="A327" s="2682"/>
      <c r="B327" s="2705"/>
      <c r="C327" s="2608"/>
      <c r="D327" s="2684"/>
      <c r="E327" s="2723"/>
      <c r="F327" s="2687"/>
    </row>
    <row r="328" spans="1:6" s="2592" customFormat="1" ht="39.6">
      <c r="A328" s="2614" t="s">
        <v>574</v>
      </c>
      <c r="B328" s="2664" t="s">
        <v>481</v>
      </c>
      <c r="C328" s="2690"/>
      <c r="D328" s="2691"/>
      <c r="E328" s="2692"/>
      <c r="F328" s="2693"/>
    </row>
    <row r="329" spans="1:6" s="2592" customFormat="1">
      <c r="A329" s="2694" t="s">
        <v>157</v>
      </c>
      <c r="B329" s="2664" t="s">
        <v>482</v>
      </c>
      <c r="C329" s="2690" t="s">
        <v>215</v>
      </c>
      <c r="D329" s="2691">
        <v>12</v>
      </c>
      <c r="E329" s="2645"/>
      <c r="F329" s="2646">
        <f>D329*E329</f>
        <v>0</v>
      </c>
    </row>
    <row r="330" spans="1:6" s="2592" customFormat="1">
      <c r="A330" s="2694" t="s">
        <v>157</v>
      </c>
      <c r="B330" s="2664" t="s">
        <v>483</v>
      </c>
      <c r="C330" s="2690" t="s">
        <v>215</v>
      </c>
      <c r="D330" s="2691">
        <v>8</v>
      </c>
      <c r="E330" s="2645"/>
      <c r="F330" s="2646">
        <f>D330*E330</f>
        <v>0</v>
      </c>
    </row>
    <row r="331" spans="1:6">
      <c r="A331" s="2724"/>
      <c r="B331" s="2725"/>
      <c r="C331" s="2726"/>
      <c r="D331" s="2726"/>
      <c r="E331" s="2727"/>
      <c r="F331" s="2702"/>
    </row>
    <row r="332" spans="1:6" s="2665" customFormat="1" ht="39.6">
      <c r="A332" s="2614" t="s">
        <v>575</v>
      </c>
      <c r="B332" s="2664" t="s">
        <v>484</v>
      </c>
      <c r="C332" s="2624" t="s">
        <v>215</v>
      </c>
      <c r="D332" s="2626">
        <v>138</v>
      </c>
      <c r="E332" s="2645"/>
      <c r="F332" s="2646">
        <f>D332*E332</f>
        <v>0</v>
      </c>
    </row>
    <row r="333" spans="1:6">
      <c r="A333" s="2724"/>
      <c r="B333" s="2725"/>
      <c r="C333" s="2726"/>
      <c r="D333" s="2726"/>
      <c r="E333" s="2727"/>
      <c r="F333" s="2702"/>
    </row>
    <row r="334" spans="1:6" s="2665" customFormat="1" ht="26.4">
      <c r="A334" s="2614" t="s">
        <v>576</v>
      </c>
      <c r="B334" s="2664" t="s">
        <v>1981</v>
      </c>
      <c r="C334" s="2624" t="s">
        <v>215</v>
      </c>
      <c r="D334" s="2626">
        <v>2350</v>
      </c>
      <c r="E334" s="2645"/>
      <c r="F334" s="2646">
        <f>D334*E334</f>
        <v>0</v>
      </c>
    </row>
    <row r="335" spans="1:6" s="2592" customFormat="1">
      <c r="A335" s="2728"/>
      <c r="B335" s="2729"/>
      <c r="C335" s="2730"/>
      <c r="D335" s="2693"/>
      <c r="E335" s="2692"/>
      <c r="F335" s="2693"/>
    </row>
    <row r="336" spans="1:6" s="2665" customFormat="1" ht="52.8">
      <c r="A336" s="2614" t="s">
        <v>1632</v>
      </c>
      <c r="B336" s="2664" t="s">
        <v>4005</v>
      </c>
      <c r="C336" s="2624" t="s">
        <v>215</v>
      </c>
      <c r="D336" s="2626">
        <v>10</v>
      </c>
      <c r="E336" s="2645"/>
      <c r="F336" s="2646">
        <f>D336*E336</f>
        <v>0</v>
      </c>
    </row>
    <row r="337" spans="1:8" s="2681" customFormat="1">
      <c r="A337" s="2683"/>
      <c r="B337" s="2731"/>
      <c r="C337" s="2608"/>
      <c r="D337" s="2684"/>
      <c r="E337" s="2611"/>
      <c r="F337" s="2611"/>
    </row>
    <row r="338" spans="1:8" s="2665" customFormat="1" ht="26.4">
      <c r="A338" s="2614" t="s">
        <v>578</v>
      </c>
      <c r="B338" s="2615" t="s">
        <v>4006</v>
      </c>
      <c r="C338" s="2624"/>
      <c r="D338" s="2626"/>
      <c r="E338" s="2693"/>
      <c r="F338" s="2732"/>
      <c r="G338" s="2693"/>
      <c r="H338" s="2693"/>
    </row>
    <row r="339" spans="1:8" s="2665" customFormat="1">
      <c r="A339" s="2694" t="s">
        <v>157</v>
      </c>
      <c r="B339" s="2664" t="s">
        <v>4007</v>
      </c>
      <c r="C339" s="2624" t="s">
        <v>201</v>
      </c>
      <c r="D339" s="2614">
        <v>2</v>
      </c>
      <c r="E339" s="2645"/>
      <c r="F339" s="2646">
        <f>D339*E339</f>
        <v>0</v>
      </c>
    </row>
    <row r="340" spans="1:8" s="2592" customFormat="1" ht="26.4">
      <c r="A340" s="2694" t="s">
        <v>157</v>
      </c>
      <c r="B340" s="2664" t="s">
        <v>4008</v>
      </c>
      <c r="C340" s="2624" t="s">
        <v>215</v>
      </c>
      <c r="D340" s="2614">
        <v>1</v>
      </c>
      <c r="E340" s="2645"/>
      <c r="F340" s="2646">
        <f>D340*E340</f>
        <v>0</v>
      </c>
      <c r="G340" s="2665"/>
      <c r="H340" s="2665"/>
    </row>
    <row r="341" spans="1:8" s="2592" customFormat="1" ht="26.4">
      <c r="A341" s="2694" t="s">
        <v>157</v>
      </c>
      <c r="B341" s="2664" t="s">
        <v>4009</v>
      </c>
      <c r="C341" s="2624" t="s">
        <v>215</v>
      </c>
      <c r="D341" s="2614">
        <v>1</v>
      </c>
      <c r="E341" s="2645"/>
      <c r="F341" s="2646">
        <f>D341*E341</f>
        <v>0</v>
      </c>
      <c r="G341" s="2665"/>
      <c r="H341" s="2665"/>
    </row>
    <row r="342" spans="1:8" s="2681" customFormat="1">
      <c r="A342" s="2683"/>
      <c r="B342" s="2731"/>
      <c r="C342" s="2608"/>
      <c r="D342" s="2684"/>
      <c r="E342" s="2611"/>
      <c r="F342" s="2611"/>
    </row>
    <row r="343" spans="1:8" s="2665" customFormat="1" ht="26.4">
      <c r="A343" s="2614" t="s">
        <v>1634</v>
      </c>
      <c r="B343" s="2615" t="s">
        <v>4010</v>
      </c>
      <c r="C343" s="2624"/>
      <c r="D343" s="2626"/>
      <c r="E343" s="2693"/>
      <c r="F343" s="2732"/>
      <c r="G343" s="2693"/>
      <c r="H343" s="2693"/>
    </row>
    <row r="344" spans="1:8" s="2665" customFormat="1">
      <c r="A344" s="2694" t="s">
        <v>157</v>
      </c>
      <c r="B344" s="2664" t="s">
        <v>4007</v>
      </c>
      <c r="C344" s="2624" t="s">
        <v>201</v>
      </c>
      <c r="D344" s="2614">
        <v>1</v>
      </c>
      <c r="E344" s="2645"/>
      <c r="F344" s="2646">
        <f>D344*E344</f>
        <v>0</v>
      </c>
    </row>
    <row r="345" spans="1:8" s="2592" customFormat="1">
      <c r="A345" s="2694" t="s">
        <v>157</v>
      </c>
      <c r="B345" s="2664" t="s">
        <v>4011</v>
      </c>
      <c r="C345" s="2624" t="s">
        <v>215</v>
      </c>
      <c r="D345" s="2614">
        <v>2</v>
      </c>
      <c r="E345" s="2645"/>
      <c r="F345" s="2646">
        <f>D345*E345</f>
        <v>0</v>
      </c>
      <c r="G345" s="2665"/>
      <c r="H345" s="2665"/>
    </row>
    <row r="346" spans="1:8" s="2592" customFormat="1">
      <c r="A346" s="2694" t="s">
        <v>157</v>
      </c>
      <c r="B346" s="2664" t="s">
        <v>4012</v>
      </c>
      <c r="C346" s="2624" t="s">
        <v>215</v>
      </c>
      <c r="D346" s="2614">
        <v>1</v>
      </c>
      <c r="E346" s="2645"/>
      <c r="F346" s="2646">
        <f>D346*E346</f>
        <v>0</v>
      </c>
      <c r="G346" s="2665"/>
      <c r="H346" s="2665"/>
    </row>
    <row r="347" spans="1:8" s="2681" customFormat="1">
      <c r="A347" s="2683"/>
      <c r="B347" s="2731"/>
      <c r="C347" s="2608"/>
      <c r="D347" s="2684"/>
      <c r="E347" s="2611"/>
      <c r="F347" s="2611"/>
    </row>
    <row r="348" spans="1:8" s="2665" customFormat="1">
      <c r="A348" s="2614" t="s">
        <v>1635</v>
      </c>
      <c r="B348" s="2615" t="s">
        <v>4013</v>
      </c>
      <c r="C348" s="2624"/>
      <c r="D348" s="2626"/>
      <c r="E348" s="2693"/>
      <c r="F348" s="2732"/>
      <c r="G348" s="2693"/>
      <c r="H348" s="2693"/>
    </row>
    <row r="349" spans="1:8" s="2592" customFormat="1">
      <c r="A349" s="2694" t="s">
        <v>157</v>
      </c>
      <c r="B349" s="2664" t="s">
        <v>4014</v>
      </c>
      <c r="C349" s="2624" t="s">
        <v>215</v>
      </c>
      <c r="D349" s="2614">
        <v>2</v>
      </c>
      <c r="E349" s="2645"/>
      <c r="F349" s="2646">
        <f>D349*E349</f>
        <v>0</v>
      </c>
      <c r="G349" s="2665"/>
      <c r="H349" s="2665"/>
    </row>
    <row r="350" spans="1:8" s="2592" customFormat="1">
      <c r="A350" s="2694" t="s">
        <v>157</v>
      </c>
      <c r="B350" s="2664" t="s">
        <v>4015</v>
      </c>
      <c r="C350" s="2624" t="s">
        <v>215</v>
      </c>
      <c r="D350" s="2614">
        <v>3</v>
      </c>
      <c r="E350" s="2645"/>
      <c r="F350" s="2646">
        <f>D350*E350</f>
        <v>0</v>
      </c>
      <c r="G350" s="2665"/>
      <c r="H350" s="2665"/>
    </row>
    <row r="351" spans="1:8" s="2592" customFormat="1">
      <c r="A351" s="2694" t="s">
        <v>157</v>
      </c>
      <c r="B351" s="2664" t="s">
        <v>4016</v>
      </c>
      <c r="C351" s="2624" t="s">
        <v>215</v>
      </c>
      <c r="D351" s="2614">
        <v>5</v>
      </c>
      <c r="E351" s="2645"/>
      <c r="F351" s="2646">
        <f>D351*E351</f>
        <v>0</v>
      </c>
      <c r="G351" s="2665"/>
      <c r="H351" s="2665"/>
    </row>
    <row r="352" spans="1:8" s="2592" customFormat="1">
      <c r="A352" s="2694"/>
      <c r="B352" s="2664"/>
      <c r="C352" s="2624"/>
      <c r="D352" s="2614"/>
      <c r="E352" s="2645"/>
      <c r="F352" s="2646"/>
      <c r="G352" s="2665"/>
      <c r="H352" s="2665"/>
    </row>
    <row r="353" spans="1:6" s="2592" customFormat="1" ht="52.8">
      <c r="A353" s="2614" t="s">
        <v>1637</v>
      </c>
      <c r="B353" s="2733" t="s">
        <v>4017</v>
      </c>
      <c r="C353" s="275" t="s">
        <v>201</v>
      </c>
      <c r="D353" s="2628">
        <v>1</v>
      </c>
      <c r="E353" s="2645"/>
      <c r="F353" s="2646">
        <f>D353*E353</f>
        <v>0</v>
      </c>
    </row>
    <row r="354" spans="1:6" s="2592" customFormat="1">
      <c r="A354" s="2728"/>
      <c r="B354" s="2729"/>
      <c r="C354" s="2730"/>
      <c r="D354" s="2693"/>
      <c r="E354" s="2692"/>
      <c r="F354" s="2693"/>
    </row>
    <row r="355" spans="1:6" s="2592" customFormat="1" ht="26.4">
      <c r="A355" s="2614" t="s">
        <v>2130</v>
      </c>
      <c r="B355" s="2733" t="s">
        <v>4018</v>
      </c>
      <c r="C355" s="275" t="s">
        <v>201</v>
      </c>
      <c r="D355" s="2628">
        <v>1</v>
      </c>
      <c r="E355" s="2645"/>
      <c r="F355" s="2646">
        <f>D355*E355</f>
        <v>0</v>
      </c>
    </row>
    <row r="356" spans="1:6" s="2592" customFormat="1">
      <c r="A356" s="2728"/>
      <c r="B356" s="2729"/>
      <c r="C356" s="2730"/>
      <c r="D356" s="2693"/>
      <c r="E356" s="2692"/>
      <c r="F356" s="2693"/>
    </row>
    <row r="357" spans="1:6" s="2592" customFormat="1" ht="52.8">
      <c r="A357" s="2614" t="s">
        <v>2134</v>
      </c>
      <c r="B357" s="2733" t="s">
        <v>1983</v>
      </c>
      <c r="C357" s="275" t="s">
        <v>1984</v>
      </c>
      <c r="D357" s="2628">
        <v>5</v>
      </c>
      <c r="E357" s="2645"/>
      <c r="F357" s="2646">
        <f>D357*E357</f>
        <v>0</v>
      </c>
    </row>
    <row r="358" spans="1:6" s="2592" customFormat="1">
      <c r="A358" s="2728"/>
      <c r="B358" s="2729"/>
      <c r="C358" s="2730"/>
      <c r="D358" s="2693"/>
      <c r="E358" s="2692"/>
      <c r="F358" s="2693"/>
    </row>
    <row r="359" spans="1:6" s="2592" customFormat="1" ht="79.2">
      <c r="A359" s="2614" t="s">
        <v>2136</v>
      </c>
      <c r="B359" s="2733" t="s">
        <v>1985</v>
      </c>
      <c r="C359" s="275" t="s">
        <v>201</v>
      </c>
      <c r="D359" s="2628">
        <v>1</v>
      </c>
      <c r="E359" s="2645"/>
      <c r="F359" s="2646">
        <f>D359*E359</f>
        <v>0</v>
      </c>
    </row>
    <row r="360" spans="1:6" s="266" customFormat="1">
      <c r="A360" s="2648"/>
      <c r="B360" s="2648"/>
      <c r="C360" s="2734"/>
      <c r="D360" s="2734"/>
      <c r="E360" s="2735"/>
      <c r="F360" s="2736"/>
    </row>
    <row r="361" spans="1:6" s="273" customFormat="1">
      <c r="A361" s="277" t="s">
        <v>202</v>
      </c>
      <c r="B361" s="278" t="s">
        <v>485</v>
      </c>
      <c r="C361" s="279"/>
      <c r="D361" s="279"/>
      <c r="E361" s="279"/>
      <c r="F361" s="280">
        <f>SUM(F239:F359)</f>
        <v>0</v>
      </c>
    </row>
    <row r="362" spans="1:6" s="266" customFormat="1">
      <c r="A362" s="281"/>
      <c r="B362" s="282"/>
      <c r="C362" s="283"/>
      <c r="D362" s="283"/>
      <c r="E362" s="283"/>
      <c r="F362" s="284"/>
    </row>
    <row r="363" spans="1:6" s="273" customFormat="1">
      <c r="A363" s="267" t="s">
        <v>203</v>
      </c>
      <c r="B363" s="268" t="s">
        <v>486</v>
      </c>
      <c r="C363" s="269"/>
      <c r="D363" s="270"/>
      <c r="E363" s="271"/>
      <c r="F363" s="285"/>
    </row>
    <row r="364" spans="1:6" s="266" customFormat="1">
      <c r="A364" s="281"/>
      <c r="B364" s="282"/>
      <c r="C364" s="283"/>
      <c r="D364" s="283"/>
      <c r="E364" s="283"/>
      <c r="F364" s="284"/>
    </row>
    <row r="365" spans="1:6" s="266" customFormat="1" ht="52.8">
      <c r="A365" s="281"/>
      <c r="B365" s="315" t="s">
        <v>2492</v>
      </c>
      <c r="C365" s="283"/>
      <c r="D365" s="283"/>
      <c r="E365" s="283"/>
      <c r="F365" s="284"/>
    </row>
    <row r="366" spans="1:6" s="266" customFormat="1">
      <c r="A366" s="281"/>
      <c r="B366" s="282"/>
      <c r="C366" s="283"/>
      <c r="D366" s="283"/>
      <c r="E366" s="283"/>
      <c r="F366" s="284"/>
    </row>
    <row r="367" spans="1:6" s="273" customFormat="1">
      <c r="A367" s="286"/>
      <c r="B367" s="287" t="s">
        <v>487</v>
      </c>
      <c r="C367" s="275"/>
      <c r="D367" s="275"/>
      <c r="E367" s="275"/>
      <c r="F367" s="288"/>
    </row>
    <row r="368" spans="1:6" s="2592" customFormat="1" ht="26.4">
      <c r="A368" s="2612">
        <v>1</v>
      </c>
      <c r="B368" s="2737" t="s">
        <v>4019</v>
      </c>
      <c r="C368" s="2624"/>
      <c r="D368" s="2738"/>
      <c r="E368" s="2739"/>
      <c r="F368" s="2740">
        <f>ROUND(D368*E368,2)</f>
        <v>0</v>
      </c>
    </row>
    <row r="369" spans="1:6" s="2592" customFormat="1" ht="237.6">
      <c r="A369" s="2612" t="s">
        <v>277</v>
      </c>
      <c r="B369" s="2741" t="s">
        <v>4020</v>
      </c>
      <c r="C369" s="2624" t="s">
        <v>215</v>
      </c>
      <c r="D369" s="2738">
        <v>2</v>
      </c>
      <c r="E369" s="2645"/>
      <c r="F369" s="2742">
        <f>D369*E369</f>
        <v>0</v>
      </c>
    </row>
    <row r="370" spans="1:6" s="2592" customFormat="1">
      <c r="A370" s="2612"/>
      <c r="B370" s="2741"/>
      <c r="C370" s="2624"/>
      <c r="D370" s="2738"/>
      <c r="E370" s="2742"/>
      <c r="F370" s="2742"/>
    </row>
    <row r="371" spans="1:6" s="2592" customFormat="1" ht="26.4">
      <c r="A371" s="2612" t="s">
        <v>202</v>
      </c>
      <c r="B371" s="2737" t="s">
        <v>4021</v>
      </c>
      <c r="C371" s="2624"/>
      <c r="D371" s="2738"/>
      <c r="E371" s="2739"/>
      <c r="F371" s="2740">
        <f>ROUND(D371*E371,2)</f>
        <v>0</v>
      </c>
    </row>
    <row r="372" spans="1:6" s="2592" customFormat="1" ht="237.6">
      <c r="A372" s="2612" t="s">
        <v>278</v>
      </c>
      <c r="B372" s="2741" t="s">
        <v>4022</v>
      </c>
      <c r="C372" s="2624" t="s">
        <v>215</v>
      </c>
      <c r="D372" s="2738">
        <v>3</v>
      </c>
      <c r="E372" s="2645"/>
      <c r="F372" s="2742">
        <f>D372*E372</f>
        <v>0</v>
      </c>
    </row>
    <row r="373" spans="1:6" s="2592" customFormat="1">
      <c r="A373" s="2612"/>
      <c r="B373" s="2741"/>
      <c r="C373" s="2624"/>
      <c r="D373" s="2738"/>
      <c r="E373" s="2742"/>
      <c r="F373" s="2742"/>
    </row>
    <row r="374" spans="1:6" s="2592" customFormat="1" ht="26.4">
      <c r="A374" s="2612" t="s">
        <v>203</v>
      </c>
      <c r="B374" s="2737" t="s">
        <v>4023</v>
      </c>
      <c r="C374" s="2624"/>
      <c r="D374" s="2738"/>
      <c r="E374" s="2739"/>
      <c r="F374" s="2740">
        <f>ROUND(D374*E374,2)</f>
        <v>0</v>
      </c>
    </row>
    <row r="375" spans="1:6" s="2592" customFormat="1" ht="237.6">
      <c r="A375" s="2612" t="s">
        <v>230</v>
      </c>
      <c r="B375" s="2741" t="s">
        <v>4024</v>
      </c>
      <c r="C375" s="2624" t="s">
        <v>215</v>
      </c>
      <c r="D375" s="2738">
        <v>1</v>
      </c>
      <c r="E375" s="2645"/>
      <c r="F375" s="2742">
        <f>D375*E375</f>
        <v>0</v>
      </c>
    </row>
    <row r="376" spans="1:6" s="2592" customFormat="1">
      <c r="A376" s="2612"/>
      <c r="B376" s="2741"/>
      <c r="C376" s="2624"/>
      <c r="D376" s="2738"/>
      <c r="E376" s="2742"/>
      <c r="F376" s="2742"/>
    </row>
    <row r="377" spans="1:6" s="2592" customFormat="1" ht="39.6">
      <c r="A377" s="2612" t="s">
        <v>205</v>
      </c>
      <c r="B377" s="2737" t="s">
        <v>4025</v>
      </c>
      <c r="C377" s="2624"/>
      <c r="D377" s="2738"/>
      <c r="E377" s="2739"/>
      <c r="F377" s="2740">
        <f>ROUND(D377*E377,2)</f>
        <v>0</v>
      </c>
    </row>
    <row r="378" spans="1:6" s="2592" customFormat="1" ht="250.8">
      <c r="A378" s="2612" t="s">
        <v>1994</v>
      </c>
      <c r="B378" s="2741" t="s">
        <v>4026</v>
      </c>
      <c r="C378" s="2624" t="s">
        <v>215</v>
      </c>
      <c r="D378" s="2738">
        <v>21</v>
      </c>
      <c r="E378" s="2645"/>
      <c r="F378" s="2742">
        <f>D378*E378</f>
        <v>0</v>
      </c>
    </row>
    <row r="379" spans="1:6" s="2748" customFormat="1">
      <c r="A379" s="2743"/>
      <c r="B379" s="2744"/>
      <c r="C379" s="2745"/>
      <c r="D379" s="2746"/>
      <c r="E379" s="2747"/>
      <c r="F379" s="2747"/>
    </row>
    <row r="380" spans="1:6" s="2592" customFormat="1" ht="26.4">
      <c r="A380" s="2612" t="s">
        <v>206</v>
      </c>
      <c r="B380" s="2737" t="s">
        <v>1987</v>
      </c>
      <c r="C380" s="2624"/>
      <c r="D380" s="2738"/>
      <c r="E380" s="2739"/>
      <c r="F380" s="2740">
        <f>ROUND(D380*E380,2)</f>
        <v>0</v>
      </c>
    </row>
    <row r="381" spans="1:6" s="2592" customFormat="1" ht="237.6">
      <c r="A381" s="2612" t="s">
        <v>1579</v>
      </c>
      <c r="B381" s="2741" t="s">
        <v>1988</v>
      </c>
      <c r="C381" s="2624" t="s">
        <v>215</v>
      </c>
      <c r="D381" s="2738">
        <v>54</v>
      </c>
      <c r="E381" s="2645"/>
      <c r="F381" s="2742">
        <f>D381*E381</f>
        <v>0</v>
      </c>
    </row>
    <row r="382" spans="1:6" s="2748" customFormat="1">
      <c r="A382" s="2743"/>
      <c r="B382" s="2744"/>
      <c r="C382" s="2745"/>
      <c r="D382" s="2746"/>
      <c r="E382" s="2747"/>
      <c r="F382" s="2747"/>
    </row>
    <row r="383" spans="1:6" s="2592" customFormat="1" ht="39.6">
      <c r="A383" s="2612" t="s">
        <v>207</v>
      </c>
      <c r="B383" s="2737" t="s">
        <v>4027</v>
      </c>
      <c r="C383" s="2624"/>
      <c r="D383" s="2738"/>
      <c r="E383" s="2739"/>
      <c r="F383" s="2740">
        <f>ROUND(D383*E383,2)</f>
        <v>0</v>
      </c>
    </row>
    <row r="384" spans="1:6" s="2592" customFormat="1" ht="250.8">
      <c r="A384" s="2612" t="s">
        <v>1999</v>
      </c>
      <c r="B384" s="2741" t="s">
        <v>4028</v>
      </c>
      <c r="C384" s="2624" t="s">
        <v>215</v>
      </c>
      <c r="D384" s="2738">
        <v>20</v>
      </c>
      <c r="E384" s="2645"/>
      <c r="F384" s="2742">
        <f>D384*E384</f>
        <v>0</v>
      </c>
    </row>
    <row r="385" spans="1:6" s="2748" customFormat="1">
      <c r="A385" s="2743"/>
      <c r="B385" s="2744"/>
      <c r="C385" s="2745"/>
      <c r="D385" s="2746"/>
      <c r="E385" s="2747"/>
      <c r="F385" s="2747"/>
    </row>
    <row r="386" spans="1:6" s="2592" customFormat="1" ht="26.4">
      <c r="A386" s="2612" t="s">
        <v>208</v>
      </c>
      <c r="B386" s="2737" t="s">
        <v>4029</v>
      </c>
      <c r="C386" s="2624"/>
      <c r="D386" s="2738"/>
      <c r="E386" s="2739"/>
      <c r="F386" s="2740">
        <f>ROUND(D386*E386,2)</f>
        <v>0</v>
      </c>
    </row>
    <row r="387" spans="1:6" s="2592" customFormat="1" ht="211.2">
      <c r="A387" s="2612" t="s">
        <v>4030</v>
      </c>
      <c r="B387" s="2741" t="s">
        <v>4031</v>
      </c>
      <c r="C387" s="2624" t="s">
        <v>215</v>
      </c>
      <c r="D387" s="2738">
        <v>50</v>
      </c>
      <c r="E387" s="2645"/>
      <c r="F387" s="2742">
        <f>D387*E387</f>
        <v>0</v>
      </c>
    </row>
    <row r="388" spans="1:6" s="2592" customFormat="1">
      <c r="A388" s="2612"/>
      <c r="B388" s="2741"/>
      <c r="C388" s="2624"/>
      <c r="D388" s="2738"/>
      <c r="E388" s="2742"/>
      <c r="F388" s="2742"/>
    </row>
    <row r="389" spans="1:6" s="2592" customFormat="1" ht="26.4">
      <c r="A389" s="2612" t="s">
        <v>209</v>
      </c>
      <c r="B389" s="2737" t="s">
        <v>4032</v>
      </c>
      <c r="C389" s="2624"/>
      <c r="D389" s="2738"/>
      <c r="E389" s="2739"/>
      <c r="F389" s="2740">
        <f>ROUND(D389*E389,2)</f>
        <v>0</v>
      </c>
    </row>
    <row r="390" spans="1:6" s="2592" customFormat="1" ht="237.6">
      <c r="A390" s="2612" t="s">
        <v>4033</v>
      </c>
      <c r="B390" s="2741" t="s">
        <v>4034</v>
      </c>
      <c r="C390" s="2624" t="s">
        <v>215</v>
      </c>
      <c r="D390" s="2738">
        <v>22</v>
      </c>
      <c r="E390" s="2645"/>
      <c r="F390" s="2742">
        <f>D390*E390</f>
        <v>0</v>
      </c>
    </row>
    <row r="391" spans="1:6" s="2748" customFormat="1">
      <c r="A391" s="2743"/>
      <c r="B391" s="2744"/>
      <c r="C391" s="2745"/>
      <c r="D391" s="2746"/>
      <c r="E391" s="2747"/>
      <c r="F391" s="2747"/>
    </row>
    <row r="392" spans="1:6" s="2592" customFormat="1" ht="26.4">
      <c r="A392" s="2612" t="s">
        <v>210</v>
      </c>
      <c r="B392" s="2737" t="s">
        <v>4035</v>
      </c>
      <c r="C392" s="2624"/>
      <c r="D392" s="2738"/>
      <c r="E392" s="2739"/>
      <c r="F392" s="2740">
        <f>ROUND(D392*E392,2)</f>
        <v>0</v>
      </c>
    </row>
    <row r="393" spans="1:6" s="2592" customFormat="1" ht="237.6">
      <c r="A393" s="2612" t="s">
        <v>4036</v>
      </c>
      <c r="B393" s="2741" t="s">
        <v>4037</v>
      </c>
      <c r="C393" s="2624" t="s">
        <v>215</v>
      </c>
      <c r="D393" s="2738">
        <v>37</v>
      </c>
      <c r="E393" s="2645"/>
      <c r="F393" s="2742">
        <f>D393*E393</f>
        <v>0</v>
      </c>
    </row>
    <row r="394" spans="1:6" s="2748" customFormat="1">
      <c r="A394" s="2743"/>
      <c r="B394" s="2744"/>
      <c r="C394" s="2745"/>
      <c r="D394" s="2746"/>
      <c r="E394" s="2747"/>
      <c r="F394" s="2747"/>
    </row>
    <row r="395" spans="1:6" s="2592" customFormat="1" ht="26.4">
      <c r="A395" s="2612" t="s">
        <v>211</v>
      </c>
      <c r="B395" s="2737" t="s">
        <v>4038</v>
      </c>
      <c r="C395" s="2624"/>
      <c r="D395" s="2738"/>
      <c r="E395" s="2739"/>
      <c r="F395" s="2740">
        <f>ROUND(D395*E395,2)</f>
        <v>0</v>
      </c>
    </row>
    <row r="396" spans="1:6" s="2592" customFormat="1" ht="237.6">
      <c r="A396" s="2612" t="s">
        <v>2055</v>
      </c>
      <c r="B396" s="2741" t="s">
        <v>4039</v>
      </c>
      <c r="C396" s="2624" t="s">
        <v>215</v>
      </c>
      <c r="D396" s="2738">
        <v>12</v>
      </c>
      <c r="E396" s="2645"/>
      <c r="F396" s="2742">
        <f>D396*E396</f>
        <v>0</v>
      </c>
    </row>
    <row r="397" spans="1:6" s="2748" customFormat="1">
      <c r="A397" s="2743"/>
      <c r="B397" s="2744"/>
      <c r="C397" s="2745"/>
      <c r="D397" s="2746"/>
      <c r="E397" s="2747"/>
      <c r="F397" s="2747"/>
    </row>
    <row r="398" spans="1:6" s="2592" customFormat="1" ht="39.6">
      <c r="A398" s="2612" t="s">
        <v>212</v>
      </c>
      <c r="B398" s="2737" t="s">
        <v>4040</v>
      </c>
      <c r="C398" s="2624"/>
      <c r="D398" s="2738"/>
      <c r="E398" s="2739"/>
      <c r="F398" s="2740">
        <f>ROUND(D398*E398,2)</f>
        <v>0</v>
      </c>
    </row>
    <row r="399" spans="1:6" s="2592" customFormat="1" ht="277.2">
      <c r="A399" s="2612" t="s">
        <v>4041</v>
      </c>
      <c r="B399" s="2741" t="s">
        <v>4042</v>
      </c>
      <c r="C399" s="2624" t="s">
        <v>215</v>
      </c>
      <c r="D399" s="2738">
        <v>28</v>
      </c>
      <c r="E399" s="2645"/>
      <c r="F399" s="2742">
        <f>D399*E399</f>
        <v>0</v>
      </c>
    </row>
    <row r="400" spans="1:6" s="2592" customFormat="1">
      <c r="A400" s="2612"/>
      <c r="B400" s="2741"/>
      <c r="C400" s="2624"/>
      <c r="D400" s="2738"/>
      <c r="E400" s="2742"/>
      <c r="F400" s="2742"/>
    </row>
    <row r="401" spans="1:6" s="2592" customFormat="1" ht="26.4">
      <c r="A401" s="2612" t="s">
        <v>213</v>
      </c>
      <c r="B401" s="2737" t="s">
        <v>4043</v>
      </c>
      <c r="C401" s="2624"/>
      <c r="D401" s="2738"/>
      <c r="E401" s="2739"/>
      <c r="F401" s="2740">
        <f>ROUND(D401*E401,2)</f>
        <v>0</v>
      </c>
    </row>
    <row r="402" spans="1:6" s="2592" customFormat="1" ht="237.6">
      <c r="A402" s="2612" t="s">
        <v>4044</v>
      </c>
      <c r="B402" s="2741" t="s">
        <v>4045</v>
      </c>
      <c r="C402" s="2624" t="s">
        <v>215</v>
      </c>
      <c r="D402" s="2738">
        <v>88</v>
      </c>
      <c r="E402" s="2645"/>
      <c r="F402" s="2742">
        <f>D402*E402</f>
        <v>0</v>
      </c>
    </row>
    <row r="403" spans="1:6" s="2592" customFormat="1">
      <c r="A403" s="2612"/>
      <c r="B403" s="2741"/>
      <c r="C403" s="2624"/>
      <c r="D403" s="2738"/>
      <c r="E403" s="2742"/>
      <c r="F403" s="2742"/>
    </row>
    <row r="404" spans="1:6" s="2592" customFormat="1" ht="26.4">
      <c r="A404" s="2612" t="s">
        <v>425</v>
      </c>
      <c r="B404" s="2737" t="s">
        <v>4046</v>
      </c>
      <c r="C404" s="2624"/>
      <c r="D404" s="2738"/>
      <c r="E404" s="2739"/>
      <c r="F404" s="2740">
        <f>ROUND(D404*E404,2)</f>
        <v>0</v>
      </c>
    </row>
    <row r="405" spans="1:6" s="2592" customFormat="1" ht="237.6">
      <c r="A405" s="2612" t="s">
        <v>4047</v>
      </c>
      <c r="B405" s="2741" t="s">
        <v>4048</v>
      </c>
      <c r="C405" s="2624" t="s">
        <v>215</v>
      </c>
      <c r="D405" s="2738">
        <v>9</v>
      </c>
      <c r="E405" s="2645"/>
      <c r="F405" s="2742">
        <f>D405*E405</f>
        <v>0</v>
      </c>
    </row>
    <row r="406" spans="1:6" s="2592" customFormat="1">
      <c r="A406" s="2612"/>
      <c r="B406" s="2741"/>
      <c r="C406" s="2624"/>
      <c r="D406" s="2738"/>
      <c r="E406" s="2742"/>
      <c r="F406" s="2742"/>
    </row>
    <row r="407" spans="1:6" s="2592" customFormat="1" ht="26.4">
      <c r="A407" s="2612" t="s">
        <v>426</v>
      </c>
      <c r="B407" s="2737" t="s">
        <v>4049</v>
      </c>
      <c r="C407" s="2624"/>
      <c r="D407" s="2738"/>
      <c r="E407" s="2739"/>
      <c r="F407" s="2740">
        <f>ROUND(D407*E407,2)</f>
        <v>0</v>
      </c>
    </row>
    <row r="408" spans="1:6" s="2592" customFormat="1" ht="211.8">
      <c r="A408" s="2612" t="s">
        <v>4050</v>
      </c>
      <c r="B408" s="2741" t="s">
        <v>4051</v>
      </c>
      <c r="C408" s="2624" t="s">
        <v>215</v>
      </c>
      <c r="D408" s="2738">
        <v>270</v>
      </c>
      <c r="E408" s="2645"/>
      <c r="F408" s="2742">
        <f>D408*E408</f>
        <v>0</v>
      </c>
    </row>
    <row r="409" spans="1:6" s="2592" customFormat="1">
      <c r="A409" s="2612"/>
      <c r="B409" s="2741"/>
      <c r="C409" s="2624"/>
      <c r="D409" s="2738"/>
      <c r="E409" s="2742"/>
      <c r="F409" s="2742"/>
    </row>
    <row r="410" spans="1:6" s="2592" customFormat="1" ht="26.4">
      <c r="A410" s="2612" t="s">
        <v>427</v>
      </c>
      <c r="B410" s="2737" t="s">
        <v>4052</v>
      </c>
      <c r="C410" s="2624"/>
      <c r="D410" s="2738"/>
      <c r="E410" s="2739"/>
      <c r="F410" s="2740">
        <f>ROUND(D410*E410,2)</f>
        <v>0</v>
      </c>
    </row>
    <row r="411" spans="1:6" s="2592" customFormat="1" ht="250.8">
      <c r="A411" s="2612" t="s">
        <v>4053</v>
      </c>
      <c r="B411" s="2741" t="s">
        <v>4054</v>
      </c>
      <c r="C411" s="2624" t="s">
        <v>215</v>
      </c>
      <c r="D411" s="2738">
        <v>57</v>
      </c>
      <c r="E411" s="2645"/>
      <c r="F411" s="2742">
        <f>D411*E411</f>
        <v>0</v>
      </c>
    </row>
    <row r="412" spans="1:6" s="2592" customFormat="1">
      <c r="A412" s="2612"/>
      <c r="B412" s="2741"/>
      <c r="C412" s="2624"/>
      <c r="D412" s="2738"/>
      <c r="E412" s="2742"/>
      <c r="F412" s="2742"/>
    </row>
    <row r="413" spans="1:6" s="2592" customFormat="1" ht="26.4">
      <c r="A413" s="2612" t="s">
        <v>428</v>
      </c>
      <c r="B413" s="2737" t="s">
        <v>4055</v>
      </c>
      <c r="C413" s="2624"/>
      <c r="D413" s="2738"/>
      <c r="E413" s="2739"/>
      <c r="F413" s="2740">
        <f>ROUND(D413*E413,2)</f>
        <v>0</v>
      </c>
    </row>
    <row r="414" spans="1:6" s="2592" customFormat="1" ht="250.8">
      <c r="A414" s="2612" t="s">
        <v>4056</v>
      </c>
      <c r="B414" s="2741" t="s">
        <v>4054</v>
      </c>
      <c r="C414" s="2624" t="s">
        <v>215</v>
      </c>
      <c r="D414" s="2738">
        <v>14</v>
      </c>
      <c r="E414" s="2645"/>
      <c r="F414" s="2742">
        <f>D414*E414</f>
        <v>0</v>
      </c>
    </row>
    <row r="415" spans="1:6" s="2592" customFormat="1">
      <c r="A415" s="2612"/>
      <c r="B415" s="2741"/>
      <c r="C415" s="2624"/>
      <c r="D415" s="2738"/>
      <c r="E415" s="2742"/>
      <c r="F415" s="2742"/>
    </row>
    <row r="416" spans="1:6" s="2592" customFormat="1" ht="26.4">
      <c r="A416" s="2612" t="s">
        <v>569</v>
      </c>
      <c r="B416" s="2737" t="s">
        <v>4057</v>
      </c>
      <c r="C416" s="2624"/>
      <c r="D416" s="2738"/>
      <c r="E416" s="2739"/>
      <c r="F416" s="2740">
        <f>ROUND(D416*E416,2)</f>
        <v>0</v>
      </c>
    </row>
    <row r="417" spans="1:6" s="2592" customFormat="1" ht="250.8">
      <c r="A417" s="2612" t="s">
        <v>4058</v>
      </c>
      <c r="B417" s="2741" t="s">
        <v>4059</v>
      </c>
      <c r="C417" s="2624" t="s">
        <v>215</v>
      </c>
      <c r="D417" s="2738">
        <v>9</v>
      </c>
      <c r="E417" s="2645"/>
      <c r="F417" s="2742">
        <f>D417*E417</f>
        <v>0</v>
      </c>
    </row>
    <row r="418" spans="1:6" s="2592" customFormat="1">
      <c r="A418" s="2612"/>
      <c r="B418" s="2741"/>
      <c r="C418" s="2624"/>
      <c r="D418" s="2738"/>
      <c r="E418" s="2742"/>
      <c r="F418" s="2742"/>
    </row>
    <row r="419" spans="1:6" s="2592" customFormat="1" ht="39.6">
      <c r="A419" s="2612" t="s">
        <v>570</v>
      </c>
      <c r="B419" s="2737" t="s">
        <v>4060</v>
      </c>
      <c r="C419" s="2624"/>
      <c r="D419" s="2738"/>
      <c r="E419" s="2739"/>
      <c r="F419" s="2740">
        <f>ROUND(D419*E419,2)</f>
        <v>0</v>
      </c>
    </row>
    <row r="420" spans="1:6" s="2592" customFormat="1" ht="237.6">
      <c r="A420" s="2612" t="s">
        <v>4061</v>
      </c>
      <c r="B420" s="2741" t="s">
        <v>4062</v>
      </c>
      <c r="C420" s="2624" t="s">
        <v>215</v>
      </c>
      <c r="D420" s="2738">
        <v>41</v>
      </c>
      <c r="E420" s="2645"/>
      <c r="F420" s="2742">
        <f>D420*E420</f>
        <v>0</v>
      </c>
    </row>
    <row r="421" spans="1:6" s="2592" customFormat="1">
      <c r="A421" s="2612"/>
      <c r="B421" s="2741"/>
      <c r="C421" s="2624"/>
      <c r="D421" s="2738"/>
      <c r="E421" s="2742"/>
      <c r="F421" s="2742"/>
    </row>
    <row r="422" spans="1:6" s="2592" customFormat="1" ht="39.6">
      <c r="A422" s="2612" t="s">
        <v>571</v>
      </c>
      <c r="B422" s="2737" t="s">
        <v>4063</v>
      </c>
      <c r="C422" s="2624"/>
      <c r="D422" s="2738"/>
      <c r="E422" s="2739"/>
      <c r="F422" s="2740">
        <f>ROUND(D422*E422,2)</f>
        <v>0</v>
      </c>
    </row>
    <row r="423" spans="1:6" s="2592" customFormat="1" ht="238.2">
      <c r="A423" s="2612" t="s">
        <v>4064</v>
      </c>
      <c r="B423" s="2741" t="s">
        <v>4065</v>
      </c>
      <c r="C423" s="2624" t="s">
        <v>215</v>
      </c>
      <c r="D423" s="2738">
        <v>20</v>
      </c>
      <c r="E423" s="2645"/>
      <c r="F423" s="2742">
        <f>D423*E423</f>
        <v>0</v>
      </c>
    </row>
    <row r="424" spans="1:6" s="2592" customFormat="1">
      <c r="A424" s="2612"/>
      <c r="B424" s="2741"/>
      <c r="C424" s="2624"/>
      <c r="D424" s="2738"/>
      <c r="E424" s="2742"/>
      <c r="F424" s="2742"/>
    </row>
    <row r="425" spans="1:6" s="2592" customFormat="1" ht="26.4">
      <c r="A425" s="2612" t="s">
        <v>573</v>
      </c>
      <c r="B425" s="2737" t="s">
        <v>4066</v>
      </c>
      <c r="C425" s="2624"/>
      <c r="D425" s="2738"/>
      <c r="E425" s="2739"/>
      <c r="F425" s="2740">
        <f>ROUND(D425*E425,2)</f>
        <v>0</v>
      </c>
    </row>
    <row r="426" spans="1:6" s="2592" customFormat="1" ht="237.6">
      <c r="A426" s="2612" t="s">
        <v>4067</v>
      </c>
      <c r="B426" s="2741" t="s">
        <v>4068</v>
      </c>
      <c r="C426" s="2624" t="s">
        <v>215</v>
      </c>
      <c r="D426" s="2738">
        <v>15</v>
      </c>
      <c r="E426" s="2645"/>
      <c r="F426" s="2742">
        <f>D426*E426</f>
        <v>0</v>
      </c>
    </row>
    <row r="427" spans="1:6" s="2592" customFormat="1">
      <c r="A427" s="2612"/>
      <c r="B427" s="2741"/>
      <c r="C427" s="2624"/>
      <c r="D427" s="2738"/>
      <c r="E427" s="2742"/>
      <c r="F427" s="2742"/>
    </row>
    <row r="428" spans="1:6" s="2592" customFormat="1" ht="26.4">
      <c r="A428" s="2612" t="s">
        <v>574</v>
      </c>
      <c r="B428" s="2737" t="s">
        <v>4069</v>
      </c>
      <c r="C428" s="2624"/>
      <c r="D428" s="2738"/>
      <c r="E428" s="2739"/>
      <c r="F428" s="2740">
        <f>ROUND(D428*E428,2)</f>
        <v>0</v>
      </c>
    </row>
    <row r="429" spans="1:6" s="2592" customFormat="1" ht="250.8">
      <c r="A429" s="2612" t="s">
        <v>4070</v>
      </c>
      <c r="B429" s="2741" t="s">
        <v>4071</v>
      </c>
      <c r="C429" s="2624" t="s">
        <v>215</v>
      </c>
      <c r="D429" s="2738">
        <v>10</v>
      </c>
      <c r="E429" s="2645"/>
      <c r="F429" s="2742">
        <f>D429*E429</f>
        <v>0</v>
      </c>
    </row>
    <row r="430" spans="1:6" s="2592" customFormat="1">
      <c r="A430" s="2612"/>
      <c r="B430" s="2741"/>
      <c r="C430" s="2624"/>
      <c r="D430" s="2738"/>
      <c r="E430" s="2742"/>
      <c r="F430" s="2742"/>
    </row>
    <row r="431" spans="1:6" s="2592" customFormat="1" ht="26.4">
      <c r="A431" s="2612" t="s">
        <v>575</v>
      </c>
      <c r="B431" s="2737" t="s">
        <v>4072</v>
      </c>
      <c r="C431" s="2624"/>
      <c r="D431" s="2738"/>
      <c r="E431" s="2739"/>
      <c r="F431" s="2740">
        <f>ROUND(D431*E431,2)</f>
        <v>0</v>
      </c>
    </row>
    <row r="432" spans="1:6" s="2592" customFormat="1" ht="277.2">
      <c r="A432" s="2612" t="s">
        <v>4073</v>
      </c>
      <c r="B432" s="2741" t="s">
        <v>4074</v>
      </c>
      <c r="C432" s="2624" t="s">
        <v>215</v>
      </c>
      <c r="D432" s="2738">
        <v>5</v>
      </c>
      <c r="E432" s="2645"/>
      <c r="F432" s="2742">
        <f>D432*E432</f>
        <v>0</v>
      </c>
    </row>
    <row r="433" spans="1:7" s="2592" customFormat="1">
      <c r="A433" s="2612"/>
      <c r="B433" s="2741"/>
      <c r="C433" s="2624"/>
      <c r="D433" s="2738"/>
      <c r="E433" s="2742"/>
      <c r="F433" s="2742"/>
    </row>
    <row r="434" spans="1:7" s="2592" customFormat="1" ht="39.6">
      <c r="A434" s="2612" t="s">
        <v>576</v>
      </c>
      <c r="B434" s="2737" t="s">
        <v>4075</v>
      </c>
      <c r="C434" s="2624"/>
      <c r="D434" s="2738"/>
      <c r="E434" s="2739"/>
      <c r="F434" s="2740">
        <f>ROUND(D434*E434,2)</f>
        <v>0</v>
      </c>
    </row>
    <row r="435" spans="1:7" s="2592" customFormat="1" ht="264">
      <c r="A435" s="2612" t="s">
        <v>4076</v>
      </c>
      <c r="B435" s="2741" t="s">
        <v>4077</v>
      </c>
      <c r="C435" s="2624" t="s">
        <v>215</v>
      </c>
      <c r="D435" s="2738">
        <v>4</v>
      </c>
      <c r="E435" s="2645"/>
      <c r="F435" s="2742">
        <f>D435*E435</f>
        <v>0</v>
      </c>
    </row>
    <row r="436" spans="1:7" s="2592" customFormat="1">
      <c r="A436" s="2612"/>
      <c r="B436" s="2741"/>
      <c r="C436" s="2624"/>
      <c r="D436" s="2738"/>
      <c r="E436" s="2742"/>
      <c r="F436" s="2742"/>
    </row>
    <row r="437" spans="1:7" s="2592" customFormat="1" ht="39.6">
      <c r="A437" s="2612" t="s">
        <v>1632</v>
      </c>
      <c r="B437" s="2737" t="s">
        <v>4078</v>
      </c>
      <c r="C437" s="2624"/>
      <c r="D437" s="2738"/>
      <c r="E437" s="2739"/>
      <c r="F437" s="2740">
        <f>ROUND(D437*E437,2)</f>
        <v>0</v>
      </c>
    </row>
    <row r="438" spans="1:7" s="2592" customFormat="1" ht="277.2">
      <c r="A438" s="2612" t="s">
        <v>4079</v>
      </c>
      <c r="B438" s="2741" t="s">
        <v>4080</v>
      </c>
      <c r="C438" s="2624" t="s">
        <v>215</v>
      </c>
      <c r="D438" s="2738">
        <v>1</v>
      </c>
      <c r="E438" s="2645"/>
      <c r="F438" s="2742">
        <f>D438*E438</f>
        <v>0</v>
      </c>
    </row>
    <row r="439" spans="1:7" s="2592" customFormat="1" ht="277.2">
      <c r="A439" s="2612" t="s">
        <v>4081</v>
      </c>
      <c r="B439" s="2741" t="s">
        <v>4082</v>
      </c>
      <c r="C439" s="2624" t="s">
        <v>215</v>
      </c>
      <c r="D439" s="2738">
        <v>1</v>
      </c>
      <c r="E439" s="2645"/>
      <c r="F439" s="2742">
        <f>D439*E439</f>
        <v>0</v>
      </c>
      <c r="G439" s="2742"/>
    </row>
    <row r="440" spans="1:7" s="2592" customFormat="1">
      <c r="A440" s="2612"/>
      <c r="B440" s="2741"/>
      <c r="C440" s="2624"/>
      <c r="D440" s="2738"/>
      <c r="E440" s="2742"/>
      <c r="F440" s="2742"/>
      <c r="G440" s="2742"/>
    </row>
    <row r="441" spans="1:7" s="2592" customFormat="1" ht="39.6">
      <c r="A441" s="2612" t="s">
        <v>578</v>
      </c>
      <c r="B441" s="2737" t="s">
        <v>4083</v>
      </c>
      <c r="C441" s="2624"/>
      <c r="D441" s="2738"/>
      <c r="E441" s="2739"/>
      <c r="F441" s="2740">
        <f>ROUND(D441*E441,2)</f>
        <v>0</v>
      </c>
    </row>
    <row r="442" spans="1:7" s="2592" customFormat="1" ht="224.4">
      <c r="A442" s="2612" t="s">
        <v>4084</v>
      </c>
      <c r="B442" s="2741" t="s">
        <v>4085</v>
      </c>
      <c r="C442" s="2624" t="s">
        <v>215</v>
      </c>
      <c r="D442" s="2738">
        <v>14</v>
      </c>
      <c r="E442" s="2645"/>
      <c r="F442" s="2742">
        <f>D442*E442</f>
        <v>0</v>
      </c>
    </row>
    <row r="443" spans="1:7" s="2592" customFormat="1">
      <c r="A443" s="2612"/>
      <c r="B443" s="2741"/>
      <c r="C443" s="2624"/>
      <c r="D443" s="2738"/>
      <c r="E443" s="2742"/>
      <c r="F443" s="2742"/>
    </row>
    <row r="444" spans="1:7" s="2592" customFormat="1" ht="26.4">
      <c r="A444" s="2612" t="s">
        <v>1634</v>
      </c>
      <c r="B444" s="2737" t="s">
        <v>4086</v>
      </c>
      <c r="C444" s="2624"/>
      <c r="D444" s="2738"/>
      <c r="E444" s="2739"/>
      <c r="F444" s="2740">
        <f>ROUND(D444*E444,2)</f>
        <v>0</v>
      </c>
    </row>
    <row r="445" spans="1:7" s="2592" customFormat="1" ht="264">
      <c r="A445" s="2612" t="s">
        <v>4087</v>
      </c>
      <c r="B445" s="2741" t="s">
        <v>4088</v>
      </c>
      <c r="C445" s="2624" t="s">
        <v>215</v>
      </c>
      <c r="D445" s="2738">
        <v>25</v>
      </c>
      <c r="E445" s="2645"/>
      <c r="F445" s="2742">
        <f>D445*E445</f>
        <v>0</v>
      </c>
    </row>
    <row r="446" spans="1:7" s="2592" customFormat="1">
      <c r="A446" s="2612"/>
      <c r="B446" s="2741"/>
      <c r="C446" s="2624"/>
      <c r="D446" s="2738"/>
      <c r="E446" s="2742"/>
      <c r="F446" s="2742"/>
    </row>
    <row r="447" spans="1:7" s="2592" customFormat="1" ht="26.4">
      <c r="A447" s="2612" t="s">
        <v>1635</v>
      </c>
      <c r="B447" s="2737" t="s">
        <v>4089</v>
      </c>
      <c r="C447" s="2624"/>
      <c r="D447" s="2738"/>
      <c r="E447" s="2739"/>
      <c r="F447" s="2740">
        <f>ROUND(D447*E447,2)</f>
        <v>0</v>
      </c>
    </row>
    <row r="448" spans="1:7" s="2592" customFormat="1" ht="264">
      <c r="A448" s="2612" t="s">
        <v>4090</v>
      </c>
      <c r="B448" s="2741" t="s">
        <v>4091</v>
      </c>
      <c r="C448" s="2624" t="s">
        <v>215</v>
      </c>
      <c r="D448" s="2738">
        <v>2</v>
      </c>
      <c r="E448" s="2645"/>
      <c r="F448" s="2742">
        <f>D448*E448</f>
        <v>0</v>
      </c>
    </row>
    <row r="449" spans="1:6" s="2592" customFormat="1">
      <c r="A449" s="2612"/>
      <c r="B449" s="2741"/>
      <c r="C449" s="2624"/>
      <c r="D449" s="2738"/>
      <c r="E449" s="2742"/>
      <c r="F449" s="2742"/>
    </row>
    <row r="450" spans="1:6" s="2592" customFormat="1" ht="39.6">
      <c r="A450" s="2612" t="s">
        <v>1637</v>
      </c>
      <c r="B450" s="2737" t="s">
        <v>4092</v>
      </c>
      <c r="C450" s="2624"/>
      <c r="D450" s="2738"/>
      <c r="E450" s="2742"/>
      <c r="F450" s="2742"/>
    </row>
    <row r="451" spans="1:6" s="2592" customFormat="1" ht="198">
      <c r="A451" s="2612" t="s">
        <v>4093</v>
      </c>
      <c r="B451" s="2741" t="s">
        <v>4094</v>
      </c>
      <c r="C451" s="2624" t="s">
        <v>2001</v>
      </c>
      <c r="D451" s="2749">
        <v>6</v>
      </c>
      <c r="E451" s="2645"/>
      <c r="F451" s="2742">
        <f>D451*E451</f>
        <v>0</v>
      </c>
    </row>
    <row r="452" spans="1:6" s="2592" customFormat="1">
      <c r="A452" s="2612"/>
      <c r="B452" s="2741"/>
      <c r="C452" s="2624"/>
      <c r="D452" s="2749"/>
      <c r="E452" s="2742"/>
      <c r="F452" s="2742"/>
    </row>
    <row r="453" spans="1:6" s="2592" customFormat="1" ht="39.6">
      <c r="A453" s="2612" t="s">
        <v>2130</v>
      </c>
      <c r="B453" s="2737" t="s">
        <v>4095</v>
      </c>
      <c r="C453" s="2624"/>
      <c r="D453" s="2738"/>
      <c r="E453" s="2742"/>
      <c r="F453" s="2742"/>
    </row>
    <row r="454" spans="1:6" s="2592" customFormat="1" ht="184.8">
      <c r="A454" s="2612" t="s">
        <v>4096</v>
      </c>
      <c r="B454" s="2741" t="s">
        <v>4097</v>
      </c>
      <c r="C454" s="2624" t="s">
        <v>2001</v>
      </c>
      <c r="D454" s="2749">
        <v>9</v>
      </c>
      <c r="E454" s="2645"/>
      <c r="F454" s="2742">
        <f>D454*E454</f>
        <v>0</v>
      </c>
    </row>
    <row r="455" spans="1:6" s="2592" customFormat="1">
      <c r="A455" s="2612"/>
      <c r="B455" s="2741"/>
      <c r="C455" s="2624"/>
      <c r="D455" s="2749"/>
      <c r="E455" s="2742"/>
      <c r="F455" s="2742"/>
    </row>
    <row r="456" spans="1:6" s="2592" customFormat="1" ht="39.6">
      <c r="A456" s="2612" t="s">
        <v>2134</v>
      </c>
      <c r="B456" s="2737" t="s">
        <v>4098</v>
      </c>
      <c r="C456" s="2624"/>
      <c r="D456" s="2738"/>
      <c r="E456" s="2742"/>
      <c r="F456" s="2742"/>
    </row>
    <row r="457" spans="1:6" s="2592" customFormat="1" ht="184.8">
      <c r="A457" s="2612" t="s">
        <v>4099</v>
      </c>
      <c r="B457" s="2741" t="s">
        <v>4097</v>
      </c>
      <c r="C457" s="2624" t="s">
        <v>2001</v>
      </c>
      <c r="D457" s="2749">
        <v>150</v>
      </c>
      <c r="E457" s="2645"/>
      <c r="F457" s="2742">
        <f>D457*E457</f>
        <v>0</v>
      </c>
    </row>
    <row r="458" spans="1:6" s="2592" customFormat="1">
      <c r="A458" s="2612"/>
      <c r="B458" s="2741"/>
      <c r="C458" s="2624"/>
      <c r="D458" s="2749"/>
      <c r="E458" s="2742"/>
      <c r="F458" s="2742"/>
    </row>
    <row r="459" spans="1:6" s="2592" customFormat="1" ht="39.6">
      <c r="A459" s="2612" t="s">
        <v>2136</v>
      </c>
      <c r="B459" s="2737" t="s">
        <v>4100</v>
      </c>
      <c r="C459" s="2624"/>
      <c r="D459" s="2738"/>
      <c r="E459" s="2742"/>
      <c r="F459" s="2742"/>
    </row>
    <row r="460" spans="1:6" s="2592" customFormat="1" ht="184.8">
      <c r="A460" s="2612" t="s">
        <v>4101</v>
      </c>
      <c r="B460" s="2741" t="s">
        <v>4097</v>
      </c>
      <c r="C460" s="2624" t="s">
        <v>2001</v>
      </c>
      <c r="D460" s="2749">
        <v>28</v>
      </c>
      <c r="E460" s="2645"/>
      <c r="F460" s="2742">
        <f>D460*E460</f>
        <v>0</v>
      </c>
    </row>
    <row r="461" spans="1:6" s="2592" customFormat="1">
      <c r="A461" s="2612"/>
      <c r="B461" s="2741"/>
      <c r="C461" s="2624"/>
      <c r="D461" s="2749"/>
      <c r="E461" s="2742"/>
      <c r="F461" s="2742"/>
    </row>
    <row r="462" spans="1:6" s="2592" customFormat="1" ht="52.8">
      <c r="A462" s="2612" t="s">
        <v>3243</v>
      </c>
      <c r="B462" s="2737" t="s">
        <v>4102</v>
      </c>
      <c r="C462" s="2624"/>
      <c r="D462" s="2738"/>
      <c r="E462" s="2742"/>
      <c r="F462" s="2742"/>
    </row>
    <row r="463" spans="1:6" s="2592" customFormat="1" ht="198">
      <c r="A463" s="2612" t="s">
        <v>4103</v>
      </c>
      <c r="B463" s="2741" t="s">
        <v>2000</v>
      </c>
      <c r="C463" s="2624" t="s">
        <v>2001</v>
      </c>
      <c r="D463" s="2749">
        <v>17</v>
      </c>
      <c r="E463" s="2645"/>
      <c r="F463" s="2742">
        <f>D463*E463</f>
        <v>0</v>
      </c>
    </row>
    <row r="464" spans="1:6" s="2592" customFormat="1">
      <c r="A464" s="2612"/>
      <c r="B464" s="2741"/>
      <c r="C464" s="2624"/>
      <c r="D464" s="2749"/>
      <c r="E464" s="2742"/>
      <c r="F464" s="2742"/>
    </row>
    <row r="465" spans="1:6" s="2592" customFormat="1" ht="26.4">
      <c r="A465" s="2612" t="s">
        <v>3247</v>
      </c>
      <c r="B465" s="2737" t="s">
        <v>4104</v>
      </c>
      <c r="C465" s="2624"/>
      <c r="D465" s="2738"/>
      <c r="E465" s="2739"/>
      <c r="F465" s="2740">
        <f>ROUND(D465*E465,2)</f>
        <v>0</v>
      </c>
    </row>
    <row r="466" spans="1:6" s="2592" customFormat="1" ht="158.4">
      <c r="A466" s="2612" t="s">
        <v>4105</v>
      </c>
      <c r="B466" s="2741" t="s">
        <v>4106</v>
      </c>
      <c r="C466" s="2624" t="s">
        <v>215</v>
      </c>
      <c r="D466" s="2738">
        <v>10</v>
      </c>
      <c r="E466" s="2645"/>
      <c r="F466" s="2742">
        <f>D466*E466</f>
        <v>0</v>
      </c>
    </row>
    <row r="467" spans="1:6" s="2592" customFormat="1">
      <c r="A467" s="2612"/>
      <c r="B467" s="2741"/>
      <c r="C467" s="2624"/>
      <c r="D467" s="2738"/>
      <c r="E467" s="2742"/>
      <c r="F467" s="2742"/>
    </row>
    <row r="468" spans="1:6" s="2592" customFormat="1" ht="26.4">
      <c r="A468" s="2612" t="s">
        <v>3251</v>
      </c>
      <c r="B468" s="2737" t="s">
        <v>4107</v>
      </c>
      <c r="C468" s="2624"/>
      <c r="D468" s="2738"/>
      <c r="E468" s="2739"/>
      <c r="F468" s="2740">
        <f>ROUND(D468*E468,2)</f>
        <v>0</v>
      </c>
    </row>
    <row r="469" spans="1:6" s="2592" customFormat="1" ht="158.4">
      <c r="A469" s="2612" t="s">
        <v>4108</v>
      </c>
      <c r="B469" s="2741" t="s">
        <v>4109</v>
      </c>
      <c r="C469" s="2624" t="s">
        <v>215</v>
      </c>
      <c r="D469" s="2738">
        <v>10</v>
      </c>
      <c r="E469" s="2645"/>
      <c r="F469" s="2742">
        <f>D469*E469</f>
        <v>0</v>
      </c>
    </row>
    <row r="470" spans="1:6" s="2592" customFormat="1">
      <c r="A470" s="2612"/>
      <c r="B470" s="2741"/>
      <c r="C470" s="2624"/>
      <c r="D470" s="2738"/>
      <c r="E470" s="2742"/>
      <c r="F470" s="2742"/>
    </row>
    <row r="471" spans="1:6" s="2592" customFormat="1" ht="26.4">
      <c r="A471" s="2612" t="s">
        <v>3255</v>
      </c>
      <c r="B471" s="2737" t="s">
        <v>4110</v>
      </c>
      <c r="C471" s="2624"/>
      <c r="D471" s="2738"/>
      <c r="E471" s="2739"/>
      <c r="F471" s="2740">
        <f>ROUND(D471*E471,2)</f>
        <v>0</v>
      </c>
    </row>
    <row r="472" spans="1:6" s="2592" customFormat="1" ht="158.4">
      <c r="A472" s="2612" t="s">
        <v>4111</v>
      </c>
      <c r="B472" s="2741" t="s">
        <v>4112</v>
      </c>
      <c r="C472" s="2624" t="s">
        <v>215</v>
      </c>
      <c r="D472" s="2738">
        <v>9</v>
      </c>
      <c r="E472" s="2645"/>
      <c r="F472" s="2742">
        <f>D472*E472</f>
        <v>0</v>
      </c>
    </row>
    <row r="473" spans="1:6" s="2592" customFormat="1">
      <c r="A473" s="2612"/>
      <c r="B473" s="2741"/>
      <c r="C473" s="2624"/>
      <c r="D473" s="2738"/>
      <c r="E473" s="2742"/>
      <c r="F473" s="2742"/>
    </row>
    <row r="474" spans="1:6" s="2592" customFormat="1" ht="26.4">
      <c r="A474" s="2612" t="s">
        <v>3259</v>
      </c>
      <c r="B474" s="2737" t="s">
        <v>4113</v>
      </c>
      <c r="C474" s="2624"/>
      <c r="D474" s="2738"/>
      <c r="E474" s="2739"/>
      <c r="F474" s="2740">
        <f>ROUND(D474*E474,2)</f>
        <v>0</v>
      </c>
    </row>
    <row r="475" spans="1:6" s="2592" customFormat="1" ht="265.2">
      <c r="A475" s="2612" t="s">
        <v>4114</v>
      </c>
      <c r="B475" s="2741" t="s">
        <v>4115</v>
      </c>
      <c r="C475" s="2624" t="s">
        <v>201</v>
      </c>
      <c r="D475" s="2738">
        <v>7</v>
      </c>
      <c r="E475" s="2645"/>
      <c r="F475" s="2742">
        <f>D475*E475</f>
        <v>0</v>
      </c>
    </row>
    <row r="476" spans="1:6" s="2592" customFormat="1">
      <c r="A476" s="2612"/>
      <c r="B476" s="2741"/>
      <c r="C476" s="2624"/>
      <c r="D476" s="2738"/>
      <c r="E476" s="2742"/>
      <c r="F476" s="2742"/>
    </row>
    <row r="477" spans="1:6" s="2592" customFormat="1" ht="39.6">
      <c r="A477" s="2612" t="s">
        <v>3263</v>
      </c>
      <c r="B477" s="2737" t="s">
        <v>4116</v>
      </c>
      <c r="C477" s="2624"/>
      <c r="D477" s="2738"/>
      <c r="E477" s="2739"/>
      <c r="F477" s="2740">
        <f>ROUND(D477*E477,2)</f>
        <v>0</v>
      </c>
    </row>
    <row r="478" spans="1:6" s="2592" customFormat="1" ht="265.2">
      <c r="A478" s="2612" t="s">
        <v>4117</v>
      </c>
      <c r="B478" s="2741" t="s">
        <v>4118</v>
      </c>
      <c r="C478" s="2624" t="s">
        <v>201</v>
      </c>
      <c r="D478" s="2738">
        <v>3</v>
      </c>
      <c r="E478" s="2645"/>
      <c r="F478" s="2742">
        <f>D478*E478</f>
        <v>0</v>
      </c>
    </row>
    <row r="479" spans="1:6" s="2592" customFormat="1">
      <c r="A479" s="2612"/>
      <c r="B479" s="2741"/>
      <c r="C479" s="2624"/>
      <c r="D479" s="2738"/>
      <c r="E479" s="2742"/>
      <c r="F479" s="2742"/>
    </row>
    <row r="480" spans="1:6" s="2592" customFormat="1" ht="26.4">
      <c r="A480" s="2612" t="s">
        <v>3265</v>
      </c>
      <c r="B480" s="2737" t="s">
        <v>4119</v>
      </c>
      <c r="C480" s="2624"/>
      <c r="D480" s="2738"/>
      <c r="E480" s="2739"/>
      <c r="F480" s="2740">
        <f>ROUND(D480*E480,2)</f>
        <v>0</v>
      </c>
    </row>
    <row r="481" spans="1:6" s="2592" customFormat="1" ht="291">
      <c r="A481" s="2612" t="s">
        <v>4120</v>
      </c>
      <c r="B481" s="2741" t="s">
        <v>4121</v>
      </c>
      <c r="C481" s="2624" t="s">
        <v>215</v>
      </c>
      <c r="D481" s="2738">
        <v>45</v>
      </c>
      <c r="E481" s="2645"/>
      <c r="F481" s="2742">
        <f>D481*E481</f>
        <v>0</v>
      </c>
    </row>
    <row r="482" spans="1:6" s="2592" customFormat="1">
      <c r="A482" s="2612"/>
      <c r="B482" s="2741"/>
      <c r="C482" s="2624"/>
      <c r="D482" s="2738"/>
      <c r="E482" s="2742"/>
      <c r="F482" s="2742"/>
    </row>
    <row r="483" spans="1:6" s="2592" customFormat="1" ht="26.4">
      <c r="A483" s="2612" t="s">
        <v>3267</v>
      </c>
      <c r="B483" s="2737" t="s">
        <v>4122</v>
      </c>
      <c r="C483" s="2624"/>
      <c r="D483" s="2738"/>
      <c r="E483" s="2739"/>
      <c r="F483" s="2740">
        <f>ROUND(D483*E483,2)</f>
        <v>0</v>
      </c>
    </row>
    <row r="484" spans="1:6" s="2592" customFormat="1" ht="291">
      <c r="A484" s="2612" t="s">
        <v>4123</v>
      </c>
      <c r="B484" s="2741" t="s">
        <v>4124</v>
      </c>
      <c r="C484" s="2624" t="s">
        <v>215</v>
      </c>
      <c r="D484" s="2738">
        <v>3</v>
      </c>
      <c r="E484" s="2645"/>
      <c r="F484" s="2742">
        <f>D484*E484</f>
        <v>0</v>
      </c>
    </row>
    <row r="485" spans="1:6" s="2748" customFormat="1">
      <c r="A485" s="2743"/>
      <c r="B485" s="2744"/>
      <c r="C485" s="2745"/>
      <c r="D485" s="2746"/>
      <c r="E485" s="2747"/>
      <c r="F485" s="2747"/>
    </row>
    <row r="486" spans="1:6" s="2592" customFormat="1">
      <c r="A486" s="2750" t="s">
        <v>2002</v>
      </c>
      <c r="B486" s="2750"/>
      <c r="C486" s="2750"/>
      <c r="D486" s="2750"/>
      <c r="E486" s="2751"/>
      <c r="F486" s="2752">
        <f>SUM(F368:F484)</f>
        <v>0</v>
      </c>
    </row>
    <row r="487" spans="1:6">
      <c r="A487" s="2606"/>
      <c r="B487" s="2753"/>
      <c r="C487" s="2608"/>
      <c r="D487" s="2754"/>
      <c r="E487" s="2755"/>
      <c r="F487" s="2610"/>
    </row>
    <row r="488" spans="1:6" s="2592" customFormat="1">
      <c r="A488" s="2612"/>
      <c r="B488" s="2756" t="s">
        <v>488</v>
      </c>
      <c r="C488" s="2624"/>
      <c r="D488" s="2738"/>
      <c r="E488" s="2739"/>
      <c r="F488" s="2740"/>
    </row>
    <row r="489" spans="1:6" s="2759" customFormat="1" ht="303.60000000000002">
      <c r="A489" s="2623"/>
      <c r="B489" s="2757" t="s">
        <v>2003</v>
      </c>
      <c r="C489" s="2623"/>
      <c r="D489" s="2623"/>
      <c r="E489" s="2758"/>
      <c r="F489" s="2758"/>
    </row>
    <row r="490" spans="1:6" s="2759" customFormat="1">
      <c r="B490" s="2760"/>
      <c r="E490" s="2761"/>
      <c r="F490" s="2761"/>
    </row>
    <row r="491" spans="1:6" s="2759" customFormat="1" ht="66">
      <c r="A491" s="2614" t="s">
        <v>172</v>
      </c>
      <c r="B491" s="2762" t="s">
        <v>4125</v>
      </c>
      <c r="D491" s="2623"/>
      <c r="E491" s="2761"/>
      <c r="F491" s="2761"/>
    </row>
    <row r="492" spans="1:6" s="2759" customFormat="1">
      <c r="A492" s="2623"/>
      <c r="B492" s="2762" t="s">
        <v>489</v>
      </c>
      <c r="D492" s="2623"/>
      <c r="E492" s="2761"/>
      <c r="F492" s="2761"/>
    </row>
    <row r="493" spans="1:6" s="2759" customFormat="1">
      <c r="A493" s="2623"/>
      <c r="B493" s="2762" t="s">
        <v>490</v>
      </c>
      <c r="D493" s="2623"/>
      <c r="E493" s="2761"/>
      <c r="F493" s="2761"/>
    </row>
    <row r="494" spans="1:6" s="2759" customFormat="1">
      <c r="A494" s="2623"/>
      <c r="B494" s="2763" t="s">
        <v>491</v>
      </c>
      <c r="D494" s="2623"/>
      <c r="E494" s="2761"/>
      <c r="F494" s="2761"/>
    </row>
    <row r="495" spans="1:6" s="2759" customFormat="1">
      <c r="A495" s="2623"/>
      <c r="B495" s="2762" t="s">
        <v>492</v>
      </c>
      <c r="D495" s="2623"/>
      <c r="E495" s="2761"/>
      <c r="F495" s="2761"/>
    </row>
    <row r="496" spans="1:6" s="2759" customFormat="1">
      <c r="A496" s="2623"/>
      <c r="B496" s="2762" t="s">
        <v>493</v>
      </c>
      <c r="D496" s="2623"/>
      <c r="E496" s="2761"/>
      <c r="F496" s="2761"/>
    </row>
    <row r="497" spans="1:6" s="2759" customFormat="1">
      <c r="A497" s="2623"/>
      <c r="B497" s="2762" t="s">
        <v>2005</v>
      </c>
      <c r="D497" s="2623"/>
      <c r="E497" s="2761"/>
      <c r="F497" s="2761"/>
    </row>
    <row r="498" spans="1:6" s="2759" customFormat="1">
      <c r="A498" s="2623"/>
      <c r="B498" s="2762" t="s">
        <v>2010</v>
      </c>
      <c r="D498" s="2623"/>
      <c r="E498" s="2761"/>
      <c r="F498" s="2761"/>
    </row>
    <row r="499" spans="1:6" s="2759" customFormat="1" ht="26.4">
      <c r="A499" s="2623"/>
      <c r="B499" s="2763" t="s">
        <v>2011</v>
      </c>
      <c r="C499" s="2764"/>
      <c r="E499" s="2761"/>
      <c r="F499" s="2761"/>
    </row>
    <row r="500" spans="1:6" s="2759" customFormat="1" ht="26.4">
      <c r="A500" s="2623"/>
      <c r="B500" s="2762" t="s">
        <v>497</v>
      </c>
      <c r="D500" s="2623"/>
      <c r="E500" s="2761"/>
      <c r="F500" s="2761"/>
    </row>
    <row r="501" spans="1:6" s="2759" customFormat="1">
      <c r="A501" s="2765"/>
      <c r="B501" s="2762" t="s">
        <v>498</v>
      </c>
      <c r="C501" s="2766"/>
      <c r="E501" s="2761"/>
      <c r="F501" s="2761"/>
    </row>
    <row r="502" spans="1:6" s="2759" customFormat="1">
      <c r="B502" s="2767" t="s">
        <v>2004</v>
      </c>
      <c r="C502" s="2766"/>
      <c r="E502" s="2761"/>
      <c r="F502" s="2761"/>
    </row>
    <row r="503" spans="1:6" s="2759" customFormat="1">
      <c r="A503" s="2765"/>
      <c r="B503" s="2762" t="s">
        <v>499</v>
      </c>
      <c r="C503" s="2766"/>
      <c r="E503" s="2761"/>
      <c r="F503" s="2761"/>
    </row>
    <row r="504" spans="1:6" s="2759" customFormat="1">
      <c r="A504" s="2765"/>
      <c r="B504" s="2762" t="s">
        <v>500</v>
      </c>
      <c r="C504" s="2766"/>
      <c r="E504" s="2761"/>
      <c r="F504" s="2761"/>
    </row>
    <row r="505" spans="1:6" s="2759" customFormat="1">
      <c r="A505" s="2623"/>
      <c r="B505" s="2762" t="s">
        <v>501</v>
      </c>
      <c r="D505" s="2623"/>
      <c r="E505" s="2761"/>
      <c r="F505" s="2761"/>
    </row>
    <row r="506" spans="1:6" s="2759" customFormat="1">
      <c r="A506" s="2623"/>
      <c r="B506" s="2762"/>
      <c r="D506" s="2623"/>
      <c r="E506" s="2761"/>
      <c r="F506" s="2761"/>
    </row>
    <row r="507" spans="1:6" s="2759" customFormat="1">
      <c r="A507" s="2623"/>
      <c r="B507" s="2768" t="s">
        <v>502</v>
      </c>
      <c r="C507" s="2759" t="s">
        <v>215</v>
      </c>
      <c r="D507" s="2623">
        <v>17</v>
      </c>
      <c r="E507" s="2645"/>
      <c r="F507" s="2742">
        <f>D507*E507</f>
        <v>0</v>
      </c>
    </row>
    <row r="508" spans="1:6" s="2759" customFormat="1">
      <c r="A508" s="2623"/>
      <c r="B508" s="2757"/>
      <c r="C508" s="2623"/>
      <c r="D508" s="2623"/>
      <c r="E508" s="2761"/>
      <c r="F508" s="2761"/>
    </row>
    <row r="509" spans="1:6" s="2759" customFormat="1" ht="39.6">
      <c r="A509" s="2623"/>
      <c r="B509" s="2737" t="s">
        <v>2012</v>
      </c>
      <c r="D509" s="2623"/>
      <c r="E509" s="2761"/>
      <c r="F509" s="2761"/>
    </row>
    <row r="510" spans="1:6" s="2759" customFormat="1">
      <c r="A510" s="2623"/>
      <c r="B510" s="2760" t="s">
        <v>504</v>
      </c>
      <c r="C510" s="2759" t="s">
        <v>215</v>
      </c>
      <c r="D510" s="2623">
        <v>17</v>
      </c>
      <c r="E510" s="2645"/>
      <c r="F510" s="2761">
        <f>D510*E510</f>
        <v>0</v>
      </c>
    </row>
    <row r="511" spans="1:6" s="2759" customFormat="1">
      <c r="B511" s="2769" t="s">
        <v>505</v>
      </c>
      <c r="C511" s="2770"/>
      <c r="D511" s="2770"/>
      <c r="E511" s="2761"/>
      <c r="F511" s="2761"/>
    </row>
    <row r="512" spans="1:6" s="2759" customFormat="1"/>
    <row r="513" spans="1:6" s="2759" customFormat="1" ht="66">
      <c r="A513" s="2614" t="s">
        <v>202</v>
      </c>
      <c r="B513" s="2762" t="s">
        <v>4126</v>
      </c>
      <c r="D513" s="2623"/>
      <c r="E513" s="2761"/>
      <c r="F513" s="2761"/>
    </row>
    <row r="514" spans="1:6" s="2759" customFormat="1">
      <c r="A514" s="2623"/>
      <c r="B514" s="2762" t="s">
        <v>489</v>
      </c>
      <c r="D514" s="2623"/>
      <c r="E514" s="2761"/>
      <c r="F514" s="2761"/>
    </row>
    <row r="515" spans="1:6" s="2759" customFormat="1">
      <c r="A515" s="2623"/>
      <c r="B515" s="2762" t="s">
        <v>490</v>
      </c>
      <c r="D515" s="2623"/>
      <c r="E515" s="2761"/>
      <c r="F515" s="2761"/>
    </row>
    <row r="516" spans="1:6" s="2759" customFormat="1">
      <c r="A516" s="2623"/>
      <c r="B516" s="2763" t="s">
        <v>491</v>
      </c>
      <c r="D516" s="2623"/>
      <c r="E516" s="2761"/>
      <c r="F516" s="2761"/>
    </row>
    <row r="517" spans="1:6" s="2759" customFormat="1">
      <c r="A517" s="2623"/>
      <c r="B517" s="2762" t="s">
        <v>492</v>
      </c>
      <c r="D517" s="2623"/>
      <c r="E517" s="2761"/>
      <c r="F517" s="2761"/>
    </row>
    <row r="518" spans="1:6" s="2759" customFormat="1">
      <c r="A518" s="2623"/>
      <c r="B518" s="2762" t="s">
        <v>493</v>
      </c>
      <c r="D518" s="2623"/>
      <c r="E518" s="2761"/>
      <c r="F518" s="2761"/>
    </row>
    <row r="519" spans="1:6" s="2759" customFormat="1">
      <c r="A519" s="2623"/>
      <c r="B519" s="2762" t="s">
        <v>2005</v>
      </c>
      <c r="D519" s="2623"/>
      <c r="E519" s="2761"/>
      <c r="F519" s="2761"/>
    </row>
    <row r="520" spans="1:6" s="2759" customFormat="1">
      <c r="A520" s="2623"/>
      <c r="B520" s="2762" t="s">
        <v>4127</v>
      </c>
      <c r="D520" s="2623"/>
      <c r="E520" s="2761"/>
      <c r="F520" s="2761"/>
    </row>
    <row r="521" spans="1:6" s="2759" customFormat="1" ht="26.4">
      <c r="A521" s="2623"/>
      <c r="B521" s="2763" t="s">
        <v>2007</v>
      </c>
      <c r="C521" s="2764"/>
      <c r="E521" s="2761"/>
      <c r="F521" s="2761"/>
    </row>
    <row r="522" spans="1:6" s="2759" customFormat="1" ht="26.4">
      <c r="A522" s="2623"/>
      <c r="B522" s="2762" t="s">
        <v>497</v>
      </c>
      <c r="D522" s="2623"/>
      <c r="E522" s="2761"/>
      <c r="F522" s="2761"/>
    </row>
    <row r="523" spans="1:6" s="2759" customFormat="1">
      <c r="A523" s="2765"/>
      <c r="B523" s="2762" t="s">
        <v>498</v>
      </c>
      <c r="C523" s="2766"/>
      <c r="E523" s="2761"/>
      <c r="F523" s="2761"/>
    </row>
    <row r="524" spans="1:6" s="2759" customFormat="1">
      <c r="B524" s="2767" t="s">
        <v>2004</v>
      </c>
      <c r="C524" s="2766"/>
      <c r="E524" s="2761"/>
      <c r="F524" s="2761"/>
    </row>
    <row r="525" spans="1:6" s="2759" customFormat="1">
      <c r="A525" s="2765"/>
      <c r="B525" s="2762" t="s">
        <v>499</v>
      </c>
      <c r="C525" s="2766"/>
      <c r="E525" s="2761"/>
      <c r="F525" s="2761"/>
    </row>
    <row r="526" spans="1:6" s="2759" customFormat="1">
      <c r="A526" s="2765"/>
      <c r="B526" s="2762" t="s">
        <v>500</v>
      </c>
      <c r="C526" s="2766"/>
      <c r="E526" s="2761"/>
      <c r="F526" s="2761"/>
    </row>
    <row r="527" spans="1:6" s="2759" customFormat="1">
      <c r="A527" s="2623"/>
      <c r="B527" s="2762" t="s">
        <v>501</v>
      </c>
      <c r="D527" s="2623"/>
      <c r="E527" s="2761"/>
      <c r="F527" s="2761"/>
    </row>
    <row r="528" spans="1:6" s="2759" customFormat="1">
      <c r="A528" s="2623"/>
      <c r="B528" s="2762"/>
      <c r="D528" s="2623"/>
      <c r="E528" s="2761"/>
      <c r="F528" s="2761"/>
    </row>
    <row r="529" spans="1:6" s="2759" customFormat="1">
      <c r="A529" s="2623"/>
      <c r="B529" s="2768" t="s">
        <v>502</v>
      </c>
      <c r="C529" s="2759" t="s">
        <v>215</v>
      </c>
      <c r="D529" s="2623">
        <v>1</v>
      </c>
      <c r="E529" s="2761"/>
      <c r="F529" s="2761">
        <f>D529*E529</f>
        <v>0</v>
      </c>
    </row>
    <row r="530" spans="1:6" s="2759" customFormat="1">
      <c r="A530" s="2623"/>
      <c r="B530" s="2757"/>
      <c r="C530" s="2623"/>
      <c r="D530" s="2623"/>
      <c r="E530" s="2761"/>
      <c r="F530" s="2761"/>
    </row>
    <row r="531" spans="1:6" s="2759" customFormat="1" ht="39.6">
      <c r="A531" s="2623"/>
      <c r="B531" s="2737" t="s">
        <v>4128</v>
      </c>
      <c r="D531" s="2623"/>
      <c r="E531" s="2761"/>
      <c r="F531" s="2761"/>
    </row>
    <row r="532" spans="1:6" s="2759" customFormat="1">
      <c r="A532" s="2623"/>
      <c r="B532" s="2760" t="s">
        <v>4129</v>
      </c>
      <c r="C532" s="2759" t="s">
        <v>215</v>
      </c>
      <c r="D532" s="2623">
        <v>1</v>
      </c>
      <c r="E532" s="2761"/>
      <c r="F532" s="2761">
        <f>D532*E532</f>
        <v>0</v>
      </c>
    </row>
    <row r="533" spans="1:6" s="2759" customFormat="1">
      <c r="A533" s="2623"/>
      <c r="B533" s="2760" t="s">
        <v>504</v>
      </c>
      <c r="C533" s="2759" t="s">
        <v>215</v>
      </c>
      <c r="D533" s="2623">
        <v>1</v>
      </c>
      <c r="E533" s="2761"/>
      <c r="F533" s="2761">
        <f>D533*E533</f>
        <v>0</v>
      </c>
    </row>
    <row r="534" spans="1:6" s="2759" customFormat="1">
      <c r="B534" s="2769" t="s">
        <v>505</v>
      </c>
      <c r="C534" s="2770"/>
      <c r="D534" s="2770"/>
      <c r="E534" s="2761"/>
      <c r="F534" s="2761"/>
    </row>
    <row r="535" spans="1:6" s="2759" customFormat="1"/>
    <row r="536" spans="1:6" s="2759" customFormat="1" ht="66">
      <c r="A536" s="2614" t="s">
        <v>203</v>
      </c>
      <c r="B536" s="2762" t="s">
        <v>4130</v>
      </c>
      <c r="D536" s="2623"/>
      <c r="E536" s="2761"/>
      <c r="F536" s="2761"/>
    </row>
    <row r="537" spans="1:6" s="2759" customFormat="1">
      <c r="A537" s="2623"/>
      <c r="B537" s="2762" t="s">
        <v>489</v>
      </c>
      <c r="D537" s="2623"/>
      <c r="E537" s="2761"/>
      <c r="F537" s="2761"/>
    </row>
    <row r="538" spans="1:6" s="2759" customFormat="1">
      <c r="A538" s="2623"/>
      <c r="B538" s="2762" t="s">
        <v>490</v>
      </c>
      <c r="D538" s="2623"/>
      <c r="E538" s="2761"/>
      <c r="F538" s="2761"/>
    </row>
    <row r="539" spans="1:6" s="2759" customFormat="1">
      <c r="A539" s="2623"/>
      <c r="B539" s="2763" t="s">
        <v>491</v>
      </c>
      <c r="D539" s="2623"/>
      <c r="E539" s="2761"/>
      <c r="F539" s="2761"/>
    </row>
    <row r="540" spans="1:6" s="2759" customFormat="1">
      <c r="A540" s="2623"/>
      <c r="B540" s="2762" t="s">
        <v>492</v>
      </c>
      <c r="D540" s="2623"/>
      <c r="E540" s="2761"/>
      <c r="F540" s="2761"/>
    </row>
    <row r="541" spans="1:6" s="2759" customFormat="1">
      <c r="A541" s="2623"/>
      <c r="B541" s="2762" t="s">
        <v>493</v>
      </c>
      <c r="D541" s="2623"/>
      <c r="E541" s="2761"/>
      <c r="F541" s="2761"/>
    </row>
    <row r="542" spans="1:6" s="2759" customFormat="1">
      <c r="A542" s="2623"/>
      <c r="B542" s="2762" t="s">
        <v>494</v>
      </c>
      <c r="D542" s="2623"/>
      <c r="E542" s="2761"/>
      <c r="F542" s="2761"/>
    </row>
    <row r="543" spans="1:6" s="2759" customFormat="1">
      <c r="A543" s="2623"/>
      <c r="B543" s="2762" t="s">
        <v>495</v>
      </c>
      <c r="D543" s="2623"/>
      <c r="E543" s="2761"/>
      <c r="F543" s="2761"/>
    </row>
    <row r="544" spans="1:6" s="2759" customFormat="1" ht="26.4">
      <c r="A544" s="2623"/>
      <c r="B544" s="2762" t="s">
        <v>496</v>
      </c>
      <c r="C544" s="2764"/>
      <c r="E544" s="2761"/>
      <c r="F544" s="2761"/>
    </row>
    <row r="545" spans="1:6" s="2759" customFormat="1" ht="26.4">
      <c r="A545" s="2623"/>
      <c r="B545" s="2762" t="s">
        <v>497</v>
      </c>
      <c r="D545" s="2623"/>
      <c r="E545" s="2761"/>
      <c r="F545" s="2761"/>
    </row>
    <row r="546" spans="1:6" s="2759" customFormat="1">
      <c r="A546" s="2765"/>
      <c r="B546" s="2762" t="s">
        <v>498</v>
      </c>
      <c r="C546" s="2766"/>
      <c r="E546" s="2761"/>
      <c r="F546" s="2761"/>
    </row>
    <row r="547" spans="1:6" s="2759" customFormat="1">
      <c r="B547" s="2767" t="s">
        <v>2004</v>
      </c>
      <c r="C547" s="2766"/>
      <c r="E547" s="2761"/>
      <c r="F547" s="2761"/>
    </row>
    <row r="548" spans="1:6" s="2759" customFormat="1">
      <c r="A548" s="2765"/>
      <c r="B548" s="2762" t="s">
        <v>499</v>
      </c>
      <c r="C548" s="2766"/>
      <c r="E548" s="2761"/>
      <c r="F548" s="2761"/>
    </row>
    <row r="549" spans="1:6" s="2759" customFormat="1">
      <c r="A549" s="2765"/>
      <c r="B549" s="2762" t="s">
        <v>500</v>
      </c>
      <c r="C549" s="2766"/>
      <c r="E549" s="2761"/>
      <c r="F549" s="2761"/>
    </row>
    <row r="550" spans="1:6" s="2759" customFormat="1">
      <c r="A550" s="2623"/>
      <c r="B550" s="2762" t="s">
        <v>501</v>
      </c>
      <c r="D550" s="2623"/>
      <c r="E550" s="2761"/>
      <c r="F550" s="2761"/>
    </row>
    <row r="551" spans="1:6" s="2759" customFormat="1">
      <c r="A551" s="2623"/>
      <c r="B551" s="2762"/>
      <c r="D551" s="2623"/>
      <c r="E551" s="2761"/>
      <c r="F551" s="2761"/>
    </row>
    <row r="552" spans="1:6" s="2759" customFormat="1">
      <c r="A552" s="2623"/>
      <c r="B552" s="2768" t="s">
        <v>502</v>
      </c>
      <c r="C552" s="2759" t="s">
        <v>215</v>
      </c>
      <c r="D552" s="2623">
        <v>21</v>
      </c>
      <c r="E552" s="2761"/>
      <c r="F552" s="2761">
        <f>D552*E552</f>
        <v>0</v>
      </c>
    </row>
    <row r="553" spans="1:6" s="2759" customFormat="1">
      <c r="A553" s="2623"/>
      <c r="B553" s="2757"/>
      <c r="C553" s="2623"/>
      <c r="D553" s="2623"/>
      <c r="E553" s="2761"/>
      <c r="F553" s="2761"/>
    </row>
    <row r="554" spans="1:6" s="2759" customFormat="1" ht="39.6">
      <c r="A554" s="2623"/>
      <c r="B554" s="2737" t="s">
        <v>503</v>
      </c>
      <c r="D554" s="2623"/>
      <c r="E554" s="2761"/>
      <c r="F554" s="2761"/>
    </row>
    <row r="555" spans="1:6" s="2759" customFormat="1">
      <c r="A555" s="2623"/>
      <c r="B555" s="2760" t="s">
        <v>504</v>
      </c>
      <c r="C555" s="2759" t="s">
        <v>215</v>
      </c>
      <c r="D555" s="2623">
        <v>21</v>
      </c>
      <c r="E555" s="2761"/>
      <c r="F555" s="2761">
        <f>D555*E555</f>
        <v>0</v>
      </c>
    </row>
    <row r="556" spans="1:6" s="2759" customFormat="1">
      <c r="B556" s="2769" t="s">
        <v>505</v>
      </c>
      <c r="C556" s="2770"/>
      <c r="D556" s="2770"/>
      <c r="E556" s="2761"/>
      <c r="F556" s="2761"/>
    </row>
    <row r="557" spans="1:6" s="2759" customFormat="1"/>
    <row r="558" spans="1:6" s="2759" customFormat="1" ht="66">
      <c r="A558" s="2614" t="s">
        <v>205</v>
      </c>
      <c r="B558" s="2762" t="s">
        <v>4131</v>
      </c>
      <c r="D558" s="2623"/>
      <c r="E558" s="2761"/>
      <c r="F558" s="2761"/>
    </row>
    <row r="559" spans="1:6" s="2759" customFormat="1">
      <c r="A559" s="2623"/>
      <c r="B559" s="2762" t="s">
        <v>489</v>
      </c>
      <c r="D559" s="2623"/>
      <c r="E559" s="2761"/>
      <c r="F559" s="2761"/>
    </row>
    <row r="560" spans="1:6" s="2759" customFormat="1">
      <c r="A560" s="2623"/>
      <c r="B560" s="2762" t="s">
        <v>490</v>
      </c>
      <c r="D560" s="2623"/>
      <c r="E560" s="2761"/>
      <c r="F560" s="2761"/>
    </row>
    <row r="561" spans="1:6" s="2759" customFormat="1">
      <c r="A561" s="2623"/>
      <c r="B561" s="2763" t="s">
        <v>491</v>
      </c>
      <c r="D561" s="2623"/>
      <c r="E561" s="2761"/>
      <c r="F561" s="2761"/>
    </row>
    <row r="562" spans="1:6" s="2759" customFormat="1">
      <c r="A562" s="2623"/>
      <c r="B562" s="2762" t="s">
        <v>492</v>
      </c>
      <c r="D562" s="2623"/>
      <c r="E562" s="2761"/>
      <c r="F562" s="2761"/>
    </row>
    <row r="563" spans="1:6" s="2759" customFormat="1">
      <c r="A563" s="2623"/>
      <c r="B563" s="2762" t="s">
        <v>493</v>
      </c>
      <c r="D563" s="2623"/>
      <c r="E563" s="2761"/>
      <c r="F563" s="2761"/>
    </row>
    <row r="564" spans="1:6" s="2759" customFormat="1">
      <c r="A564" s="2623"/>
      <c r="B564" s="2762" t="s">
        <v>2005</v>
      </c>
      <c r="D564" s="2623"/>
      <c r="E564" s="2761"/>
      <c r="F564" s="2761"/>
    </row>
    <row r="565" spans="1:6" s="2759" customFormat="1">
      <c r="A565" s="2623"/>
      <c r="B565" s="2762" t="s">
        <v>2010</v>
      </c>
      <c r="D565" s="2623"/>
      <c r="E565" s="2761"/>
      <c r="F565" s="2761"/>
    </row>
    <row r="566" spans="1:6" s="2759" customFormat="1" ht="26.4">
      <c r="A566" s="2623"/>
      <c r="B566" s="2763" t="s">
        <v>2011</v>
      </c>
      <c r="C566" s="2764"/>
      <c r="E566" s="2761"/>
      <c r="F566" s="2761"/>
    </row>
    <row r="567" spans="1:6" s="2759" customFormat="1" ht="26.4">
      <c r="A567" s="2623"/>
      <c r="B567" s="2762" t="s">
        <v>497</v>
      </c>
      <c r="D567" s="2623"/>
      <c r="E567" s="2761"/>
      <c r="F567" s="2761"/>
    </row>
    <row r="568" spans="1:6" s="2759" customFormat="1">
      <c r="A568" s="2765"/>
      <c r="B568" s="2762" t="s">
        <v>498</v>
      </c>
      <c r="C568" s="2766"/>
      <c r="E568" s="2761"/>
      <c r="F568" s="2761"/>
    </row>
    <row r="569" spans="1:6" s="2759" customFormat="1">
      <c r="B569" s="2767" t="s">
        <v>2008</v>
      </c>
      <c r="C569" s="2766"/>
      <c r="E569" s="2761"/>
      <c r="F569" s="2761"/>
    </row>
    <row r="570" spans="1:6" s="2759" customFormat="1">
      <c r="A570" s="2765"/>
      <c r="B570" s="2762" t="s">
        <v>499</v>
      </c>
      <c r="C570" s="2766"/>
      <c r="E570" s="2761"/>
      <c r="F570" s="2761"/>
    </row>
    <row r="571" spans="1:6" s="2759" customFormat="1">
      <c r="A571" s="2765"/>
      <c r="B571" s="2762" t="s">
        <v>500</v>
      </c>
      <c r="C571" s="2766"/>
      <c r="E571" s="2761"/>
      <c r="F571" s="2761"/>
    </row>
    <row r="572" spans="1:6" s="2759" customFormat="1">
      <c r="A572" s="2623"/>
      <c r="B572" s="2762" t="s">
        <v>501</v>
      </c>
      <c r="D572" s="2623"/>
      <c r="E572" s="2761"/>
      <c r="F572" s="2761"/>
    </row>
    <row r="573" spans="1:6" s="2759" customFormat="1">
      <c r="A573" s="2623"/>
      <c r="B573" s="2762"/>
      <c r="D573" s="2623"/>
      <c r="E573" s="2761"/>
      <c r="F573" s="2761"/>
    </row>
    <row r="574" spans="1:6" s="2759" customFormat="1">
      <c r="A574" s="2623"/>
      <c r="B574" s="2768" t="s">
        <v>502</v>
      </c>
      <c r="C574" s="2759" t="s">
        <v>215</v>
      </c>
      <c r="D574" s="2623">
        <v>4</v>
      </c>
      <c r="E574" s="2761"/>
      <c r="F574" s="2761">
        <f>D574*E574</f>
        <v>0</v>
      </c>
    </row>
    <row r="575" spans="1:6" s="2759" customFormat="1">
      <c r="A575" s="2623"/>
      <c r="B575" s="2757"/>
      <c r="C575" s="2623"/>
      <c r="D575" s="2623"/>
      <c r="E575" s="2761"/>
      <c r="F575" s="2761"/>
    </row>
    <row r="576" spans="1:6" s="2759" customFormat="1" ht="39.6">
      <c r="A576" s="2623"/>
      <c r="B576" s="2737" t="s">
        <v>2012</v>
      </c>
      <c r="D576" s="2623"/>
      <c r="E576" s="2761"/>
      <c r="F576" s="2761"/>
    </row>
    <row r="577" spans="1:6" s="2759" customFormat="1">
      <c r="A577" s="2623"/>
      <c r="B577" s="2760" t="s">
        <v>504</v>
      </c>
      <c r="C577" s="2759" t="s">
        <v>215</v>
      </c>
      <c r="D577" s="2623">
        <v>4</v>
      </c>
      <c r="E577" s="2761"/>
      <c r="F577" s="2761">
        <f>D577*E577</f>
        <v>0</v>
      </c>
    </row>
    <row r="578" spans="1:6" s="2759" customFormat="1">
      <c r="B578" s="2769" t="s">
        <v>505</v>
      </c>
      <c r="C578" s="2770"/>
      <c r="D578" s="2770"/>
      <c r="E578" s="2761"/>
      <c r="F578" s="2761"/>
    </row>
    <row r="579" spans="1:6" s="2759" customFormat="1"/>
    <row r="580" spans="1:6" s="2759" customFormat="1" ht="66">
      <c r="A580" s="2614" t="s">
        <v>206</v>
      </c>
      <c r="B580" s="2762" t="s">
        <v>4132</v>
      </c>
      <c r="D580" s="2623"/>
      <c r="E580" s="2761"/>
      <c r="F580" s="2761"/>
    </row>
    <row r="581" spans="1:6" s="2759" customFormat="1">
      <c r="A581" s="2623"/>
      <c r="B581" s="2762" t="s">
        <v>489</v>
      </c>
      <c r="D581" s="2623"/>
      <c r="E581" s="2761"/>
      <c r="F581" s="2761"/>
    </row>
    <row r="582" spans="1:6" s="2759" customFormat="1">
      <c r="A582" s="2623"/>
      <c r="B582" s="2762" t="s">
        <v>490</v>
      </c>
      <c r="D582" s="2623"/>
      <c r="E582" s="2761"/>
      <c r="F582" s="2761"/>
    </row>
    <row r="583" spans="1:6" s="2759" customFormat="1">
      <c r="A583" s="2623"/>
      <c r="B583" s="2763" t="s">
        <v>491</v>
      </c>
      <c r="D583" s="2623"/>
      <c r="E583" s="2761"/>
      <c r="F583" s="2761"/>
    </row>
    <row r="584" spans="1:6" s="2759" customFormat="1">
      <c r="A584" s="2623"/>
      <c r="B584" s="2762" t="s">
        <v>492</v>
      </c>
      <c r="D584" s="2623"/>
      <c r="E584" s="2761"/>
      <c r="F584" s="2761"/>
    </row>
    <row r="585" spans="1:6" s="2759" customFormat="1">
      <c r="A585" s="2623"/>
      <c r="B585" s="2762" t="s">
        <v>493</v>
      </c>
      <c r="D585" s="2623"/>
      <c r="E585" s="2761"/>
      <c r="F585" s="2761"/>
    </row>
    <row r="586" spans="1:6" s="2759" customFormat="1">
      <c r="A586" s="2623"/>
      <c r="B586" s="2762" t="s">
        <v>2005</v>
      </c>
      <c r="D586" s="2623"/>
      <c r="E586" s="2761"/>
      <c r="F586" s="2761"/>
    </row>
    <row r="587" spans="1:6" s="2759" customFormat="1">
      <c r="A587" s="2623"/>
      <c r="B587" s="2762" t="s">
        <v>2006</v>
      </c>
      <c r="D587" s="2623"/>
      <c r="E587" s="2761"/>
      <c r="F587" s="2761"/>
    </row>
    <row r="588" spans="1:6" s="2759" customFormat="1" ht="26.4">
      <c r="A588" s="2623"/>
      <c r="B588" s="2763" t="s">
        <v>2007</v>
      </c>
      <c r="C588" s="2764"/>
      <c r="E588" s="2761"/>
      <c r="F588" s="2761"/>
    </row>
    <row r="589" spans="1:6" s="2759" customFormat="1" ht="26.4">
      <c r="A589" s="2623"/>
      <c r="B589" s="2762" t="s">
        <v>497</v>
      </c>
      <c r="D589" s="2623"/>
      <c r="E589" s="2761"/>
      <c r="F589" s="2761"/>
    </row>
    <row r="590" spans="1:6" s="2759" customFormat="1">
      <c r="A590" s="2765"/>
      <c r="B590" s="2762" t="s">
        <v>498</v>
      </c>
      <c r="C590" s="2766"/>
      <c r="E590" s="2761"/>
      <c r="F590" s="2761"/>
    </row>
    <row r="591" spans="1:6" s="2759" customFormat="1">
      <c r="B591" s="2767" t="s">
        <v>2004</v>
      </c>
      <c r="C591" s="2766"/>
      <c r="E591" s="2761"/>
      <c r="F591" s="2761"/>
    </row>
    <row r="592" spans="1:6" s="2759" customFormat="1">
      <c r="A592" s="2765"/>
      <c r="B592" s="2762" t="s">
        <v>499</v>
      </c>
      <c r="C592" s="2766"/>
      <c r="E592" s="2761"/>
      <c r="F592" s="2761"/>
    </row>
    <row r="593" spans="1:6" s="2759" customFormat="1">
      <c r="A593" s="2765"/>
      <c r="B593" s="2762" t="s">
        <v>500</v>
      </c>
      <c r="C593" s="2766"/>
      <c r="E593" s="2761"/>
      <c r="F593" s="2761"/>
    </row>
    <row r="594" spans="1:6" s="2759" customFormat="1">
      <c r="A594" s="2623"/>
      <c r="B594" s="2762" t="s">
        <v>501</v>
      </c>
      <c r="D594" s="2623"/>
      <c r="E594" s="2761"/>
      <c r="F594" s="2761"/>
    </row>
    <row r="595" spans="1:6" s="2759" customFormat="1">
      <c r="A595" s="2623"/>
      <c r="B595" s="2762"/>
      <c r="D595" s="2623"/>
      <c r="E595" s="2761"/>
      <c r="F595" s="2761"/>
    </row>
    <row r="596" spans="1:6" s="2759" customFormat="1">
      <c r="A596" s="2623"/>
      <c r="B596" s="2768" t="s">
        <v>502</v>
      </c>
      <c r="C596" s="2759" t="s">
        <v>215</v>
      </c>
      <c r="D596" s="2623">
        <v>3</v>
      </c>
      <c r="E596" s="2761"/>
      <c r="F596" s="2761">
        <f>D596*E596</f>
        <v>0</v>
      </c>
    </row>
    <row r="597" spans="1:6" s="2759" customFormat="1">
      <c r="A597" s="2623"/>
      <c r="B597" s="2757"/>
      <c r="C597" s="2623"/>
      <c r="D597" s="2623"/>
      <c r="E597" s="2761"/>
      <c r="F597" s="2761"/>
    </row>
    <row r="598" spans="1:6" s="2759" customFormat="1" ht="39.6">
      <c r="A598" s="2623"/>
      <c r="B598" s="2737" t="s">
        <v>4133</v>
      </c>
      <c r="D598" s="2623"/>
      <c r="E598" s="2761"/>
      <c r="F598" s="2761"/>
    </row>
    <row r="599" spans="1:6" s="2759" customFormat="1">
      <c r="A599" s="2623"/>
      <c r="B599" s="2760" t="s">
        <v>507</v>
      </c>
      <c r="C599" s="2759" t="s">
        <v>215</v>
      </c>
      <c r="D599" s="2623">
        <v>3</v>
      </c>
      <c r="E599" s="2761"/>
      <c r="F599" s="2761">
        <f>D599*E599</f>
        <v>0</v>
      </c>
    </row>
    <row r="600" spans="1:6" s="2759" customFormat="1">
      <c r="B600" s="2769" t="s">
        <v>505</v>
      </c>
      <c r="C600" s="2770"/>
      <c r="D600" s="2770"/>
      <c r="E600" s="2761"/>
      <c r="F600" s="2761"/>
    </row>
    <row r="601" spans="1:6" s="2759" customFormat="1">
      <c r="B601" s="2762"/>
    </row>
    <row r="602" spans="1:6" s="2759" customFormat="1" ht="66">
      <c r="A602" s="2614" t="s">
        <v>207</v>
      </c>
      <c r="B602" s="2762" t="s">
        <v>4134</v>
      </c>
      <c r="D602" s="2623"/>
      <c r="E602" s="2761"/>
      <c r="F602" s="2761"/>
    </row>
    <row r="603" spans="1:6" s="2759" customFormat="1">
      <c r="A603" s="2623"/>
      <c r="B603" s="2762" t="s">
        <v>489</v>
      </c>
      <c r="D603" s="2623"/>
      <c r="E603" s="2761"/>
      <c r="F603" s="2761"/>
    </row>
    <row r="604" spans="1:6" s="2759" customFormat="1">
      <c r="A604" s="2623"/>
      <c r="B604" s="2762" t="s">
        <v>490</v>
      </c>
      <c r="D604" s="2623"/>
      <c r="E604" s="2761"/>
      <c r="F604" s="2761"/>
    </row>
    <row r="605" spans="1:6" s="2759" customFormat="1">
      <c r="A605" s="2623"/>
      <c r="B605" s="2763" t="s">
        <v>491</v>
      </c>
      <c r="D605" s="2623"/>
      <c r="E605" s="2761"/>
      <c r="F605" s="2761"/>
    </row>
    <row r="606" spans="1:6" s="2759" customFormat="1">
      <c r="A606" s="2623"/>
      <c r="B606" s="2762" t="s">
        <v>492</v>
      </c>
      <c r="D606" s="2623"/>
      <c r="E606" s="2761"/>
      <c r="F606" s="2761"/>
    </row>
    <row r="607" spans="1:6" s="2759" customFormat="1">
      <c r="A607" s="2623"/>
      <c r="B607" s="2762" t="s">
        <v>493</v>
      </c>
      <c r="D607" s="2623"/>
      <c r="E607" s="2761"/>
      <c r="F607" s="2761"/>
    </row>
    <row r="608" spans="1:6" s="2759" customFormat="1">
      <c r="A608" s="2623"/>
      <c r="B608" s="2762" t="s">
        <v>2005</v>
      </c>
      <c r="D608" s="2623"/>
      <c r="E608" s="2761"/>
      <c r="F608" s="2761"/>
    </row>
    <row r="609" spans="1:6" s="2759" customFormat="1">
      <c r="A609" s="2623"/>
      <c r="B609" s="2762" t="s">
        <v>2006</v>
      </c>
      <c r="D609" s="2623"/>
      <c r="E609" s="2761"/>
      <c r="F609" s="2761"/>
    </row>
    <row r="610" spans="1:6" s="2759" customFormat="1" ht="26.4">
      <c r="A610" s="2623"/>
      <c r="B610" s="2763" t="s">
        <v>2007</v>
      </c>
      <c r="C610" s="2764"/>
      <c r="E610" s="2761"/>
      <c r="F610" s="2761"/>
    </row>
    <row r="611" spans="1:6" s="2759" customFormat="1" ht="26.4">
      <c r="A611" s="2623"/>
      <c r="B611" s="2762" t="s">
        <v>497</v>
      </c>
      <c r="D611" s="2623"/>
      <c r="E611" s="2761"/>
      <c r="F611" s="2761"/>
    </row>
    <row r="612" spans="1:6" s="2759" customFormat="1">
      <c r="A612" s="2765"/>
      <c r="B612" s="2762" t="s">
        <v>498</v>
      </c>
      <c r="C612" s="2766"/>
      <c r="E612" s="2761"/>
      <c r="F612" s="2761"/>
    </row>
    <row r="613" spans="1:6" s="2759" customFormat="1">
      <c r="B613" s="2767" t="s">
        <v>2004</v>
      </c>
      <c r="C613" s="2766"/>
      <c r="E613" s="2761"/>
      <c r="F613" s="2761"/>
    </row>
    <row r="614" spans="1:6" s="2759" customFormat="1">
      <c r="A614" s="2765"/>
      <c r="B614" s="2762" t="s">
        <v>499</v>
      </c>
      <c r="C614" s="2766"/>
      <c r="E614" s="2761"/>
      <c r="F614" s="2761"/>
    </row>
    <row r="615" spans="1:6" s="2759" customFormat="1">
      <c r="A615" s="2765"/>
      <c r="B615" s="2762" t="s">
        <v>500</v>
      </c>
      <c r="C615" s="2766"/>
      <c r="E615" s="2761"/>
      <c r="F615" s="2761"/>
    </row>
    <row r="616" spans="1:6" s="2759" customFormat="1">
      <c r="A616" s="2623"/>
      <c r="B616" s="2762" t="s">
        <v>501</v>
      </c>
      <c r="D616" s="2623"/>
      <c r="E616" s="2761"/>
      <c r="F616" s="2761"/>
    </row>
    <row r="617" spans="1:6" s="2759" customFormat="1">
      <c r="A617" s="2623"/>
      <c r="B617" s="2762"/>
      <c r="D617" s="2623"/>
      <c r="E617" s="2761"/>
      <c r="F617" s="2761"/>
    </row>
    <row r="618" spans="1:6" s="2759" customFormat="1">
      <c r="A618" s="2623"/>
      <c r="B618" s="2768" t="s">
        <v>502</v>
      </c>
      <c r="C618" s="2759" t="s">
        <v>215</v>
      </c>
      <c r="D618" s="2623">
        <v>2</v>
      </c>
      <c r="E618" s="2761"/>
      <c r="F618" s="2761">
        <f>D618*E618</f>
        <v>0</v>
      </c>
    </row>
    <row r="619" spans="1:6" s="2759" customFormat="1">
      <c r="A619" s="2623"/>
      <c r="B619" s="2757"/>
      <c r="C619" s="2623"/>
      <c r="D619" s="2623"/>
      <c r="E619" s="2761"/>
      <c r="F619" s="2761"/>
    </row>
    <row r="620" spans="1:6" s="2759" customFormat="1" ht="39.6">
      <c r="A620" s="2623"/>
      <c r="B620" s="2737" t="s">
        <v>4135</v>
      </c>
      <c r="D620" s="2623"/>
      <c r="E620" s="2761"/>
      <c r="F620" s="2761"/>
    </row>
    <row r="621" spans="1:6" s="2759" customFormat="1">
      <c r="A621" s="2623"/>
      <c r="B621" s="2760" t="s">
        <v>509</v>
      </c>
      <c r="C621" s="2759" t="s">
        <v>215</v>
      </c>
      <c r="D621" s="2623">
        <v>2</v>
      </c>
      <c r="E621" s="2761"/>
      <c r="F621" s="2761">
        <f>D621*E621</f>
        <v>0</v>
      </c>
    </row>
    <row r="622" spans="1:6" s="2759" customFormat="1">
      <c r="B622" s="2769" t="s">
        <v>505</v>
      </c>
      <c r="C622" s="2770"/>
      <c r="D622" s="2770"/>
      <c r="E622" s="2761"/>
      <c r="F622" s="2761"/>
    </row>
    <row r="623" spans="1:6" s="2759" customFormat="1"/>
    <row r="624" spans="1:6" s="2759" customFormat="1" ht="66">
      <c r="A624" s="2614" t="s">
        <v>208</v>
      </c>
      <c r="B624" s="2762" t="s">
        <v>4136</v>
      </c>
      <c r="D624" s="2623"/>
      <c r="E624" s="2761"/>
      <c r="F624" s="2761"/>
    </row>
    <row r="625" spans="1:6" s="2759" customFormat="1">
      <c r="A625" s="2623"/>
      <c r="B625" s="2762" t="s">
        <v>489</v>
      </c>
      <c r="D625" s="2623"/>
      <c r="E625" s="2761"/>
      <c r="F625" s="2761"/>
    </row>
    <row r="626" spans="1:6" s="2759" customFormat="1">
      <c r="A626" s="2623"/>
      <c r="B626" s="2762" t="s">
        <v>490</v>
      </c>
      <c r="D626" s="2623"/>
      <c r="E626" s="2761"/>
      <c r="F626" s="2761"/>
    </row>
    <row r="627" spans="1:6" s="2759" customFormat="1">
      <c r="A627" s="2623"/>
      <c r="B627" s="2763" t="s">
        <v>491</v>
      </c>
      <c r="D627" s="2623"/>
      <c r="E627" s="2761"/>
      <c r="F627" s="2761"/>
    </row>
    <row r="628" spans="1:6" s="2759" customFormat="1">
      <c r="A628" s="2623"/>
      <c r="B628" s="2762" t="s">
        <v>492</v>
      </c>
      <c r="D628" s="2623"/>
      <c r="E628" s="2761"/>
      <c r="F628" s="2761"/>
    </row>
    <row r="629" spans="1:6" s="2759" customFormat="1">
      <c r="A629" s="2623"/>
      <c r="B629" s="2762" t="s">
        <v>493</v>
      </c>
      <c r="D629" s="2623"/>
      <c r="E629" s="2761"/>
      <c r="F629" s="2761"/>
    </row>
    <row r="630" spans="1:6" s="2759" customFormat="1">
      <c r="A630" s="2623"/>
      <c r="B630" s="2762" t="s">
        <v>494</v>
      </c>
      <c r="D630" s="2623"/>
      <c r="E630" s="2761"/>
      <c r="F630" s="2761"/>
    </row>
    <row r="631" spans="1:6" s="2759" customFormat="1">
      <c r="A631" s="2623"/>
      <c r="B631" s="2762" t="s">
        <v>495</v>
      </c>
      <c r="D631" s="2623"/>
      <c r="E631" s="2761"/>
      <c r="F631" s="2761"/>
    </row>
    <row r="632" spans="1:6" s="2759" customFormat="1" ht="26.4">
      <c r="A632" s="2623"/>
      <c r="B632" s="2762" t="s">
        <v>496</v>
      </c>
      <c r="C632" s="2764"/>
      <c r="E632" s="2761"/>
      <c r="F632" s="2761"/>
    </row>
    <row r="633" spans="1:6" s="2759" customFormat="1" ht="26.4">
      <c r="A633" s="2623"/>
      <c r="B633" s="2762" t="s">
        <v>497</v>
      </c>
      <c r="D633" s="2623"/>
      <c r="E633" s="2761"/>
      <c r="F633" s="2761"/>
    </row>
    <row r="634" spans="1:6" s="2759" customFormat="1">
      <c r="A634" s="2765"/>
      <c r="B634" s="2762" t="s">
        <v>498</v>
      </c>
      <c r="C634" s="2766"/>
      <c r="E634" s="2761"/>
      <c r="F634" s="2761"/>
    </row>
    <row r="635" spans="1:6" s="2759" customFormat="1">
      <c r="B635" s="2767" t="s">
        <v>2008</v>
      </c>
      <c r="C635" s="2766"/>
      <c r="E635" s="2761"/>
      <c r="F635" s="2761"/>
    </row>
    <row r="636" spans="1:6" s="2759" customFormat="1">
      <c r="A636" s="2765"/>
      <c r="B636" s="2762" t="s">
        <v>499</v>
      </c>
      <c r="C636" s="2766"/>
      <c r="E636" s="2761"/>
      <c r="F636" s="2761"/>
    </row>
    <row r="637" spans="1:6" s="2759" customFormat="1">
      <c r="A637" s="2765"/>
      <c r="B637" s="2762" t="s">
        <v>500</v>
      </c>
      <c r="C637" s="2766"/>
      <c r="E637" s="2761"/>
      <c r="F637" s="2761"/>
    </row>
    <row r="638" spans="1:6" s="2759" customFormat="1">
      <c r="A638" s="2623"/>
      <c r="B638" s="2762" t="s">
        <v>501</v>
      </c>
      <c r="D638" s="2623"/>
      <c r="E638" s="2761"/>
      <c r="F638" s="2761"/>
    </row>
    <row r="639" spans="1:6" s="2759" customFormat="1">
      <c r="A639" s="2623"/>
      <c r="B639" s="2762"/>
      <c r="D639" s="2623"/>
      <c r="E639" s="2761"/>
      <c r="F639" s="2761"/>
    </row>
    <row r="640" spans="1:6" s="2759" customFormat="1">
      <c r="A640" s="2623"/>
      <c r="B640" s="2768" t="s">
        <v>502</v>
      </c>
      <c r="C640" s="2759" t="s">
        <v>215</v>
      </c>
      <c r="D640" s="2623">
        <v>1</v>
      </c>
      <c r="E640" s="2761"/>
      <c r="F640" s="2761">
        <f>D640*E640</f>
        <v>0</v>
      </c>
    </row>
    <row r="641" spans="1:6" s="2759" customFormat="1">
      <c r="A641" s="2623"/>
      <c r="B641" s="2757"/>
      <c r="C641" s="2623"/>
      <c r="D641" s="2623"/>
      <c r="E641" s="2761"/>
      <c r="F641" s="2761"/>
    </row>
    <row r="642" spans="1:6" s="2759" customFormat="1" ht="39.6">
      <c r="A642" s="2623"/>
      <c r="B642" s="2737" t="s">
        <v>508</v>
      </c>
      <c r="D642" s="2623"/>
      <c r="E642" s="2761"/>
      <c r="F642" s="2761"/>
    </row>
    <row r="643" spans="1:6" s="2759" customFormat="1">
      <c r="A643" s="2623"/>
      <c r="B643" s="2760" t="s">
        <v>509</v>
      </c>
      <c r="C643" s="2759" t="s">
        <v>215</v>
      </c>
      <c r="D643" s="2623">
        <v>1</v>
      </c>
      <c r="E643" s="2761"/>
      <c r="F643" s="2761">
        <f>D643*E643</f>
        <v>0</v>
      </c>
    </row>
    <row r="644" spans="1:6" s="2759" customFormat="1">
      <c r="B644" s="2769" t="s">
        <v>505</v>
      </c>
      <c r="C644" s="2770"/>
      <c r="D644" s="2770"/>
      <c r="E644" s="2761"/>
      <c r="F644" s="2761"/>
    </row>
    <row r="645" spans="1:6" s="2759" customFormat="1"/>
    <row r="646" spans="1:6" s="2759" customFormat="1" ht="66">
      <c r="A646" s="2614" t="s">
        <v>209</v>
      </c>
      <c r="B646" s="2762" t="s">
        <v>4137</v>
      </c>
      <c r="D646" s="2623"/>
      <c r="E646" s="2761"/>
      <c r="F646" s="2761"/>
    </row>
    <row r="647" spans="1:6" s="2759" customFormat="1">
      <c r="A647" s="2623"/>
      <c r="B647" s="2762" t="s">
        <v>489</v>
      </c>
      <c r="D647" s="2623"/>
      <c r="E647" s="2761"/>
      <c r="F647" s="2761"/>
    </row>
    <row r="648" spans="1:6" s="2759" customFormat="1">
      <c r="A648" s="2623"/>
      <c r="B648" s="2762" t="s">
        <v>490</v>
      </c>
      <c r="D648" s="2623"/>
      <c r="E648" s="2761"/>
      <c r="F648" s="2761"/>
    </row>
    <row r="649" spans="1:6" s="2759" customFormat="1">
      <c r="A649" s="2623"/>
      <c r="B649" s="2763" t="s">
        <v>491</v>
      </c>
      <c r="D649" s="2623"/>
      <c r="E649" s="2761"/>
      <c r="F649" s="2761"/>
    </row>
    <row r="650" spans="1:6" s="2759" customFormat="1">
      <c r="A650" s="2623"/>
      <c r="B650" s="2762" t="s">
        <v>492</v>
      </c>
      <c r="D650" s="2623"/>
      <c r="E650" s="2761"/>
      <c r="F650" s="2761"/>
    </row>
    <row r="651" spans="1:6" s="2759" customFormat="1">
      <c r="A651" s="2623"/>
      <c r="B651" s="2762" t="s">
        <v>493</v>
      </c>
      <c r="D651" s="2623"/>
      <c r="E651" s="2761"/>
      <c r="F651" s="2761"/>
    </row>
    <row r="652" spans="1:6" s="2759" customFormat="1">
      <c r="A652" s="2623"/>
      <c r="B652" s="2762" t="s">
        <v>2005</v>
      </c>
      <c r="D652" s="2623"/>
      <c r="E652" s="2761"/>
      <c r="F652" s="2761"/>
    </row>
    <row r="653" spans="1:6" s="2759" customFormat="1">
      <c r="A653" s="2623"/>
      <c r="B653" s="2762" t="s">
        <v>2010</v>
      </c>
      <c r="D653" s="2623"/>
      <c r="E653" s="2761"/>
      <c r="F653" s="2761"/>
    </row>
    <row r="654" spans="1:6" s="2759" customFormat="1" ht="26.4">
      <c r="A654" s="2623"/>
      <c r="B654" s="2763" t="s">
        <v>2011</v>
      </c>
      <c r="C654" s="2764"/>
      <c r="E654" s="2761"/>
      <c r="F654" s="2761"/>
    </row>
    <row r="655" spans="1:6" s="2759" customFormat="1" ht="26.4">
      <c r="A655" s="2623"/>
      <c r="B655" s="2762" t="s">
        <v>497</v>
      </c>
      <c r="D655" s="2623"/>
      <c r="E655" s="2761"/>
      <c r="F655" s="2761"/>
    </row>
    <row r="656" spans="1:6" s="2759" customFormat="1">
      <c r="A656" s="2765"/>
      <c r="B656" s="2762" t="s">
        <v>498</v>
      </c>
      <c r="C656" s="2766"/>
      <c r="E656" s="2761"/>
      <c r="F656" s="2761"/>
    </row>
    <row r="657" spans="1:6" s="2759" customFormat="1">
      <c r="B657" s="2767" t="s">
        <v>2004</v>
      </c>
      <c r="C657" s="2766"/>
      <c r="E657" s="2761"/>
      <c r="F657" s="2761"/>
    </row>
    <row r="658" spans="1:6" s="2759" customFormat="1">
      <c r="A658" s="2765"/>
      <c r="B658" s="2762" t="s">
        <v>499</v>
      </c>
      <c r="C658" s="2766"/>
      <c r="E658" s="2761"/>
      <c r="F658" s="2761"/>
    </row>
    <row r="659" spans="1:6" s="2759" customFormat="1">
      <c r="A659" s="2765"/>
      <c r="B659" s="2762" t="s">
        <v>500</v>
      </c>
      <c r="C659" s="2766"/>
      <c r="E659" s="2761"/>
      <c r="F659" s="2761"/>
    </row>
    <row r="660" spans="1:6" s="2759" customFormat="1">
      <c r="A660" s="2623"/>
      <c r="B660" s="2762" t="s">
        <v>501</v>
      </c>
      <c r="D660" s="2623"/>
      <c r="E660" s="2761"/>
      <c r="F660" s="2761"/>
    </row>
    <row r="661" spans="1:6" s="2759" customFormat="1">
      <c r="A661" s="2623"/>
      <c r="B661" s="2762"/>
      <c r="D661" s="2623"/>
      <c r="E661" s="2761"/>
      <c r="F661" s="2761"/>
    </row>
    <row r="662" spans="1:6" s="2759" customFormat="1">
      <c r="A662" s="2623"/>
      <c r="B662" s="2768" t="s">
        <v>502</v>
      </c>
      <c r="C662" s="2759" t="s">
        <v>215</v>
      </c>
      <c r="D662" s="2623">
        <v>6</v>
      </c>
      <c r="E662" s="2761"/>
      <c r="F662" s="2761">
        <f>D662*E662</f>
        <v>0</v>
      </c>
    </row>
    <row r="663" spans="1:6" s="2759" customFormat="1">
      <c r="A663" s="2623"/>
      <c r="B663" s="2757"/>
      <c r="C663" s="2623"/>
      <c r="D663" s="2623"/>
      <c r="E663" s="2761"/>
      <c r="F663" s="2761"/>
    </row>
    <row r="664" spans="1:6" s="2759" customFormat="1" ht="39.6">
      <c r="A664" s="2623"/>
      <c r="B664" s="2737" t="s">
        <v>4138</v>
      </c>
      <c r="D664" s="2623"/>
      <c r="E664" s="2761"/>
      <c r="F664" s="2761"/>
    </row>
    <row r="665" spans="1:6" s="2759" customFormat="1">
      <c r="A665" s="2623"/>
      <c r="B665" s="2760" t="s">
        <v>507</v>
      </c>
      <c r="C665" s="2759" t="s">
        <v>215</v>
      </c>
      <c r="D665" s="2623">
        <v>6</v>
      </c>
      <c r="E665" s="2761"/>
      <c r="F665" s="2761">
        <f>D665*E665</f>
        <v>0</v>
      </c>
    </row>
    <row r="666" spans="1:6" s="2759" customFormat="1">
      <c r="A666" s="2623"/>
      <c r="B666" s="2760" t="s">
        <v>509</v>
      </c>
      <c r="C666" s="2759" t="s">
        <v>215</v>
      </c>
      <c r="D666" s="2623">
        <v>6</v>
      </c>
      <c r="E666" s="2761"/>
      <c r="F666" s="2761">
        <f>D666*E666</f>
        <v>0</v>
      </c>
    </row>
    <row r="667" spans="1:6" s="2759" customFormat="1">
      <c r="B667" s="2769" t="s">
        <v>505</v>
      </c>
      <c r="C667" s="2770"/>
      <c r="D667" s="2770"/>
      <c r="E667" s="2761"/>
      <c r="F667" s="2761"/>
    </row>
    <row r="668" spans="1:6" s="2759" customFormat="1"/>
    <row r="669" spans="1:6" s="2759" customFormat="1" ht="66">
      <c r="A669" s="2614" t="s">
        <v>210</v>
      </c>
      <c r="B669" s="2762" t="s">
        <v>4139</v>
      </c>
      <c r="D669" s="2623"/>
      <c r="E669" s="2761"/>
      <c r="F669" s="2761"/>
    </row>
    <row r="670" spans="1:6" s="2759" customFormat="1">
      <c r="A670" s="2623"/>
      <c r="B670" s="2762" t="s">
        <v>489</v>
      </c>
      <c r="D670" s="2623"/>
      <c r="E670" s="2761"/>
      <c r="F670" s="2761"/>
    </row>
    <row r="671" spans="1:6" s="2759" customFormat="1">
      <c r="A671" s="2623"/>
      <c r="B671" s="2762" t="s">
        <v>490</v>
      </c>
      <c r="D671" s="2623"/>
      <c r="E671" s="2761"/>
      <c r="F671" s="2761"/>
    </row>
    <row r="672" spans="1:6" s="2759" customFormat="1">
      <c r="A672" s="2623"/>
      <c r="B672" s="2763" t="s">
        <v>491</v>
      </c>
      <c r="D672" s="2623"/>
      <c r="E672" s="2761"/>
      <c r="F672" s="2761"/>
    </row>
    <row r="673" spans="1:6" s="2759" customFormat="1">
      <c r="A673" s="2623"/>
      <c r="B673" s="2762" t="s">
        <v>492</v>
      </c>
      <c r="D673" s="2623"/>
      <c r="E673" s="2761"/>
      <c r="F673" s="2761"/>
    </row>
    <row r="674" spans="1:6" s="2759" customFormat="1">
      <c r="A674" s="2623"/>
      <c r="B674" s="2762" t="s">
        <v>493</v>
      </c>
      <c r="D674" s="2623"/>
      <c r="E674" s="2761"/>
      <c r="F674" s="2761"/>
    </row>
    <row r="675" spans="1:6" s="2759" customFormat="1">
      <c r="A675" s="2623"/>
      <c r="B675" s="2762" t="s">
        <v>2005</v>
      </c>
      <c r="D675" s="2623"/>
      <c r="E675" s="2761"/>
      <c r="F675" s="2761"/>
    </row>
    <row r="676" spans="1:6" s="2759" customFormat="1">
      <c r="A676" s="2623"/>
      <c r="B676" s="2762" t="s">
        <v>4127</v>
      </c>
      <c r="D676" s="2623"/>
      <c r="E676" s="2761"/>
      <c r="F676" s="2761"/>
    </row>
    <row r="677" spans="1:6" s="2759" customFormat="1" ht="26.4">
      <c r="A677" s="2623"/>
      <c r="B677" s="2763" t="s">
        <v>2007</v>
      </c>
      <c r="C677" s="2764"/>
      <c r="E677" s="2761"/>
      <c r="F677" s="2761"/>
    </row>
    <row r="678" spans="1:6" s="2759" customFormat="1" ht="26.4">
      <c r="A678" s="2623"/>
      <c r="B678" s="2762" t="s">
        <v>497</v>
      </c>
      <c r="D678" s="2623"/>
      <c r="E678" s="2761"/>
      <c r="F678" s="2761"/>
    </row>
    <row r="679" spans="1:6" s="2759" customFormat="1">
      <c r="A679" s="2765"/>
      <c r="B679" s="2762" t="s">
        <v>498</v>
      </c>
      <c r="C679" s="2766"/>
      <c r="E679" s="2761"/>
      <c r="F679" s="2761"/>
    </row>
    <row r="680" spans="1:6" s="2759" customFormat="1">
      <c r="B680" s="2767" t="s">
        <v>2004</v>
      </c>
      <c r="C680" s="2766"/>
      <c r="E680" s="2761"/>
      <c r="F680" s="2761"/>
    </row>
    <row r="681" spans="1:6" s="2759" customFormat="1">
      <c r="A681" s="2765"/>
      <c r="B681" s="2762" t="s">
        <v>499</v>
      </c>
      <c r="C681" s="2766"/>
      <c r="E681" s="2761"/>
      <c r="F681" s="2761"/>
    </row>
    <row r="682" spans="1:6" s="2759" customFormat="1">
      <c r="A682" s="2765"/>
      <c r="B682" s="2762" t="s">
        <v>500</v>
      </c>
      <c r="C682" s="2766"/>
      <c r="E682" s="2761"/>
      <c r="F682" s="2761"/>
    </row>
    <row r="683" spans="1:6" s="2759" customFormat="1">
      <c r="A683" s="2623"/>
      <c r="B683" s="2762" t="s">
        <v>501</v>
      </c>
      <c r="D683" s="2623"/>
      <c r="E683" s="2761"/>
      <c r="F683" s="2761"/>
    </row>
    <row r="684" spans="1:6" s="2759" customFormat="1">
      <c r="A684" s="2623"/>
      <c r="B684" s="2762"/>
      <c r="D684" s="2623"/>
      <c r="E684" s="2761"/>
      <c r="F684" s="2761"/>
    </row>
    <row r="685" spans="1:6" s="2759" customFormat="1">
      <c r="A685" s="2623"/>
      <c r="B685" s="2768" t="s">
        <v>502</v>
      </c>
      <c r="C685" s="2759" t="s">
        <v>215</v>
      </c>
      <c r="D685" s="2623">
        <v>1</v>
      </c>
      <c r="E685" s="2761"/>
      <c r="F685" s="2761">
        <f>D685*E685</f>
        <v>0</v>
      </c>
    </row>
    <row r="686" spans="1:6" s="2759" customFormat="1">
      <c r="A686" s="2623"/>
      <c r="B686" s="2757"/>
      <c r="C686" s="2623"/>
      <c r="D686" s="2623"/>
      <c r="E686" s="2761"/>
      <c r="F686" s="2761"/>
    </row>
    <row r="687" spans="1:6" s="2759" customFormat="1" ht="39.6">
      <c r="A687" s="2623"/>
      <c r="B687" s="2737" t="s">
        <v>4140</v>
      </c>
      <c r="D687" s="2623"/>
      <c r="E687" s="2761"/>
      <c r="F687" s="2761"/>
    </row>
    <row r="688" spans="1:6" s="2759" customFormat="1">
      <c r="A688" s="2623"/>
      <c r="B688" s="2760" t="s">
        <v>4129</v>
      </c>
      <c r="C688" s="2759" t="s">
        <v>215</v>
      </c>
      <c r="D688" s="2623">
        <v>1</v>
      </c>
      <c r="E688" s="2761"/>
      <c r="F688" s="2761">
        <f>D688*E688</f>
        <v>0</v>
      </c>
    </row>
    <row r="689" spans="1:6" s="2759" customFormat="1">
      <c r="A689" s="2623"/>
      <c r="B689" s="2760" t="s">
        <v>504</v>
      </c>
      <c r="C689" s="2759" t="s">
        <v>215</v>
      </c>
      <c r="D689" s="2623">
        <v>1</v>
      </c>
      <c r="E689" s="2761"/>
      <c r="F689" s="2761">
        <f>D689*E689</f>
        <v>0</v>
      </c>
    </row>
    <row r="690" spans="1:6" s="2759" customFormat="1">
      <c r="A690" s="2623"/>
      <c r="B690" s="2760" t="s">
        <v>504</v>
      </c>
      <c r="C690" s="2759" t="s">
        <v>215</v>
      </c>
      <c r="D690" s="2623">
        <v>1</v>
      </c>
      <c r="E690" s="2761"/>
      <c r="F690" s="2761">
        <f>D690*E690</f>
        <v>0</v>
      </c>
    </row>
    <row r="691" spans="1:6" s="2759" customFormat="1">
      <c r="B691" s="2769" t="s">
        <v>505</v>
      </c>
      <c r="C691" s="2770"/>
      <c r="D691" s="2770"/>
      <c r="E691" s="2761"/>
      <c r="F691" s="2761"/>
    </row>
    <row r="692" spans="1:6" s="2759" customFormat="1"/>
    <row r="693" spans="1:6" s="2759" customFormat="1" ht="66">
      <c r="A693" s="2614" t="s">
        <v>211</v>
      </c>
      <c r="B693" s="2762" t="s">
        <v>4141</v>
      </c>
      <c r="D693" s="2623"/>
      <c r="E693" s="2761"/>
      <c r="F693" s="2761"/>
    </row>
    <row r="694" spans="1:6" s="2759" customFormat="1">
      <c r="A694" s="2623"/>
      <c r="B694" s="2762" t="s">
        <v>489</v>
      </c>
      <c r="D694" s="2623"/>
      <c r="E694" s="2761"/>
      <c r="F694" s="2761"/>
    </row>
    <row r="695" spans="1:6" s="2759" customFormat="1">
      <c r="A695" s="2623"/>
      <c r="B695" s="2762" t="s">
        <v>490</v>
      </c>
      <c r="D695" s="2623"/>
      <c r="E695" s="2761"/>
      <c r="F695" s="2761"/>
    </row>
    <row r="696" spans="1:6" s="2759" customFormat="1">
      <c r="A696" s="2623"/>
      <c r="B696" s="2763" t="s">
        <v>491</v>
      </c>
      <c r="D696" s="2623"/>
      <c r="E696" s="2761"/>
      <c r="F696" s="2761"/>
    </row>
    <row r="697" spans="1:6" s="2759" customFormat="1">
      <c r="A697" s="2623"/>
      <c r="B697" s="2762" t="s">
        <v>492</v>
      </c>
      <c r="D697" s="2623"/>
      <c r="E697" s="2761"/>
      <c r="F697" s="2761"/>
    </row>
    <row r="698" spans="1:6" s="2759" customFormat="1">
      <c r="A698" s="2623"/>
      <c r="B698" s="2762" t="s">
        <v>493</v>
      </c>
      <c r="D698" s="2623"/>
      <c r="E698" s="2761"/>
      <c r="F698" s="2761"/>
    </row>
    <row r="699" spans="1:6" s="2759" customFormat="1">
      <c r="A699" s="2623"/>
      <c r="B699" s="2762" t="s">
        <v>2005</v>
      </c>
      <c r="D699" s="2623"/>
      <c r="E699" s="2761"/>
      <c r="F699" s="2761"/>
    </row>
    <row r="700" spans="1:6" s="2759" customFormat="1">
      <c r="A700" s="2623"/>
      <c r="B700" s="2762" t="s">
        <v>2010</v>
      </c>
      <c r="D700" s="2623"/>
      <c r="E700" s="2761"/>
      <c r="F700" s="2761"/>
    </row>
    <row r="701" spans="1:6" s="2759" customFormat="1" ht="26.4">
      <c r="A701" s="2623"/>
      <c r="B701" s="2763" t="s">
        <v>2011</v>
      </c>
      <c r="C701" s="2764"/>
      <c r="E701" s="2761"/>
      <c r="F701" s="2761"/>
    </row>
    <row r="702" spans="1:6" s="2759" customFormat="1" ht="26.4">
      <c r="A702" s="2623"/>
      <c r="B702" s="2762" t="s">
        <v>497</v>
      </c>
      <c r="D702" s="2623"/>
      <c r="E702" s="2761"/>
      <c r="F702" s="2761"/>
    </row>
    <row r="703" spans="1:6" s="2759" customFormat="1">
      <c r="A703" s="2765"/>
      <c r="B703" s="2762" t="s">
        <v>498</v>
      </c>
      <c r="C703" s="2766"/>
      <c r="E703" s="2761"/>
      <c r="F703" s="2761"/>
    </row>
    <row r="704" spans="1:6" s="2759" customFormat="1">
      <c r="B704" s="2767" t="s">
        <v>2008</v>
      </c>
      <c r="C704" s="2766"/>
      <c r="E704" s="2761"/>
      <c r="F704" s="2761"/>
    </row>
    <row r="705" spans="1:6" s="2759" customFormat="1">
      <c r="A705" s="2765"/>
      <c r="B705" s="2762" t="s">
        <v>499</v>
      </c>
      <c r="C705" s="2766"/>
      <c r="E705" s="2761"/>
      <c r="F705" s="2761"/>
    </row>
    <row r="706" spans="1:6" s="2759" customFormat="1">
      <c r="A706" s="2765"/>
      <c r="B706" s="2762" t="s">
        <v>500</v>
      </c>
      <c r="C706" s="2766"/>
      <c r="E706" s="2761"/>
      <c r="F706" s="2761"/>
    </row>
    <row r="707" spans="1:6" s="2759" customFormat="1">
      <c r="A707" s="2623"/>
      <c r="B707" s="2762" t="s">
        <v>501</v>
      </c>
      <c r="D707" s="2623"/>
      <c r="E707" s="2761"/>
      <c r="F707" s="2761"/>
    </row>
    <row r="708" spans="1:6" s="2759" customFormat="1">
      <c r="A708" s="2623"/>
      <c r="B708" s="2762"/>
      <c r="D708" s="2623"/>
      <c r="E708" s="2761"/>
      <c r="F708" s="2761"/>
    </row>
    <row r="709" spans="1:6" s="2759" customFormat="1">
      <c r="A709" s="2623"/>
      <c r="B709" s="2768" t="s">
        <v>502</v>
      </c>
      <c r="C709" s="2759" t="s">
        <v>215</v>
      </c>
      <c r="D709" s="2623">
        <v>1</v>
      </c>
      <c r="E709" s="2761"/>
      <c r="F709" s="2761">
        <f>D709*E709</f>
        <v>0</v>
      </c>
    </row>
    <row r="710" spans="1:6" s="2759" customFormat="1">
      <c r="A710" s="2623"/>
      <c r="B710" s="2757"/>
      <c r="C710" s="2623"/>
      <c r="D710" s="2623"/>
      <c r="E710" s="2761"/>
      <c r="F710" s="2761"/>
    </row>
    <row r="711" spans="1:6" s="2759" customFormat="1" ht="39.6">
      <c r="A711" s="2623"/>
      <c r="B711" s="2737" t="s">
        <v>4138</v>
      </c>
      <c r="D711" s="2623"/>
      <c r="E711" s="2761"/>
      <c r="F711" s="2761"/>
    </row>
    <row r="712" spans="1:6" s="2759" customFormat="1">
      <c r="A712" s="2623"/>
      <c r="B712" s="2760" t="s">
        <v>507</v>
      </c>
      <c r="C712" s="2759" t="s">
        <v>215</v>
      </c>
      <c r="D712" s="2623">
        <v>1</v>
      </c>
      <c r="E712" s="2761"/>
      <c r="F712" s="2761">
        <f>D712*E712</f>
        <v>0</v>
      </c>
    </row>
    <row r="713" spans="1:6" s="2759" customFormat="1">
      <c r="A713" s="2623"/>
      <c r="B713" s="2760" t="s">
        <v>509</v>
      </c>
      <c r="C713" s="2759" t="s">
        <v>215</v>
      </c>
      <c r="D713" s="2623">
        <v>1</v>
      </c>
      <c r="E713" s="2761"/>
      <c r="F713" s="2761">
        <f>D713*E713</f>
        <v>0</v>
      </c>
    </row>
    <row r="714" spans="1:6" s="2759" customFormat="1">
      <c r="B714" s="2769" t="s">
        <v>505</v>
      </c>
      <c r="C714" s="2770"/>
      <c r="D714" s="2770"/>
      <c r="E714" s="2761"/>
      <c r="F714" s="2761"/>
    </row>
    <row r="715" spans="1:6" s="2759" customFormat="1"/>
    <row r="716" spans="1:6" s="2759" customFormat="1" ht="66">
      <c r="A716" s="2614" t="s">
        <v>212</v>
      </c>
      <c r="B716" s="2762" t="s">
        <v>4142</v>
      </c>
      <c r="C716" s="2766"/>
      <c r="E716" s="2761"/>
      <c r="F716" s="2761"/>
    </row>
    <row r="717" spans="1:6" s="2759" customFormat="1">
      <c r="A717" s="2765"/>
      <c r="B717" s="2762" t="s">
        <v>489</v>
      </c>
      <c r="C717" s="2766"/>
      <c r="E717" s="2761"/>
      <c r="F717" s="2761"/>
    </row>
    <row r="718" spans="1:6" s="2759" customFormat="1">
      <c r="A718" s="2765"/>
      <c r="B718" s="2762" t="s">
        <v>490</v>
      </c>
      <c r="C718" s="2766"/>
      <c r="E718" s="2761"/>
      <c r="F718" s="2761"/>
    </row>
    <row r="719" spans="1:6" s="2759" customFormat="1">
      <c r="A719" s="2765"/>
      <c r="B719" s="2763" t="s">
        <v>510</v>
      </c>
      <c r="C719" s="2766"/>
      <c r="E719" s="2761"/>
      <c r="F719" s="2761"/>
    </row>
    <row r="720" spans="1:6" s="2759" customFormat="1">
      <c r="A720" s="2765"/>
      <c r="B720" s="2762" t="s">
        <v>522</v>
      </c>
      <c r="C720" s="2766"/>
      <c r="E720" s="2761"/>
      <c r="F720" s="2761"/>
    </row>
    <row r="721" spans="1:6" s="2759" customFormat="1">
      <c r="A721" s="2765"/>
      <c r="B721" s="2762" t="s">
        <v>4143</v>
      </c>
      <c r="C721" s="2766"/>
      <c r="E721" s="2761"/>
      <c r="F721" s="2761"/>
    </row>
    <row r="722" spans="1:6" s="2759" customFormat="1">
      <c r="A722" s="2765"/>
      <c r="B722" s="2762" t="s">
        <v>493</v>
      </c>
      <c r="C722" s="2766"/>
      <c r="E722" s="2761"/>
      <c r="F722" s="2761"/>
    </row>
    <row r="723" spans="1:6" s="2759" customFormat="1">
      <c r="A723" s="2765"/>
      <c r="B723" s="2762" t="s">
        <v>494</v>
      </c>
      <c r="C723" s="2766"/>
      <c r="E723" s="2761"/>
      <c r="F723" s="2761"/>
    </row>
    <row r="724" spans="1:6" s="2759" customFormat="1">
      <c r="A724" s="2765"/>
      <c r="B724" s="2762" t="s">
        <v>524</v>
      </c>
      <c r="C724" s="2766"/>
      <c r="E724" s="2761"/>
      <c r="F724" s="2761"/>
    </row>
    <row r="725" spans="1:6" s="2759" customFormat="1" ht="26.4">
      <c r="A725" s="2765"/>
      <c r="B725" s="2762" t="s">
        <v>496</v>
      </c>
      <c r="C725" s="2766"/>
      <c r="E725" s="2761"/>
      <c r="F725" s="2761"/>
    </row>
    <row r="726" spans="1:6" s="2759" customFormat="1">
      <c r="A726" s="2765"/>
      <c r="B726" s="2762" t="s">
        <v>498</v>
      </c>
      <c r="C726" s="2766"/>
      <c r="E726" s="2761"/>
      <c r="F726" s="2761"/>
    </row>
    <row r="727" spans="1:6" s="2759" customFormat="1">
      <c r="B727" s="2767" t="s">
        <v>2004</v>
      </c>
      <c r="C727" s="2766"/>
      <c r="E727" s="2761"/>
      <c r="F727" s="2761"/>
    </row>
    <row r="728" spans="1:6" s="2759" customFormat="1">
      <c r="A728" s="2765"/>
      <c r="B728" s="2762" t="s">
        <v>516</v>
      </c>
      <c r="C728" s="2766"/>
      <c r="E728" s="2761"/>
      <c r="F728" s="2761"/>
    </row>
    <row r="729" spans="1:6" s="2759" customFormat="1">
      <c r="A729" s="2765"/>
      <c r="B729" s="2762" t="s">
        <v>499</v>
      </c>
      <c r="C729" s="2766"/>
      <c r="E729" s="2761"/>
      <c r="F729" s="2761"/>
    </row>
    <row r="730" spans="1:6" s="2759" customFormat="1">
      <c r="A730" s="2765"/>
      <c r="B730" s="2762" t="s">
        <v>500</v>
      </c>
      <c r="C730" s="2766"/>
      <c r="E730" s="2761"/>
      <c r="F730" s="2761"/>
    </row>
    <row r="731" spans="1:6" s="2759" customFormat="1">
      <c r="A731" s="2623"/>
      <c r="B731" s="2762" t="s">
        <v>501</v>
      </c>
      <c r="D731" s="2623"/>
      <c r="E731" s="2761"/>
      <c r="F731" s="2761"/>
    </row>
    <row r="732" spans="1:6" s="2759" customFormat="1">
      <c r="A732" s="2765"/>
      <c r="B732" s="2762"/>
      <c r="C732" s="2771"/>
      <c r="E732" s="2761"/>
      <c r="F732" s="2761"/>
    </row>
    <row r="733" spans="1:6" s="2759" customFormat="1">
      <c r="A733" s="2765"/>
      <c r="B733" s="2772" t="s">
        <v>502</v>
      </c>
      <c r="C733" s="2771" t="s">
        <v>215</v>
      </c>
      <c r="D733" s="2623">
        <v>22</v>
      </c>
      <c r="E733" s="2761"/>
      <c r="F733" s="2761">
        <f>D733*E733</f>
        <v>0</v>
      </c>
    </row>
    <row r="734" spans="1:6" s="2759" customFormat="1">
      <c r="B734" s="2769" t="s">
        <v>505</v>
      </c>
      <c r="C734" s="2770"/>
      <c r="D734" s="2770"/>
      <c r="E734" s="2761"/>
      <c r="F734" s="2761"/>
    </row>
    <row r="735" spans="1:6" s="2759" customFormat="1"/>
    <row r="736" spans="1:6" s="2759" customFormat="1" ht="66">
      <c r="A736" s="2614" t="s">
        <v>213</v>
      </c>
      <c r="B736" s="2762" t="s">
        <v>4144</v>
      </c>
      <c r="E736" s="2761"/>
      <c r="F736" s="2761"/>
    </row>
    <row r="737" spans="2:6" s="2759" customFormat="1">
      <c r="B737" s="2762" t="s">
        <v>489</v>
      </c>
      <c r="C737" s="2766"/>
      <c r="E737" s="2761"/>
      <c r="F737" s="2761"/>
    </row>
    <row r="738" spans="2:6" s="2759" customFormat="1">
      <c r="B738" s="2762" t="s">
        <v>490</v>
      </c>
      <c r="C738" s="2766"/>
      <c r="E738" s="2761"/>
      <c r="F738" s="2761"/>
    </row>
    <row r="739" spans="2:6" s="2759" customFormat="1">
      <c r="B739" s="2763" t="s">
        <v>510</v>
      </c>
      <c r="C739" s="2766"/>
      <c r="E739" s="2761"/>
      <c r="F739" s="2761"/>
    </row>
    <row r="740" spans="2:6" s="2759" customFormat="1">
      <c r="B740" s="2762" t="s">
        <v>511</v>
      </c>
      <c r="C740" s="2766"/>
      <c r="E740" s="2761"/>
      <c r="F740" s="2761"/>
    </row>
    <row r="741" spans="2:6" s="2759" customFormat="1">
      <c r="B741" s="2762" t="s">
        <v>512</v>
      </c>
      <c r="C741" s="2766"/>
      <c r="E741" s="2761"/>
      <c r="F741" s="2761"/>
    </row>
    <row r="742" spans="2:6" s="2759" customFormat="1">
      <c r="B742" s="2762" t="s">
        <v>493</v>
      </c>
      <c r="C742" s="2766"/>
      <c r="E742" s="2761"/>
      <c r="F742" s="2761"/>
    </row>
    <row r="743" spans="2:6" s="2759" customFormat="1">
      <c r="B743" s="2762" t="s">
        <v>513</v>
      </c>
      <c r="C743" s="2766"/>
      <c r="E743" s="2761"/>
      <c r="F743" s="2761"/>
    </row>
    <row r="744" spans="2:6" s="2759" customFormat="1">
      <c r="B744" s="2762" t="s">
        <v>495</v>
      </c>
      <c r="C744" s="2766"/>
      <c r="E744" s="2761"/>
      <c r="F744" s="2761"/>
    </row>
    <row r="745" spans="2:6" s="2759" customFormat="1" ht="26.4">
      <c r="B745" s="2762" t="s">
        <v>514</v>
      </c>
      <c r="C745" s="2766"/>
      <c r="E745" s="2761"/>
      <c r="F745" s="2761"/>
    </row>
    <row r="746" spans="2:6" s="2759" customFormat="1">
      <c r="B746" s="2762" t="s">
        <v>515</v>
      </c>
      <c r="C746" s="2766"/>
      <c r="E746" s="2761"/>
      <c r="F746" s="2761"/>
    </row>
    <row r="747" spans="2:6" s="2759" customFormat="1">
      <c r="B747" s="2767" t="s">
        <v>2004</v>
      </c>
      <c r="C747" s="2766"/>
      <c r="E747" s="2761"/>
      <c r="F747" s="2761"/>
    </row>
    <row r="748" spans="2:6" s="2759" customFormat="1">
      <c r="B748" s="2762" t="s">
        <v>516</v>
      </c>
      <c r="C748" s="2766"/>
      <c r="E748" s="2761"/>
      <c r="F748" s="2761"/>
    </row>
    <row r="749" spans="2:6" s="2759" customFormat="1">
      <c r="B749" s="2762" t="s">
        <v>499</v>
      </c>
      <c r="C749" s="2766"/>
      <c r="E749" s="2761"/>
      <c r="F749" s="2761"/>
    </row>
    <row r="750" spans="2:6" s="2759" customFormat="1">
      <c r="B750" s="2762" t="s">
        <v>517</v>
      </c>
      <c r="C750" s="2766"/>
      <c r="E750" s="2761"/>
      <c r="F750" s="2761"/>
    </row>
    <row r="751" spans="2:6" s="2759" customFormat="1">
      <c r="B751" s="2762" t="s">
        <v>518</v>
      </c>
      <c r="C751" s="2766"/>
      <c r="E751" s="2761"/>
      <c r="F751" s="2761"/>
    </row>
    <row r="752" spans="2:6" s="2759" customFormat="1">
      <c r="B752" s="2762" t="s">
        <v>501</v>
      </c>
      <c r="D752" s="2623"/>
      <c r="E752" s="2761"/>
      <c r="F752" s="2761"/>
    </row>
    <row r="753" spans="1:6" s="2759" customFormat="1">
      <c r="B753" s="2762"/>
      <c r="C753" s="2771"/>
      <c r="E753" s="2761"/>
      <c r="F753" s="2761"/>
    </row>
    <row r="754" spans="1:6" s="2759" customFormat="1">
      <c r="B754" s="2772" t="s">
        <v>502</v>
      </c>
      <c r="C754" s="2771" t="s">
        <v>215</v>
      </c>
      <c r="D754" s="2623">
        <v>10</v>
      </c>
      <c r="E754" s="2761"/>
      <c r="F754" s="2761">
        <f>D754*E754</f>
        <v>0</v>
      </c>
    </row>
    <row r="755" spans="1:6" s="2759" customFormat="1">
      <c r="B755" s="2757"/>
      <c r="C755" s="2623"/>
      <c r="D755" s="2623"/>
      <c r="E755" s="2761"/>
      <c r="F755" s="2761"/>
    </row>
    <row r="756" spans="1:6" s="2759" customFormat="1" ht="39.6">
      <c r="B756" s="2737" t="s">
        <v>519</v>
      </c>
      <c r="D756" s="2623"/>
      <c r="E756" s="2761"/>
      <c r="F756" s="2761"/>
    </row>
    <row r="757" spans="1:6" s="2759" customFormat="1">
      <c r="B757" s="2760" t="s">
        <v>520</v>
      </c>
      <c r="C757" s="2759" t="s">
        <v>215</v>
      </c>
      <c r="D757" s="2623">
        <v>10</v>
      </c>
      <c r="E757" s="2761"/>
      <c r="F757" s="2761">
        <f>D757*E757</f>
        <v>0</v>
      </c>
    </row>
    <row r="758" spans="1:6" s="2759" customFormat="1">
      <c r="B758" s="2769" t="s">
        <v>505</v>
      </c>
      <c r="C758" s="2770"/>
      <c r="D758" s="2770"/>
      <c r="E758" s="2761"/>
      <c r="F758" s="2761"/>
    </row>
    <row r="759" spans="1:6" s="2759" customFormat="1"/>
    <row r="760" spans="1:6" s="2759" customFormat="1" ht="66">
      <c r="A760" s="2614" t="s">
        <v>425</v>
      </c>
      <c r="B760" s="2762" t="s">
        <v>4145</v>
      </c>
      <c r="C760" s="2766"/>
      <c r="E760" s="2761"/>
      <c r="F760" s="2761"/>
    </row>
    <row r="761" spans="1:6" s="2759" customFormat="1">
      <c r="A761" s="2765"/>
      <c r="B761" s="2762" t="s">
        <v>489</v>
      </c>
      <c r="C761" s="2766"/>
      <c r="E761" s="2761"/>
      <c r="F761" s="2761"/>
    </row>
    <row r="762" spans="1:6" s="2759" customFormat="1">
      <c r="A762" s="2765"/>
      <c r="B762" s="2762" t="s">
        <v>490</v>
      </c>
      <c r="C762" s="2766"/>
      <c r="E762" s="2761"/>
      <c r="F762" s="2761"/>
    </row>
    <row r="763" spans="1:6" s="2759" customFormat="1">
      <c r="A763" s="2765"/>
      <c r="B763" s="2763" t="s">
        <v>510</v>
      </c>
      <c r="C763" s="2766"/>
      <c r="E763" s="2761"/>
      <c r="F763" s="2761"/>
    </row>
    <row r="764" spans="1:6" s="2759" customFormat="1">
      <c r="A764" s="2765"/>
      <c r="B764" s="2762" t="s">
        <v>522</v>
      </c>
      <c r="C764" s="2766"/>
      <c r="E764" s="2761"/>
      <c r="F764" s="2761"/>
    </row>
    <row r="765" spans="1:6" s="2759" customFormat="1">
      <c r="A765" s="2765"/>
      <c r="B765" s="2762" t="s">
        <v>4143</v>
      </c>
      <c r="C765" s="2766"/>
      <c r="E765" s="2761"/>
      <c r="F765" s="2761"/>
    </row>
    <row r="766" spans="1:6" s="2759" customFormat="1">
      <c r="A766" s="2765"/>
      <c r="B766" s="2762" t="s">
        <v>493</v>
      </c>
      <c r="C766" s="2766"/>
      <c r="E766" s="2761"/>
      <c r="F766" s="2761"/>
    </row>
    <row r="767" spans="1:6" s="2759" customFormat="1">
      <c r="A767" s="2765"/>
      <c r="B767" s="2762" t="s">
        <v>494</v>
      </c>
      <c r="C767" s="2766"/>
      <c r="E767" s="2761"/>
      <c r="F767" s="2761"/>
    </row>
    <row r="768" spans="1:6" s="2759" customFormat="1">
      <c r="A768" s="2765"/>
      <c r="B768" s="2762" t="s">
        <v>2010</v>
      </c>
      <c r="C768" s="2766"/>
      <c r="E768" s="2761"/>
      <c r="F768" s="2761"/>
    </row>
    <row r="769" spans="1:6" s="2759" customFormat="1" ht="26.4">
      <c r="A769" s="2765"/>
      <c r="B769" s="2762" t="s">
        <v>496</v>
      </c>
      <c r="C769" s="2766"/>
      <c r="E769" s="2761"/>
      <c r="F769" s="2761"/>
    </row>
    <row r="770" spans="1:6" s="2759" customFormat="1">
      <c r="A770" s="2765"/>
      <c r="B770" s="2762" t="s">
        <v>498</v>
      </c>
      <c r="C770" s="2766"/>
      <c r="E770" s="2761"/>
      <c r="F770" s="2761"/>
    </row>
    <row r="771" spans="1:6" s="2759" customFormat="1">
      <c r="B771" s="2767" t="s">
        <v>2008</v>
      </c>
      <c r="C771" s="2766"/>
      <c r="E771" s="2761"/>
      <c r="F771" s="2761"/>
    </row>
    <row r="772" spans="1:6" s="2759" customFormat="1">
      <c r="A772" s="2765"/>
      <c r="B772" s="2762" t="s">
        <v>516</v>
      </c>
      <c r="C772" s="2766"/>
      <c r="E772" s="2761"/>
      <c r="F772" s="2761"/>
    </row>
    <row r="773" spans="1:6" s="2759" customFormat="1">
      <c r="A773" s="2765"/>
      <c r="B773" s="2762" t="s">
        <v>499</v>
      </c>
      <c r="C773" s="2766"/>
      <c r="E773" s="2761"/>
      <c r="F773" s="2761"/>
    </row>
    <row r="774" spans="1:6" s="2759" customFormat="1">
      <c r="A774" s="2765"/>
      <c r="B774" s="2762" t="s">
        <v>500</v>
      </c>
      <c r="C774" s="2766"/>
      <c r="E774" s="2761"/>
      <c r="F774" s="2761"/>
    </row>
    <row r="775" spans="1:6" s="2759" customFormat="1">
      <c r="A775" s="2623"/>
      <c r="B775" s="2762" t="s">
        <v>501</v>
      </c>
      <c r="D775" s="2623"/>
      <c r="E775" s="2761"/>
      <c r="F775" s="2761"/>
    </row>
    <row r="776" spans="1:6" s="2759" customFormat="1">
      <c r="A776" s="2765"/>
      <c r="B776" s="2762"/>
      <c r="C776" s="2771"/>
      <c r="E776" s="2761"/>
      <c r="F776" s="2761"/>
    </row>
    <row r="777" spans="1:6" s="2759" customFormat="1">
      <c r="A777" s="2765"/>
      <c r="B777" s="2772" t="s">
        <v>502</v>
      </c>
      <c r="C777" s="2771" t="s">
        <v>215</v>
      </c>
      <c r="D777" s="2623">
        <v>13</v>
      </c>
      <c r="E777" s="2761"/>
      <c r="F777" s="2761">
        <f>D777*E777</f>
        <v>0</v>
      </c>
    </row>
    <row r="778" spans="1:6" s="2759" customFormat="1"/>
    <row r="779" spans="1:6" s="2759" customFormat="1" ht="39.6">
      <c r="B779" s="2737" t="s">
        <v>4146</v>
      </c>
      <c r="D779" s="2623"/>
      <c r="E779" s="2761"/>
      <c r="F779" s="2761"/>
    </row>
    <row r="780" spans="1:6" s="2759" customFormat="1">
      <c r="B780" s="2760" t="s">
        <v>4147</v>
      </c>
      <c r="C780" s="2759" t="s">
        <v>215</v>
      </c>
      <c r="D780" s="2623">
        <v>13</v>
      </c>
      <c r="E780" s="2761"/>
      <c r="F780" s="2761">
        <f>D780*E780</f>
        <v>0</v>
      </c>
    </row>
    <row r="781" spans="1:6" s="2759" customFormat="1">
      <c r="B781" s="2769" t="s">
        <v>505</v>
      </c>
      <c r="C781" s="2770"/>
      <c r="D781" s="2770"/>
      <c r="E781" s="2761"/>
      <c r="F781" s="2761"/>
    </row>
    <row r="782" spans="1:6" s="2759" customFormat="1"/>
    <row r="783" spans="1:6" s="2759" customFormat="1" ht="66">
      <c r="A783" s="2614" t="s">
        <v>426</v>
      </c>
      <c r="B783" s="2762" t="s">
        <v>4148</v>
      </c>
      <c r="E783" s="2761"/>
      <c r="F783" s="2761"/>
    </row>
    <row r="784" spans="1:6" s="2759" customFormat="1">
      <c r="B784" s="2762" t="s">
        <v>489</v>
      </c>
      <c r="E784" s="2761"/>
      <c r="F784" s="2761"/>
    </row>
    <row r="785" spans="2:6" s="2759" customFormat="1">
      <c r="B785" s="2762" t="s">
        <v>490</v>
      </c>
      <c r="E785" s="2761"/>
      <c r="F785" s="2761"/>
    </row>
    <row r="786" spans="2:6" s="2759" customFormat="1">
      <c r="B786" s="2763" t="s">
        <v>510</v>
      </c>
      <c r="E786" s="2761"/>
      <c r="F786" s="2761"/>
    </row>
    <row r="787" spans="2:6" s="2759" customFormat="1">
      <c r="B787" s="2762" t="s">
        <v>2013</v>
      </c>
      <c r="E787" s="2761"/>
      <c r="F787" s="2761"/>
    </row>
    <row r="788" spans="2:6" s="2759" customFormat="1">
      <c r="B788" s="2762" t="s">
        <v>2014</v>
      </c>
      <c r="E788" s="2761"/>
      <c r="F788" s="2761"/>
    </row>
    <row r="789" spans="2:6" s="2759" customFormat="1">
      <c r="B789" s="2762" t="s">
        <v>493</v>
      </c>
      <c r="E789" s="2761"/>
      <c r="F789" s="2761"/>
    </row>
    <row r="790" spans="2:6" s="2759" customFormat="1">
      <c r="B790" s="2762" t="s">
        <v>2015</v>
      </c>
      <c r="E790" s="2761"/>
      <c r="F790" s="2761"/>
    </row>
    <row r="791" spans="2:6" s="2759" customFormat="1">
      <c r="B791" s="2762" t="s">
        <v>2010</v>
      </c>
      <c r="E791" s="2761"/>
      <c r="F791" s="2761"/>
    </row>
    <row r="792" spans="2:6" s="2759" customFormat="1">
      <c r="B792" s="2762" t="s">
        <v>518</v>
      </c>
      <c r="E792" s="2761"/>
      <c r="F792" s="2761"/>
    </row>
    <row r="793" spans="2:6" s="2759" customFormat="1">
      <c r="B793" s="2762" t="s">
        <v>2016</v>
      </c>
      <c r="C793" s="2766"/>
      <c r="E793" s="2761"/>
      <c r="F793" s="2761"/>
    </row>
    <row r="794" spans="2:6" s="2759" customFormat="1">
      <c r="B794" s="2762" t="s">
        <v>498</v>
      </c>
      <c r="C794" s="2766"/>
      <c r="E794" s="2761"/>
      <c r="F794" s="2761"/>
    </row>
    <row r="795" spans="2:6" s="2759" customFormat="1">
      <c r="B795" s="2767" t="s">
        <v>2004</v>
      </c>
      <c r="C795" s="2766"/>
      <c r="E795" s="2761"/>
      <c r="F795" s="2761"/>
    </row>
    <row r="796" spans="2:6" s="2759" customFormat="1">
      <c r="B796" s="2762" t="s">
        <v>516</v>
      </c>
      <c r="C796" s="2766"/>
      <c r="E796" s="2761"/>
      <c r="F796" s="2761"/>
    </row>
    <row r="797" spans="2:6" s="2759" customFormat="1">
      <c r="B797" s="2762" t="s">
        <v>2017</v>
      </c>
      <c r="C797" s="2766"/>
      <c r="E797" s="2761"/>
      <c r="F797" s="2761"/>
    </row>
    <row r="798" spans="2:6" s="2759" customFormat="1">
      <c r="B798" s="2762" t="s">
        <v>2018</v>
      </c>
      <c r="C798" s="2766"/>
      <c r="E798" s="2761"/>
      <c r="F798" s="2761"/>
    </row>
    <row r="799" spans="2:6" s="2759" customFormat="1">
      <c r="B799" s="2762" t="s">
        <v>501</v>
      </c>
      <c r="E799" s="2761"/>
      <c r="F799" s="2761"/>
    </row>
    <row r="800" spans="2:6" s="2759" customFormat="1">
      <c r="B800" s="2762"/>
      <c r="E800" s="2761"/>
      <c r="F800" s="2761"/>
    </row>
    <row r="801" spans="1:6" s="2759" customFormat="1">
      <c r="B801" s="2772" t="s">
        <v>502</v>
      </c>
      <c r="C801" s="2759" t="s">
        <v>215</v>
      </c>
      <c r="D801" s="2623">
        <v>57</v>
      </c>
      <c r="E801" s="2761"/>
      <c r="F801" s="2761">
        <f>D801*E801</f>
        <v>0</v>
      </c>
    </row>
    <row r="802" spans="1:6" s="2759" customFormat="1">
      <c r="B802" s="2769" t="s">
        <v>505</v>
      </c>
      <c r="C802" s="2770"/>
      <c r="D802" s="2770"/>
      <c r="E802" s="2761"/>
      <c r="F802" s="2761"/>
    </row>
    <row r="803" spans="1:6" s="2759" customFormat="1">
      <c r="B803" s="2760"/>
      <c r="E803" s="2761"/>
      <c r="F803" s="2761"/>
    </row>
    <row r="804" spans="1:6" s="2759" customFormat="1" ht="66">
      <c r="A804" s="2614" t="s">
        <v>427</v>
      </c>
      <c r="B804" s="2762" t="s">
        <v>4149</v>
      </c>
      <c r="E804" s="2761"/>
      <c r="F804" s="2761"/>
    </row>
    <row r="805" spans="1:6" s="2759" customFormat="1">
      <c r="B805" s="2762" t="s">
        <v>489</v>
      </c>
      <c r="E805" s="2761"/>
      <c r="F805" s="2761"/>
    </row>
    <row r="806" spans="1:6" s="2759" customFormat="1">
      <c r="B806" s="2762" t="s">
        <v>490</v>
      </c>
      <c r="E806" s="2761"/>
      <c r="F806" s="2761"/>
    </row>
    <row r="807" spans="1:6" s="2759" customFormat="1">
      <c r="B807" s="2763" t="s">
        <v>510</v>
      </c>
      <c r="E807" s="2761"/>
      <c r="F807" s="2761"/>
    </row>
    <row r="808" spans="1:6" s="2759" customFormat="1">
      <c r="B808" s="2762" t="s">
        <v>2013</v>
      </c>
      <c r="E808" s="2761"/>
      <c r="F808" s="2761"/>
    </row>
    <row r="809" spans="1:6" s="2759" customFormat="1">
      <c r="B809" s="2762" t="s">
        <v>2014</v>
      </c>
      <c r="E809" s="2761"/>
      <c r="F809" s="2761"/>
    </row>
    <row r="810" spans="1:6" s="2759" customFormat="1">
      <c r="B810" s="2762" t="s">
        <v>493</v>
      </c>
      <c r="E810" s="2761"/>
      <c r="F810" s="2761"/>
    </row>
    <row r="811" spans="1:6" s="2759" customFormat="1">
      <c r="B811" s="2762" t="s">
        <v>2015</v>
      </c>
      <c r="E811" s="2761"/>
      <c r="F811" s="2761"/>
    </row>
    <row r="812" spans="1:6" s="2759" customFormat="1">
      <c r="B812" s="2762" t="s">
        <v>2010</v>
      </c>
      <c r="E812" s="2761"/>
      <c r="F812" s="2761"/>
    </row>
    <row r="813" spans="1:6" s="2759" customFormat="1">
      <c r="B813" s="2762" t="s">
        <v>518</v>
      </c>
      <c r="E813" s="2761"/>
      <c r="F813" s="2761"/>
    </row>
    <row r="814" spans="1:6" s="2759" customFormat="1">
      <c r="B814" s="2762" t="s">
        <v>2016</v>
      </c>
      <c r="C814" s="2766"/>
      <c r="E814" s="2761"/>
      <c r="F814" s="2761"/>
    </row>
    <row r="815" spans="1:6" s="2759" customFormat="1">
      <c r="B815" s="2762" t="s">
        <v>498</v>
      </c>
      <c r="C815" s="2766"/>
      <c r="E815" s="2761"/>
      <c r="F815" s="2761"/>
    </row>
    <row r="816" spans="1:6" s="2759" customFormat="1">
      <c r="B816" s="2767" t="s">
        <v>2008</v>
      </c>
      <c r="C816" s="2766"/>
      <c r="E816" s="2761"/>
      <c r="F816" s="2761"/>
    </row>
    <row r="817" spans="1:6" s="2759" customFormat="1">
      <c r="B817" s="2762" t="s">
        <v>516</v>
      </c>
      <c r="C817" s="2766"/>
      <c r="E817" s="2761"/>
      <c r="F817" s="2761"/>
    </row>
    <row r="818" spans="1:6" s="2759" customFormat="1">
      <c r="B818" s="2762" t="s">
        <v>2017</v>
      </c>
      <c r="C818" s="2766"/>
      <c r="E818" s="2761"/>
      <c r="F818" s="2761"/>
    </row>
    <row r="819" spans="1:6" s="2759" customFormat="1">
      <c r="B819" s="2762" t="s">
        <v>2018</v>
      </c>
      <c r="C819" s="2766"/>
      <c r="E819" s="2761"/>
      <c r="F819" s="2761"/>
    </row>
    <row r="820" spans="1:6" s="2759" customFormat="1">
      <c r="B820" s="2762" t="s">
        <v>501</v>
      </c>
      <c r="E820" s="2761"/>
      <c r="F820" s="2761"/>
    </row>
    <row r="821" spans="1:6" s="2759" customFormat="1">
      <c r="B821" s="2762"/>
      <c r="E821" s="2761"/>
      <c r="F821" s="2761"/>
    </row>
    <row r="822" spans="1:6" s="2759" customFormat="1">
      <c r="B822" s="2772" t="s">
        <v>502</v>
      </c>
      <c r="C822" s="2759" t="s">
        <v>215</v>
      </c>
      <c r="D822" s="2623">
        <v>7</v>
      </c>
      <c r="E822" s="2761"/>
      <c r="F822" s="2761">
        <f>D822*E822</f>
        <v>0</v>
      </c>
    </row>
    <row r="823" spans="1:6" s="2759" customFormat="1">
      <c r="B823" s="2769" t="s">
        <v>505</v>
      </c>
      <c r="C823" s="2770"/>
      <c r="D823" s="2770"/>
      <c r="E823" s="2761"/>
      <c r="F823" s="2761"/>
    </row>
    <row r="824" spans="1:6" s="2759" customFormat="1">
      <c r="B824" s="2760"/>
      <c r="E824" s="2761"/>
      <c r="F824" s="2761"/>
    </row>
    <row r="825" spans="1:6" s="2759" customFormat="1" ht="66">
      <c r="A825" s="2614" t="s">
        <v>428</v>
      </c>
      <c r="B825" s="2762" t="s">
        <v>4150</v>
      </c>
      <c r="E825" s="2761"/>
      <c r="F825" s="2761"/>
    </row>
    <row r="826" spans="1:6" s="2759" customFormat="1">
      <c r="B826" s="2762" t="s">
        <v>489</v>
      </c>
      <c r="E826" s="2761"/>
      <c r="F826" s="2761"/>
    </row>
    <row r="827" spans="1:6" s="2759" customFormat="1">
      <c r="B827" s="2762" t="s">
        <v>490</v>
      </c>
      <c r="E827" s="2761"/>
      <c r="F827" s="2761"/>
    </row>
    <row r="828" spans="1:6" s="2759" customFormat="1">
      <c r="B828" s="2763" t="s">
        <v>510</v>
      </c>
      <c r="E828" s="2761"/>
      <c r="F828" s="2761"/>
    </row>
    <row r="829" spans="1:6" s="2759" customFormat="1">
      <c r="B829" s="2762" t="s">
        <v>2013</v>
      </c>
      <c r="E829" s="2761"/>
      <c r="F829" s="2761"/>
    </row>
    <row r="830" spans="1:6" s="2759" customFormat="1">
      <c r="B830" s="2762" t="s">
        <v>2014</v>
      </c>
      <c r="E830" s="2761"/>
      <c r="F830" s="2761"/>
    </row>
    <row r="831" spans="1:6" s="2759" customFormat="1">
      <c r="B831" s="2762" t="s">
        <v>493</v>
      </c>
      <c r="E831" s="2761"/>
      <c r="F831" s="2761"/>
    </row>
    <row r="832" spans="1:6" s="2759" customFormat="1">
      <c r="B832" s="2762" t="s">
        <v>2015</v>
      </c>
      <c r="E832" s="2761"/>
      <c r="F832" s="2761"/>
    </row>
    <row r="833" spans="1:6" s="2759" customFormat="1">
      <c r="B833" s="2762" t="s">
        <v>524</v>
      </c>
      <c r="E833" s="2761"/>
      <c r="F833" s="2761"/>
    </row>
    <row r="834" spans="1:6" s="2759" customFormat="1">
      <c r="B834" s="2762" t="s">
        <v>518</v>
      </c>
      <c r="E834" s="2761"/>
      <c r="F834" s="2761"/>
    </row>
    <row r="835" spans="1:6" s="2759" customFormat="1" ht="26.4">
      <c r="B835" s="2762" t="s">
        <v>2019</v>
      </c>
      <c r="C835" s="2766"/>
      <c r="E835" s="2761"/>
      <c r="F835" s="2761"/>
    </row>
    <row r="836" spans="1:6" s="2759" customFormat="1">
      <c r="B836" s="2762" t="s">
        <v>498</v>
      </c>
      <c r="C836" s="2766"/>
      <c r="E836" s="2761"/>
      <c r="F836" s="2761"/>
    </row>
    <row r="837" spans="1:6" s="2759" customFormat="1">
      <c r="B837" s="2767" t="s">
        <v>2004</v>
      </c>
      <c r="C837" s="2766"/>
      <c r="E837" s="2761"/>
      <c r="F837" s="2761"/>
    </row>
    <row r="838" spans="1:6" s="2759" customFormat="1">
      <c r="B838" s="2762" t="s">
        <v>516</v>
      </c>
      <c r="C838" s="2766"/>
      <c r="E838" s="2761"/>
      <c r="F838" s="2761"/>
    </row>
    <row r="839" spans="1:6" s="2759" customFormat="1">
      <c r="B839" s="2762" t="s">
        <v>2017</v>
      </c>
      <c r="C839" s="2766"/>
      <c r="E839" s="2761"/>
      <c r="F839" s="2761"/>
    </row>
    <row r="840" spans="1:6" s="2759" customFormat="1">
      <c r="B840" s="2762" t="s">
        <v>2020</v>
      </c>
      <c r="C840" s="2766"/>
      <c r="E840" s="2761"/>
      <c r="F840" s="2761"/>
    </row>
    <row r="841" spans="1:6" s="2759" customFormat="1">
      <c r="B841" s="2762" t="s">
        <v>501</v>
      </c>
      <c r="E841" s="2761"/>
      <c r="F841" s="2761"/>
    </row>
    <row r="842" spans="1:6" s="2759" customFormat="1">
      <c r="B842" s="2762"/>
      <c r="E842" s="2761"/>
      <c r="F842" s="2761"/>
    </row>
    <row r="843" spans="1:6" s="2759" customFormat="1">
      <c r="B843" s="2772" t="s">
        <v>502</v>
      </c>
      <c r="C843" s="2759" t="s">
        <v>215</v>
      </c>
      <c r="D843" s="2623">
        <v>5</v>
      </c>
      <c r="E843" s="2761"/>
      <c r="F843" s="2761">
        <f>D843*E843</f>
        <v>0</v>
      </c>
    </row>
    <row r="844" spans="1:6" s="2759" customFormat="1">
      <c r="B844" s="2769" t="s">
        <v>505</v>
      </c>
      <c r="C844" s="2770"/>
      <c r="D844" s="2770"/>
      <c r="E844" s="2761"/>
      <c r="F844" s="2761"/>
    </row>
    <row r="845" spans="1:6" s="2759" customFormat="1">
      <c r="B845" s="2760"/>
      <c r="E845" s="2761"/>
      <c r="F845" s="2761"/>
    </row>
    <row r="846" spans="1:6" s="2759" customFormat="1" ht="66">
      <c r="A846" s="2614" t="s">
        <v>569</v>
      </c>
      <c r="B846" s="2762" t="s">
        <v>4151</v>
      </c>
      <c r="E846" s="2761"/>
      <c r="F846" s="2761"/>
    </row>
    <row r="847" spans="1:6" s="2759" customFormat="1">
      <c r="B847" s="2762" t="s">
        <v>489</v>
      </c>
      <c r="E847" s="2761"/>
      <c r="F847" s="2761"/>
    </row>
    <row r="848" spans="1:6" s="2759" customFormat="1">
      <c r="B848" s="2762" t="s">
        <v>490</v>
      </c>
      <c r="E848" s="2761"/>
      <c r="F848" s="2761"/>
    </row>
    <row r="849" spans="2:6" s="2759" customFormat="1">
      <c r="B849" s="2763" t="s">
        <v>510</v>
      </c>
      <c r="E849" s="2761"/>
      <c r="F849" s="2761"/>
    </row>
    <row r="850" spans="2:6" s="2759" customFormat="1">
      <c r="B850" s="2762" t="s">
        <v>2013</v>
      </c>
      <c r="E850" s="2761"/>
      <c r="F850" s="2761"/>
    </row>
    <row r="851" spans="2:6" s="2759" customFormat="1">
      <c r="B851" s="2762" t="s">
        <v>2014</v>
      </c>
      <c r="E851" s="2761"/>
      <c r="F851" s="2761"/>
    </row>
    <row r="852" spans="2:6" s="2759" customFormat="1">
      <c r="B852" s="2762" t="s">
        <v>493</v>
      </c>
      <c r="E852" s="2761"/>
      <c r="F852" s="2761"/>
    </row>
    <row r="853" spans="2:6" s="2759" customFormat="1">
      <c r="B853" s="2762" t="s">
        <v>2015</v>
      </c>
      <c r="E853" s="2761"/>
      <c r="F853" s="2761"/>
    </row>
    <row r="854" spans="2:6" s="2759" customFormat="1">
      <c r="B854" s="2762" t="s">
        <v>2010</v>
      </c>
      <c r="E854" s="2761"/>
      <c r="F854" s="2761"/>
    </row>
    <row r="855" spans="2:6" s="2759" customFormat="1">
      <c r="B855" s="2762" t="s">
        <v>4152</v>
      </c>
      <c r="E855" s="2761"/>
      <c r="F855" s="2761"/>
    </row>
    <row r="856" spans="2:6" s="2759" customFormat="1">
      <c r="B856" s="2762" t="s">
        <v>2016</v>
      </c>
      <c r="C856" s="2766"/>
      <c r="E856" s="2761"/>
      <c r="F856" s="2761"/>
    </row>
    <row r="857" spans="2:6" s="2759" customFormat="1">
      <c r="B857" s="2762" t="s">
        <v>498</v>
      </c>
      <c r="C857" s="2766"/>
      <c r="E857" s="2761"/>
      <c r="F857" s="2761"/>
    </row>
    <row r="858" spans="2:6" s="2759" customFormat="1">
      <c r="B858" s="2767" t="s">
        <v>2004</v>
      </c>
      <c r="C858" s="2766"/>
      <c r="E858" s="2761"/>
      <c r="F858" s="2761"/>
    </row>
    <row r="859" spans="2:6" s="2759" customFormat="1">
      <c r="B859" s="2762" t="s">
        <v>516</v>
      </c>
      <c r="C859" s="2766"/>
      <c r="E859" s="2761"/>
      <c r="F859" s="2761"/>
    </row>
    <row r="860" spans="2:6" s="2759" customFormat="1">
      <c r="B860" s="2762" t="s">
        <v>2017</v>
      </c>
      <c r="C860" s="2766"/>
      <c r="E860" s="2761"/>
      <c r="F860" s="2761"/>
    </row>
    <row r="861" spans="2:6" s="2759" customFormat="1">
      <c r="B861" s="2762" t="s">
        <v>2018</v>
      </c>
      <c r="C861" s="2766"/>
      <c r="E861" s="2761"/>
      <c r="F861" s="2761"/>
    </row>
    <row r="862" spans="2:6" s="2759" customFormat="1">
      <c r="B862" s="2762" t="s">
        <v>501</v>
      </c>
      <c r="E862" s="2761"/>
      <c r="F862" s="2761"/>
    </row>
    <row r="863" spans="2:6" s="2759" customFormat="1">
      <c r="B863" s="2762"/>
      <c r="E863" s="2761"/>
      <c r="F863" s="2761"/>
    </row>
    <row r="864" spans="2:6" s="2759" customFormat="1">
      <c r="B864" s="2772" t="s">
        <v>502</v>
      </c>
      <c r="C864" s="2759" t="s">
        <v>215</v>
      </c>
      <c r="D864" s="2623">
        <v>12</v>
      </c>
      <c r="E864" s="2761"/>
      <c r="F864" s="2761">
        <f>D864*E864</f>
        <v>0</v>
      </c>
    </row>
    <row r="865" spans="1:6" s="2759" customFormat="1">
      <c r="B865" s="2769" t="s">
        <v>505</v>
      </c>
      <c r="C865" s="2770"/>
      <c r="D865" s="2770"/>
      <c r="E865" s="2761"/>
      <c r="F865" s="2761"/>
    </row>
    <row r="866" spans="1:6" s="2759" customFormat="1">
      <c r="B866" s="2760"/>
      <c r="E866" s="2761"/>
      <c r="F866" s="2761"/>
    </row>
    <row r="867" spans="1:6" s="2759" customFormat="1" ht="66">
      <c r="A867" s="2614" t="s">
        <v>570</v>
      </c>
      <c r="B867" s="2762" t="s">
        <v>4153</v>
      </c>
      <c r="E867" s="2761"/>
      <c r="F867" s="2761"/>
    </row>
    <row r="868" spans="1:6" s="2759" customFormat="1">
      <c r="B868" s="2762" t="s">
        <v>489</v>
      </c>
      <c r="E868" s="2761"/>
      <c r="F868" s="2761"/>
    </row>
    <row r="869" spans="1:6" s="2759" customFormat="1">
      <c r="B869" s="2762" t="s">
        <v>490</v>
      </c>
      <c r="E869" s="2761"/>
      <c r="F869" s="2761"/>
    </row>
    <row r="870" spans="1:6" s="2759" customFormat="1">
      <c r="B870" s="2763" t="s">
        <v>510</v>
      </c>
      <c r="E870" s="2761"/>
      <c r="F870" s="2761"/>
    </row>
    <row r="871" spans="1:6" s="2759" customFormat="1">
      <c r="B871" s="2762" t="s">
        <v>2013</v>
      </c>
      <c r="E871" s="2761"/>
      <c r="F871" s="2761"/>
    </row>
    <row r="872" spans="1:6" s="2759" customFormat="1">
      <c r="B872" s="2762" t="s">
        <v>2014</v>
      </c>
      <c r="E872" s="2761"/>
      <c r="F872" s="2761"/>
    </row>
    <row r="873" spans="1:6" s="2759" customFormat="1">
      <c r="B873" s="2762" t="s">
        <v>493</v>
      </c>
      <c r="E873" s="2761"/>
      <c r="F873" s="2761"/>
    </row>
    <row r="874" spans="1:6" s="2759" customFormat="1">
      <c r="B874" s="2762" t="s">
        <v>2015</v>
      </c>
      <c r="E874" s="2761"/>
      <c r="F874" s="2761"/>
    </row>
    <row r="875" spans="1:6" s="2759" customFormat="1">
      <c r="B875" s="2762" t="s">
        <v>2010</v>
      </c>
      <c r="E875" s="2761"/>
      <c r="F875" s="2761"/>
    </row>
    <row r="876" spans="1:6" s="2759" customFormat="1">
      <c r="B876" s="2762" t="s">
        <v>4152</v>
      </c>
      <c r="E876" s="2761"/>
      <c r="F876" s="2761"/>
    </row>
    <row r="877" spans="1:6" s="2759" customFormat="1">
      <c r="B877" s="2762" t="s">
        <v>2016</v>
      </c>
      <c r="C877" s="2766"/>
      <c r="E877" s="2761"/>
      <c r="F877" s="2761"/>
    </row>
    <row r="878" spans="1:6" s="2759" customFormat="1">
      <c r="B878" s="2762" t="s">
        <v>498</v>
      </c>
      <c r="C878" s="2766"/>
      <c r="E878" s="2761"/>
      <c r="F878" s="2761"/>
    </row>
    <row r="879" spans="1:6" s="2759" customFormat="1">
      <c r="B879" s="2767" t="s">
        <v>2008</v>
      </c>
      <c r="C879" s="2766"/>
      <c r="E879" s="2761"/>
      <c r="F879" s="2761"/>
    </row>
    <row r="880" spans="1:6" s="2759" customFormat="1">
      <c r="B880" s="2762" t="s">
        <v>516</v>
      </c>
      <c r="C880" s="2766"/>
      <c r="E880" s="2761"/>
      <c r="F880" s="2761"/>
    </row>
    <row r="881" spans="1:6" s="2759" customFormat="1">
      <c r="B881" s="2762" t="s">
        <v>2017</v>
      </c>
      <c r="C881" s="2766"/>
      <c r="E881" s="2761"/>
      <c r="F881" s="2761"/>
    </row>
    <row r="882" spans="1:6" s="2759" customFormat="1">
      <c r="B882" s="2762" t="s">
        <v>2018</v>
      </c>
      <c r="C882" s="2766"/>
      <c r="E882" s="2761"/>
      <c r="F882" s="2761"/>
    </row>
    <row r="883" spans="1:6" s="2759" customFormat="1">
      <c r="B883" s="2762" t="s">
        <v>501</v>
      </c>
      <c r="E883" s="2761"/>
      <c r="F883" s="2761"/>
    </row>
    <row r="884" spans="1:6" s="2759" customFormat="1">
      <c r="B884" s="2762"/>
      <c r="E884" s="2761"/>
      <c r="F884" s="2761"/>
    </row>
    <row r="885" spans="1:6" s="2759" customFormat="1">
      <c r="B885" s="2772" t="s">
        <v>502</v>
      </c>
      <c r="C885" s="2759" t="s">
        <v>215</v>
      </c>
      <c r="D885" s="2623">
        <v>1</v>
      </c>
      <c r="E885" s="2761"/>
      <c r="F885" s="2761">
        <f>D885*E885</f>
        <v>0</v>
      </c>
    </row>
    <row r="886" spans="1:6" s="2759" customFormat="1">
      <c r="B886" s="2769" t="s">
        <v>505</v>
      </c>
      <c r="C886" s="2770"/>
      <c r="D886" s="2770"/>
      <c r="E886" s="2761"/>
      <c r="F886" s="2761"/>
    </row>
    <row r="887" spans="1:6" s="2759" customFormat="1">
      <c r="B887" s="2760"/>
      <c r="E887" s="2761"/>
      <c r="F887" s="2761"/>
    </row>
    <row r="888" spans="1:6" s="2759" customFormat="1" ht="66">
      <c r="A888" s="2614" t="s">
        <v>571</v>
      </c>
      <c r="B888" s="2762" t="s">
        <v>4154</v>
      </c>
      <c r="E888" s="2761"/>
      <c r="F888" s="2761"/>
    </row>
    <row r="889" spans="1:6" s="2759" customFormat="1">
      <c r="B889" s="2762" t="s">
        <v>489</v>
      </c>
      <c r="E889" s="2761"/>
      <c r="F889" s="2761"/>
    </row>
    <row r="890" spans="1:6" s="2759" customFormat="1">
      <c r="B890" s="2762" t="s">
        <v>490</v>
      </c>
      <c r="E890" s="2761"/>
      <c r="F890" s="2761"/>
    </row>
    <row r="891" spans="1:6" s="2759" customFormat="1">
      <c r="B891" s="2763" t="s">
        <v>510</v>
      </c>
      <c r="E891" s="2761"/>
      <c r="F891" s="2761"/>
    </row>
    <row r="892" spans="1:6" s="2759" customFormat="1">
      <c r="B892" s="2762" t="s">
        <v>2013</v>
      </c>
      <c r="E892" s="2761"/>
      <c r="F892" s="2761"/>
    </row>
    <row r="893" spans="1:6" s="2759" customFormat="1">
      <c r="B893" s="2762" t="s">
        <v>2014</v>
      </c>
      <c r="E893" s="2761"/>
      <c r="F893" s="2761"/>
    </row>
    <row r="894" spans="1:6" s="2759" customFormat="1">
      <c r="B894" s="2762" t="s">
        <v>493</v>
      </c>
      <c r="E894" s="2761"/>
      <c r="F894" s="2761"/>
    </row>
    <row r="895" spans="1:6" s="2759" customFormat="1">
      <c r="B895" s="2762" t="s">
        <v>2015</v>
      </c>
      <c r="E895" s="2761"/>
      <c r="F895" s="2761"/>
    </row>
    <row r="896" spans="1:6" s="2759" customFormat="1">
      <c r="B896" s="2762" t="s">
        <v>524</v>
      </c>
      <c r="E896" s="2761"/>
      <c r="F896" s="2761"/>
    </row>
    <row r="897" spans="1:6" s="2759" customFormat="1">
      <c r="B897" s="2762" t="s">
        <v>4152</v>
      </c>
      <c r="E897" s="2761"/>
      <c r="F897" s="2761"/>
    </row>
    <row r="898" spans="1:6" s="2759" customFormat="1" ht="26.4">
      <c r="B898" s="2762" t="s">
        <v>2019</v>
      </c>
      <c r="C898" s="2766"/>
      <c r="E898" s="2761"/>
      <c r="F898" s="2761"/>
    </row>
    <row r="899" spans="1:6" s="2759" customFormat="1">
      <c r="B899" s="2762" t="s">
        <v>498</v>
      </c>
      <c r="C899" s="2766"/>
      <c r="E899" s="2761"/>
      <c r="F899" s="2761"/>
    </row>
    <row r="900" spans="1:6" s="2759" customFormat="1">
      <c r="B900" s="2767" t="s">
        <v>2004</v>
      </c>
      <c r="C900" s="2766"/>
      <c r="E900" s="2761"/>
      <c r="F900" s="2761"/>
    </row>
    <row r="901" spans="1:6" s="2759" customFormat="1">
      <c r="B901" s="2762" t="s">
        <v>516</v>
      </c>
      <c r="C901" s="2766"/>
      <c r="E901" s="2761"/>
      <c r="F901" s="2761"/>
    </row>
    <row r="902" spans="1:6" s="2759" customFormat="1">
      <c r="B902" s="2762" t="s">
        <v>2017</v>
      </c>
      <c r="C902" s="2766"/>
      <c r="E902" s="2761"/>
      <c r="F902" s="2761"/>
    </row>
    <row r="903" spans="1:6" s="2759" customFormat="1">
      <c r="B903" s="2762" t="s">
        <v>2020</v>
      </c>
      <c r="C903" s="2766"/>
      <c r="E903" s="2761"/>
      <c r="F903" s="2761"/>
    </row>
    <row r="904" spans="1:6" s="2759" customFormat="1">
      <c r="B904" s="2762" t="s">
        <v>501</v>
      </c>
      <c r="E904" s="2761"/>
      <c r="F904" s="2761"/>
    </row>
    <row r="905" spans="1:6" s="2759" customFormat="1">
      <c r="B905" s="2762"/>
      <c r="E905" s="2761"/>
      <c r="F905" s="2761"/>
    </row>
    <row r="906" spans="1:6" s="2759" customFormat="1">
      <c r="B906" s="2772" t="s">
        <v>502</v>
      </c>
      <c r="C906" s="2759" t="s">
        <v>215</v>
      </c>
      <c r="D906" s="2623">
        <v>13</v>
      </c>
      <c r="E906" s="2761"/>
      <c r="F906" s="2761">
        <f>D906*E906</f>
        <v>0</v>
      </c>
    </row>
    <row r="907" spans="1:6" s="2759" customFormat="1">
      <c r="B907" s="2769" t="s">
        <v>505</v>
      </c>
      <c r="C907" s="2770"/>
      <c r="D907" s="2770"/>
      <c r="E907" s="2761"/>
      <c r="F907" s="2761"/>
    </row>
    <row r="908" spans="1:6">
      <c r="B908" s="2773"/>
      <c r="E908" s="2774"/>
      <c r="F908" s="2774"/>
    </row>
    <row r="909" spans="1:6" s="2592" customFormat="1">
      <c r="A909" s="2750" t="s">
        <v>2021</v>
      </c>
      <c r="B909" s="2750"/>
      <c r="C909" s="2750"/>
      <c r="D909" s="2750"/>
      <c r="E909" s="2751"/>
      <c r="F909" s="2752">
        <f>SUM(F506:F908)</f>
        <v>0</v>
      </c>
    </row>
    <row r="910" spans="1:6" s="266" customFormat="1">
      <c r="A910" s="2648"/>
      <c r="B910" s="2648"/>
      <c r="C910" s="2734"/>
      <c r="D910" s="2734"/>
      <c r="E910" s="2735"/>
      <c r="F910" s="2736"/>
    </row>
    <row r="911" spans="1:6" s="273" customFormat="1">
      <c r="A911" s="290" t="s">
        <v>203</v>
      </c>
      <c r="B911" s="291" t="s">
        <v>527</v>
      </c>
      <c r="C911" s="292"/>
      <c r="D911" s="292"/>
      <c r="E911" s="292"/>
      <c r="F911" s="293">
        <f>F486+F909</f>
        <v>0</v>
      </c>
    </row>
    <row r="912" spans="1:6" s="273" customFormat="1">
      <c r="A912" s="286"/>
      <c r="B912" s="287"/>
      <c r="C912" s="275"/>
      <c r="D912" s="275"/>
      <c r="E912" s="275"/>
      <c r="F912" s="288"/>
    </row>
    <row r="913" spans="1:6" s="273" customFormat="1">
      <c r="A913" s="267" t="s">
        <v>205</v>
      </c>
      <c r="B913" s="268" t="s">
        <v>528</v>
      </c>
      <c r="C913" s="269"/>
      <c r="D913" s="270"/>
      <c r="E913" s="271"/>
      <c r="F913" s="272"/>
    </row>
    <row r="914" spans="1:6" s="266" customFormat="1">
      <c r="A914" s="1137"/>
      <c r="B914" s="302"/>
      <c r="C914" s="283"/>
      <c r="D914" s="1138"/>
      <c r="E914" s="1139"/>
      <c r="F914" s="1140"/>
    </row>
    <row r="915" spans="1:6" s="2592" customFormat="1" ht="79.2">
      <c r="A915" s="2614" t="s">
        <v>172</v>
      </c>
      <c r="B915" s="2663" t="s">
        <v>4155</v>
      </c>
      <c r="C915" s="2775"/>
      <c r="D915" s="2776"/>
      <c r="E915" s="2712"/>
      <c r="F915" s="2713"/>
    </row>
    <row r="916" spans="1:6" s="2592" customFormat="1">
      <c r="A916" s="2694" t="s">
        <v>157</v>
      </c>
      <c r="B916" s="2663" t="s">
        <v>529</v>
      </c>
      <c r="C916" s="2775" t="s">
        <v>215</v>
      </c>
      <c r="D916" s="2776">
        <v>54</v>
      </c>
      <c r="E916" s="2777"/>
      <c r="F916" s="2778">
        <f t="shared" ref="F916:F923" si="1">D916*E916</f>
        <v>0</v>
      </c>
    </row>
    <row r="917" spans="1:6" s="2592" customFormat="1">
      <c r="A917" s="2694" t="s">
        <v>157</v>
      </c>
      <c r="B917" s="2663" t="s">
        <v>530</v>
      </c>
      <c r="C917" s="2775" t="s">
        <v>215</v>
      </c>
      <c r="D917" s="2776">
        <v>14</v>
      </c>
      <c r="E917" s="2777"/>
      <c r="F917" s="2778">
        <f t="shared" si="1"/>
        <v>0</v>
      </c>
    </row>
    <row r="918" spans="1:6" s="2592" customFormat="1">
      <c r="A918" s="2694" t="s">
        <v>157</v>
      </c>
      <c r="B918" s="2663" t="s">
        <v>2449</v>
      </c>
      <c r="C918" s="2775" t="s">
        <v>215</v>
      </c>
      <c r="D918" s="2776">
        <v>28</v>
      </c>
      <c r="E918" s="2777"/>
      <c r="F918" s="2778">
        <f t="shared" si="1"/>
        <v>0</v>
      </c>
    </row>
    <row r="919" spans="1:6" s="2592" customFormat="1">
      <c r="A919" s="2694" t="s">
        <v>157</v>
      </c>
      <c r="B919" s="2663" t="s">
        <v>532</v>
      </c>
      <c r="C919" s="2775" t="s">
        <v>215</v>
      </c>
      <c r="D919" s="2776">
        <v>88</v>
      </c>
      <c r="E919" s="2777"/>
      <c r="F919" s="2778">
        <f t="shared" si="1"/>
        <v>0</v>
      </c>
    </row>
    <row r="920" spans="1:6" s="2592" customFormat="1">
      <c r="A920" s="2694" t="s">
        <v>157</v>
      </c>
      <c r="B920" s="2663" t="s">
        <v>533</v>
      </c>
      <c r="C920" s="2775" t="s">
        <v>215</v>
      </c>
      <c r="D920" s="2776">
        <v>36</v>
      </c>
      <c r="E920" s="2777"/>
      <c r="F920" s="2778">
        <f t="shared" si="1"/>
        <v>0</v>
      </c>
    </row>
    <row r="921" spans="1:6" s="2592" customFormat="1" ht="26.4">
      <c r="A921" s="2694" t="s">
        <v>157</v>
      </c>
      <c r="B921" s="2663" t="s">
        <v>534</v>
      </c>
      <c r="C921" s="2775" t="s">
        <v>215</v>
      </c>
      <c r="D921" s="2776">
        <v>125</v>
      </c>
      <c r="E921" s="2777"/>
      <c r="F921" s="2778">
        <f t="shared" si="1"/>
        <v>0</v>
      </c>
    </row>
    <row r="922" spans="1:6" s="2592" customFormat="1">
      <c r="A922" s="2694" t="s">
        <v>157</v>
      </c>
      <c r="B922" s="2663" t="s">
        <v>535</v>
      </c>
      <c r="C922" s="2775" t="s">
        <v>215</v>
      </c>
      <c r="D922" s="2776">
        <v>58</v>
      </c>
      <c r="E922" s="2777"/>
      <c r="F922" s="2778">
        <f t="shared" si="1"/>
        <v>0</v>
      </c>
    </row>
    <row r="923" spans="1:6" s="2592" customFormat="1">
      <c r="A923" s="2694" t="s">
        <v>157</v>
      </c>
      <c r="B923" s="2663" t="s">
        <v>536</v>
      </c>
      <c r="C923" s="2775" t="s">
        <v>215</v>
      </c>
      <c r="D923" s="2776">
        <v>4</v>
      </c>
      <c r="E923" s="2777"/>
      <c r="F923" s="2778">
        <f t="shared" si="1"/>
        <v>0</v>
      </c>
    </row>
    <row r="924" spans="1:6" s="2784" customFormat="1" ht="13.8">
      <c r="A924" s="2779"/>
      <c r="B924" s="2780"/>
      <c r="C924" s="2781"/>
      <c r="D924" s="2782"/>
      <c r="E924" s="2783"/>
      <c r="F924" s="2783"/>
    </row>
    <row r="925" spans="1:6" s="2592" customFormat="1" ht="79.2">
      <c r="A925" s="2614" t="s">
        <v>202</v>
      </c>
      <c r="B925" s="2663" t="s">
        <v>537</v>
      </c>
      <c r="C925" s="2775"/>
      <c r="D925" s="2776"/>
      <c r="E925" s="2732"/>
      <c r="F925" s="2732"/>
    </row>
    <row r="926" spans="1:6" s="2592" customFormat="1">
      <c r="A926" s="2694" t="s">
        <v>157</v>
      </c>
      <c r="B926" s="2663" t="s">
        <v>529</v>
      </c>
      <c r="C926" s="2775" t="s">
        <v>215</v>
      </c>
      <c r="D926" s="2776">
        <v>12</v>
      </c>
      <c r="E926" s="2777"/>
      <c r="F926" s="2778">
        <f t="shared" ref="F926:F932" si="2">D926*E926</f>
        <v>0</v>
      </c>
    </row>
    <row r="927" spans="1:6" s="2592" customFormat="1">
      <c r="A927" s="2694" t="s">
        <v>157</v>
      </c>
      <c r="B927" s="2663" t="s">
        <v>530</v>
      </c>
      <c r="C927" s="2775" t="s">
        <v>215</v>
      </c>
      <c r="D927" s="2776">
        <v>4</v>
      </c>
      <c r="E927" s="2777"/>
      <c r="F927" s="2778">
        <f t="shared" si="2"/>
        <v>0</v>
      </c>
    </row>
    <row r="928" spans="1:6" s="2592" customFormat="1">
      <c r="A928" s="2694" t="s">
        <v>157</v>
      </c>
      <c r="B928" s="2663" t="s">
        <v>538</v>
      </c>
      <c r="C928" s="2775" t="s">
        <v>215</v>
      </c>
      <c r="D928" s="2776">
        <v>4</v>
      </c>
      <c r="E928" s="2777"/>
      <c r="F928" s="2778">
        <f t="shared" si="2"/>
        <v>0</v>
      </c>
    </row>
    <row r="929" spans="1:6" s="2592" customFormat="1">
      <c r="A929" s="2694" t="s">
        <v>157</v>
      </c>
      <c r="B929" s="2663" t="s">
        <v>539</v>
      </c>
      <c r="C929" s="2775" t="s">
        <v>215</v>
      </c>
      <c r="D929" s="2776">
        <v>17</v>
      </c>
      <c r="E929" s="2777"/>
      <c r="F929" s="2778">
        <f t="shared" si="2"/>
        <v>0</v>
      </c>
    </row>
    <row r="930" spans="1:6" s="2592" customFormat="1">
      <c r="A930" s="2694" t="s">
        <v>157</v>
      </c>
      <c r="B930" s="2663" t="s">
        <v>540</v>
      </c>
      <c r="C930" s="2775" t="s">
        <v>215</v>
      </c>
      <c r="D930" s="2776">
        <v>18</v>
      </c>
      <c r="E930" s="2777"/>
      <c r="F930" s="2778">
        <f t="shared" si="2"/>
        <v>0</v>
      </c>
    </row>
    <row r="931" spans="1:6" s="2592" customFormat="1">
      <c r="A931" s="2694" t="s">
        <v>157</v>
      </c>
      <c r="B931" s="2663" t="s">
        <v>541</v>
      </c>
      <c r="C931" s="2775" t="s">
        <v>215</v>
      </c>
      <c r="D931" s="2776">
        <v>5</v>
      </c>
      <c r="E931" s="2777"/>
      <c r="F931" s="2778">
        <f t="shared" si="2"/>
        <v>0</v>
      </c>
    </row>
    <row r="932" spans="1:6" s="2592" customFormat="1">
      <c r="A932" s="2694" t="s">
        <v>157</v>
      </c>
      <c r="B932" s="2663" t="s">
        <v>542</v>
      </c>
      <c r="C932" s="2775" t="s">
        <v>215</v>
      </c>
      <c r="D932" s="2776">
        <v>9</v>
      </c>
      <c r="E932" s="2777"/>
      <c r="F932" s="2778">
        <f t="shared" si="2"/>
        <v>0</v>
      </c>
    </row>
    <row r="933" spans="1:6" s="2592" customFormat="1">
      <c r="A933" s="2694"/>
      <c r="B933" s="2663"/>
      <c r="C933" s="2775"/>
      <c r="D933" s="2776"/>
      <c r="E933" s="2732"/>
      <c r="F933" s="2732"/>
    </row>
    <row r="934" spans="1:6" s="2665" customFormat="1" ht="66">
      <c r="A934" s="2614" t="s">
        <v>203</v>
      </c>
      <c r="B934" s="2615" t="s">
        <v>4156</v>
      </c>
      <c r="C934" s="2710" t="s">
        <v>215</v>
      </c>
      <c r="D934" s="2711">
        <v>3</v>
      </c>
      <c r="E934" s="2777"/>
      <c r="F934" s="2778">
        <f>D934*E934</f>
        <v>0</v>
      </c>
    </row>
    <row r="935" spans="1:6" s="2592" customFormat="1">
      <c r="A935" s="2694"/>
      <c r="B935" s="2663"/>
      <c r="C935" s="2775"/>
      <c r="D935" s="2776"/>
      <c r="E935" s="2732"/>
      <c r="F935" s="2732"/>
    </row>
    <row r="936" spans="1:6" s="2665" customFormat="1" ht="66">
      <c r="A936" s="2614" t="s">
        <v>205</v>
      </c>
      <c r="B936" s="2615" t="s">
        <v>4157</v>
      </c>
      <c r="C936" s="2710" t="s">
        <v>215</v>
      </c>
      <c r="D936" s="2711">
        <v>4</v>
      </c>
      <c r="E936" s="2777"/>
      <c r="F936" s="2778">
        <f>D936*E936</f>
        <v>0</v>
      </c>
    </row>
    <row r="937" spans="1:6" s="2592" customFormat="1">
      <c r="A937" s="2694"/>
      <c r="B937" s="2663"/>
      <c r="C937" s="2775"/>
      <c r="D937" s="2776"/>
      <c r="E937" s="2732"/>
      <c r="F937" s="2732"/>
    </row>
    <row r="938" spans="1:6" s="2665" customFormat="1" ht="66">
      <c r="A938" s="2614" t="s">
        <v>206</v>
      </c>
      <c r="B938" s="2615" t="s">
        <v>4158</v>
      </c>
      <c r="C938" s="2710" t="s">
        <v>215</v>
      </c>
      <c r="D938" s="2711">
        <v>2</v>
      </c>
      <c r="E938" s="2777"/>
      <c r="F938" s="2778">
        <f>D938*E938</f>
        <v>0</v>
      </c>
    </row>
    <row r="939" spans="1:6" s="2681" customFormat="1">
      <c r="A939" s="2785"/>
      <c r="B939" s="2689"/>
      <c r="C939" s="2684"/>
      <c r="D939" s="2684"/>
    </row>
    <row r="940" spans="1:6" s="2786" customFormat="1" ht="26.4">
      <c r="A940" s="274" t="s">
        <v>207</v>
      </c>
      <c r="B940" s="2733" t="s">
        <v>4159</v>
      </c>
      <c r="C940" s="275" t="s">
        <v>215</v>
      </c>
      <c r="D940" s="276">
        <v>38</v>
      </c>
      <c r="E940" s="2777"/>
      <c r="F940" s="2778">
        <f>D940*E940</f>
        <v>0</v>
      </c>
    </row>
    <row r="941" spans="1:6" s="2789" customFormat="1">
      <c r="A941" s="1154"/>
      <c r="B941" s="2787"/>
      <c r="C941" s="283"/>
      <c r="D941" s="1155"/>
      <c r="E941" s="2701"/>
      <c r="F941" s="2788"/>
    </row>
    <row r="942" spans="1:6" s="2592" customFormat="1" ht="52.8">
      <c r="A942" s="2614" t="s">
        <v>208</v>
      </c>
      <c r="B942" s="2615" t="s">
        <v>4160</v>
      </c>
      <c r="C942" s="2710" t="s">
        <v>215</v>
      </c>
      <c r="D942" s="2711">
        <v>35</v>
      </c>
      <c r="E942" s="2777"/>
      <c r="F942" s="2778">
        <f>D942*E942</f>
        <v>0</v>
      </c>
    </row>
    <row r="943" spans="1:6" s="2786" customFormat="1">
      <c r="A943" s="274"/>
      <c r="B943" s="2733"/>
      <c r="C943" s="275"/>
      <c r="D943" s="276"/>
      <c r="E943" s="2692"/>
      <c r="F943" s="2790"/>
    </row>
    <row r="944" spans="1:6" s="2592" customFormat="1" ht="66">
      <c r="A944" s="2614" t="s">
        <v>209</v>
      </c>
      <c r="B944" s="2615" t="s">
        <v>4161</v>
      </c>
      <c r="C944" s="2710" t="s">
        <v>215</v>
      </c>
      <c r="D944" s="2711">
        <v>8</v>
      </c>
      <c r="E944" s="2777"/>
      <c r="F944" s="2778">
        <f>D944*E944</f>
        <v>0</v>
      </c>
    </row>
    <row r="945" spans="1:6" s="2592" customFormat="1">
      <c r="A945" s="2694"/>
      <c r="B945" s="2663"/>
      <c r="C945" s="2775"/>
      <c r="D945" s="2776"/>
      <c r="E945" s="2732"/>
      <c r="F945" s="2732"/>
    </row>
    <row r="946" spans="1:6" s="2592" customFormat="1" ht="52.8">
      <c r="A946" s="2614" t="s">
        <v>210</v>
      </c>
      <c r="B946" s="2615" t="s">
        <v>543</v>
      </c>
      <c r="C946" s="2710" t="s">
        <v>215</v>
      </c>
      <c r="D946" s="2711">
        <v>15</v>
      </c>
      <c r="E946" s="2777"/>
      <c r="F946" s="2778">
        <f>D946*E946</f>
        <v>0</v>
      </c>
    </row>
    <row r="947" spans="1:6">
      <c r="A947" s="2791"/>
      <c r="B947" s="2699"/>
      <c r="C947" s="2792"/>
      <c r="D947" s="2793"/>
      <c r="E947" s="2701"/>
      <c r="F947" s="2702"/>
    </row>
    <row r="948" spans="1:6" s="2592" customFormat="1" ht="39.6">
      <c r="A948" s="2614" t="s">
        <v>211</v>
      </c>
      <c r="B948" s="2664" t="s">
        <v>4162</v>
      </c>
      <c r="C948" s="2710" t="s">
        <v>215</v>
      </c>
      <c r="D948" s="2711">
        <v>12</v>
      </c>
      <c r="E948" s="2777"/>
      <c r="F948" s="2778">
        <f>D948*E948</f>
        <v>0</v>
      </c>
    </row>
    <row r="949" spans="1:6" s="273" customFormat="1">
      <c r="A949" s="2655"/>
      <c r="B949" s="2655"/>
      <c r="C949" s="2794"/>
      <c r="D949" s="2794"/>
      <c r="E949" s="2795"/>
      <c r="F949" s="2796"/>
    </row>
    <row r="950" spans="1:6" s="273" customFormat="1">
      <c r="A950" s="290" t="s">
        <v>205</v>
      </c>
      <c r="B950" s="291" t="s">
        <v>544</v>
      </c>
      <c r="C950" s="292"/>
      <c r="D950" s="292"/>
      <c r="E950" s="292"/>
      <c r="F950" s="293">
        <f>SUM(F915:F948)</f>
        <v>0</v>
      </c>
    </row>
    <row r="951" spans="1:6" s="266" customFormat="1">
      <c r="A951" s="281"/>
      <c r="B951" s="282"/>
      <c r="C951" s="283"/>
      <c r="D951" s="283"/>
      <c r="E951" s="283"/>
      <c r="F951" s="284"/>
    </row>
    <row r="952" spans="1:6" s="273" customFormat="1">
      <c r="A952" s="267" t="s">
        <v>206</v>
      </c>
      <c r="B952" s="268" t="s">
        <v>4163</v>
      </c>
      <c r="C952" s="269"/>
      <c r="D952" s="270"/>
      <c r="E952" s="271"/>
      <c r="F952" s="272"/>
    </row>
    <row r="953" spans="1:6" s="266" customFormat="1">
      <c r="A953" s="2797"/>
      <c r="B953" s="302"/>
      <c r="C953" s="2734"/>
      <c r="D953" s="2734"/>
      <c r="E953" s="2735"/>
      <c r="F953" s="2798"/>
    </row>
    <row r="954" spans="1:6" s="273" customFormat="1">
      <c r="A954" s="267"/>
      <c r="B954" s="268" t="s">
        <v>546</v>
      </c>
      <c r="C954" s="269"/>
      <c r="D954" s="270"/>
      <c r="E954" s="271"/>
      <c r="F954" s="272"/>
    </row>
    <row r="955" spans="1:6" s="2676" customFormat="1" ht="92.4">
      <c r="A955" s="2629" t="s">
        <v>172</v>
      </c>
      <c r="B955" s="2679" t="s">
        <v>4164</v>
      </c>
      <c r="C955" s="2799"/>
      <c r="D955" s="2799"/>
      <c r="E955" s="2800"/>
      <c r="F955" s="2800"/>
    </row>
    <row r="956" spans="1:6" s="2676" customFormat="1" ht="26.4">
      <c r="A956" s="2707" t="s">
        <v>157</v>
      </c>
      <c r="B956" s="2801" t="s">
        <v>4165</v>
      </c>
      <c r="C956" s="2670" t="s">
        <v>215</v>
      </c>
      <c r="D956" s="2671">
        <v>1</v>
      </c>
      <c r="E956" s="2802"/>
      <c r="F956" s="2803"/>
    </row>
    <row r="957" spans="1:6" s="2592" customFormat="1">
      <c r="A957" s="2694" t="s">
        <v>157</v>
      </c>
      <c r="B957" s="2804" t="s">
        <v>4166</v>
      </c>
      <c r="C957" s="2624" t="s">
        <v>215</v>
      </c>
      <c r="D957" s="2626">
        <v>1</v>
      </c>
      <c r="E957" s="2805"/>
      <c r="F957" s="2806"/>
    </row>
    <row r="958" spans="1:6" s="2592" customFormat="1">
      <c r="A958" s="2694" t="s">
        <v>157</v>
      </c>
      <c r="B958" s="2804" t="s">
        <v>4167</v>
      </c>
      <c r="C958" s="2624" t="s">
        <v>201</v>
      </c>
      <c r="D958" s="2626">
        <v>2</v>
      </c>
      <c r="E958" s="2805"/>
      <c r="F958" s="2806"/>
    </row>
    <row r="959" spans="1:6" s="2592" customFormat="1">
      <c r="A959" s="2694" t="s">
        <v>157</v>
      </c>
      <c r="B959" s="2804" t="s">
        <v>4168</v>
      </c>
      <c r="C959" s="2624" t="s">
        <v>201</v>
      </c>
      <c r="D959" s="2626">
        <v>1</v>
      </c>
      <c r="E959" s="2805"/>
      <c r="F959" s="2806"/>
    </row>
    <row r="960" spans="1:6" s="2592" customFormat="1">
      <c r="A960" s="2694" t="s">
        <v>157</v>
      </c>
      <c r="B960" s="2804" t="s">
        <v>4169</v>
      </c>
      <c r="C960" s="2624" t="s">
        <v>201</v>
      </c>
      <c r="D960" s="2807" t="s">
        <v>4170</v>
      </c>
      <c r="E960" s="2805"/>
      <c r="F960" s="2806"/>
    </row>
    <row r="961" spans="1:7" s="2592" customFormat="1" ht="26.4">
      <c r="A961" s="2694" t="s">
        <v>157</v>
      </c>
      <c r="B961" s="2804" t="s">
        <v>4171</v>
      </c>
      <c r="C961" s="2624" t="s">
        <v>201</v>
      </c>
      <c r="D961" s="2626">
        <v>1</v>
      </c>
      <c r="E961" s="2805"/>
      <c r="F961" s="2806"/>
    </row>
    <row r="962" spans="1:7" s="2592" customFormat="1">
      <c r="A962" s="2694" t="s">
        <v>157</v>
      </c>
      <c r="B962" s="2804" t="s">
        <v>4172</v>
      </c>
      <c r="C962" s="2624" t="s">
        <v>201</v>
      </c>
      <c r="D962" s="2626">
        <v>1</v>
      </c>
      <c r="E962" s="2805"/>
      <c r="F962" s="2806"/>
    </row>
    <row r="963" spans="1:7" s="2592" customFormat="1">
      <c r="A963" s="2694" t="s">
        <v>157</v>
      </c>
      <c r="B963" s="2808" t="s">
        <v>4173</v>
      </c>
      <c r="C963" s="2624" t="s">
        <v>201</v>
      </c>
      <c r="D963" s="2626">
        <v>2</v>
      </c>
      <c r="E963" s="2805"/>
      <c r="F963" s="2806"/>
    </row>
    <row r="964" spans="1:7" s="2592" customFormat="1">
      <c r="A964" s="2694" t="s">
        <v>157</v>
      </c>
      <c r="B964" s="2804" t="s">
        <v>4174</v>
      </c>
      <c r="C964" s="2624" t="s">
        <v>201</v>
      </c>
      <c r="D964" s="2626">
        <v>1</v>
      </c>
      <c r="E964" s="2805"/>
      <c r="F964" s="2806"/>
    </row>
    <row r="965" spans="1:7" s="2592" customFormat="1" ht="105.6">
      <c r="A965" s="2694" t="s">
        <v>157</v>
      </c>
      <c r="B965" s="2804" t="s">
        <v>4175</v>
      </c>
      <c r="C965" s="2624" t="s">
        <v>201</v>
      </c>
      <c r="D965" s="2626">
        <v>7</v>
      </c>
      <c r="E965" s="2805"/>
      <c r="F965" s="2806"/>
    </row>
    <row r="966" spans="1:7" s="2592" customFormat="1" ht="52.8">
      <c r="A966" s="2694" t="s">
        <v>157</v>
      </c>
      <c r="B966" s="2663" t="s">
        <v>4176</v>
      </c>
      <c r="C966" s="2624" t="s">
        <v>201</v>
      </c>
      <c r="D966" s="2626">
        <v>2</v>
      </c>
      <c r="E966" s="2805"/>
      <c r="F966" s="2806"/>
    </row>
    <row r="967" spans="1:7" s="2592" customFormat="1" ht="26.4">
      <c r="A967" s="2694" t="s">
        <v>157</v>
      </c>
      <c r="B967" s="2663" t="s">
        <v>4177</v>
      </c>
      <c r="C967" s="2624" t="s">
        <v>215</v>
      </c>
      <c r="D967" s="2626">
        <v>1</v>
      </c>
      <c r="E967" s="2805"/>
      <c r="F967" s="2806"/>
    </row>
    <row r="968" spans="1:7" s="2811" customFormat="1" ht="13.8">
      <c r="A968" s="2714" t="s">
        <v>157</v>
      </c>
      <c r="B968" s="2663" t="s">
        <v>4178</v>
      </c>
      <c r="C968" s="2624" t="s">
        <v>215</v>
      </c>
      <c r="D968" s="2626">
        <v>1</v>
      </c>
      <c r="E968" s="2809"/>
      <c r="F968" s="2809"/>
      <c r="G968" s="2810"/>
    </row>
    <row r="969" spans="1:7" s="2592" customFormat="1" ht="52.8">
      <c r="A969" s="2694" t="s">
        <v>157</v>
      </c>
      <c r="B969" s="2663" t="s">
        <v>4179</v>
      </c>
      <c r="C969" s="2624" t="s">
        <v>215</v>
      </c>
      <c r="D969" s="2626">
        <v>2</v>
      </c>
      <c r="E969" s="2805"/>
      <c r="F969" s="2806"/>
    </row>
    <row r="970" spans="1:7" s="2811" customFormat="1" ht="13.8">
      <c r="A970" s="2714" t="s">
        <v>157</v>
      </c>
      <c r="B970" s="2663" t="s">
        <v>4180</v>
      </c>
      <c r="C970" s="2624" t="s">
        <v>215</v>
      </c>
      <c r="D970" s="2812">
        <v>50</v>
      </c>
      <c r="E970" s="2809"/>
      <c r="F970" s="2809"/>
    </row>
    <row r="971" spans="1:7" s="2592" customFormat="1" ht="26.4">
      <c r="A971" s="2694" t="s">
        <v>157</v>
      </c>
      <c r="B971" s="2663" t="s">
        <v>4181</v>
      </c>
      <c r="C971" s="2624" t="s">
        <v>215</v>
      </c>
      <c r="D971" s="2626">
        <v>14</v>
      </c>
      <c r="E971" s="2805"/>
      <c r="F971" s="2806"/>
    </row>
    <row r="972" spans="1:7" s="2592" customFormat="1">
      <c r="A972" s="2694" t="s">
        <v>157</v>
      </c>
      <c r="B972" s="2813" t="s">
        <v>4182</v>
      </c>
      <c r="C972" s="2624" t="s">
        <v>215</v>
      </c>
      <c r="D972" s="2626">
        <v>2</v>
      </c>
      <c r="E972" s="2805"/>
      <c r="F972" s="2806"/>
    </row>
    <row r="973" spans="1:7" s="2592" customFormat="1">
      <c r="A973" s="2694" t="s">
        <v>157</v>
      </c>
      <c r="B973" s="2813" t="s">
        <v>4183</v>
      </c>
      <c r="C973" s="2624" t="s">
        <v>215</v>
      </c>
      <c r="D973" s="2626">
        <v>5</v>
      </c>
      <c r="E973" s="2805"/>
      <c r="F973" s="2806"/>
    </row>
    <row r="974" spans="1:7" s="2592" customFormat="1">
      <c r="A974" s="2694" t="s">
        <v>157</v>
      </c>
      <c r="B974" s="2627" t="s">
        <v>4184</v>
      </c>
      <c r="C974" s="2624" t="s">
        <v>201</v>
      </c>
      <c r="D974" s="2626">
        <v>1</v>
      </c>
      <c r="E974" s="2805"/>
      <c r="F974" s="2806"/>
    </row>
    <row r="975" spans="1:7" s="2592" customFormat="1">
      <c r="A975" s="2694" t="s">
        <v>157</v>
      </c>
      <c r="B975" s="2804" t="s">
        <v>4185</v>
      </c>
      <c r="C975" s="2624" t="s">
        <v>201</v>
      </c>
      <c r="D975" s="2626">
        <v>1</v>
      </c>
      <c r="E975" s="2805"/>
      <c r="F975" s="2806"/>
    </row>
    <row r="976" spans="1:7" s="2592" customFormat="1">
      <c r="A976" s="2694" t="s">
        <v>157</v>
      </c>
      <c r="B976" s="2627" t="s">
        <v>4186</v>
      </c>
      <c r="C976" s="2710" t="s">
        <v>226</v>
      </c>
      <c r="D976" s="2814">
        <v>15</v>
      </c>
      <c r="E976" s="2805"/>
      <c r="F976" s="2806"/>
    </row>
    <row r="977" spans="1:6" s="2592" customFormat="1">
      <c r="A977" s="2694" t="s">
        <v>157</v>
      </c>
      <c r="B977" s="2627" t="s">
        <v>4187</v>
      </c>
      <c r="C977" s="2710" t="s">
        <v>215</v>
      </c>
      <c r="D977" s="2814">
        <v>1</v>
      </c>
      <c r="E977" s="2805"/>
      <c r="F977" s="2806"/>
    </row>
    <row r="978" spans="1:6" s="2592" customFormat="1" ht="79.2">
      <c r="A978" s="2694" t="s">
        <v>157</v>
      </c>
      <c r="B978" s="2663" t="s">
        <v>4188</v>
      </c>
      <c r="C978" s="2624" t="s">
        <v>201</v>
      </c>
      <c r="D978" s="2626">
        <v>1</v>
      </c>
      <c r="E978" s="2815"/>
      <c r="F978" s="2816"/>
    </row>
    <row r="979" spans="1:6" s="273" customFormat="1">
      <c r="A979" s="2641"/>
      <c r="B979" s="2642" t="s">
        <v>1969</v>
      </c>
      <c r="C979" s="2643" t="s">
        <v>201</v>
      </c>
      <c r="D979" s="2644">
        <v>1</v>
      </c>
      <c r="E979" s="2777"/>
      <c r="F979" s="2817">
        <f>D979*E979</f>
        <v>0</v>
      </c>
    </row>
    <row r="980" spans="1:6" s="2681" customFormat="1">
      <c r="A980" s="2818"/>
      <c r="B980" s="2819"/>
      <c r="C980" s="1159"/>
      <c r="D980" s="1160"/>
      <c r="E980" s="2820"/>
      <c r="F980" s="2821"/>
    </row>
    <row r="981" spans="1:6" s="2676" customFormat="1" ht="92.4">
      <c r="A981" s="2629" t="s">
        <v>202</v>
      </c>
      <c r="B981" s="2679" t="s">
        <v>4189</v>
      </c>
      <c r="C981" s="2799"/>
      <c r="D981" s="2799"/>
      <c r="E981" s="2800"/>
      <c r="F981" s="2800"/>
    </row>
    <row r="982" spans="1:6" s="2676" customFormat="1" ht="26.4">
      <c r="A982" s="2707" t="s">
        <v>157</v>
      </c>
      <c r="B982" s="2801" t="s">
        <v>4190</v>
      </c>
      <c r="C982" s="2670" t="s">
        <v>215</v>
      </c>
      <c r="D982" s="2671">
        <v>1</v>
      </c>
      <c r="E982" s="2802"/>
      <c r="F982" s="2803"/>
    </row>
    <row r="983" spans="1:6" s="2676" customFormat="1">
      <c r="A983" s="2707" t="s">
        <v>157</v>
      </c>
      <c r="B983" s="2801" t="s">
        <v>4166</v>
      </c>
      <c r="C983" s="2670" t="s">
        <v>215</v>
      </c>
      <c r="D983" s="2671">
        <v>1</v>
      </c>
      <c r="E983" s="2802"/>
      <c r="F983" s="2803"/>
    </row>
    <row r="984" spans="1:6" s="2676" customFormat="1">
      <c r="A984" s="2707" t="s">
        <v>157</v>
      </c>
      <c r="B984" s="2801" t="s">
        <v>4167</v>
      </c>
      <c r="C984" s="2670" t="s">
        <v>201</v>
      </c>
      <c r="D984" s="2671">
        <v>2</v>
      </c>
      <c r="E984" s="2802"/>
      <c r="F984" s="2803"/>
    </row>
    <row r="985" spans="1:6" s="2676" customFormat="1">
      <c r="A985" s="2707" t="s">
        <v>157</v>
      </c>
      <c r="B985" s="2801" t="s">
        <v>4168</v>
      </c>
      <c r="C985" s="2670" t="s">
        <v>201</v>
      </c>
      <c r="D985" s="2671">
        <v>1</v>
      </c>
      <c r="E985" s="2802"/>
      <c r="F985" s="2803"/>
    </row>
    <row r="986" spans="1:6" s="2676" customFormat="1">
      <c r="A986" s="2707" t="s">
        <v>157</v>
      </c>
      <c r="B986" s="2801" t="s">
        <v>4169</v>
      </c>
      <c r="C986" s="2670" t="s">
        <v>201</v>
      </c>
      <c r="D986" s="2822" t="s">
        <v>4170</v>
      </c>
      <c r="E986" s="2802"/>
      <c r="F986" s="2803"/>
    </row>
    <row r="987" spans="1:6" s="2676" customFormat="1" ht="26.4">
      <c r="A987" s="2707" t="s">
        <v>157</v>
      </c>
      <c r="B987" s="2801" t="s">
        <v>4171</v>
      </c>
      <c r="C987" s="2670" t="s">
        <v>201</v>
      </c>
      <c r="D987" s="2671">
        <v>1</v>
      </c>
      <c r="E987" s="2802"/>
      <c r="F987" s="2803"/>
    </row>
    <row r="988" spans="1:6" s="2676" customFormat="1">
      <c r="A988" s="2707" t="s">
        <v>157</v>
      </c>
      <c r="B988" s="2801" t="s">
        <v>4172</v>
      </c>
      <c r="C988" s="2670" t="s">
        <v>201</v>
      </c>
      <c r="D988" s="2671">
        <v>1</v>
      </c>
      <c r="E988" s="2802"/>
      <c r="F988" s="2803"/>
    </row>
    <row r="989" spans="1:6" s="2676" customFormat="1">
      <c r="A989" s="2707" t="s">
        <v>157</v>
      </c>
      <c r="B989" s="2823" t="s">
        <v>4173</v>
      </c>
      <c r="C989" s="2670" t="s">
        <v>201</v>
      </c>
      <c r="D989" s="2671">
        <v>2</v>
      </c>
      <c r="E989" s="2802"/>
      <c r="F989" s="2803"/>
    </row>
    <row r="990" spans="1:6" s="2676" customFormat="1">
      <c r="A990" s="2707" t="s">
        <v>157</v>
      </c>
      <c r="B990" s="2801" t="s">
        <v>4174</v>
      </c>
      <c r="C990" s="2670" t="s">
        <v>201</v>
      </c>
      <c r="D990" s="2671">
        <v>1</v>
      </c>
      <c r="E990" s="2802"/>
      <c r="F990" s="2803"/>
    </row>
    <row r="991" spans="1:6" s="2592" customFormat="1" ht="105.6">
      <c r="A991" s="2694" t="s">
        <v>157</v>
      </c>
      <c r="B991" s="2804" t="s">
        <v>4175</v>
      </c>
      <c r="C991" s="2624" t="s">
        <v>201</v>
      </c>
      <c r="D991" s="2626">
        <v>6</v>
      </c>
      <c r="E991" s="2805"/>
      <c r="F991" s="2806"/>
    </row>
    <row r="992" spans="1:6" s="2592" customFormat="1" ht="52.8">
      <c r="A992" s="2694" t="s">
        <v>157</v>
      </c>
      <c r="B992" s="2663" t="s">
        <v>4176</v>
      </c>
      <c r="C992" s="2624" t="s">
        <v>201</v>
      </c>
      <c r="D992" s="2626">
        <v>1</v>
      </c>
      <c r="E992" s="2805"/>
      <c r="F992" s="2806"/>
    </row>
    <row r="993" spans="1:7" s="2592" customFormat="1" ht="26.4">
      <c r="A993" s="2694" t="s">
        <v>157</v>
      </c>
      <c r="B993" s="2663" t="s">
        <v>4177</v>
      </c>
      <c r="C993" s="2624" t="s">
        <v>215</v>
      </c>
      <c r="D993" s="2626">
        <v>1</v>
      </c>
      <c r="E993" s="2805"/>
      <c r="F993" s="2806"/>
    </row>
    <row r="994" spans="1:7" s="2811" customFormat="1" ht="13.8">
      <c r="A994" s="2714" t="s">
        <v>157</v>
      </c>
      <c r="B994" s="2663" t="s">
        <v>4178</v>
      </c>
      <c r="C994" s="2624" t="s">
        <v>215</v>
      </c>
      <c r="D994" s="2626">
        <v>1</v>
      </c>
      <c r="E994" s="2809"/>
      <c r="F994" s="2809"/>
      <c r="G994" s="2810"/>
    </row>
    <row r="995" spans="1:7" s="2811" customFormat="1" ht="13.8">
      <c r="A995" s="2714" t="s">
        <v>157</v>
      </c>
      <c r="B995" s="2663" t="s">
        <v>4180</v>
      </c>
      <c r="C995" s="2624" t="s">
        <v>215</v>
      </c>
      <c r="D995" s="2626">
        <v>50</v>
      </c>
      <c r="E995" s="2809"/>
      <c r="F995" s="2809"/>
    </row>
    <row r="996" spans="1:7" s="2592" customFormat="1" ht="52.8">
      <c r="A996" s="2694" t="s">
        <v>157</v>
      </c>
      <c r="B996" s="2663" t="s">
        <v>4179</v>
      </c>
      <c r="C996" s="2624" t="s">
        <v>215</v>
      </c>
      <c r="D996" s="2626">
        <v>3</v>
      </c>
      <c r="E996" s="2805"/>
      <c r="F996" s="2806"/>
    </row>
    <row r="997" spans="1:7" s="2592" customFormat="1" ht="26.4">
      <c r="A997" s="2694" t="s">
        <v>157</v>
      </c>
      <c r="B997" s="2663" t="s">
        <v>4181</v>
      </c>
      <c r="C997" s="2624" t="s">
        <v>215</v>
      </c>
      <c r="D997" s="2626">
        <v>17</v>
      </c>
      <c r="E997" s="2805"/>
      <c r="F997" s="2806"/>
    </row>
    <row r="998" spans="1:7" s="2592" customFormat="1">
      <c r="A998" s="2694" t="s">
        <v>157</v>
      </c>
      <c r="B998" s="2813" t="s">
        <v>4182</v>
      </c>
      <c r="C998" s="2624" t="s">
        <v>215</v>
      </c>
      <c r="D998" s="2626">
        <v>2</v>
      </c>
      <c r="E998" s="2805"/>
      <c r="F998" s="2806"/>
    </row>
    <row r="999" spans="1:7" s="2592" customFormat="1">
      <c r="A999" s="2694" t="s">
        <v>157</v>
      </c>
      <c r="B999" s="2813" t="s">
        <v>4183</v>
      </c>
      <c r="C999" s="2624" t="s">
        <v>215</v>
      </c>
      <c r="D999" s="2626">
        <v>5</v>
      </c>
      <c r="E999" s="2805"/>
      <c r="F999" s="2806"/>
    </row>
    <row r="1000" spans="1:7" s="2592" customFormat="1">
      <c r="A1000" s="2694" t="s">
        <v>157</v>
      </c>
      <c r="B1000" s="2627" t="s">
        <v>4184</v>
      </c>
      <c r="C1000" s="2624" t="s">
        <v>201</v>
      </c>
      <c r="D1000" s="2626">
        <v>1</v>
      </c>
      <c r="E1000" s="2805"/>
      <c r="F1000" s="2806"/>
    </row>
    <row r="1001" spans="1:7" s="2592" customFormat="1">
      <c r="A1001" s="2694" t="s">
        <v>157</v>
      </c>
      <c r="B1001" s="2804" t="s">
        <v>4185</v>
      </c>
      <c r="C1001" s="2624" t="s">
        <v>201</v>
      </c>
      <c r="D1001" s="2626">
        <v>1</v>
      </c>
      <c r="E1001" s="2805"/>
      <c r="F1001" s="2806"/>
    </row>
    <row r="1002" spans="1:7" s="2592" customFormat="1">
      <c r="A1002" s="2694" t="s">
        <v>157</v>
      </c>
      <c r="B1002" s="2627" t="s">
        <v>4186</v>
      </c>
      <c r="C1002" s="2710" t="s">
        <v>226</v>
      </c>
      <c r="D1002" s="2814">
        <v>15</v>
      </c>
      <c r="E1002" s="2805"/>
      <c r="F1002" s="2806"/>
    </row>
    <row r="1003" spans="1:7" s="2592" customFormat="1">
      <c r="A1003" s="2694" t="s">
        <v>157</v>
      </c>
      <c r="B1003" s="2627" t="s">
        <v>4187</v>
      </c>
      <c r="C1003" s="2710" t="s">
        <v>215</v>
      </c>
      <c r="D1003" s="2814">
        <v>1</v>
      </c>
      <c r="E1003" s="2805"/>
      <c r="F1003" s="2806"/>
    </row>
    <row r="1004" spans="1:7" s="2592" customFormat="1" ht="79.2">
      <c r="A1004" s="2694" t="s">
        <v>157</v>
      </c>
      <c r="B1004" s="2663" t="s">
        <v>4188</v>
      </c>
      <c r="C1004" s="2624" t="s">
        <v>201</v>
      </c>
      <c r="D1004" s="2626">
        <v>1</v>
      </c>
      <c r="E1004" s="2815"/>
      <c r="F1004" s="2816"/>
    </row>
    <row r="1005" spans="1:7" s="273" customFormat="1">
      <c r="A1005" s="2641"/>
      <c r="B1005" s="2642" t="s">
        <v>1969</v>
      </c>
      <c r="C1005" s="2643" t="s">
        <v>201</v>
      </c>
      <c r="D1005" s="2644">
        <v>1</v>
      </c>
      <c r="E1005" s="2777"/>
      <c r="F1005" s="2817">
        <f>D1005*E1005</f>
        <v>0</v>
      </c>
    </row>
    <row r="1006" spans="1:7" s="2681" customFormat="1">
      <c r="A1006" s="2688"/>
      <c r="B1006" s="2689"/>
      <c r="C1006" s="2608"/>
      <c r="D1006" s="2684"/>
      <c r="E1006" s="2611"/>
      <c r="F1006" s="2611"/>
    </row>
    <row r="1007" spans="1:7" s="2592" customFormat="1" ht="39.6">
      <c r="A1007" s="2614" t="s">
        <v>203</v>
      </c>
      <c r="B1007" s="2664" t="s">
        <v>452</v>
      </c>
      <c r="C1007" s="2690"/>
      <c r="D1007" s="2691"/>
      <c r="E1007" s="2692"/>
      <c r="F1007" s="2693"/>
    </row>
    <row r="1008" spans="1:7" s="2592" customFormat="1">
      <c r="A1008" s="2694" t="s">
        <v>157</v>
      </c>
      <c r="B1008" s="2664" t="s">
        <v>3979</v>
      </c>
      <c r="C1008" s="2695" t="s">
        <v>226</v>
      </c>
      <c r="D1008" s="2614">
        <v>98</v>
      </c>
      <c r="E1008" s="2777"/>
      <c r="F1008" s="2817">
        <f>D1008*E1008</f>
        <v>0</v>
      </c>
    </row>
    <row r="1009" spans="1:6" s="2592" customFormat="1">
      <c r="A1009" s="2694" t="s">
        <v>157</v>
      </c>
      <c r="B1009" s="2664" t="s">
        <v>453</v>
      </c>
      <c r="C1009" s="2695" t="s">
        <v>226</v>
      </c>
      <c r="D1009" s="2614">
        <v>390</v>
      </c>
      <c r="E1009" s="2777"/>
      <c r="F1009" s="2817">
        <f>D1009*E1009</f>
        <v>0</v>
      </c>
    </row>
    <row r="1010" spans="1:6" s="2592" customFormat="1">
      <c r="A1010" s="2694" t="s">
        <v>157</v>
      </c>
      <c r="B1010" s="2664" t="s">
        <v>3980</v>
      </c>
      <c r="C1010" s="2695" t="s">
        <v>226</v>
      </c>
      <c r="D1010" s="2614">
        <v>423</v>
      </c>
      <c r="E1010" s="2777"/>
      <c r="F1010" s="2817">
        <f>D1010*E1010</f>
        <v>0</v>
      </c>
    </row>
    <row r="1011" spans="1:6">
      <c r="A1011" s="2698"/>
      <c r="B1011" s="2705"/>
      <c r="C1011" s="2700"/>
      <c r="D1011" s="2682"/>
      <c r="E1011" s="2686"/>
      <c r="F1011" s="2709"/>
    </row>
    <row r="1012" spans="1:6" s="2665" customFormat="1" ht="26.4">
      <c r="A1012" s="2614" t="s">
        <v>205</v>
      </c>
      <c r="B1012" s="113" t="s">
        <v>547</v>
      </c>
      <c r="C1012" s="114"/>
      <c r="D1012" s="115"/>
      <c r="E1012" s="116"/>
      <c r="F1012" s="117"/>
    </row>
    <row r="1013" spans="1:6" s="2665" customFormat="1" ht="26.4">
      <c r="A1013" s="118" t="s">
        <v>157</v>
      </c>
      <c r="B1013" s="113" t="s">
        <v>4191</v>
      </c>
      <c r="C1013" s="121" t="s">
        <v>226</v>
      </c>
      <c r="D1013" s="122">
        <v>425</v>
      </c>
      <c r="E1013" s="2777"/>
      <c r="F1013" s="2817">
        <f>D1013*E1013</f>
        <v>0</v>
      </c>
    </row>
    <row r="1014" spans="1:6" s="2665" customFormat="1">
      <c r="A1014" s="118" t="s">
        <v>157</v>
      </c>
      <c r="B1014" s="113" t="s">
        <v>4192</v>
      </c>
      <c r="C1014" s="114" t="s">
        <v>226</v>
      </c>
      <c r="D1014" s="115">
        <v>425</v>
      </c>
      <c r="E1014" s="2777"/>
      <c r="F1014" s="2817">
        <f>D1014*E1014</f>
        <v>0</v>
      </c>
    </row>
    <row r="1015" spans="1:6" s="2665" customFormat="1">
      <c r="A1015" s="118" t="s">
        <v>157</v>
      </c>
      <c r="B1015" s="119" t="s">
        <v>2024</v>
      </c>
      <c r="C1015" s="114" t="s">
        <v>226</v>
      </c>
      <c r="D1015" s="115">
        <v>10390</v>
      </c>
      <c r="E1015" s="2777"/>
      <c r="F1015" s="2817">
        <f>D1015*E1015</f>
        <v>0</v>
      </c>
    </row>
    <row r="1016" spans="1:6" s="2665" customFormat="1" ht="26.4">
      <c r="A1016" s="118" t="s">
        <v>157</v>
      </c>
      <c r="B1016" s="119" t="s">
        <v>4193</v>
      </c>
      <c r="C1016" s="121" t="s">
        <v>226</v>
      </c>
      <c r="D1016" s="122">
        <v>680</v>
      </c>
      <c r="E1016" s="2777"/>
      <c r="F1016" s="2817">
        <f>D1016*E1016</f>
        <v>0</v>
      </c>
    </row>
    <row r="1017" spans="1:6" s="2681" customFormat="1">
      <c r="A1017" s="2824"/>
      <c r="B1017" s="2819"/>
      <c r="C1017" s="2825"/>
      <c r="D1017" s="2826"/>
      <c r="E1017" s="2820"/>
      <c r="F1017" s="2821"/>
    </row>
    <row r="1018" spans="1:6" s="2665" customFormat="1" ht="26.4">
      <c r="A1018" s="2614" t="s">
        <v>206</v>
      </c>
      <c r="B1018" s="113" t="s">
        <v>4194</v>
      </c>
      <c r="C1018" s="121" t="s">
        <v>215</v>
      </c>
      <c r="D1018" s="122">
        <v>38</v>
      </c>
      <c r="E1018" s="2777"/>
      <c r="F1018" s="2817">
        <f>D1018*E1018</f>
        <v>0</v>
      </c>
    </row>
    <row r="1019" spans="1:6" s="2681" customFormat="1">
      <c r="A1019" s="2682"/>
      <c r="B1019" s="2819"/>
      <c r="C1019" s="1159"/>
      <c r="D1019" s="1160"/>
      <c r="E1019" s="2686"/>
      <c r="F1019" s="2709"/>
    </row>
    <row r="1020" spans="1:6" s="2665" customFormat="1" ht="26.4">
      <c r="A1020" s="2614" t="s">
        <v>207</v>
      </c>
      <c r="B1020" s="113" t="s">
        <v>4195</v>
      </c>
      <c r="C1020" s="121" t="s">
        <v>215</v>
      </c>
      <c r="D1020" s="122">
        <v>42</v>
      </c>
      <c r="E1020" s="2777"/>
      <c r="F1020" s="2817">
        <f>D1020*E1020</f>
        <v>0</v>
      </c>
    </row>
    <row r="1021" spans="1:6" s="2681" customFormat="1">
      <c r="A1021" s="2682"/>
      <c r="B1021" s="2819"/>
      <c r="C1021" s="1159"/>
      <c r="D1021" s="1160"/>
      <c r="E1021" s="2686"/>
      <c r="F1021" s="2709"/>
    </row>
    <row r="1022" spans="1:6" s="2786" customFormat="1" ht="26.4">
      <c r="A1022" s="274" t="s">
        <v>208</v>
      </c>
      <c r="B1022" s="2733" t="s">
        <v>4196</v>
      </c>
      <c r="C1022" s="275" t="s">
        <v>215</v>
      </c>
      <c r="D1022" s="276">
        <v>11</v>
      </c>
      <c r="E1022" s="2777"/>
      <c r="F1022" s="2817">
        <f>D1022*E1022</f>
        <v>0</v>
      </c>
    </row>
    <row r="1023" spans="1:6" s="2665" customFormat="1">
      <c r="A1023" s="2614"/>
      <c r="B1023" s="113"/>
      <c r="C1023" s="121"/>
      <c r="D1023" s="122"/>
      <c r="E1023" s="2712"/>
      <c r="F1023" s="2713"/>
    </row>
    <row r="1024" spans="1:6" s="2786" customFormat="1" ht="39.6">
      <c r="A1024" s="274" t="s">
        <v>209</v>
      </c>
      <c r="B1024" s="2733" t="s">
        <v>4197</v>
      </c>
      <c r="C1024" s="275" t="s">
        <v>215</v>
      </c>
      <c r="D1024" s="276">
        <v>16</v>
      </c>
      <c r="E1024" s="2777"/>
      <c r="F1024" s="2817">
        <f>D1024*E1024</f>
        <v>0</v>
      </c>
    </row>
    <row r="1025" spans="1:6" s="2786" customFormat="1">
      <c r="A1025" s="274"/>
      <c r="B1025" s="2733"/>
      <c r="C1025" s="275"/>
      <c r="D1025" s="276"/>
      <c r="E1025" s="2692"/>
      <c r="F1025" s="2713"/>
    </row>
    <row r="1026" spans="1:6" s="2786" customFormat="1" ht="26.4">
      <c r="A1026" s="274" t="s">
        <v>210</v>
      </c>
      <c r="B1026" s="2733" t="s">
        <v>4198</v>
      </c>
      <c r="C1026" s="275" t="s">
        <v>215</v>
      </c>
      <c r="D1026" s="276">
        <v>8</v>
      </c>
      <c r="E1026" s="2777"/>
      <c r="F1026" s="2817">
        <f>D1026*E1026</f>
        <v>0</v>
      </c>
    </row>
    <row r="1027" spans="1:6" s="2786" customFormat="1">
      <c r="A1027" s="274"/>
      <c r="B1027" s="2733"/>
      <c r="C1027" s="275"/>
      <c r="D1027" s="276"/>
      <c r="E1027" s="2692"/>
      <c r="F1027" s="2790"/>
    </row>
    <row r="1028" spans="1:6" s="2665" customFormat="1" ht="26.4">
      <c r="A1028" s="2614" t="s">
        <v>211</v>
      </c>
      <c r="B1028" s="113" t="s">
        <v>565</v>
      </c>
      <c r="C1028" s="114"/>
      <c r="D1028" s="115"/>
      <c r="E1028" s="116"/>
      <c r="F1028" s="117"/>
    </row>
    <row r="1029" spans="1:6" s="2665" customFormat="1">
      <c r="A1029" s="118" t="s">
        <v>157</v>
      </c>
      <c r="B1029" s="113" t="s">
        <v>4199</v>
      </c>
      <c r="C1029" s="121" t="s">
        <v>226</v>
      </c>
      <c r="D1029" s="122">
        <v>1100</v>
      </c>
      <c r="E1029" s="2777"/>
      <c r="F1029" s="2817">
        <f>D1029*E1029</f>
        <v>0</v>
      </c>
    </row>
    <row r="1030" spans="1:6" s="2665" customFormat="1">
      <c r="A1030" s="118" t="s">
        <v>157</v>
      </c>
      <c r="B1030" s="113" t="s">
        <v>566</v>
      </c>
      <c r="C1030" s="121" t="s">
        <v>226</v>
      </c>
      <c r="D1030" s="122">
        <v>250</v>
      </c>
      <c r="E1030" s="2777"/>
      <c r="F1030" s="2817">
        <f>D1030*E1030</f>
        <v>0</v>
      </c>
    </row>
    <row r="1031" spans="1:6" s="273" customFormat="1">
      <c r="A1031" s="2641"/>
      <c r="B1031" s="2655"/>
      <c r="C1031" s="2656"/>
      <c r="D1031" s="2657"/>
      <c r="E1031" s="2712"/>
      <c r="F1031" s="2713"/>
    </row>
    <row r="1032" spans="1:6" s="2592" customFormat="1" ht="52.8">
      <c r="A1032" s="274" t="s">
        <v>212</v>
      </c>
      <c r="B1032" s="2663" t="s">
        <v>4200</v>
      </c>
      <c r="C1032" s="2624" t="s">
        <v>215</v>
      </c>
      <c r="D1032" s="276">
        <v>1</v>
      </c>
      <c r="E1032" s="2777"/>
      <c r="F1032" s="2817">
        <f>D1032*E1032</f>
        <v>0</v>
      </c>
    </row>
    <row r="1033" spans="1:6" s="2789" customFormat="1">
      <c r="A1033" s="1154"/>
      <c r="B1033" s="2787"/>
      <c r="C1033" s="283"/>
      <c r="D1033" s="1155"/>
      <c r="E1033" s="2701"/>
      <c r="F1033" s="2827"/>
    </row>
    <row r="1034" spans="1:6" s="2786" customFormat="1" ht="26.4">
      <c r="A1034" s="274" t="s">
        <v>213</v>
      </c>
      <c r="B1034" s="2733" t="s">
        <v>2025</v>
      </c>
      <c r="C1034" s="275" t="s">
        <v>215</v>
      </c>
      <c r="D1034" s="276">
        <v>40</v>
      </c>
      <c r="E1034" s="2777"/>
      <c r="F1034" s="2817">
        <f>D1034*E1034</f>
        <v>0</v>
      </c>
    </row>
    <row r="1035" spans="1:6" s="2786" customFormat="1">
      <c r="A1035" s="274"/>
      <c r="B1035" s="2733"/>
      <c r="C1035" s="275"/>
      <c r="D1035" s="276"/>
      <c r="E1035" s="2692"/>
      <c r="F1035" s="2713"/>
    </row>
    <row r="1036" spans="1:6" s="2786" customFormat="1">
      <c r="A1036" s="274" t="s">
        <v>425</v>
      </c>
      <c r="B1036" s="2733" t="s">
        <v>549</v>
      </c>
      <c r="C1036" s="275" t="s">
        <v>215</v>
      </c>
      <c r="D1036" s="276">
        <v>40</v>
      </c>
      <c r="E1036" s="2777"/>
      <c r="F1036" s="2817">
        <f>D1036*E1036</f>
        <v>0</v>
      </c>
    </row>
    <row r="1037" spans="1:6">
      <c r="A1037" s="1154"/>
      <c r="B1037" s="2685"/>
      <c r="C1037" s="2608"/>
      <c r="D1037" s="1155"/>
      <c r="E1037" s="2701"/>
      <c r="F1037" s="2727"/>
    </row>
    <row r="1038" spans="1:6" s="2665" customFormat="1" ht="132">
      <c r="A1038" s="2614" t="s">
        <v>426</v>
      </c>
      <c r="B1038" s="120" t="s">
        <v>4201</v>
      </c>
      <c r="C1038" s="121" t="s">
        <v>201</v>
      </c>
      <c r="D1038" s="122">
        <v>1</v>
      </c>
      <c r="E1038" s="2777"/>
      <c r="F1038" s="2817">
        <f>D1038*E1038</f>
        <v>0</v>
      </c>
    </row>
    <row r="1039" spans="1:6" s="2681" customFormat="1">
      <c r="A1039" s="2682"/>
      <c r="B1039" s="1158"/>
      <c r="C1039" s="1159"/>
      <c r="D1039" s="1160"/>
      <c r="E1039" s="2686"/>
      <c r="F1039" s="2709"/>
    </row>
    <row r="1040" spans="1:6" s="273" customFormat="1">
      <c r="A1040" s="267"/>
      <c r="B1040" s="268" t="s">
        <v>550</v>
      </c>
      <c r="C1040" s="269"/>
      <c r="D1040" s="270"/>
      <c r="E1040" s="271"/>
      <c r="F1040" s="272"/>
    </row>
    <row r="1041" spans="1:6" s="2681" customFormat="1">
      <c r="A1041" s="2785"/>
      <c r="B1041" s="2689"/>
      <c r="C1041" s="2608"/>
      <c r="D1041" s="2684"/>
      <c r="E1041" s="2611"/>
      <c r="F1041" s="2611"/>
    </row>
    <row r="1042" spans="1:6" s="2786" customFormat="1" ht="39.6">
      <c r="A1042" s="274" t="s">
        <v>427</v>
      </c>
      <c r="B1042" s="2733" t="s">
        <v>4202</v>
      </c>
      <c r="C1042" s="275" t="s">
        <v>215</v>
      </c>
      <c r="D1042" s="276">
        <v>25</v>
      </c>
      <c r="E1042" s="2777"/>
      <c r="F1042" s="2817">
        <f>D1042*E1042</f>
        <v>0</v>
      </c>
    </row>
    <row r="1043" spans="1:6" s="2665" customFormat="1">
      <c r="A1043" s="2828"/>
      <c r="B1043" s="2615"/>
      <c r="C1043" s="2624"/>
      <c r="D1043" s="2626"/>
      <c r="E1043" s="2592"/>
      <c r="F1043" s="2592"/>
    </row>
    <row r="1044" spans="1:6" s="2786" customFormat="1" ht="39.6">
      <c r="A1044" s="274" t="s">
        <v>428</v>
      </c>
      <c r="B1044" s="2733" t="s">
        <v>551</v>
      </c>
      <c r="C1044" s="275" t="s">
        <v>215</v>
      </c>
      <c r="D1044" s="276">
        <v>5</v>
      </c>
      <c r="E1044" s="2777"/>
      <c r="F1044" s="2817">
        <f>D1044*E1044</f>
        <v>0</v>
      </c>
    </row>
    <row r="1045" spans="1:6" s="2665" customFormat="1">
      <c r="A1045" s="2828"/>
      <c r="B1045" s="2615"/>
      <c r="C1045" s="2624"/>
      <c r="D1045" s="2626"/>
      <c r="E1045" s="2592"/>
      <c r="F1045" s="2592"/>
    </row>
    <row r="1046" spans="1:6" s="2786" customFormat="1" ht="250.8">
      <c r="A1046" s="274" t="s">
        <v>569</v>
      </c>
      <c r="B1046" s="2733" t="s">
        <v>4203</v>
      </c>
      <c r="C1046" s="275" t="s">
        <v>215</v>
      </c>
      <c r="D1046" s="276">
        <v>1</v>
      </c>
      <c r="E1046" s="2777"/>
      <c r="F1046" s="2817">
        <f>D1046*E1046</f>
        <v>0</v>
      </c>
    </row>
    <row r="1047" spans="1:6" s="2665" customFormat="1">
      <c r="A1047" s="2828"/>
      <c r="B1047" s="2615"/>
      <c r="C1047" s="2624"/>
      <c r="D1047" s="2626"/>
      <c r="E1047" s="2592"/>
      <c r="F1047" s="2592"/>
    </row>
    <row r="1048" spans="1:6" s="2786" customFormat="1" ht="118.8">
      <c r="A1048" s="274" t="s">
        <v>570</v>
      </c>
      <c r="B1048" s="2733" t="s">
        <v>4204</v>
      </c>
      <c r="C1048" s="275" t="s">
        <v>215</v>
      </c>
      <c r="D1048" s="276">
        <v>1</v>
      </c>
      <c r="E1048" s="2777"/>
      <c r="F1048" s="2817">
        <f>D1048*E1048</f>
        <v>0</v>
      </c>
    </row>
    <row r="1049" spans="1:6" s="2681" customFormat="1">
      <c r="A1049" s="2785"/>
      <c r="B1049" s="2689"/>
      <c r="C1049" s="2608"/>
      <c r="D1049" s="2684"/>
      <c r="E1049" s="2611"/>
      <c r="F1049" s="2611"/>
    </row>
    <row r="1050" spans="1:6" s="2786" customFormat="1" ht="237.6">
      <c r="A1050" s="274" t="s">
        <v>571</v>
      </c>
      <c r="B1050" s="2733" t="s">
        <v>553</v>
      </c>
      <c r="C1050" s="275" t="s">
        <v>215</v>
      </c>
      <c r="D1050" s="276">
        <v>1</v>
      </c>
      <c r="E1050" s="2777"/>
      <c r="F1050" s="2817">
        <f>D1050*E1050</f>
        <v>0</v>
      </c>
    </row>
    <row r="1051" spans="1:6" s="2665" customFormat="1">
      <c r="A1051" s="2828"/>
      <c r="B1051" s="2615"/>
      <c r="C1051" s="2624"/>
      <c r="D1051" s="2626"/>
      <c r="E1051" s="2592"/>
      <c r="F1051" s="2592"/>
    </row>
    <row r="1052" spans="1:6" s="2786" customFormat="1" ht="132">
      <c r="A1052" s="274" t="s">
        <v>573</v>
      </c>
      <c r="B1052" s="2733" t="s">
        <v>4205</v>
      </c>
      <c r="C1052" s="275" t="s">
        <v>215</v>
      </c>
      <c r="D1052" s="276">
        <v>1</v>
      </c>
      <c r="E1052" s="2777"/>
      <c r="F1052" s="2817">
        <f>D1052*E1052</f>
        <v>0</v>
      </c>
    </row>
    <row r="1053" spans="1:6" s="2681" customFormat="1">
      <c r="A1053" s="2785"/>
      <c r="B1053" s="2689"/>
      <c r="C1053" s="2608"/>
      <c r="D1053" s="2684"/>
      <c r="E1053" s="2611"/>
      <c r="F1053" s="2611"/>
    </row>
    <row r="1054" spans="1:6" s="2786" customFormat="1" ht="26.4">
      <c r="A1054" s="274" t="s">
        <v>574</v>
      </c>
      <c r="B1054" s="2733" t="s">
        <v>4206</v>
      </c>
      <c r="C1054" s="275" t="s">
        <v>215</v>
      </c>
      <c r="D1054" s="276">
        <v>36</v>
      </c>
      <c r="E1054" s="2777"/>
      <c r="F1054" s="2817">
        <f>D1054*E1054</f>
        <v>0</v>
      </c>
    </row>
    <row r="1055" spans="1:6" s="2681" customFormat="1">
      <c r="A1055" s="2785"/>
      <c r="B1055" s="2689"/>
      <c r="C1055" s="2608"/>
      <c r="D1055" s="2684"/>
      <c r="E1055" s="2611"/>
      <c r="F1055" s="2611"/>
    </row>
    <row r="1056" spans="1:6" s="2786" customFormat="1" ht="39.6">
      <c r="A1056" s="274" t="s">
        <v>575</v>
      </c>
      <c r="B1056" s="2733" t="s">
        <v>4207</v>
      </c>
      <c r="C1056" s="275" t="s">
        <v>215</v>
      </c>
      <c r="D1056" s="276">
        <v>35</v>
      </c>
      <c r="E1056" s="2777"/>
      <c r="F1056" s="2817">
        <f>D1056*E1056</f>
        <v>0</v>
      </c>
    </row>
    <row r="1057" spans="1:6" s="2665" customFormat="1">
      <c r="A1057" s="2828"/>
      <c r="B1057" s="2615"/>
      <c r="C1057" s="2624"/>
      <c r="D1057" s="2626"/>
      <c r="E1057" s="2592"/>
      <c r="F1057" s="2592"/>
    </row>
    <row r="1058" spans="1:6" s="2786" customFormat="1" ht="39.6">
      <c r="A1058" s="274" t="s">
        <v>576</v>
      </c>
      <c r="B1058" s="2733" t="s">
        <v>4208</v>
      </c>
      <c r="C1058" s="275" t="s">
        <v>215</v>
      </c>
      <c r="D1058" s="276">
        <v>35</v>
      </c>
      <c r="E1058" s="2777"/>
      <c r="F1058" s="2817">
        <f>D1058*E1058</f>
        <v>0</v>
      </c>
    </row>
    <row r="1059" spans="1:6" s="2665" customFormat="1">
      <c r="A1059" s="2828"/>
      <c r="B1059" s="2615"/>
      <c r="C1059" s="2624"/>
      <c r="D1059" s="2626"/>
      <c r="E1059" s="2592"/>
      <c r="F1059" s="2592"/>
    </row>
    <row r="1060" spans="1:6" s="2786" customFormat="1" ht="39.6">
      <c r="A1060" s="274" t="s">
        <v>1632</v>
      </c>
      <c r="B1060" s="2733" t="s">
        <v>4209</v>
      </c>
      <c r="C1060" s="275" t="s">
        <v>215</v>
      </c>
      <c r="D1060" s="276">
        <v>35</v>
      </c>
      <c r="E1060" s="2777"/>
      <c r="F1060" s="2817">
        <f>D1060*E1060</f>
        <v>0</v>
      </c>
    </row>
    <row r="1061" spans="1:6" s="2789" customFormat="1">
      <c r="A1061" s="1154"/>
      <c r="B1061" s="2787"/>
      <c r="C1061" s="283"/>
      <c r="D1061" s="1155"/>
      <c r="E1061" s="2701"/>
      <c r="F1061" s="2709"/>
    </row>
    <row r="1062" spans="1:6" s="2665" customFormat="1" ht="118.8">
      <c r="A1062" s="2614" t="s">
        <v>578</v>
      </c>
      <c r="B1062" s="2733" t="s">
        <v>4210</v>
      </c>
      <c r="C1062" s="121" t="s">
        <v>201</v>
      </c>
      <c r="D1062" s="122">
        <v>1</v>
      </c>
      <c r="E1062" s="2777"/>
      <c r="F1062" s="2817">
        <f>D1062*E1062</f>
        <v>0</v>
      </c>
    </row>
    <row r="1063" spans="1:6" s="266" customFormat="1">
      <c r="A1063" s="2797"/>
      <c r="B1063" s="302"/>
      <c r="C1063" s="2734"/>
      <c r="D1063" s="2734"/>
      <c r="E1063" s="2735"/>
    </row>
    <row r="1064" spans="1:6" s="273" customFormat="1">
      <c r="A1064" s="277" t="s">
        <v>206</v>
      </c>
      <c r="B1064" s="278" t="s">
        <v>4211</v>
      </c>
      <c r="C1064" s="279"/>
      <c r="D1064" s="279"/>
      <c r="E1064" s="279"/>
      <c r="F1064" s="303">
        <f>SUM(F955:F1062)</f>
        <v>0</v>
      </c>
    </row>
    <row r="1065" spans="1:6" s="266" customFormat="1">
      <c r="A1065" s="281"/>
      <c r="B1065" s="282"/>
      <c r="C1065" s="283"/>
      <c r="D1065" s="283"/>
      <c r="E1065" s="283"/>
      <c r="F1065" s="284"/>
    </row>
    <row r="1066" spans="1:6" s="266" customFormat="1">
      <c r="A1066" s="281"/>
      <c r="B1066" s="282"/>
      <c r="C1066" s="283"/>
      <c r="D1066" s="283"/>
      <c r="E1066" s="283"/>
      <c r="F1066" s="284"/>
    </row>
    <row r="1067" spans="1:6" s="273" customFormat="1">
      <c r="A1067" s="267" t="s">
        <v>207</v>
      </c>
      <c r="B1067" s="268" t="s">
        <v>4212</v>
      </c>
      <c r="C1067" s="269"/>
      <c r="D1067" s="270"/>
      <c r="E1067" s="271"/>
      <c r="F1067" s="272"/>
    </row>
    <row r="1068" spans="1:6" s="266" customFormat="1">
      <c r="A1068" s="304"/>
      <c r="B1068" s="282"/>
      <c r="C1068" s="305"/>
      <c r="D1068" s="306"/>
      <c r="E1068" s="307"/>
      <c r="F1068" s="308"/>
    </row>
    <row r="1069" spans="1:6" s="2592" customFormat="1" ht="237.6">
      <c r="A1069" s="2623"/>
      <c r="B1069" s="2757" t="s">
        <v>4213</v>
      </c>
      <c r="C1069" s="2623"/>
      <c r="D1069" s="2623"/>
      <c r="E1069" s="2758"/>
      <c r="F1069" s="2758"/>
    </row>
    <row r="1070" spans="1:6" s="2592" customFormat="1">
      <c r="B1070" s="2768"/>
      <c r="E1070" s="2742"/>
      <c r="F1070" s="2742"/>
    </row>
    <row r="1071" spans="1:6" s="2592" customFormat="1" ht="66">
      <c r="A1071" s="2614" t="s">
        <v>172</v>
      </c>
      <c r="B1071" s="2704" t="s">
        <v>4214</v>
      </c>
      <c r="D1071" s="2623"/>
      <c r="E1071" s="2742"/>
      <c r="F1071" s="2742"/>
    </row>
    <row r="1072" spans="1:6" s="2592" customFormat="1">
      <c r="A1072" s="2623"/>
      <c r="B1072" s="2704"/>
      <c r="D1072" s="2623"/>
      <c r="E1072" s="2742"/>
      <c r="F1072" s="2742"/>
    </row>
    <row r="1073" spans="1:6" s="2592" customFormat="1">
      <c r="A1073" s="2623"/>
      <c r="B1073" s="2697" t="s">
        <v>4215</v>
      </c>
      <c r="D1073" s="2623"/>
      <c r="E1073" s="2742"/>
      <c r="F1073" s="2742"/>
    </row>
    <row r="1074" spans="1:6" s="2592" customFormat="1">
      <c r="A1074" s="2623"/>
      <c r="B1074" s="2697" t="s">
        <v>4216</v>
      </c>
      <c r="D1074" s="2623"/>
      <c r="E1074" s="2742"/>
      <c r="F1074" s="2742"/>
    </row>
    <row r="1075" spans="1:6" s="2592" customFormat="1">
      <c r="A1075" s="2623"/>
      <c r="B1075" s="2697" t="s">
        <v>4217</v>
      </c>
      <c r="D1075" s="2623"/>
      <c r="E1075" s="2742"/>
      <c r="F1075" s="2742"/>
    </row>
    <row r="1076" spans="1:6" s="2592" customFormat="1" ht="26.4">
      <c r="A1076" s="2623"/>
      <c r="B1076" s="2704" t="s">
        <v>4218</v>
      </c>
      <c r="D1076" s="2623"/>
      <c r="E1076" s="2742"/>
      <c r="F1076" s="2742"/>
    </row>
    <row r="1077" spans="1:6" s="2592" customFormat="1">
      <c r="A1077" s="2623"/>
      <c r="B1077" s="2697" t="s">
        <v>4219</v>
      </c>
      <c r="D1077" s="2623"/>
      <c r="E1077" s="2742"/>
      <c r="F1077" s="2742"/>
    </row>
    <row r="1078" spans="1:6" s="2592" customFormat="1">
      <c r="A1078" s="2623"/>
      <c r="B1078" s="2697" t="s">
        <v>4220</v>
      </c>
      <c r="D1078" s="2623"/>
      <c r="E1078" s="2742"/>
      <c r="F1078" s="2742"/>
    </row>
    <row r="1079" spans="1:6" s="2592" customFormat="1">
      <c r="A1079" s="2623"/>
      <c r="B1079" s="2697" t="s">
        <v>4221</v>
      </c>
      <c r="D1079" s="2623"/>
      <c r="E1079" s="2742"/>
      <c r="F1079" s="2742"/>
    </row>
    <row r="1080" spans="1:6" s="2592" customFormat="1">
      <c r="A1080" s="2623"/>
      <c r="B1080" s="2697" t="s">
        <v>4222</v>
      </c>
      <c r="D1080" s="2623"/>
      <c r="E1080" s="2742"/>
      <c r="F1080" s="2742"/>
    </row>
    <row r="1081" spans="1:6" s="2592" customFormat="1">
      <c r="A1081" s="2623"/>
      <c r="B1081" s="2697" t="s">
        <v>4223</v>
      </c>
      <c r="D1081" s="2623"/>
      <c r="E1081" s="2742"/>
      <c r="F1081" s="2742"/>
    </row>
    <row r="1082" spans="1:6" s="2592" customFormat="1">
      <c r="A1082" s="2623"/>
      <c r="B1082" s="2697" t="s">
        <v>4224</v>
      </c>
      <c r="D1082" s="2623"/>
      <c r="E1082" s="2742"/>
      <c r="F1082" s="2742"/>
    </row>
    <row r="1083" spans="1:6" s="2592" customFormat="1">
      <c r="A1083" s="2623"/>
      <c r="B1083" s="2697" t="s">
        <v>4225</v>
      </c>
      <c r="D1083" s="2623"/>
      <c r="E1083" s="2742"/>
      <c r="F1083" s="2742"/>
    </row>
    <row r="1084" spans="1:6" s="2592" customFormat="1">
      <c r="A1084" s="2623"/>
      <c r="B1084" s="2697" t="s">
        <v>4226</v>
      </c>
      <c r="D1084" s="2623"/>
      <c r="E1084" s="2742"/>
      <c r="F1084" s="2742"/>
    </row>
    <row r="1085" spans="1:6" s="2592" customFormat="1">
      <c r="A1085" s="2623"/>
      <c r="B1085" s="2697" t="s">
        <v>4227</v>
      </c>
      <c r="D1085" s="2623"/>
      <c r="E1085" s="2742"/>
      <c r="F1085" s="2742"/>
    </row>
    <row r="1086" spans="1:6" s="2592" customFormat="1">
      <c r="A1086" s="2623"/>
      <c r="B1086" s="2697" t="s">
        <v>4228</v>
      </c>
      <c r="D1086" s="2623"/>
      <c r="E1086" s="2742"/>
      <c r="F1086" s="2742"/>
    </row>
    <row r="1087" spans="1:6" s="2592" customFormat="1">
      <c r="A1087" s="2623"/>
      <c r="B1087" s="2697" t="s">
        <v>4229</v>
      </c>
      <c r="D1087" s="2623"/>
      <c r="E1087" s="2742"/>
      <c r="F1087" s="2742"/>
    </row>
    <row r="1088" spans="1:6" s="2592" customFormat="1">
      <c r="A1088" s="2623"/>
      <c r="B1088" s="2697" t="s">
        <v>4230</v>
      </c>
      <c r="D1088" s="2623"/>
      <c r="E1088" s="2742"/>
      <c r="F1088" s="2742"/>
    </row>
    <row r="1089" spans="1:6" s="2592" customFormat="1">
      <c r="A1089" s="2623"/>
      <c r="B1089" s="2697" t="s">
        <v>4231</v>
      </c>
      <c r="D1089" s="2623"/>
      <c r="E1089" s="2742"/>
      <c r="F1089" s="2742"/>
    </row>
    <row r="1090" spans="1:6" s="2592" customFormat="1">
      <c r="A1090" s="2623"/>
      <c r="B1090" s="2697" t="s">
        <v>4232</v>
      </c>
      <c r="D1090" s="2623"/>
      <c r="E1090" s="2742"/>
      <c r="F1090" s="2742"/>
    </row>
    <row r="1091" spans="1:6" s="2592" customFormat="1">
      <c r="A1091" s="2623"/>
      <c r="B1091" s="2697" t="s">
        <v>4233</v>
      </c>
      <c r="D1091" s="2623"/>
      <c r="E1091" s="2742"/>
      <c r="F1091" s="2742"/>
    </row>
    <row r="1092" spans="1:6" s="2592" customFormat="1">
      <c r="B1092" s="2697"/>
      <c r="D1092" s="2623"/>
      <c r="E1092" s="2742"/>
      <c r="F1092" s="2742"/>
    </row>
    <row r="1093" spans="1:6" s="2592" customFormat="1">
      <c r="B1093" s="2697" t="s">
        <v>502</v>
      </c>
      <c r="C1093" s="2592" t="s">
        <v>215</v>
      </c>
      <c r="D1093" s="2623">
        <v>1</v>
      </c>
      <c r="E1093" s="2742"/>
      <c r="F1093" s="2742">
        <f>D1093*E1093</f>
        <v>0</v>
      </c>
    </row>
    <row r="1094" spans="1:6" s="2592" customFormat="1">
      <c r="A1094" s="2623"/>
      <c r="B1094" s="2829" t="s">
        <v>4234</v>
      </c>
      <c r="C1094" s="2830"/>
      <c r="D1094" s="2831"/>
      <c r="E1094" s="2742"/>
      <c r="F1094" s="2742"/>
    </row>
    <row r="1095" spans="1:6" s="2592" customFormat="1">
      <c r="A1095" s="2623"/>
      <c r="B1095" s="2768"/>
      <c r="D1095" s="2623"/>
      <c r="E1095" s="2742"/>
      <c r="F1095" s="2742"/>
    </row>
    <row r="1096" spans="1:6" s="2592" customFormat="1" ht="66">
      <c r="A1096" s="2614" t="s">
        <v>202</v>
      </c>
      <c r="B1096" s="2704" t="s">
        <v>4214</v>
      </c>
      <c r="D1096" s="2623"/>
    </row>
    <row r="1097" spans="1:6" s="2592" customFormat="1">
      <c r="A1097" s="2623"/>
      <c r="B1097" s="2704"/>
      <c r="D1097" s="2623"/>
    </row>
    <row r="1098" spans="1:6" s="2592" customFormat="1">
      <c r="A1098" s="2623"/>
      <c r="B1098" s="2697" t="s">
        <v>4235</v>
      </c>
      <c r="D1098" s="2623"/>
    </row>
    <row r="1099" spans="1:6" s="2592" customFormat="1">
      <c r="A1099" s="2623"/>
      <c r="B1099" s="2697" t="s">
        <v>4216</v>
      </c>
      <c r="D1099" s="2623"/>
    </row>
    <row r="1100" spans="1:6" s="2592" customFormat="1">
      <c r="A1100" s="2623"/>
      <c r="B1100" s="2697" t="s">
        <v>4236</v>
      </c>
      <c r="D1100" s="2623"/>
    </row>
    <row r="1101" spans="1:6" s="2592" customFormat="1">
      <c r="A1101" s="2623"/>
      <c r="B1101" s="2697" t="s">
        <v>4218</v>
      </c>
      <c r="D1101" s="2623"/>
    </row>
    <row r="1102" spans="1:6" s="2592" customFormat="1">
      <c r="A1102" s="2623"/>
      <c r="B1102" s="2697" t="s">
        <v>4219</v>
      </c>
      <c r="D1102" s="2623"/>
    </row>
    <row r="1103" spans="1:6" s="2592" customFormat="1">
      <c r="A1103" s="2623"/>
      <c r="B1103" s="2697" t="s">
        <v>4220</v>
      </c>
      <c r="D1103" s="2623"/>
    </row>
    <row r="1104" spans="1:6" s="2592" customFormat="1">
      <c r="A1104" s="2623"/>
      <c r="B1104" s="2697" t="s">
        <v>4221</v>
      </c>
      <c r="D1104" s="2623"/>
    </row>
    <row r="1105" spans="1:6" s="2592" customFormat="1">
      <c r="A1105" s="2623"/>
      <c r="B1105" s="2697" t="s">
        <v>4222</v>
      </c>
      <c r="D1105" s="2623"/>
    </row>
    <row r="1106" spans="1:6" s="2592" customFormat="1">
      <c r="A1106" s="2623"/>
      <c r="B1106" s="2697" t="s">
        <v>4223</v>
      </c>
      <c r="D1106" s="2623"/>
    </row>
    <row r="1107" spans="1:6" s="2592" customFormat="1">
      <c r="A1107" s="2623"/>
      <c r="B1107" s="2697" t="s">
        <v>4224</v>
      </c>
      <c r="D1107" s="2623"/>
    </row>
    <row r="1108" spans="1:6" s="2592" customFormat="1" ht="26.4">
      <c r="A1108" s="2623"/>
      <c r="B1108" s="2704" t="s">
        <v>4237</v>
      </c>
      <c r="D1108" s="2623"/>
    </row>
    <row r="1109" spans="1:6" s="2592" customFormat="1">
      <c r="A1109" s="2623"/>
      <c r="B1109" s="2697" t="s">
        <v>4225</v>
      </c>
      <c r="D1109" s="2623"/>
    </row>
    <row r="1110" spans="1:6" s="2592" customFormat="1">
      <c r="A1110" s="2623"/>
      <c r="B1110" s="2697" t="s">
        <v>4226</v>
      </c>
      <c r="D1110" s="2623"/>
    </row>
    <row r="1111" spans="1:6" s="2592" customFormat="1">
      <c r="A1111" s="2623"/>
      <c r="B1111" s="2697" t="s">
        <v>4227</v>
      </c>
      <c r="D1111" s="2623"/>
    </row>
    <row r="1112" spans="1:6" s="2592" customFormat="1">
      <c r="A1112" s="2623"/>
      <c r="B1112" s="2697" t="s">
        <v>4238</v>
      </c>
      <c r="D1112" s="2623"/>
    </row>
    <row r="1113" spans="1:6" s="2592" customFormat="1">
      <c r="A1113" s="2623"/>
      <c r="B1113" s="2697" t="s">
        <v>4239</v>
      </c>
      <c r="D1113" s="2623"/>
    </row>
    <row r="1114" spans="1:6" s="2592" customFormat="1">
      <c r="A1114" s="2623"/>
      <c r="B1114" s="2697" t="s">
        <v>4230</v>
      </c>
      <c r="D1114" s="2623"/>
    </row>
    <row r="1115" spans="1:6" s="2592" customFormat="1">
      <c r="A1115" s="2623"/>
      <c r="B1115" s="2697" t="s">
        <v>4231</v>
      </c>
      <c r="D1115" s="2623"/>
    </row>
    <row r="1116" spans="1:6" s="2592" customFormat="1">
      <c r="A1116" s="2623"/>
      <c r="B1116" s="2697" t="s">
        <v>4232</v>
      </c>
      <c r="D1116" s="2623"/>
    </row>
    <row r="1117" spans="1:6" s="2592" customFormat="1">
      <c r="A1117" s="2623"/>
      <c r="B1117" s="2697" t="s">
        <v>4233</v>
      </c>
      <c r="D1117" s="2623"/>
    </row>
    <row r="1118" spans="1:6" s="2592" customFormat="1">
      <c r="A1118" s="2623"/>
      <c r="B1118" s="2697"/>
      <c r="D1118" s="2623"/>
    </row>
    <row r="1119" spans="1:6" s="2592" customFormat="1">
      <c r="A1119" s="2623"/>
      <c r="B1119" s="2697" t="s">
        <v>502</v>
      </c>
      <c r="C1119" s="2592" t="s">
        <v>215</v>
      </c>
      <c r="D1119" s="2623">
        <v>2</v>
      </c>
      <c r="F1119" s="2742">
        <f>D1119*E1119</f>
        <v>0</v>
      </c>
    </row>
    <row r="1120" spans="1:6" s="2592" customFormat="1">
      <c r="A1120" s="2623"/>
      <c r="B1120" s="2829" t="s">
        <v>4234</v>
      </c>
      <c r="C1120" s="2831"/>
      <c r="D1120" s="2831"/>
    </row>
    <row r="1121" spans="1:6" s="2592" customFormat="1">
      <c r="A1121" s="2623"/>
      <c r="B1121" s="2697"/>
      <c r="C1121" s="2623"/>
      <c r="D1121" s="2623"/>
    </row>
    <row r="1122" spans="1:6" s="2592" customFormat="1" ht="79.2">
      <c r="A1122" s="2614" t="s">
        <v>203</v>
      </c>
      <c r="B1122" s="2704" t="s">
        <v>4240</v>
      </c>
      <c r="D1122" s="2623"/>
      <c r="E1122" s="2742"/>
      <c r="F1122" s="2742"/>
    </row>
    <row r="1123" spans="1:6" s="2592" customFormat="1">
      <c r="A1123" s="2623"/>
      <c r="B1123" s="2704"/>
      <c r="D1123" s="2623"/>
      <c r="E1123" s="2742"/>
      <c r="F1123" s="2742"/>
    </row>
    <row r="1124" spans="1:6" s="2592" customFormat="1">
      <c r="A1124" s="2623"/>
      <c r="B1124" s="2697" t="s">
        <v>4241</v>
      </c>
      <c r="D1124" s="2623"/>
      <c r="E1124" s="2742"/>
      <c r="F1124" s="2742"/>
    </row>
    <row r="1125" spans="1:6" s="2592" customFormat="1">
      <c r="A1125" s="2623"/>
      <c r="B1125" s="2697" t="s">
        <v>4242</v>
      </c>
      <c r="D1125" s="2623"/>
      <c r="E1125" s="2742"/>
      <c r="F1125" s="2742"/>
    </row>
    <row r="1126" spans="1:6" s="2592" customFormat="1">
      <c r="A1126" s="2623"/>
      <c r="B1126" s="2697" t="s">
        <v>4243</v>
      </c>
      <c r="D1126" s="2623"/>
      <c r="E1126" s="2742"/>
      <c r="F1126" s="2742"/>
    </row>
    <row r="1127" spans="1:6" s="2592" customFormat="1">
      <c r="A1127" s="2623"/>
      <c r="B1127" s="2697" t="s">
        <v>4244</v>
      </c>
      <c r="D1127" s="2623"/>
      <c r="E1127" s="2742"/>
      <c r="F1127" s="2742"/>
    </row>
    <row r="1128" spans="1:6" s="2592" customFormat="1">
      <c r="A1128" s="2623"/>
      <c r="B1128" s="2697" t="s">
        <v>4245</v>
      </c>
      <c r="D1128" s="2623"/>
      <c r="E1128" s="2742"/>
      <c r="F1128" s="2742"/>
    </row>
    <row r="1129" spans="1:6" s="2592" customFormat="1">
      <c r="A1129" s="2623"/>
      <c r="B1129" s="2697" t="s">
        <v>4226</v>
      </c>
      <c r="D1129" s="2623"/>
      <c r="E1129" s="2742"/>
      <c r="F1129" s="2742"/>
    </row>
    <row r="1130" spans="1:6" s="2592" customFormat="1">
      <c r="A1130" s="2623"/>
      <c r="B1130" s="2697" t="s">
        <v>4246</v>
      </c>
      <c r="D1130" s="2623"/>
      <c r="E1130" s="2742"/>
      <c r="F1130" s="2742"/>
    </row>
    <row r="1131" spans="1:6" s="2592" customFormat="1" ht="39.6">
      <c r="A1131" s="2623"/>
      <c r="B1131" s="2704" t="s">
        <v>4247</v>
      </c>
      <c r="D1131" s="2623"/>
      <c r="E1131" s="2742"/>
      <c r="F1131" s="2742"/>
    </row>
    <row r="1132" spans="1:6" s="2592" customFormat="1">
      <c r="A1132" s="2623"/>
      <c r="B1132" s="2697" t="s">
        <v>4248</v>
      </c>
      <c r="D1132" s="2623"/>
      <c r="E1132" s="2742"/>
      <c r="F1132" s="2742"/>
    </row>
    <row r="1133" spans="1:6" s="2592" customFormat="1">
      <c r="A1133" s="2623"/>
      <c r="B1133" s="2697" t="s">
        <v>4249</v>
      </c>
      <c r="D1133" s="2623"/>
      <c r="E1133" s="2742"/>
      <c r="F1133" s="2742"/>
    </row>
    <row r="1134" spans="1:6" s="2592" customFormat="1">
      <c r="A1134" s="2623"/>
      <c r="B1134" s="2697" t="s">
        <v>4250</v>
      </c>
      <c r="D1134" s="2623"/>
      <c r="E1134" s="2742"/>
      <c r="F1134" s="2742"/>
    </row>
    <row r="1135" spans="1:6" s="2592" customFormat="1">
      <c r="A1135" s="2623"/>
      <c r="B1135" s="2697" t="s">
        <v>4230</v>
      </c>
      <c r="D1135" s="2623"/>
      <c r="E1135" s="2742"/>
      <c r="F1135" s="2742"/>
    </row>
    <row r="1136" spans="1:6" s="2592" customFormat="1">
      <c r="A1136" s="2623"/>
      <c r="B1136" s="2697" t="s">
        <v>4251</v>
      </c>
      <c r="D1136" s="2623"/>
      <c r="E1136" s="2742"/>
      <c r="F1136" s="2742"/>
    </row>
    <row r="1137" spans="1:6" s="2592" customFormat="1">
      <c r="A1137" s="2623"/>
      <c r="B1137" s="2697" t="s">
        <v>4252</v>
      </c>
      <c r="D1137" s="2623"/>
      <c r="E1137" s="2742"/>
      <c r="F1137" s="2742"/>
    </row>
    <row r="1138" spans="1:6" s="2592" customFormat="1">
      <c r="A1138" s="2623"/>
      <c r="B1138" s="2697" t="s">
        <v>4231</v>
      </c>
      <c r="D1138" s="2623"/>
      <c r="E1138" s="2742"/>
      <c r="F1138" s="2742"/>
    </row>
    <row r="1139" spans="1:6" s="2592" customFormat="1">
      <c r="A1139" s="2623"/>
      <c r="B1139" s="2697"/>
      <c r="D1139" s="2623"/>
      <c r="E1139" s="2742"/>
      <c r="F1139" s="2742"/>
    </row>
    <row r="1140" spans="1:6" s="2592" customFormat="1">
      <c r="A1140" s="2623"/>
      <c r="B1140" s="2697" t="s">
        <v>502</v>
      </c>
      <c r="C1140" s="2592" t="s">
        <v>215</v>
      </c>
      <c r="D1140" s="2623">
        <v>1</v>
      </c>
      <c r="E1140" s="2742"/>
      <c r="F1140" s="2742">
        <f>D1140*E1140</f>
        <v>0</v>
      </c>
    </row>
    <row r="1141" spans="1:6" s="2592" customFormat="1">
      <c r="A1141" s="2623"/>
      <c r="B1141" s="2829" t="s">
        <v>4234</v>
      </c>
      <c r="C1141" s="2831"/>
      <c r="D1141" s="2831"/>
      <c r="E1141" s="2742"/>
      <c r="F1141" s="2742"/>
    </row>
    <row r="1142" spans="1:6" s="2592" customFormat="1">
      <c r="B1142" s="2768"/>
      <c r="C1142" s="2768"/>
      <c r="D1142" s="2768"/>
      <c r="E1142" s="2742"/>
      <c r="F1142" s="2742"/>
    </row>
    <row r="1143" spans="1:6" s="2592" customFormat="1" ht="66">
      <c r="A1143" s="2614" t="s">
        <v>205</v>
      </c>
      <c r="B1143" s="2704" t="s">
        <v>4253</v>
      </c>
      <c r="D1143" s="2623"/>
      <c r="E1143" s="2742"/>
      <c r="F1143" s="2742"/>
    </row>
    <row r="1144" spans="1:6" s="2592" customFormat="1">
      <c r="A1144" s="2623"/>
      <c r="B1144" s="2704"/>
      <c r="D1144" s="2623"/>
      <c r="E1144" s="2742"/>
      <c r="F1144" s="2742"/>
    </row>
    <row r="1145" spans="1:6" s="2592" customFormat="1">
      <c r="A1145" s="2623"/>
      <c r="B1145" s="2697" t="s">
        <v>4254</v>
      </c>
      <c r="D1145" s="2623"/>
      <c r="E1145" s="2742"/>
      <c r="F1145" s="2742"/>
    </row>
    <row r="1146" spans="1:6" s="2592" customFormat="1">
      <c r="A1146" s="2623"/>
      <c r="B1146" s="2697" t="s">
        <v>4255</v>
      </c>
      <c r="D1146" s="2623"/>
      <c r="E1146" s="2742"/>
      <c r="F1146" s="2742"/>
    </row>
    <row r="1147" spans="1:6" s="2592" customFormat="1">
      <c r="A1147" s="2623"/>
      <c r="B1147" s="2697" t="s">
        <v>4236</v>
      </c>
      <c r="D1147" s="2623"/>
      <c r="E1147" s="2742"/>
      <c r="F1147" s="2742"/>
    </row>
    <row r="1148" spans="1:6" s="2592" customFormat="1">
      <c r="A1148" s="2623"/>
      <c r="B1148" s="2697" t="s">
        <v>4256</v>
      </c>
      <c r="D1148" s="2623"/>
      <c r="E1148" s="2742"/>
      <c r="F1148" s="2742"/>
    </row>
    <row r="1149" spans="1:6" s="2592" customFormat="1">
      <c r="A1149" s="2623"/>
      <c r="B1149" s="2697" t="s">
        <v>4257</v>
      </c>
      <c r="D1149" s="2623"/>
      <c r="E1149" s="2742"/>
      <c r="F1149" s="2742"/>
    </row>
    <row r="1150" spans="1:6" s="2592" customFormat="1">
      <c r="A1150" s="2623"/>
      <c r="B1150" s="2697" t="s">
        <v>4258</v>
      </c>
      <c r="D1150" s="2623"/>
      <c r="E1150" s="2742"/>
      <c r="F1150" s="2742"/>
    </row>
    <row r="1151" spans="1:6" s="2592" customFormat="1">
      <c r="A1151" s="2623"/>
      <c r="B1151" s="2697" t="s">
        <v>4221</v>
      </c>
      <c r="D1151" s="2623"/>
      <c r="E1151" s="2742"/>
      <c r="F1151" s="2742"/>
    </row>
    <row r="1152" spans="1:6" s="2592" customFormat="1" ht="26.4">
      <c r="A1152" s="2623"/>
      <c r="B1152" s="2704" t="s">
        <v>4237</v>
      </c>
      <c r="D1152" s="2623"/>
      <c r="E1152" s="2742"/>
      <c r="F1152" s="2742"/>
    </row>
    <row r="1153" spans="1:6" s="2592" customFormat="1">
      <c r="A1153" s="2623"/>
      <c r="B1153" s="2697" t="s">
        <v>4259</v>
      </c>
      <c r="D1153" s="2623"/>
      <c r="E1153" s="2742"/>
      <c r="F1153" s="2742"/>
    </row>
    <row r="1154" spans="1:6" s="2592" customFormat="1">
      <c r="A1154" s="2623"/>
      <c r="B1154" s="2697" t="s">
        <v>4225</v>
      </c>
      <c r="D1154" s="2623"/>
      <c r="E1154" s="2742"/>
      <c r="F1154" s="2742"/>
    </row>
    <row r="1155" spans="1:6" s="2592" customFormat="1">
      <c r="A1155" s="2623"/>
      <c r="B1155" s="2697" t="s">
        <v>4226</v>
      </c>
      <c r="D1155" s="2623"/>
      <c r="E1155" s="2742"/>
      <c r="F1155" s="2742"/>
    </row>
    <row r="1156" spans="1:6" s="2592" customFormat="1">
      <c r="A1156" s="2623"/>
      <c r="B1156" s="2697" t="s">
        <v>4227</v>
      </c>
      <c r="D1156" s="2623"/>
      <c r="E1156" s="2742"/>
      <c r="F1156" s="2742"/>
    </row>
    <row r="1157" spans="1:6" s="2592" customFormat="1">
      <c r="A1157" s="2623"/>
      <c r="B1157" s="2697" t="s">
        <v>4260</v>
      </c>
      <c r="D1157" s="2623"/>
      <c r="E1157" s="2742"/>
      <c r="F1157" s="2742"/>
    </row>
    <row r="1158" spans="1:6" s="2592" customFormat="1">
      <c r="A1158" s="2623"/>
      <c r="B1158" s="2697" t="s">
        <v>4261</v>
      </c>
      <c r="D1158" s="2623"/>
      <c r="E1158" s="2742"/>
      <c r="F1158" s="2742"/>
    </row>
    <row r="1159" spans="1:6" s="2592" customFormat="1">
      <c r="A1159" s="2623"/>
      <c r="B1159" s="2697" t="s">
        <v>4230</v>
      </c>
      <c r="D1159" s="2623"/>
      <c r="E1159" s="2742"/>
      <c r="F1159" s="2742"/>
    </row>
    <row r="1160" spans="1:6" s="2592" customFormat="1">
      <c r="A1160" s="2623"/>
      <c r="B1160" s="2697" t="s">
        <v>4231</v>
      </c>
      <c r="D1160" s="2623"/>
      <c r="E1160" s="2742"/>
      <c r="F1160" s="2742"/>
    </row>
    <row r="1161" spans="1:6" s="2592" customFormat="1">
      <c r="A1161" s="2623"/>
      <c r="B1161" s="2697" t="s">
        <v>4232</v>
      </c>
      <c r="D1161" s="2623"/>
      <c r="E1161" s="2742"/>
      <c r="F1161" s="2742"/>
    </row>
    <row r="1162" spans="1:6" s="2592" customFormat="1">
      <c r="A1162" s="2623"/>
      <c r="B1162" s="2697"/>
      <c r="D1162" s="2623"/>
      <c r="E1162" s="2742"/>
      <c r="F1162" s="2742"/>
    </row>
    <row r="1163" spans="1:6" s="2592" customFormat="1">
      <c r="A1163" s="2623"/>
      <c r="B1163" s="2697" t="s">
        <v>502</v>
      </c>
      <c r="C1163" s="2592" t="s">
        <v>215</v>
      </c>
      <c r="D1163" s="2623">
        <v>6</v>
      </c>
      <c r="E1163" s="2742"/>
      <c r="F1163" s="2742">
        <f>D1163*E1163</f>
        <v>0</v>
      </c>
    </row>
    <row r="1164" spans="1:6" s="2592" customFormat="1">
      <c r="A1164" s="2623"/>
      <c r="B1164" s="2829" t="s">
        <v>4234</v>
      </c>
      <c r="C1164" s="2831"/>
      <c r="D1164" s="2831"/>
      <c r="E1164" s="2742"/>
      <c r="F1164" s="2742"/>
    </row>
    <row r="1165" spans="1:6" s="2592" customFormat="1">
      <c r="B1165" s="2737"/>
      <c r="C1165" s="2737"/>
      <c r="D1165" s="2737"/>
      <c r="E1165" s="2742"/>
      <c r="F1165" s="2742"/>
    </row>
    <row r="1166" spans="1:6" s="2592" customFormat="1" ht="79.2">
      <c r="A1166" s="2614" t="s">
        <v>206</v>
      </c>
      <c r="B1166" s="2704" t="s">
        <v>4262</v>
      </c>
      <c r="D1166" s="2623"/>
    </row>
    <row r="1167" spans="1:6" s="2592" customFormat="1">
      <c r="A1167" s="2623"/>
      <c r="B1167" s="2704"/>
      <c r="D1167" s="2623"/>
    </row>
    <row r="1168" spans="1:6" s="2592" customFormat="1">
      <c r="A1168" s="2623"/>
      <c r="B1168" s="2697" t="s">
        <v>4263</v>
      </c>
      <c r="D1168" s="2623"/>
    </row>
    <row r="1169" spans="1:6" s="2592" customFormat="1">
      <c r="A1169" s="2623"/>
      <c r="B1169" s="2697" t="s">
        <v>4264</v>
      </c>
      <c r="D1169" s="2623"/>
    </row>
    <row r="1170" spans="1:6" s="2592" customFormat="1">
      <c r="A1170" s="2623"/>
      <c r="B1170" s="2697" t="s">
        <v>4250</v>
      </c>
      <c r="D1170" s="2623"/>
    </row>
    <row r="1171" spans="1:6" s="2592" customFormat="1">
      <c r="A1171" s="2623"/>
      <c r="B1171" s="2697" t="s">
        <v>4230</v>
      </c>
      <c r="D1171" s="2623"/>
    </row>
    <row r="1172" spans="1:6" s="2592" customFormat="1">
      <c r="A1172" s="2623"/>
      <c r="B1172" s="2697" t="s">
        <v>4265</v>
      </c>
      <c r="D1172" s="2623"/>
    </row>
    <row r="1173" spans="1:6" s="2592" customFormat="1">
      <c r="A1173" s="2623"/>
      <c r="B1173" s="2697" t="s">
        <v>4231</v>
      </c>
      <c r="D1173" s="2623"/>
    </row>
    <row r="1174" spans="1:6" s="2592" customFormat="1">
      <c r="A1174" s="2623"/>
      <c r="B1174" s="2697" t="s">
        <v>4232</v>
      </c>
      <c r="D1174" s="2623"/>
    </row>
    <row r="1175" spans="1:6" s="2592" customFormat="1">
      <c r="A1175" s="2623"/>
      <c r="B1175" s="2697" t="s">
        <v>4266</v>
      </c>
      <c r="D1175" s="2623"/>
    </row>
    <row r="1176" spans="1:6" s="2592" customFormat="1">
      <c r="A1176" s="2623"/>
      <c r="B1176" s="2697"/>
      <c r="D1176" s="2623"/>
    </row>
    <row r="1177" spans="1:6" s="2592" customFormat="1">
      <c r="A1177" s="2623"/>
      <c r="B1177" s="2697" t="s">
        <v>502</v>
      </c>
      <c r="C1177" s="2592" t="s">
        <v>215</v>
      </c>
      <c r="D1177" s="2623">
        <v>1</v>
      </c>
      <c r="F1177" s="2742">
        <f>D1177*E1177</f>
        <v>0</v>
      </c>
    </row>
    <row r="1178" spans="1:6" s="2592" customFormat="1">
      <c r="A1178" s="2623"/>
      <c r="B1178" s="2829" t="s">
        <v>4234</v>
      </c>
      <c r="C1178" s="2831"/>
      <c r="D1178" s="2831"/>
    </row>
    <row r="1179" spans="1:6" s="2592" customFormat="1">
      <c r="A1179" s="2623"/>
      <c r="B1179" s="2697"/>
      <c r="C1179" s="2623"/>
      <c r="D1179" s="2623"/>
    </row>
    <row r="1180" spans="1:6" s="2592" customFormat="1" ht="66">
      <c r="A1180" s="2614" t="s">
        <v>207</v>
      </c>
      <c r="B1180" s="2704" t="s">
        <v>4267</v>
      </c>
      <c r="D1180" s="2623"/>
      <c r="E1180" s="2742"/>
      <c r="F1180" s="2742"/>
    </row>
    <row r="1181" spans="1:6" s="2592" customFormat="1">
      <c r="A1181" s="2623"/>
      <c r="B1181" s="2704"/>
      <c r="D1181" s="2623"/>
      <c r="E1181" s="2742"/>
      <c r="F1181" s="2742"/>
    </row>
    <row r="1182" spans="1:6" s="2592" customFormat="1">
      <c r="A1182" s="2623"/>
      <c r="B1182" s="2697" t="s">
        <v>4268</v>
      </c>
      <c r="D1182" s="2623"/>
      <c r="E1182" s="2742"/>
      <c r="F1182" s="2742"/>
    </row>
    <row r="1183" spans="1:6" s="2592" customFormat="1">
      <c r="A1183" s="2623"/>
      <c r="B1183" s="2697" t="s">
        <v>4269</v>
      </c>
      <c r="D1183" s="2623"/>
      <c r="E1183" s="2742"/>
      <c r="F1183" s="2742"/>
    </row>
    <row r="1184" spans="1:6" s="2592" customFormat="1">
      <c r="A1184" s="2623"/>
      <c r="B1184" s="2697" t="s">
        <v>4270</v>
      </c>
      <c r="D1184" s="2623"/>
      <c r="E1184" s="2742"/>
      <c r="F1184" s="2742"/>
    </row>
    <row r="1185" spans="1:6" s="2592" customFormat="1">
      <c r="A1185" s="2623"/>
      <c r="B1185" s="2697" t="s">
        <v>4271</v>
      </c>
      <c r="D1185" s="2623"/>
      <c r="E1185" s="2742"/>
      <c r="F1185" s="2742"/>
    </row>
    <row r="1186" spans="1:6" s="2592" customFormat="1">
      <c r="A1186" s="2623"/>
      <c r="B1186" s="2697" t="s">
        <v>4272</v>
      </c>
      <c r="D1186" s="2623"/>
      <c r="E1186" s="2742"/>
      <c r="F1186" s="2742"/>
    </row>
    <row r="1187" spans="1:6" s="2592" customFormat="1">
      <c r="A1187" s="2623"/>
      <c r="B1187" s="2697" t="s">
        <v>4250</v>
      </c>
      <c r="D1187" s="2623"/>
      <c r="E1187" s="2742"/>
      <c r="F1187" s="2742"/>
    </row>
    <row r="1188" spans="1:6" s="2592" customFormat="1" ht="39.6">
      <c r="A1188" s="2623"/>
      <c r="B1188" s="2704" t="s">
        <v>4273</v>
      </c>
      <c r="D1188" s="2623"/>
      <c r="E1188" s="2742"/>
      <c r="F1188" s="2742"/>
    </row>
    <row r="1189" spans="1:6" s="2592" customFormat="1">
      <c r="A1189" s="2623"/>
      <c r="B1189" s="2697" t="s">
        <v>4230</v>
      </c>
      <c r="D1189" s="2623"/>
      <c r="E1189" s="2742"/>
      <c r="F1189" s="2742"/>
    </row>
    <row r="1190" spans="1:6" s="2592" customFormat="1">
      <c r="A1190" s="2623"/>
      <c r="B1190" s="2697" t="s">
        <v>4231</v>
      </c>
      <c r="D1190" s="2623"/>
      <c r="E1190" s="2742"/>
      <c r="F1190" s="2742"/>
    </row>
    <row r="1191" spans="1:6" s="2592" customFormat="1">
      <c r="A1191" s="2623"/>
      <c r="B1191" s="2697" t="s">
        <v>4233</v>
      </c>
      <c r="D1191" s="2623"/>
      <c r="E1191" s="2742"/>
      <c r="F1191" s="2742"/>
    </row>
    <row r="1192" spans="1:6" s="2592" customFormat="1">
      <c r="A1192" s="2623"/>
      <c r="B1192" s="2697"/>
      <c r="D1192" s="2623"/>
      <c r="E1192" s="2742"/>
      <c r="F1192" s="2742"/>
    </row>
    <row r="1193" spans="1:6" s="2592" customFormat="1">
      <c r="A1193" s="2623"/>
      <c r="B1193" s="2697" t="s">
        <v>502</v>
      </c>
      <c r="C1193" s="2592" t="s">
        <v>215</v>
      </c>
      <c r="D1193" s="2623">
        <v>2</v>
      </c>
      <c r="E1193" s="2742"/>
      <c r="F1193" s="2742">
        <f>D1193*E1193</f>
        <v>0</v>
      </c>
    </row>
    <row r="1194" spans="1:6" s="2592" customFormat="1">
      <c r="A1194" s="2623"/>
      <c r="B1194" s="2829" t="s">
        <v>4234</v>
      </c>
      <c r="C1194" s="2831"/>
      <c r="D1194" s="2831"/>
      <c r="E1194" s="2742"/>
      <c r="F1194" s="2742"/>
    </row>
    <row r="1195" spans="1:6" s="2592" customFormat="1">
      <c r="A1195" s="2623"/>
      <c r="B1195" s="2737"/>
      <c r="C1195" s="2737"/>
      <c r="D1195" s="2737"/>
      <c r="E1195" s="2742"/>
      <c r="F1195" s="2742"/>
    </row>
    <row r="1196" spans="1:6" s="2592" customFormat="1" ht="66">
      <c r="A1196" s="2614" t="s">
        <v>208</v>
      </c>
      <c r="B1196" s="2704" t="s">
        <v>4274</v>
      </c>
      <c r="D1196" s="2623"/>
    </row>
    <row r="1197" spans="1:6" s="2592" customFormat="1">
      <c r="A1197" s="2623"/>
      <c r="B1197" s="2704"/>
      <c r="D1197" s="2623"/>
    </row>
    <row r="1198" spans="1:6" s="2592" customFormat="1">
      <c r="A1198" s="2623"/>
      <c r="B1198" s="2697" t="s">
        <v>4275</v>
      </c>
      <c r="D1198" s="2623"/>
    </row>
    <row r="1199" spans="1:6" s="2592" customFormat="1">
      <c r="A1199" s="2623"/>
      <c r="B1199" s="2697" t="s">
        <v>4276</v>
      </c>
      <c r="D1199" s="2623"/>
    </row>
    <row r="1200" spans="1:6" s="2592" customFormat="1">
      <c r="A1200" s="2623"/>
      <c r="B1200" s="2697" t="s">
        <v>4277</v>
      </c>
      <c r="D1200" s="2623"/>
    </row>
    <row r="1201" spans="1:6" s="2592" customFormat="1">
      <c r="A1201" s="2623"/>
      <c r="B1201" s="2697" t="s">
        <v>4225</v>
      </c>
      <c r="D1201" s="2623"/>
    </row>
    <row r="1202" spans="1:6" s="2592" customFormat="1">
      <c r="A1202" s="2623"/>
      <c r="B1202" s="2697" t="s">
        <v>4278</v>
      </c>
      <c r="D1202" s="2623"/>
    </row>
    <row r="1203" spans="1:6" s="2592" customFormat="1">
      <c r="A1203" s="2623"/>
      <c r="B1203" s="2697" t="s">
        <v>4279</v>
      </c>
      <c r="D1203" s="2623"/>
    </row>
    <row r="1204" spans="1:6" s="2592" customFormat="1">
      <c r="A1204" s="2623"/>
      <c r="B1204" s="2697" t="s">
        <v>4280</v>
      </c>
      <c r="D1204" s="2623"/>
    </row>
    <row r="1205" spans="1:6" s="2592" customFormat="1">
      <c r="A1205" s="2623"/>
      <c r="B1205" s="2697" t="s">
        <v>4281</v>
      </c>
      <c r="D1205" s="2623"/>
    </row>
    <row r="1206" spans="1:6" s="2592" customFormat="1">
      <c r="A1206" s="2623"/>
      <c r="B1206" s="2697" t="s">
        <v>4250</v>
      </c>
      <c r="D1206" s="2623"/>
    </row>
    <row r="1207" spans="1:6" s="2592" customFormat="1">
      <c r="A1207" s="2623"/>
      <c r="B1207" s="2697" t="s">
        <v>4230</v>
      </c>
      <c r="D1207" s="2623"/>
    </row>
    <row r="1208" spans="1:6" s="2592" customFormat="1">
      <c r="A1208" s="2623"/>
      <c r="B1208" s="2697" t="s">
        <v>4231</v>
      </c>
      <c r="D1208" s="2623"/>
    </row>
    <row r="1209" spans="1:6" s="2592" customFormat="1">
      <c r="A1209" s="2623"/>
      <c r="B1209" s="2697" t="s">
        <v>4232</v>
      </c>
      <c r="D1209" s="2623"/>
    </row>
    <row r="1210" spans="1:6" s="2592" customFormat="1">
      <c r="A1210" s="2623"/>
      <c r="B1210" s="2697" t="s">
        <v>4233</v>
      </c>
      <c r="D1210" s="2623"/>
    </row>
    <row r="1211" spans="1:6" s="2592" customFormat="1">
      <c r="A1211" s="2623"/>
      <c r="B1211" s="2697"/>
      <c r="D1211" s="2623"/>
    </row>
    <row r="1212" spans="1:6" s="2592" customFormat="1">
      <c r="A1212" s="2623"/>
      <c r="B1212" s="2697" t="s">
        <v>502</v>
      </c>
      <c r="C1212" s="2592" t="s">
        <v>215</v>
      </c>
      <c r="D1212" s="2623">
        <v>4</v>
      </c>
      <c r="F1212" s="2742">
        <f>D1212*E1212</f>
        <v>0</v>
      </c>
    </row>
    <row r="1213" spans="1:6" s="2592" customFormat="1">
      <c r="A1213" s="2623"/>
      <c r="B1213" s="2829" t="s">
        <v>4234</v>
      </c>
      <c r="C1213" s="2830"/>
      <c r="D1213" s="2831"/>
    </row>
    <row r="1214" spans="1:6" s="2592" customFormat="1">
      <c r="A1214" s="2623"/>
      <c r="B1214" s="2697"/>
      <c r="C1214" s="2623"/>
      <c r="D1214" s="2623"/>
    </row>
    <row r="1215" spans="1:6" s="2592" customFormat="1" ht="66">
      <c r="A1215" s="2614" t="s">
        <v>209</v>
      </c>
      <c r="B1215" s="2704" t="s">
        <v>4282</v>
      </c>
      <c r="D1215" s="2623"/>
      <c r="E1215" s="2742"/>
      <c r="F1215" s="2742"/>
    </row>
    <row r="1216" spans="1:6" s="2592" customFormat="1">
      <c r="A1216" s="2623"/>
      <c r="B1216" s="2704"/>
      <c r="D1216" s="2623"/>
      <c r="E1216" s="2742"/>
      <c r="F1216" s="2742"/>
    </row>
    <row r="1217" spans="1:6" s="2592" customFormat="1">
      <c r="A1217" s="2623"/>
      <c r="B1217" s="2697" t="s">
        <v>4283</v>
      </c>
      <c r="D1217" s="2623"/>
      <c r="E1217" s="2742"/>
      <c r="F1217" s="2742"/>
    </row>
    <row r="1218" spans="1:6" s="2592" customFormat="1">
      <c r="A1218" s="2623"/>
      <c r="B1218" s="2697" t="s">
        <v>4284</v>
      </c>
      <c r="D1218" s="2623"/>
      <c r="E1218" s="2742"/>
      <c r="F1218" s="2742"/>
    </row>
    <row r="1219" spans="1:6" s="2592" customFormat="1">
      <c r="A1219" s="2623"/>
      <c r="B1219" s="2697" t="s">
        <v>4285</v>
      </c>
      <c r="D1219" s="2623"/>
      <c r="E1219" s="2742"/>
      <c r="F1219" s="2742"/>
    </row>
    <row r="1220" spans="1:6" s="2592" customFormat="1">
      <c r="A1220" s="2623"/>
      <c r="B1220" s="2697" t="s">
        <v>4286</v>
      </c>
      <c r="D1220" s="2623"/>
      <c r="E1220" s="2742"/>
      <c r="F1220" s="2742"/>
    </row>
    <row r="1221" spans="1:6" s="2592" customFormat="1">
      <c r="A1221" s="2623"/>
      <c r="B1221" s="2697" t="s">
        <v>4287</v>
      </c>
      <c r="D1221" s="2623"/>
      <c r="E1221" s="2742"/>
      <c r="F1221" s="2742"/>
    </row>
    <row r="1222" spans="1:6" s="2592" customFormat="1">
      <c r="A1222" s="2623"/>
      <c r="B1222" s="2697" t="s">
        <v>4288</v>
      </c>
      <c r="D1222" s="2623"/>
      <c r="E1222" s="2742"/>
      <c r="F1222" s="2742"/>
    </row>
    <row r="1223" spans="1:6" s="2592" customFormat="1">
      <c r="A1223" s="2623"/>
      <c r="B1223" s="2697" t="s">
        <v>4289</v>
      </c>
      <c r="D1223" s="2623"/>
      <c r="E1223" s="2742"/>
      <c r="F1223" s="2742"/>
    </row>
    <row r="1224" spans="1:6" s="2592" customFormat="1">
      <c r="A1224" s="2623"/>
      <c r="B1224" s="2697" t="s">
        <v>4290</v>
      </c>
      <c r="D1224" s="2623"/>
      <c r="E1224" s="2742"/>
      <c r="F1224" s="2742"/>
    </row>
    <row r="1225" spans="1:6" s="2592" customFormat="1">
      <c r="A1225" s="2623"/>
      <c r="B1225" s="2697" t="s">
        <v>4291</v>
      </c>
      <c r="D1225" s="2623"/>
      <c r="E1225" s="2742"/>
      <c r="F1225" s="2742"/>
    </row>
    <row r="1226" spans="1:6" s="2592" customFormat="1">
      <c r="A1226" s="2623"/>
      <c r="B1226" s="2697" t="s">
        <v>4231</v>
      </c>
      <c r="D1226" s="2623"/>
      <c r="E1226" s="2742"/>
      <c r="F1226" s="2742"/>
    </row>
    <row r="1227" spans="1:6" s="2592" customFormat="1">
      <c r="B1227" s="2697" t="s">
        <v>4266</v>
      </c>
      <c r="D1227" s="2623"/>
      <c r="E1227" s="2742"/>
      <c r="F1227" s="2742"/>
    </row>
    <row r="1228" spans="1:6" s="2592" customFormat="1">
      <c r="B1228" s="2697" t="s">
        <v>4292</v>
      </c>
      <c r="D1228" s="2623"/>
      <c r="E1228" s="2742"/>
      <c r="F1228" s="2742"/>
    </row>
    <row r="1229" spans="1:6" s="2592" customFormat="1">
      <c r="B1229" s="2697"/>
      <c r="D1229" s="2623"/>
      <c r="E1229" s="2742"/>
      <c r="F1229" s="2742"/>
    </row>
    <row r="1230" spans="1:6" s="2592" customFormat="1">
      <c r="A1230" s="2623"/>
      <c r="B1230" s="2697" t="s">
        <v>502</v>
      </c>
      <c r="C1230" s="2592" t="s">
        <v>215</v>
      </c>
      <c r="D1230" s="2623">
        <v>2</v>
      </c>
      <c r="E1230" s="2742"/>
      <c r="F1230" s="2742">
        <f>D1230*E1230</f>
        <v>0</v>
      </c>
    </row>
    <row r="1231" spans="1:6" s="2592" customFormat="1">
      <c r="A1231" s="2623"/>
      <c r="B1231" s="2829" t="s">
        <v>4234</v>
      </c>
      <c r="C1231" s="2830"/>
      <c r="D1231" s="2831"/>
      <c r="E1231" s="2742"/>
      <c r="F1231" s="2742"/>
    </row>
    <row r="1232" spans="1:6" s="2592" customFormat="1">
      <c r="A1232" s="2623"/>
      <c r="B1232" s="2737"/>
      <c r="C1232" s="2737"/>
      <c r="D1232" s="2737"/>
      <c r="E1232" s="2742"/>
      <c r="F1232" s="2742"/>
    </row>
    <row r="1233" spans="1:6" s="2592" customFormat="1" ht="26.4">
      <c r="A1233" s="2614" t="s">
        <v>210</v>
      </c>
      <c r="B1233" s="2704" t="s">
        <v>4293</v>
      </c>
      <c r="D1233" s="2623"/>
      <c r="E1233" s="2742"/>
      <c r="F1233" s="2742"/>
    </row>
    <row r="1234" spans="1:6" s="2592" customFormat="1">
      <c r="A1234" s="2623"/>
      <c r="B1234" s="2704"/>
      <c r="D1234" s="2623"/>
      <c r="E1234" s="2742"/>
      <c r="F1234" s="2742"/>
    </row>
    <row r="1235" spans="1:6" s="2592" customFormat="1">
      <c r="A1235" s="2623"/>
      <c r="B1235" s="2697" t="s">
        <v>4294</v>
      </c>
      <c r="D1235" s="2623"/>
      <c r="E1235" s="2742"/>
      <c r="F1235" s="2742"/>
    </row>
    <row r="1236" spans="1:6" s="2592" customFormat="1">
      <c r="B1236" s="2697" t="s">
        <v>4292</v>
      </c>
      <c r="D1236" s="2623"/>
      <c r="E1236" s="2742"/>
      <c r="F1236" s="2742"/>
    </row>
    <row r="1237" spans="1:6" s="2592" customFormat="1">
      <c r="A1237" s="2623"/>
      <c r="B1237" s="2697"/>
      <c r="D1237" s="2623"/>
      <c r="E1237" s="2742"/>
      <c r="F1237" s="2742"/>
    </row>
    <row r="1238" spans="1:6" s="2592" customFormat="1">
      <c r="A1238" s="2623"/>
      <c r="B1238" s="2697" t="s">
        <v>502</v>
      </c>
      <c r="C1238" s="2592" t="s">
        <v>215</v>
      </c>
      <c r="D1238" s="2623">
        <v>2</v>
      </c>
      <c r="E1238" s="2742"/>
      <c r="F1238" s="2742">
        <f>D1238*E1238</f>
        <v>0</v>
      </c>
    </row>
    <row r="1239" spans="1:6" s="2592" customFormat="1">
      <c r="A1239" s="2623"/>
      <c r="B1239" s="2829" t="s">
        <v>4234</v>
      </c>
      <c r="C1239" s="2830"/>
      <c r="D1239" s="2831"/>
      <c r="E1239" s="2742"/>
      <c r="F1239" s="2742"/>
    </row>
    <row r="1240" spans="1:6" s="2592" customFormat="1">
      <c r="A1240" s="2623"/>
      <c r="B1240" s="2737"/>
      <c r="C1240" s="2737"/>
      <c r="D1240" s="2737"/>
      <c r="E1240" s="2742"/>
      <c r="F1240" s="2742"/>
    </row>
    <row r="1241" spans="1:6" s="2592" customFormat="1" ht="66">
      <c r="A1241" s="2614" t="s">
        <v>211</v>
      </c>
      <c r="B1241" s="2704" t="s">
        <v>4295</v>
      </c>
      <c r="D1241" s="2623"/>
    </row>
    <row r="1242" spans="1:6" s="2592" customFormat="1">
      <c r="A1242" s="2623"/>
      <c r="B1242" s="2704"/>
      <c r="D1242" s="2623"/>
    </row>
    <row r="1243" spans="1:6" s="2592" customFormat="1">
      <c r="A1243" s="2623"/>
      <c r="B1243" s="2697" t="s">
        <v>4296</v>
      </c>
      <c r="D1243" s="2623"/>
    </row>
    <row r="1244" spans="1:6" s="2592" customFormat="1">
      <c r="A1244" s="2623"/>
      <c r="B1244" s="2697" t="s">
        <v>4297</v>
      </c>
      <c r="D1244" s="2623"/>
    </row>
    <row r="1245" spans="1:6" s="2592" customFormat="1">
      <c r="A1245" s="2623"/>
      <c r="B1245" s="2697" t="s">
        <v>4298</v>
      </c>
      <c r="D1245" s="2623"/>
    </row>
    <row r="1246" spans="1:6" s="2592" customFormat="1">
      <c r="A1246" s="2623"/>
      <c r="B1246" s="2697" t="s">
        <v>4299</v>
      </c>
      <c r="D1246" s="2623"/>
    </row>
    <row r="1247" spans="1:6" s="2592" customFormat="1">
      <c r="A1247" s="2623"/>
      <c r="B1247" s="2697" t="s">
        <v>4300</v>
      </c>
      <c r="D1247" s="2623"/>
    </row>
    <row r="1248" spans="1:6" s="2592" customFormat="1">
      <c r="A1248" s="2623"/>
      <c r="B1248" s="2697" t="s">
        <v>4301</v>
      </c>
      <c r="D1248" s="2623"/>
    </row>
    <row r="1249" spans="1:6" s="2592" customFormat="1">
      <c r="A1249" s="2623"/>
      <c r="B1249" s="2697" t="s">
        <v>4266</v>
      </c>
      <c r="D1249" s="2623"/>
    </row>
    <row r="1250" spans="1:6" s="2592" customFormat="1">
      <c r="A1250" s="2623"/>
      <c r="B1250" s="2697" t="s">
        <v>4302</v>
      </c>
      <c r="D1250" s="2623"/>
    </row>
    <row r="1251" spans="1:6" s="2592" customFormat="1">
      <c r="A1251" s="2623"/>
      <c r="B1251" s="2697" t="s">
        <v>4303</v>
      </c>
      <c r="D1251" s="2623"/>
    </row>
    <row r="1252" spans="1:6" s="2592" customFormat="1">
      <c r="A1252" s="2623"/>
      <c r="B1252" s="2697"/>
      <c r="D1252" s="2623"/>
    </row>
    <row r="1253" spans="1:6" s="2592" customFormat="1">
      <c r="A1253" s="2623"/>
      <c r="B1253" s="2697" t="s">
        <v>502</v>
      </c>
      <c r="C1253" s="2592" t="s">
        <v>215</v>
      </c>
      <c r="D1253" s="2623">
        <v>20</v>
      </c>
      <c r="F1253" s="2742">
        <f>D1253*E1253</f>
        <v>0</v>
      </c>
    </row>
    <row r="1254" spans="1:6" s="2592" customFormat="1">
      <c r="A1254" s="2623"/>
      <c r="B1254" s="2829" t="s">
        <v>4234</v>
      </c>
      <c r="C1254" s="2830"/>
      <c r="D1254" s="2831"/>
    </row>
    <row r="1255" spans="1:6" s="2592" customFormat="1">
      <c r="A1255" s="2623"/>
      <c r="B1255" s="2697"/>
      <c r="D1255" s="2623"/>
    </row>
    <row r="1256" spans="1:6" s="2592" customFormat="1" ht="26.4">
      <c r="A1256" s="2614" t="s">
        <v>212</v>
      </c>
      <c r="B1256" s="2704" t="s">
        <v>4304</v>
      </c>
      <c r="D1256" s="2623"/>
    </row>
    <row r="1257" spans="1:6" s="2592" customFormat="1">
      <c r="A1257" s="2623"/>
      <c r="B1257" s="2697"/>
      <c r="D1257" s="2623"/>
    </row>
    <row r="1258" spans="1:6" s="2592" customFormat="1">
      <c r="A1258" s="2623"/>
      <c r="B1258" s="2697" t="s">
        <v>4305</v>
      </c>
      <c r="D1258" s="2623"/>
    </row>
    <row r="1259" spans="1:6" s="2592" customFormat="1">
      <c r="A1259" s="2623"/>
      <c r="B1259" s="2697" t="s">
        <v>4292</v>
      </c>
      <c r="D1259" s="2623"/>
    </row>
    <row r="1260" spans="1:6" s="2592" customFormat="1">
      <c r="A1260" s="2623"/>
      <c r="B1260" s="2697"/>
      <c r="D1260" s="2623"/>
    </row>
    <row r="1261" spans="1:6" s="2592" customFormat="1">
      <c r="A1261" s="2623"/>
      <c r="B1261" s="2697" t="s">
        <v>502</v>
      </c>
      <c r="C1261" s="2592" t="s">
        <v>215</v>
      </c>
      <c r="D1261" s="2623">
        <v>20</v>
      </c>
      <c r="F1261" s="2742">
        <f>D1261*E1261</f>
        <v>0</v>
      </c>
    </row>
    <row r="1262" spans="1:6" s="2592" customFormat="1">
      <c r="A1262" s="2623"/>
      <c r="B1262" s="2829" t="s">
        <v>4234</v>
      </c>
      <c r="C1262" s="2831"/>
      <c r="D1262" s="2831"/>
    </row>
    <row r="1263" spans="1:6" s="2592" customFormat="1">
      <c r="A1263" s="2623"/>
      <c r="B1263" s="2697"/>
      <c r="C1263" s="2623"/>
      <c r="D1263" s="2623"/>
    </row>
    <row r="1264" spans="1:6" s="2592" customFormat="1" ht="66">
      <c r="A1264" s="2614" t="s">
        <v>213</v>
      </c>
      <c r="B1264" s="2704" t="s">
        <v>4306</v>
      </c>
      <c r="C1264" s="2704"/>
      <c r="D1264" s="2623"/>
    </row>
    <row r="1265" spans="1:6" s="2592" customFormat="1">
      <c r="A1265" s="2623"/>
      <c r="B1265" s="2704"/>
      <c r="C1265" s="2704"/>
      <c r="D1265" s="2623"/>
    </row>
    <row r="1266" spans="1:6" s="2592" customFormat="1" ht="26.4">
      <c r="A1266" s="2623"/>
      <c r="B1266" s="2704" t="s">
        <v>4307</v>
      </c>
      <c r="C1266" s="2704"/>
      <c r="D1266" s="2623"/>
    </row>
    <row r="1267" spans="1:6" s="2592" customFormat="1" ht="26.4">
      <c r="A1267" s="2623"/>
      <c r="B1267" s="2704" t="s">
        <v>4308</v>
      </c>
      <c r="C1267" s="2704"/>
      <c r="D1267" s="2623"/>
    </row>
    <row r="1268" spans="1:6" s="2592" customFormat="1" ht="39.6">
      <c r="A1268" s="2623"/>
      <c r="B1268" s="2704" t="s">
        <v>4309</v>
      </c>
      <c r="C1268" s="2704"/>
      <c r="D1268" s="2623"/>
    </row>
    <row r="1269" spans="1:6" s="2592" customFormat="1">
      <c r="A1269" s="2623"/>
      <c r="B1269" s="2704" t="s">
        <v>4310</v>
      </c>
      <c r="C1269" s="2704"/>
      <c r="D1269" s="2623"/>
    </row>
    <row r="1270" spans="1:6" s="2592" customFormat="1">
      <c r="A1270" s="2623"/>
      <c r="B1270" s="2704" t="s">
        <v>4311</v>
      </c>
      <c r="C1270" s="2704"/>
      <c r="D1270" s="2623"/>
      <c r="E1270" s="2704"/>
    </row>
    <row r="1271" spans="1:6" s="2592" customFormat="1">
      <c r="A1271" s="2623"/>
      <c r="B1271" s="2704" t="s">
        <v>4312</v>
      </c>
      <c r="C1271" s="2704"/>
      <c r="D1271" s="2623"/>
    </row>
    <row r="1272" spans="1:6" s="2592" customFormat="1">
      <c r="A1272" s="2623"/>
      <c r="B1272" s="2704" t="s">
        <v>4313</v>
      </c>
      <c r="C1272" s="2704"/>
      <c r="D1272" s="2623"/>
    </row>
    <row r="1273" spans="1:6" s="2592" customFormat="1">
      <c r="A1273" s="2623"/>
      <c r="B1273" s="2704" t="s">
        <v>4250</v>
      </c>
      <c r="C1273" s="2704"/>
      <c r="D1273" s="2623"/>
    </row>
    <row r="1274" spans="1:6" s="2592" customFormat="1">
      <c r="A1274" s="2623"/>
      <c r="B1274" s="2704" t="s">
        <v>4314</v>
      </c>
      <c r="C1274" s="2704"/>
      <c r="D1274" s="2623"/>
    </row>
    <row r="1275" spans="1:6" s="2592" customFormat="1">
      <c r="A1275" s="2623"/>
      <c r="B1275" s="2704" t="s">
        <v>4315</v>
      </c>
      <c r="C1275" s="2704"/>
      <c r="D1275" s="2623"/>
    </row>
    <row r="1276" spans="1:6" s="2592" customFormat="1" ht="26.4">
      <c r="A1276" s="2623"/>
      <c r="B1276" s="2704" t="s">
        <v>4316</v>
      </c>
      <c r="C1276" s="2704"/>
      <c r="D1276" s="2623"/>
    </row>
    <row r="1277" spans="1:6" s="2592" customFormat="1">
      <c r="A1277" s="2623"/>
      <c r="B1277" s="2704"/>
      <c r="C1277" s="2704"/>
      <c r="D1277" s="2623"/>
    </row>
    <row r="1278" spans="1:6" s="2592" customFormat="1">
      <c r="A1278" s="2623"/>
      <c r="B1278" s="2704" t="s">
        <v>502</v>
      </c>
      <c r="C1278" s="2704" t="s">
        <v>215</v>
      </c>
      <c r="D1278" s="2623">
        <v>18</v>
      </c>
      <c r="F1278" s="2742">
        <f>D1278*E1278</f>
        <v>0</v>
      </c>
    </row>
    <row r="1279" spans="1:6" s="2592" customFormat="1">
      <c r="A1279" s="2623"/>
      <c r="B1279" s="2832" t="s">
        <v>4234</v>
      </c>
      <c r="C1279" s="2832"/>
      <c r="D1279" s="2831"/>
      <c r="E1279" s="2704"/>
    </row>
    <row r="1280" spans="1:6" s="2592" customFormat="1">
      <c r="A1280" s="2623"/>
      <c r="B1280" s="2697"/>
      <c r="C1280" s="2704"/>
      <c r="D1280" s="2623"/>
    </row>
    <row r="1281" spans="1:6" s="2592" customFormat="1" ht="79.2">
      <c r="A1281" s="2614" t="s">
        <v>425</v>
      </c>
      <c r="B1281" s="2704" t="s">
        <v>4317</v>
      </c>
      <c r="C1281" s="2704"/>
      <c r="D1281" s="2623"/>
    </row>
    <row r="1282" spans="1:6" s="2592" customFormat="1">
      <c r="A1282" s="2623"/>
      <c r="B1282" s="2704"/>
      <c r="D1282" s="2623"/>
    </row>
    <row r="1283" spans="1:6" s="2592" customFormat="1">
      <c r="A1283" s="2623"/>
      <c r="B1283" s="2697" t="s">
        <v>4318</v>
      </c>
      <c r="D1283" s="2623"/>
    </row>
    <row r="1284" spans="1:6" s="2592" customFormat="1">
      <c r="A1284" s="2623"/>
      <c r="B1284" s="2697" t="s">
        <v>4319</v>
      </c>
      <c r="D1284" s="2623"/>
    </row>
    <row r="1285" spans="1:6" s="2592" customFormat="1">
      <c r="A1285" s="2623"/>
      <c r="B1285" s="2697" t="s">
        <v>4320</v>
      </c>
      <c r="D1285" s="2623"/>
    </row>
    <row r="1286" spans="1:6" s="2592" customFormat="1">
      <c r="A1286" s="2623"/>
      <c r="B1286" s="2697" t="s">
        <v>4321</v>
      </c>
      <c r="D1286" s="2623"/>
    </row>
    <row r="1287" spans="1:6" s="2592" customFormat="1">
      <c r="A1287" s="2623"/>
      <c r="B1287" s="2697" t="s">
        <v>4290</v>
      </c>
      <c r="D1287" s="2623"/>
    </row>
    <row r="1288" spans="1:6" s="2592" customFormat="1">
      <c r="A1288" s="2623"/>
      <c r="B1288" s="2697" t="s">
        <v>4322</v>
      </c>
      <c r="D1288" s="2623"/>
    </row>
    <row r="1289" spans="1:6" s="2592" customFormat="1">
      <c r="A1289" s="2623"/>
      <c r="B1289" s="2697" t="s">
        <v>4323</v>
      </c>
      <c r="D1289" s="2623"/>
    </row>
    <row r="1290" spans="1:6" s="2592" customFormat="1">
      <c r="A1290" s="2623"/>
      <c r="B1290" s="2697" t="s">
        <v>4324</v>
      </c>
      <c r="D1290" s="2623"/>
    </row>
    <row r="1291" spans="1:6" s="2592" customFormat="1">
      <c r="A1291" s="2623"/>
      <c r="B1291" s="2697" t="s">
        <v>4325</v>
      </c>
      <c r="D1291" s="2623"/>
    </row>
    <row r="1292" spans="1:6" s="2592" customFormat="1">
      <c r="A1292" s="2623"/>
      <c r="B1292" s="2697" t="s">
        <v>4326</v>
      </c>
      <c r="D1292" s="2623"/>
    </row>
    <row r="1293" spans="1:6" s="2592" customFormat="1">
      <c r="A1293" s="2623"/>
      <c r="B1293" s="2697"/>
      <c r="D1293" s="2623"/>
    </row>
    <row r="1294" spans="1:6" s="2592" customFormat="1">
      <c r="A1294" s="2623"/>
      <c r="B1294" s="2697" t="s">
        <v>502</v>
      </c>
      <c r="C1294" s="2592" t="s">
        <v>215</v>
      </c>
      <c r="D1294" s="2623">
        <v>2</v>
      </c>
      <c r="F1294" s="2742">
        <f>D1294*E1294</f>
        <v>0</v>
      </c>
    </row>
    <row r="1295" spans="1:6" s="2592" customFormat="1">
      <c r="A1295" s="2623"/>
      <c r="B1295" s="2829" t="s">
        <v>4234</v>
      </c>
      <c r="C1295" s="2831"/>
      <c r="D1295" s="2831"/>
    </row>
    <row r="1296" spans="1:6" s="2592" customFormat="1">
      <c r="A1296" s="2623"/>
      <c r="B1296" s="2697"/>
      <c r="C1296" s="2623"/>
      <c r="D1296" s="2623"/>
    </row>
    <row r="1297" spans="1:6" s="2592" customFormat="1" ht="66">
      <c r="A1297" s="2614" t="s">
        <v>426</v>
      </c>
      <c r="B1297" s="2704" t="s">
        <v>4327</v>
      </c>
      <c r="D1297" s="2623"/>
      <c r="E1297" s="2742"/>
      <c r="F1297" s="2742"/>
    </row>
    <row r="1298" spans="1:6" s="2592" customFormat="1">
      <c r="A1298" s="2623"/>
      <c r="B1298" s="2704"/>
      <c r="D1298" s="2623"/>
      <c r="E1298" s="2742"/>
      <c r="F1298" s="2742"/>
    </row>
    <row r="1299" spans="1:6" s="2592" customFormat="1">
      <c r="A1299" s="2623"/>
      <c r="B1299" s="2697" t="s">
        <v>4328</v>
      </c>
      <c r="D1299" s="2623"/>
      <c r="E1299" s="2742"/>
      <c r="F1299" s="2742"/>
    </row>
    <row r="1300" spans="1:6" s="2592" customFormat="1">
      <c r="A1300" s="2623"/>
      <c r="B1300" s="2697" t="s">
        <v>4329</v>
      </c>
      <c r="D1300" s="2623"/>
      <c r="E1300" s="2742"/>
      <c r="F1300" s="2742"/>
    </row>
    <row r="1301" spans="1:6" s="2592" customFormat="1">
      <c r="A1301" s="2623"/>
      <c r="B1301" s="2697" t="s">
        <v>4330</v>
      </c>
      <c r="D1301" s="2623"/>
      <c r="E1301" s="2742"/>
      <c r="F1301" s="2742"/>
    </row>
    <row r="1302" spans="1:6" s="2592" customFormat="1">
      <c r="A1302" s="2623"/>
      <c r="B1302" s="2697" t="s">
        <v>4331</v>
      </c>
      <c r="D1302" s="2623"/>
      <c r="E1302" s="2742"/>
      <c r="F1302" s="2742"/>
    </row>
    <row r="1303" spans="1:6" s="2592" customFormat="1">
      <c r="A1303" s="2623"/>
      <c r="B1303" s="2697" t="s">
        <v>4332</v>
      </c>
      <c r="D1303" s="2623"/>
      <c r="E1303" s="2742"/>
      <c r="F1303" s="2742"/>
    </row>
    <row r="1304" spans="1:6" s="2592" customFormat="1">
      <c r="A1304" s="2623"/>
      <c r="B1304" s="2697" t="s">
        <v>4333</v>
      </c>
      <c r="D1304" s="2623"/>
      <c r="E1304" s="2742"/>
      <c r="F1304" s="2742"/>
    </row>
    <row r="1305" spans="1:6" s="2592" customFormat="1">
      <c r="A1305" s="2623"/>
      <c r="B1305" s="2697" t="s">
        <v>4334</v>
      </c>
      <c r="D1305" s="2623"/>
      <c r="E1305" s="2742"/>
      <c r="F1305" s="2742"/>
    </row>
    <row r="1306" spans="1:6" s="2592" customFormat="1">
      <c r="A1306" s="2623"/>
      <c r="B1306" s="2697" t="s">
        <v>4335</v>
      </c>
      <c r="D1306" s="2623"/>
      <c r="E1306" s="2742"/>
      <c r="F1306" s="2742"/>
    </row>
    <row r="1307" spans="1:6" s="2592" customFormat="1">
      <c r="A1307" s="2623"/>
      <c r="B1307" s="2697" t="s">
        <v>4336</v>
      </c>
      <c r="D1307" s="2623"/>
      <c r="E1307" s="2742"/>
      <c r="F1307" s="2742"/>
    </row>
    <row r="1308" spans="1:6" s="2592" customFormat="1">
      <c r="A1308" s="2623"/>
      <c r="B1308" s="2697" t="s">
        <v>4337</v>
      </c>
      <c r="D1308" s="2623"/>
      <c r="E1308" s="2742"/>
      <c r="F1308" s="2742"/>
    </row>
    <row r="1309" spans="1:6" s="2592" customFormat="1">
      <c r="A1309" s="2623"/>
      <c r="B1309" s="2697" t="s">
        <v>4338</v>
      </c>
      <c r="D1309" s="2623"/>
      <c r="E1309" s="2742"/>
      <c r="F1309" s="2742"/>
    </row>
    <row r="1310" spans="1:6" s="2592" customFormat="1">
      <c r="A1310" s="2623"/>
      <c r="B1310" s="2697" t="s">
        <v>4339</v>
      </c>
      <c r="D1310" s="2623"/>
      <c r="E1310" s="2742"/>
      <c r="F1310" s="2742"/>
    </row>
    <row r="1311" spans="1:6" s="2592" customFormat="1">
      <c r="A1311" s="2623"/>
      <c r="B1311" s="2697" t="s">
        <v>4340</v>
      </c>
      <c r="D1311" s="2623"/>
      <c r="E1311" s="2742"/>
      <c r="F1311" s="2742"/>
    </row>
    <row r="1312" spans="1:6" s="2592" customFormat="1">
      <c r="A1312" s="2623"/>
      <c r="B1312" s="2697" t="s">
        <v>4341</v>
      </c>
      <c r="D1312" s="2623"/>
      <c r="E1312" s="2742"/>
      <c r="F1312" s="2742"/>
    </row>
    <row r="1313" spans="1:6" s="2592" customFormat="1">
      <c r="A1313" s="2623"/>
      <c r="B1313" s="2697"/>
      <c r="D1313" s="2623"/>
      <c r="E1313" s="2742"/>
      <c r="F1313" s="2742"/>
    </row>
    <row r="1314" spans="1:6" s="2592" customFormat="1">
      <c r="B1314" s="2697" t="s">
        <v>502</v>
      </c>
      <c r="C1314" s="2592" t="s">
        <v>215</v>
      </c>
      <c r="D1314" s="2623">
        <v>1</v>
      </c>
      <c r="E1314" s="2742"/>
      <c r="F1314" s="2742">
        <f>D1314*E1314</f>
        <v>0</v>
      </c>
    </row>
    <row r="1315" spans="1:6" s="2592" customFormat="1">
      <c r="B1315" s="2829" t="s">
        <v>4234</v>
      </c>
      <c r="C1315" s="2831"/>
      <c r="D1315" s="2831"/>
      <c r="E1315" s="2742"/>
      <c r="F1315" s="2742"/>
    </row>
    <row r="1316" spans="1:6" s="2592" customFormat="1">
      <c r="A1316" s="2623"/>
      <c r="B1316" s="2737"/>
      <c r="C1316" s="2737"/>
      <c r="D1316" s="2737"/>
      <c r="E1316" s="2742"/>
      <c r="F1316" s="2742"/>
    </row>
    <row r="1317" spans="1:6" s="2592" customFormat="1" ht="66">
      <c r="A1317" s="2614" t="s">
        <v>427</v>
      </c>
      <c r="B1317" s="2704" t="s">
        <v>4342</v>
      </c>
      <c r="D1317" s="2623"/>
      <c r="E1317" s="2742"/>
      <c r="F1317" s="2742"/>
    </row>
    <row r="1318" spans="1:6" s="2592" customFormat="1">
      <c r="A1318" s="2623"/>
      <c r="B1318" s="2704"/>
      <c r="D1318" s="2623"/>
      <c r="E1318" s="2742"/>
      <c r="F1318" s="2742"/>
    </row>
    <row r="1319" spans="1:6" s="2592" customFormat="1">
      <c r="A1319" s="2623"/>
      <c r="B1319" s="2697" t="s">
        <v>4328</v>
      </c>
      <c r="D1319" s="2623"/>
      <c r="E1319" s="2742"/>
      <c r="F1319" s="2742"/>
    </row>
    <row r="1320" spans="1:6" s="2592" customFormat="1">
      <c r="A1320" s="2623"/>
      <c r="B1320" s="2697" t="s">
        <v>4329</v>
      </c>
      <c r="D1320" s="2623"/>
      <c r="E1320" s="2742"/>
      <c r="F1320" s="2742"/>
    </row>
    <row r="1321" spans="1:6" s="2592" customFormat="1">
      <c r="A1321" s="2623"/>
      <c r="B1321" s="2697" t="s">
        <v>4330</v>
      </c>
      <c r="D1321" s="2623"/>
      <c r="E1321" s="2742"/>
      <c r="F1321" s="2742"/>
    </row>
    <row r="1322" spans="1:6" s="2592" customFormat="1">
      <c r="A1322" s="2623"/>
      <c r="B1322" s="2697" t="s">
        <v>4331</v>
      </c>
      <c r="D1322" s="2623"/>
      <c r="E1322" s="2742"/>
      <c r="F1322" s="2742"/>
    </row>
    <row r="1323" spans="1:6" s="2592" customFormat="1">
      <c r="A1323" s="2623"/>
      <c r="B1323" s="2697" t="s">
        <v>4332</v>
      </c>
      <c r="D1323" s="2623"/>
      <c r="E1323" s="2742"/>
      <c r="F1323" s="2742"/>
    </row>
    <row r="1324" spans="1:6" s="2592" customFormat="1">
      <c r="A1324" s="2623"/>
      <c r="B1324" s="2697" t="s">
        <v>4333</v>
      </c>
      <c r="D1324" s="2623"/>
      <c r="E1324" s="2742"/>
      <c r="F1324" s="2742"/>
    </row>
    <row r="1325" spans="1:6" s="2592" customFormat="1">
      <c r="A1325" s="2623"/>
      <c r="B1325" s="2697" t="s">
        <v>4334</v>
      </c>
      <c r="D1325" s="2623"/>
      <c r="E1325" s="2742"/>
      <c r="F1325" s="2742"/>
    </row>
    <row r="1326" spans="1:6" s="2592" customFormat="1">
      <c r="A1326" s="2623"/>
      <c r="B1326" s="2697" t="s">
        <v>4335</v>
      </c>
      <c r="D1326" s="2623"/>
      <c r="E1326" s="2742"/>
      <c r="F1326" s="2742"/>
    </row>
    <row r="1327" spans="1:6" s="2592" customFormat="1">
      <c r="A1327" s="2623"/>
      <c r="B1327" s="2697" t="s">
        <v>4336</v>
      </c>
      <c r="D1327" s="2623"/>
      <c r="E1327" s="2742"/>
      <c r="F1327" s="2742"/>
    </row>
    <row r="1328" spans="1:6" s="2592" customFormat="1">
      <c r="A1328" s="2623"/>
      <c r="B1328" s="2697" t="s">
        <v>4337</v>
      </c>
      <c r="D1328" s="2623"/>
      <c r="E1328" s="2742"/>
      <c r="F1328" s="2742"/>
    </row>
    <row r="1329" spans="1:6" s="2592" customFormat="1">
      <c r="A1329" s="2623"/>
      <c r="B1329" s="2697" t="s">
        <v>4338</v>
      </c>
      <c r="D1329" s="2623"/>
      <c r="E1329" s="2742"/>
      <c r="F1329" s="2742"/>
    </row>
    <row r="1330" spans="1:6" s="2592" customFormat="1">
      <c r="A1330" s="2623"/>
      <c r="B1330" s="2697" t="s">
        <v>4339</v>
      </c>
      <c r="D1330" s="2623"/>
      <c r="E1330" s="2742"/>
      <c r="F1330" s="2742"/>
    </row>
    <row r="1331" spans="1:6" s="2592" customFormat="1">
      <c r="A1331" s="2623"/>
      <c r="B1331" s="2697" t="s">
        <v>4292</v>
      </c>
      <c r="D1331" s="2623"/>
      <c r="E1331" s="2742"/>
      <c r="F1331" s="2742"/>
    </row>
    <row r="1332" spans="1:6" s="2592" customFormat="1">
      <c r="A1332" s="2623"/>
      <c r="B1332" s="2697" t="s">
        <v>4341</v>
      </c>
      <c r="D1332" s="2623"/>
      <c r="E1332" s="2742"/>
      <c r="F1332" s="2742"/>
    </row>
    <row r="1333" spans="1:6" s="2592" customFormat="1">
      <c r="A1333" s="2623"/>
      <c r="B1333" s="2697"/>
      <c r="D1333" s="2623"/>
      <c r="E1333" s="2742"/>
      <c r="F1333" s="2742"/>
    </row>
    <row r="1334" spans="1:6" s="2592" customFormat="1">
      <c r="B1334" s="2697" t="s">
        <v>502</v>
      </c>
      <c r="C1334" s="2592" t="s">
        <v>215</v>
      </c>
      <c r="D1334" s="2623">
        <v>1</v>
      </c>
      <c r="E1334" s="2742"/>
      <c r="F1334" s="2742">
        <f>D1334*E1334</f>
        <v>0</v>
      </c>
    </row>
    <row r="1335" spans="1:6" s="2592" customFormat="1">
      <c r="B1335" s="2829" t="s">
        <v>4234</v>
      </c>
      <c r="C1335" s="2831"/>
      <c r="D1335" s="2831"/>
      <c r="E1335" s="2742"/>
      <c r="F1335" s="2742"/>
    </row>
    <row r="1336" spans="1:6" s="2592" customFormat="1">
      <c r="A1336" s="2623"/>
      <c r="B1336" s="2737"/>
      <c r="C1336" s="2737"/>
      <c r="D1336" s="2737"/>
      <c r="E1336" s="2742"/>
      <c r="F1336" s="2742"/>
    </row>
    <row r="1337" spans="1:6" s="2592" customFormat="1" ht="52.8">
      <c r="A1337" s="2614" t="s">
        <v>428</v>
      </c>
      <c r="B1337" s="2833" t="s">
        <v>4343</v>
      </c>
      <c r="D1337" s="2623"/>
      <c r="E1337" s="2742"/>
      <c r="F1337" s="2742"/>
    </row>
    <row r="1338" spans="1:6" s="2592" customFormat="1">
      <c r="B1338" s="2833"/>
      <c r="D1338" s="2623"/>
      <c r="E1338" s="2742"/>
      <c r="F1338" s="2742"/>
    </row>
    <row r="1339" spans="1:6" s="2592" customFormat="1">
      <c r="B1339" s="2833" t="s">
        <v>4344</v>
      </c>
      <c r="D1339" s="2623"/>
      <c r="E1339" s="2742"/>
      <c r="F1339" s="2742"/>
    </row>
    <row r="1340" spans="1:6" s="2592" customFormat="1">
      <c r="B1340" s="2833" t="s">
        <v>4345</v>
      </c>
      <c r="D1340" s="2623"/>
      <c r="E1340" s="2742"/>
      <c r="F1340" s="2742"/>
    </row>
    <row r="1341" spans="1:6" s="2592" customFormat="1">
      <c r="B1341" s="2768" t="s">
        <v>4346</v>
      </c>
      <c r="D1341" s="2623"/>
      <c r="E1341" s="2742"/>
      <c r="F1341" s="2742"/>
    </row>
    <row r="1342" spans="1:6" s="2592" customFormat="1">
      <c r="B1342" s="2768" t="s">
        <v>4347</v>
      </c>
      <c r="D1342" s="2623"/>
      <c r="E1342" s="2742"/>
      <c r="F1342" s="2742"/>
    </row>
    <row r="1343" spans="1:6" s="2592" customFormat="1">
      <c r="B1343" s="2768"/>
      <c r="D1343" s="2623"/>
      <c r="E1343" s="2742"/>
      <c r="F1343" s="2742"/>
    </row>
    <row r="1344" spans="1:6" s="2592" customFormat="1">
      <c r="B1344" s="2768" t="s">
        <v>502</v>
      </c>
      <c r="C1344" s="2592" t="s">
        <v>215</v>
      </c>
      <c r="D1344" s="2623">
        <v>1</v>
      </c>
      <c r="E1344" s="2742"/>
      <c r="F1344" s="2742">
        <f>D1344*E1344</f>
        <v>0</v>
      </c>
    </row>
    <row r="1345" spans="1:6" s="2592" customFormat="1">
      <c r="B1345" s="2829" t="s">
        <v>4234</v>
      </c>
      <c r="C1345" s="2830"/>
      <c r="D1345" s="2831"/>
      <c r="E1345" s="2742"/>
      <c r="F1345" s="2742"/>
    </row>
    <row r="1346" spans="1:6" s="2592" customFormat="1">
      <c r="B1346" s="2737"/>
      <c r="C1346" s="2737"/>
      <c r="D1346" s="2737"/>
      <c r="E1346" s="2742"/>
      <c r="F1346" s="2742"/>
    </row>
    <row r="1347" spans="1:6" s="2592" customFormat="1" ht="39.6">
      <c r="A1347" s="2614" t="s">
        <v>569</v>
      </c>
      <c r="B1347" s="2704" t="s">
        <v>4348</v>
      </c>
      <c r="D1347" s="2623"/>
      <c r="E1347" s="2742"/>
      <c r="F1347" s="2742"/>
    </row>
    <row r="1348" spans="1:6" s="2592" customFormat="1">
      <c r="B1348" s="2704"/>
      <c r="D1348" s="2623"/>
      <c r="E1348" s="2742"/>
      <c r="F1348" s="2742"/>
    </row>
    <row r="1349" spans="1:6" s="2592" customFormat="1">
      <c r="B1349" s="2697" t="s">
        <v>4349</v>
      </c>
      <c r="D1349" s="2623"/>
      <c r="E1349" s="2742"/>
      <c r="F1349" s="2742"/>
    </row>
    <row r="1350" spans="1:6" s="2592" customFormat="1">
      <c r="B1350" s="2697" t="s">
        <v>4350</v>
      </c>
      <c r="D1350" s="2623"/>
      <c r="E1350" s="2742"/>
      <c r="F1350" s="2742"/>
    </row>
    <row r="1351" spans="1:6" s="2592" customFormat="1">
      <c r="B1351" s="2697" t="s">
        <v>4351</v>
      </c>
      <c r="D1351" s="2623"/>
      <c r="E1351" s="2742"/>
      <c r="F1351" s="2742"/>
    </row>
    <row r="1352" spans="1:6" s="2592" customFormat="1">
      <c r="B1352" s="2697"/>
      <c r="D1352" s="2623"/>
      <c r="E1352" s="2742"/>
      <c r="F1352" s="2742"/>
    </row>
    <row r="1353" spans="1:6" s="2592" customFormat="1">
      <c r="B1353" s="2697" t="s">
        <v>502</v>
      </c>
      <c r="C1353" s="2592" t="s">
        <v>215</v>
      </c>
      <c r="D1353" s="2623">
        <v>3</v>
      </c>
      <c r="E1353" s="2742"/>
      <c r="F1353" s="2742">
        <f>D1353*E1353</f>
        <v>0</v>
      </c>
    </row>
    <row r="1354" spans="1:6" s="2592" customFormat="1">
      <c r="B1354" s="2829" t="s">
        <v>4234</v>
      </c>
      <c r="C1354" s="2831"/>
      <c r="D1354" s="2831"/>
      <c r="E1354" s="2742"/>
      <c r="F1354" s="2742"/>
    </row>
    <row r="1355" spans="1:6" s="2592" customFormat="1">
      <c r="B1355" s="2697"/>
      <c r="C1355" s="2623"/>
      <c r="D1355" s="2623"/>
      <c r="E1355" s="2742"/>
      <c r="F1355" s="2742"/>
    </row>
    <row r="1356" spans="1:6" s="2592" customFormat="1" ht="39.6">
      <c r="A1356" s="2614" t="s">
        <v>570</v>
      </c>
      <c r="B1356" s="2704" t="s">
        <v>4352</v>
      </c>
      <c r="D1356" s="2623"/>
      <c r="E1356" s="2742"/>
      <c r="F1356" s="2742"/>
    </row>
    <row r="1357" spans="1:6" s="2592" customFormat="1">
      <c r="B1357" s="2704"/>
      <c r="D1357" s="2623"/>
      <c r="E1357" s="2742"/>
      <c r="F1357" s="2742"/>
    </row>
    <row r="1358" spans="1:6" s="2592" customFormat="1">
      <c r="B1358" s="2704" t="s">
        <v>4353</v>
      </c>
      <c r="D1358" s="2623"/>
      <c r="E1358" s="2742"/>
      <c r="F1358" s="2742"/>
    </row>
    <row r="1359" spans="1:6" s="2592" customFormat="1">
      <c r="B1359" s="2697" t="s">
        <v>4354</v>
      </c>
      <c r="D1359" s="2623"/>
      <c r="E1359" s="2742"/>
      <c r="F1359" s="2742"/>
    </row>
    <row r="1360" spans="1:6" s="2592" customFormat="1">
      <c r="B1360" s="2697" t="s">
        <v>4355</v>
      </c>
      <c r="D1360" s="2623"/>
      <c r="E1360" s="2742"/>
      <c r="F1360" s="2742"/>
    </row>
    <row r="1361" spans="1:6" s="2592" customFormat="1">
      <c r="A1361" s="2623"/>
      <c r="B1361" s="2697" t="s">
        <v>4351</v>
      </c>
      <c r="D1361" s="2623"/>
      <c r="E1361" s="2742"/>
      <c r="F1361" s="2742"/>
    </row>
    <row r="1362" spans="1:6" s="2592" customFormat="1">
      <c r="A1362" s="2623"/>
      <c r="B1362" s="2697"/>
      <c r="D1362" s="2623"/>
      <c r="E1362" s="2742"/>
      <c r="F1362" s="2742"/>
    </row>
    <row r="1363" spans="1:6" s="2592" customFormat="1">
      <c r="A1363" s="2623"/>
      <c r="B1363" s="2697" t="s">
        <v>502</v>
      </c>
      <c r="C1363" s="2592" t="s">
        <v>215</v>
      </c>
      <c r="D1363" s="2623">
        <v>3</v>
      </c>
      <c r="E1363" s="2742"/>
      <c r="F1363" s="2742">
        <f>D1363*E1363</f>
        <v>0</v>
      </c>
    </row>
    <row r="1364" spans="1:6" s="2592" customFormat="1">
      <c r="A1364" s="2623"/>
      <c r="B1364" s="2829" t="s">
        <v>4234</v>
      </c>
      <c r="C1364" s="2831"/>
      <c r="D1364" s="2831"/>
      <c r="E1364" s="2742"/>
      <c r="F1364" s="2742"/>
    </row>
    <row r="1365" spans="1:6" s="2592" customFormat="1">
      <c r="A1365" s="2623"/>
      <c r="B1365" s="2737"/>
      <c r="C1365" s="2737"/>
      <c r="D1365" s="2737"/>
      <c r="E1365" s="2742"/>
      <c r="F1365" s="2742"/>
    </row>
    <row r="1366" spans="1:6" s="2592" customFormat="1" ht="52.8">
      <c r="A1366" s="2614" t="s">
        <v>571</v>
      </c>
      <c r="B1366" s="2704" t="s">
        <v>4356</v>
      </c>
      <c r="D1366" s="2623"/>
      <c r="E1366" s="2742"/>
      <c r="F1366" s="2742"/>
    </row>
    <row r="1367" spans="1:6" s="2592" customFormat="1">
      <c r="A1367" s="2623"/>
      <c r="B1367" s="2704"/>
      <c r="D1367" s="2623"/>
      <c r="E1367" s="2742"/>
      <c r="F1367" s="2742"/>
    </row>
    <row r="1368" spans="1:6" s="2592" customFormat="1">
      <c r="A1368" s="2623"/>
      <c r="B1368" s="2697" t="s">
        <v>4357</v>
      </c>
      <c r="D1368" s="2623"/>
      <c r="E1368" s="2742"/>
      <c r="F1368" s="2742"/>
    </row>
    <row r="1369" spans="1:6" s="2592" customFormat="1">
      <c r="A1369" s="2623"/>
      <c r="B1369" s="2697" t="s">
        <v>4358</v>
      </c>
      <c r="D1369" s="2623"/>
      <c r="E1369" s="2742"/>
      <c r="F1369" s="2742"/>
    </row>
    <row r="1370" spans="1:6" s="2592" customFormat="1">
      <c r="A1370" s="2623"/>
      <c r="B1370" s="2697" t="s">
        <v>4359</v>
      </c>
      <c r="D1370" s="2623"/>
      <c r="E1370" s="2742"/>
      <c r="F1370" s="2742"/>
    </row>
    <row r="1371" spans="1:6" s="2592" customFormat="1">
      <c r="A1371" s="2623"/>
      <c r="B1371" s="2697" t="s">
        <v>4360</v>
      </c>
      <c r="D1371" s="2623"/>
      <c r="E1371" s="2742"/>
      <c r="F1371" s="2742"/>
    </row>
    <row r="1372" spans="1:6" s="2592" customFormat="1">
      <c r="A1372" s="2623"/>
      <c r="B1372" s="2697" t="s">
        <v>4361</v>
      </c>
      <c r="D1372" s="2623"/>
      <c r="E1372" s="2742"/>
      <c r="F1372" s="2742"/>
    </row>
    <row r="1373" spans="1:6" s="2592" customFormat="1">
      <c r="A1373" s="2623"/>
      <c r="B1373" s="2697" t="s">
        <v>4362</v>
      </c>
      <c r="D1373" s="2623"/>
      <c r="E1373" s="2742"/>
      <c r="F1373" s="2742"/>
    </row>
    <row r="1374" spans="1:6" s="2592" customFormat="1">
      <c r="A1374" s="2623"/>
      <c r="B1374" s="2697" t="s">
        <v>4363</v>
      </c>
      <c r="D1374" s="2623"/>
      <c r="E1374" s="2742"/>
      <c r="F1374" s="2742"/>
    </row>
    <row r="1375" spans="1:6" s="2592" customFormat="1">
      <c r="A1375" s="2623"/>
      <c r="B1375" s="2697" t="s">
        <v>4364</v>
      </c>
      <c r="D1375" s="2623"/>
      <c r="E1375" s="2742"/>
      <c r="F1375" s="2742"/>
    </row>
    <row r="1376" spans="1:6" s="2592" customFormat="1">
      <c r="A1376" s="2623"/>
      <c r="B1376" s="2697" t="s">
        <v>4365</v>
      </c>
      <c r="D1376" s="2623"/>
      <c r="E1376" s="2742"/>
      <c r="F1376" s="2742"/>
    </row>
    <row r="1377" spans="1:6" s="2592" customFormat="1">
      <c r="A1377" s="2623"/>
      <c r="B1377" s="2697" t="s">
        <v>4366</v>
      </c>
      <c r="D1377" s="2623"/>
      <c r="E1377" s="2742"/>
      <c r="F1377" s="2742"/>
    </row>
    <row r="1378" spans="1:6" s="2592" customFormat="1">
      <c r="A1378" s="2623"/>
      <c r="B1378" s="2697"/>
      <c r="D1378" s="2623"/>
      <c r="E1378" s="2742"/>
      <c r="F1378" s="2742"/>
    </row>
    <row r="1379" spans="1:6" s="2592" customFormat="1">
      <c r="B1379" s="2697" t="s">
        <v>502</v>
      </c>
      <c r="C1379" s="2592" t="s">
        <v>215</v>
      </c>
      <c r="D1379" s="2623">
        <v>1</v>
      </c>
      <c r="E1379" s="2742"/>
      <c r="F1379" s="2742">
        <f>D1379*E1379</f>
        <v>0</v>
      </c>
    </row>
    <row r="1380" spans="1:6" s="2592" customFormat="1">
      <c r="B1380" s="2829" t="s">
        <v>4234</v>
      </c>
      <c r="C1380" s="2830"/>
      <c r="D1380" s="2831"/>
      <c r="E1380" s="2742"/>
      <c r="F1380" s="2742"/>
    </row>
    <row r="1381" spans="1:6" s="2592" customFormat="1">
      <c r="B1381" s="2697"/>
      <c r="C1381" s="2623"/>
      <c r="D1381" s="2623"/>
      <c r="E1381" s="2742"/>
      <c r="F1381" s="2742"/>
    </row>
    <row r="1382" spans="1:6" s="2592" customFormat="1">
      <c r="A1382" s="2614" t="s">
        <v>573</v>
      </c>
      <c r="B1382" s="2697" t="s">
        <v>4367</v>
      </c>
      <c r="C1382" s="2623"/>
      <c r="D1382" s="2623"/>
      <c r="E1382" s="2742"/>
      <c r="F1382" s="2742"/>
    </row>
    <row r="1383" spans="1:6" s="2592" customFormat="1">
      <c r="B1383" s="2697"/>
      <c r="C1383" s="2623"/>
      <c r="D1383" s="2623"/>
      <c r="E1383" s="2742"/>
      <c r="F1383" s="2742"/>
    </row>
    <row r="1384" spans="1:6" s="2592" customFormat="1">
      <c r="B1384" s="2697" t="s">
        <v>502</v>
      </c>
      <c r="C1384" s="2592" t="s">
        <v>215</v>
      </c>
      <c r="D1384" s="2623">
        <v>1</v>
      </c>
      <c r="E1384" s="2742"/>
      <c r="F1384" s="2742">
        <f>D1384*E1384</f>
        <v>0</v>
      </c>
    </row>
    <row r="1385" spans="1:6" s="266" customFormat="1">
      <c r="A1385" s="2797"/>
      <c r="B1385" s="302"/>
      <c r="C1385" s="2734"/>
      <c r="D1385" s="2734"/>
      <c r="E1385" s="2735"/>
    </row>
    <row r="1386" spans="1:6" s="273" customFormat="1">
      <c r="A1386" s="277" t="s">
        <v>207</v>
      </c>
      <c r="B1386" s="278" t="s">
        <v>4368</v>
      </c>
      <c r="C1386" s="279"/>
      <c r="D1386" s="279"/>
      <c r="E1386" s="279"/>
      <c r="F1386" s="303">
        <f>SUM(F1069:F1384)</f>
        <v>0</v>
      </c>
    </row>
    <row r="1387" spans="1:6" s="266" customFormat="1">
      <c r="A1387" s="304"/>
      <c r="B1387" s="282"/>
      <c r="C1387" s="305"/>
      <c r="D1387" s="306"/>
      <c r="E1387" s="307"/>
      <c r="F1387" s="308"/>
    </row>
    <row r="1388" spans="1:6" s="273" customFormat="1">
      <c r="A1388" s="309" t="s">
        <v>208</v>
      </c>
      <c r="B1388" s="310" t="s">
        <v>555</v>
      </c>
      <c r="C1388" s="311"/>
      <c r="D1388" s="312"/>
      <c r="E1388" s="313"/>
      <c r="F1388" s="314"/>
    </row>
    <row r="1389" spans="1:6" s="273" customFormat="1">
      <c r="A1389" s="295"/>
      <c r="B1389" s="294"/>
      <c r="C1389" s="2794"/>
      <c r="D1389" s="2794"/>
      <c r="E1389" s="2795"/>
    </row>
    <row r="1390" spans="1:6" s="273" customFormat="1" ht="39.6">
      <c r="A1390" s="274" t="s">
        <v>172</v>
      </c>
      <c r="B1390" s="2834" t="s">
        <v>556</v>
      </c>
      <c r="C1390" s="2624" t="s">
        <v>215</v>
      </c>
      <c r="D1390" s="2711">
        <v>2</v>
      </c>
      <c r="E1390" s="2835"/>
      <c r="F1390" s="2835">
        <f>D1390*E1390</f>
        <v>0</v>
      </c>
    </row>
    <row r="1391" spans="1:6" s="273" customFormat="1" ht="105.6">
      <c r="A1391" s="286"/>
      <c r="B1391" s="2627" t="s">
        <v>557</v>
      </c>
      <c r="C1391" s="2627"/>
      <c r="D1391" s="275"/>
      <c r="E1391" s="275"/>
      <c r="F1391" s="288"/>
    </row>
    <row r="1392" spans="1:6" s="273" customFormat="1">
      <c r="A1392" s="286"/>
      <c r="B1392" s="2627"/>
      <c r="C1392" s="2627"/>
      <c r="D1392" s="275"/>
      <c r="E1392" s="275"/>
      <c r="F1392" s="288"/>
    </row>
    <row r="1393" spans="1:6" s="273" customFormat="1" ht="39.6">
      <c r="A1393" s="274" t="s">
        <v>202</v>
      </c>
      <c r="B1393" s="2834" t="s">
        <v>558</v>
      </c>
      <c r="C1393" s="2624" t="s">
        <v>215</v>
      </c>
      <c r="D1393" s="2711">
        <v>2</v>
      </c>
      <c r="E1393" s="2835"/>
      <c r="F1393" s="2835">
        <f>D1393*E1393</f>
        <v>0</v>
      </c>
    </row>
    <row r="1394" spans="1:6" s="273" customFormat="1" ht="92.4">
      <c r="A1394" s="286"/>
      <c r="B1394" s="2627" t="s">
        <v>559</v>
      </c>
      <c r="C1394" s="2627"/>
      <c r="D1394" s="275"/>
      <c r="E1394" s="275"/>
      <c r="F1394" s="288"/>
    </row>
    <row r="1395" spans="1:6" s="273" customFormat="1">
      <c r="A1395" s="286"/>
      <c r="B1395" s="2627"/>
      <c r="C1395" s="2627"/>
      <c r="D1395" s="275"/>
      <c r="E1395" s="275"/>
      <c r="F1395" s="288"/>
    </row>
    <row r="1396" spans="1:6" s="273" customFormat="1" ht="26.4">
      <c r="A1396" s="274" t="s">
        <v>203</v>
      </c>
      <c r="B1396" s="2834" t="s">
        <v>560</v>
      </c>
      <c r="C1396" s="2624" t="s">
        <v>215</v>
      </c>
      <c r="D1396" s="2711">
        <v>2</v>
      </c>
      <c r="E1396" s="2835"/>
      <c r="F1396" s="2835">
        <f>D1396*E1396</f>
        <v>0</v>
      </c>
    </row>
    <row r="1397" spans="1:6" s="273" customFormat="1" ht="52.8">
      <c r="A1397" s="286"/>
      <c r="B1397" s="2627" t="s">
        <v>561</v>
      </c>
      <c r="C1397" s="2627"/>
      <c r="D1397" s="275"/>
      <c r="E1397" s="275"/>
      <c r="F1397" s="288"/>
    </row>
    <row r="1398" spans="1:6" s="273" customFormat="1">
      <c r="A1398" s="286"/>
      <c r="B1398" s="315"/>
      <c r="C1398" s="275"/>
      <c r="D1398" s="275"/>
      <c r="E1398" s="275"/>
      <c r="F1398" s="288"/>
    </row>
    <row r="1399" spans="1:6" s="2665" customFormat="1">
      <c r="A1399" s="2614" t="s">
        <v>205</v>
      </c>
      <c r="B1399" s="123" t="s">
        <v>562</v>
      </c>
      <c r="C1399" s="121" t="s">
        <v>201</v>
      </c>
      <c r="D1399" s="122">
        <v>1</v>
      </c>
      <c r="E1399" s="2835"/>
      <c r="F1399" s="2835">
        <f>D1399*E1399</f>
        <v>0</v>
      </c>
    </row>
    <row r="1400" spans="1:6" s="273" customFormat="1">
      <c r="A1400" s="124"/>
      <c r="B1400" s="294"/>
      <c r="C1400" s="2794"/>
      <c r="D1400" s="2794"/>
      <c r="E1400" s="2795"/>
      <c r="F1400" s="2795"/>
    </row>
    <row r="1401" spans="1:6" s="273" customFormat="1">
      <c r="A1401" s="277" t="s">
        <v>208</v>
      </c>
      <c r="B1401" s="278" t="s">
        <v>563</v>
      </c>
      <c r="C1401" s="279"/>
      <c r="D1401" s="279"/>
      <c r="E1401" s="279"/>
      <c r="F1401" s="303">
        <f>SUM(F1390:F1399)</f>
        <v>0</v>
      </c>
    </row>
    <row r="1402" spans="1:6" s="266" customFormat="1">
      <c r="A1402" s="281"/>
      <c r="B1402" s="282"/>
      <c r="C1402" s="283"/>
      <c r="D1402" s="283"/>
      <c r="E1402" s="283"/>
      <c r="F1402" s="316"/>
    </row>
    <row r="1403" spans="1:6" s="273" customFormat="1">
      <c r="A1403" s="309" t="s">
        <v>209</v>
      </c>
      <c r="B1403" s="310" t="s">
        <v>564</v>
      </c>
      <c r="C1403" s="311"/>
      <c r="D1403" s="312"/>
      <c r="E1403" s="313"/>
      <c r="F1403" s="314"/>
    </row>
    <row r="1404" spans="1:6">
      <c r="A1404" s="2698"/>
      <c r="B1404" s="2705"/>
      <c r="C1404" s="2700"/>
      <c r="D1404" s="2682"/>
      <c r="E1404" s="2686"/>
      <c r="F1404" s="2709"/>
    </row>
    <row r="1405" spans="1:6" s="2665" customFormat="1" ht="26.4">
      <c r="A1405" s="2614" t="s">
        <v>172</v>
      </c>
      <c r="B1405" s="113" t="s">
        <v>547</v>
      </c>
      <c r="C1405" s="114"/>
      <c r="D1405" s="115"/>
      <c r="E1405" s="116"/>
      <c r="F1405" s="117"/>
    </row>
    <row r="1406" spans="1:6" s="2665" customFormat="1">
      <c r="A1406" s="118" t="s">
        <v>157</v>
      </c>
      <c r="B1406" s="119" t="s">
        <v>2024</v>
      </c>
      <c r="C1406" s="114" t="s">
        <v>226</v>
      </c>
      <c r="D1406" s="115">
        <v>1250</v>
      </c>
      <c r="E1406" s="2777"/>
      <c r="F1406" s="2817">
        <f>D1406*E1406</f>
        <v>0</v>
      </c>
    </row>
    <row r="1407" spans="1:6" s="2665" customFormat="1">
      <c r="A1407" s="118" t="s">
        <v>157</v>
      </c>
      <c r="B1407" s="119" t="s">
        <v>4369</v>
      </c>
      <c r="C1407" s="114" t="s">
        <v>226</v>
      </c>
      <c r="D1407" s="115">
        <v>981</v>
      </c>
      <c r="E1407" s="2777"/>
      <c r="F1407" s="2817">
        <f>D1407*E1407</f>
        <v>0</v>
      </c>
    </row>
    <row r="1408" spans="1:6" s="2786" customFormat="1">
      <c r="A1408" s="274"/>
      <c r="B1408" s="2733"/>
      <c r="C1408" s="275"/>
      <c r="D1408" s="276"/>
      <c r="E1408" s="2692"/>
      <c r="F1408" s="2790"/>
    </row>
    <row r="1409" spans="1:6" s="2665" customFormat="1" ht="26.4">
      <c r="A1409" s="2614" t="s">
        <v>202</v>
      </c>
      <c r="B1409" s="113" t="s">
        <v>565</v>
      </c>
      <c r="C1409" s="114"/>
      <c r="D1409" s="115"/>
      <c r="E1409" s="116"/>
      <c r="F1409" s="117"/>
    </row>
    <row r="1410" spans="1:6" s="2665" customFormat="1">
      <c r="A1410" s="118" t="s">
        <v>157</v>
      </c>
      <c r="B1410" s="113" t="s">
        <v>566</v>
      </c>
      <c r="C1410" s="121" t="s">
        <v>226</v>
      </c>
      <c r="D1410" s="122">
        <v>1110</v>
      </c>
      <c r="E1410" s="2777"/>
      <c r="F1410" s="2817">
        <f>D1410*E1410</f>
        <v>0</v>
      </c>
    </row>
    <row r="1411" spans="1:6">
      <c r="A1411" s="1154"/>
      <c r="B1411" s="2685"/>
      <c r="C1411" s="2608"/>
      <c r="D1411" s="1155"/>
      <c r="E1411" s="2701"/>
      <c r="F1411" s="2727"/>
    </row>
    <row r="1412" spans="1:6" s="2665" customFormat="1" ht="39.6">
      <c r="A1412" s="2614" t="s">
        <v>203</v>
      </c>
      <c r="B1412" s="120" t="s">
        <v>4370</v>
      </c>
      <c r="C1412" s="121" t="s">
        <v>201</v>
      </c>
      <c r="D1412" s="122">
        <v>1</v>
      </c>
      <c r="E1412" s="2777"/>
      <c r="F1412" s="2817">
        <f>D1412*E1412</f>
        <v>0</v>
      </c>
    </row>
    <row r="1413" spans="1:6">
      <c r="A1413" s="1154"/>
      <c r="B1413" s="2685"/>
      <c r="C1413" s="2608"/>
      <c r="D1413" s="1155"/>
      <c r="E1413" s="2701"/>
      <c r="F1413" s="2727"/>
    </row>
    <row r="1414" spans="1:6" s="2665" customFormat="1" ht="132">
      <c r="A1414" s="2614" t="s">
        <v>205</v>
      </c>
      <c r="B1414" s="120" t="s">
        <v>4201</v>
      </c>
      <c r="C1414" s="121" t="s">
        <v>201</v>
      </c>
      <c r="D1414" s="122">
        <v>1</v>
      </c>
      <c r="E1414" s="2777"/>
      <c r="F1414" s="2817">
        <f>D1414*E1414</f>
        <v>0</v>
      </c>
    </row>
    <row r="1415" spans="1:6" s="266" customFormat="1">
      <c r="A1415" s="281"/>
      <c r="B1415" s="282"/>
      <c r="C1415" s="283"/>
      <c r="D1415" s="283"/>
      <c r="E1415" s="283"/>
      <c r="F1415" s="316"/>
    </row>
    <row r="1416" spans="1:6" s="273" customFormat="1">
      <c r="A1416" s="277" t="s">
        <v>209</v>
      </c>
      <c r="B1416" s="278" t="s">
        <v>567</v>
      </c>
      <c r="C1416" s="279"/>
      <c r="D1416" s="279"/>
      <c r="E1416" s="279"/>
      <c r="F1416" s="303">
        <f>SUM(F1405:F1414)</f>
        <v>0</v>
      </c>
    </row>
    <row r="1417" spans="1:6" s="266" customFormat="1">
      <c r="A1417" s="281"/>
      <c r="B1417" s="282"/>
      <c r="C1417" s="283"/>
      <c r="D1417" s="283"/>
      <c r="E1417" s="283"/>
      <c r="F1417" s="284"/>
    </row>
    <row r="1418" spans="1:6" s="273" customFormat="1">
      <c r="A1418" s="309" t="s">
        <v>210</v>
      </c>
      <c r="B1418" s="310" t="s">
        <v>2028</v>
      </c>
      <c r="C1418" s="311"/>
      <c r="D1418" s="312"/>
      <c r="E1418" s="313"/>
      <c r="F1418" s="314"/>
    </row>
    <row r="1419" spans="1:6" s="273" customFormat="1">
      <c r="A1419" s="297"/>
      <c r="B1419" s="287"/>
      <c r="C1419" s="298"/>
      <c r="D1419" s="299"/>
      <c r="E1419" s="300"/>
      <c r="F1419" s="301"/>
    </row>
    <row r="1420" spans="1:6" s="2592" customFormat="1">
      <c r="A1420" s="2612"/>
      <c r="B1420" s="2836" t="s">
        <v>568</v>
      </c>
      <c r="C1420" s="2624"/>
      <c r="D1420" s="2837"/>
      <c r="E1420" s="2740"/>
      <c r="F1420" s="2740"/>
    </row>
    <row r="1421" spans="1:6" s="2592" customFormat="1" ht="211.2">
      <c r="A1421" s="2612" t="s">
        <v>172</v>
      </c>
      <c r="B1421" s="2737" t="s">
        <v>4371</v>
      </c>
      <c r="C1421" s="2624" t="s">
        <v>201</v>
      </c>
      <c r="D1421" s="2738">
        <v>1</v>
      </c>
      <c r="E1421" s="2777"/>
      <c r="F1421" s="2817">
        <f>ROUND(D1421*E1421,2)</f>
        <v>0</v>
      </c>
    </row>
    <row r="1422" spans="1:6">
      <c r="A1422" s="2606" t="str">
        <f>IF(B1422&gt;0,MAX(A$1421:A1421)+1,"")</f>
        <v/>
      </c>
      <c r="B1422" s="2838"/>
      <c r="C1422" s="2608"/>
      <c r="D1422" s="2684"/>
      <c r="E1422" s="2839"/>
      <c r="F1422" s="2827">
        <f>ROUND(D1422*E1422,2)</f>
        <v>0</v>
      </c>
    </row>
    <row r="1423" spans="1:6" s="2592" customFormat="1" ht="211.2">
      <c r="A1423" s="2612" t="s">
        <v>202</v>
      </c>
      <c r="B1423" s="2737" t="s">
        <v>4372</v>
      </c>
      <c r="C1423" s="2624" t="s">
        <v>215</v>
      </c>
      <c r="D1423" s="2837">
        <v>1</v>
      </c>
      <c r="E1423" s="2777"/>
      <c r="F1423" s="2817">
        <f>ROUND(D1423*E1423,2)</f>
        <v>0</v>
      </c>
    </row>
    <row r="1424" spans="1:6" s="2592" customFormat="1">
      <c r="A1424" s="2612"/>
      <c r="B1424" s="2737"/>
      <c r="C1424" s="2624"/>
      <c r="D1424" s="2837"/>
      <c r="E1424" s="2777"/>
      <c r="F1424" s="2817"/>
    </row>
    <row r="1425" spans="1:22" s="2592" customFormat="1" ht="105.6">
      <c r="A1425" s="2612" t="s">
        <v>203</v>
      </c>
      <c r="B1425" s="2737" t="s">
        <v>4373</v>
      </c>
      <c r="C1425" s="2624" t="s">
        <v>215</v>
      </c>
      <c r="D1425" s="2837">
        <v>2</v>
      </c>
      <c r="E1425" s="2777"/>
      <c r="F1425" s="2817">
        <f>D1425*E1425</f>
        <v>0</v>
      </c>
    </row>
    <row r="1426" spans="1:22">
      <c r="A1426" s="2606" t="str">
        <f>IF(B1426&gt;0,MAX(A$12:A1420)+1,"")</f>
        <v/>
      </c>
      <c r="B1426" s="2838"/>
      <c r="C1426" s="2608"/>
      <c r="D1426" s="2609"/>
      <c r="E1426" s="2755"/>
      <c r="F1426" s="2610"/>
    </row>
    <row r="1427" spans="1:22" s="2676" customFormat="1" ht="211.2">
      <c r="A1427" s="2840" t="s">
        <v>205</v>
      </c>
      <c r="B1427" s="2841" t="s">
        <v>2032</v>
      </c>
      <c r="C1427" s="2670" t="s">
        <v>215</v>
      </c>
      <c r="D1427" s="2842">
        <v>1</v>
      </c>
      <c r="E1427" s="2777"/>
      <c r="F1427" s="2817">
        <f>D1427*E1427</f>
        <v>0</v>
      </c>
    </row>
    <row r="1428" spans="1:22">
      <c r="A1428" s="2606" t="str">
        <f>IF(B1428&gt;0,MAX(A$12:A1427)+1,"")</f>
        <v/>
      </c>
      <c r="B1428" s="2607"/>
      <c r="C1428" s="2608"/>
      <c r="D1428" s="2843"/>
      <c r="E1428" s="2755"/>
      <c r="F1428" s="2610"/>
    </row>
    <row r="1429" spans="1:22" s="2592" customFormat="1" ht="158.4">
      <c r="A1429" s="2612" t="s">
        <v>206</v>
      </c>
      <c r="B1429" s="2737" t="s">
        <v>2033</v>
      </c>
      <c r="C1429" s="2624" t="s">
        <v>215</v>
      </c>
      <c r="D1429" s="2837">
        <v>2</v>
      </c>
      <c r="E1429" s="2777"/>
      <c r="F1429" s="2817">
        <f>D1429*E1429</f>
        <v>0</v>
      </c>
    </row>
    <row r="1430" spans="1:22">
      <c r="A1430" s="2606"/>
      <c r="B1430" s="2838"/>
      <c r="C1430" s="2608"/>
      <c r="D1430" s="2609"/>
      <c r="E1430" s="2755"/>
      <c r="F1430" s="2610"/>
    </row>
    <row r="1431" spans="1:22" s="2592" customFormat="1" ht="79.2">
      <c r="A1431" s="2612" t="s">
        <v>207</v>
      </c>
      <c r="B1431" s="2737" t="s">
        <v>2034</v>
      </c>
      <c r="C1431" s="2624" t="s">
        <v>215</v>
      </c>
      <c r="D1431" s="2837">
        <v>1</v>
      </c>
      <c r="E1431" s="2777"/>
      <c r="F1431" s="2817">
        <f>D1431*E1431</f>
        <v>0</v>
      </c>
    </row>
    <row r="1432" spans="1:22">
      <c r="A1432" s="2606" t="str">
        <f>IF(B1432&gt;0,MAX(A$12:A1430)+1,"")</f>
        <v/>
      </c>
      <c r="B1432" s="2844"/>
      <c r="C1432" s="2608"/>
      <c r="D1432" s="2609"/>
      <c r="E1432" s="2755"/>
      <c r="F1432" s="2610"/>
    </row>
    <row r="1433" spans="1:22" s="2592" customFormat="1" ht="171.6">
      <c r="A1433" s="2612" t="s">
        <v>208</v>
      </c>
      <c r="B1433" s="2737" t="s">
        <v>4374</v>
      </c>
      <c r="C1433" s="2624" t="s">
        <v>215</v>
      </c>
      <c r="D1433" s="2837">
        <v>45</v>
      </c>
      <c r="E1433" s="2777"/>
      <c r="F1433" s="2817">
        <f>D1433*E1433</f>
        <v>0</v>
      </c>
    </row>
    <row r="1434" spans="1:22" s="2759" customFormat="1">
      <c r="A1434" s="2845" t="str">
        <f>IF(B1434&gt;0,MAX(A$13:A1430)+1,"")</f>
        <v/>
      </c>
      <c r="B1434" s="2846"/>
      <c r="C1434" s="2847"/>
      <c r="D1434" s="2848"/>
      <c r="E1434" s="2849"/>
      <c r="F1434" s="2850"/>
      <c r="G1434" s="2851"/>
      <c r="H1434" s="2851"/>
      <c r="I1434" s="2851"/>
      <c r="J1434" s="2851"/>
      <c r="K1434" s="2851"/>
      <c r="L1434" s="2851"/>
      <c r="M1434" s="2851"/>
      <c r="N1434" s="2851"/>
      <c r="O1434" s="2851"/>
      <c r="P1434" s="2851"/>
      <c r="Q1434" s="2851"/>
      <c r="R1434" s="2851"/>
      <c r="S1434" s="2851"/>
      <c r="T1434" s="2851"/>
      <c r="U1434" s="2851"/>
      <c r="V1434" s="2851"/>
    </row>
    <row r="1435" spans="1:22" s="2592" customFormat="1" ht="184.8">
      <c r="A1435" s="2612" t="s">
        <v>209</v>
      </c>
      <c r="B1435" s="2737" t="s">
        <v>4375</v>
      </c>
      <c r="C1435" s="2624" t="s">
        <v>215</v>
      </c>
      <c r="D1435" s="2837">
        <v>13</v>
      </c>
      <c r="E1435" s="2777"/>
      <c r="F1435" s="2817">
        <f>D1435*E1435</f>
        <v>0</v>
      </c>
    </row>
    <row r="1436" spans="1:22" s="2592" customFormat="1">
      <c r="A1436" s="2612" t="str">
        <f>IF(B1436&gt;0,MAX(A$13:A1435)+1,"")</f>
        <v/>
      </c>
      <c r="B1436" s="2836"/>
      <c r="C1436" s="2624"/>
      <c r="D1436" s="2837"/>
      <c r="E1436" s="2739"/>
      <c r="F1436" s="2740"/>
    </row>
    <row r="1437" spans="1:22" s="2592" customFormat="1" ht="184.8">
      <c r="A1437" s="2612" t="s">
        <v>210</v>
      </c>
      <c r="B1437" s="2737" t="s">
        <v>2036</v>
      </c>
      <c r="C1437" s="2624" t="s">
        <v>215</v>
      </c>
      <c r="D1437" s="2837">
        <v>29</v>
      </c>
      <c r="E1437" s="2777"/>
      <c r="F1437" s="2817">
        <f>D1437*E1437</f>
        <v>0</v>
      </c>
    </row>
    <row r="1438" spans="1:22">
      <c r="A1438" s="2606" t="str">
        <f>IF(B1438&gt;0,MAX(A$12:A1430)+1,"")</f>
        <v/>
      </c>
      <c r="B1438" s="2844"/>
      <c r="C1438" s="2608"/>
      <c r="D1438" s="2609"/>
      <c r="E1438" s="2755"/>
      <c r="F1438" s="2610">
        <f>ROUND(D1438*E1438,2)</f>
        <v>0</v>
      </c>
    </row>
    <row r="1439" spans="1:22" s="2759" customFormat="1" ht="171.6">
      <c r="A1439" s="2845" t="s">
        <v>211</v>
      </c>
      <c r="B1439" s="2852" t="s">
        <v>4374</v>
      </c>
      <c r="C1439" s="2847" t="s">
        <v>215</v>
      </c>
      <c r="D1439" s="2848">
        <v>17</v>
      </c>
      <c r="E1439" s="2849"/>
      <c r="F1439" s="2850">
        <f>ROUND(D1439*E1439,2)</f>
        <v>0</v>
      </c>
      <c r="G1439" s="2851"/>
      <c r="H1439" s="2851"/>
      <c r="I1439" s="2851"/>
      <c r="J1439" s="2851"/>
      <c r="K1439" s="2851"/>
      <c r="L1439" s="2851"/>
      <c r="M1439" s="2851"/>
      <c r="N1439" s="2851"/>
      <c r="O1439" s="2851"/>
      <c r="P1439" s="2851"/>
      <c r="Q1439" s="2851"/>
      <c r="R1439" s="2851"/>
      <c r="S1439" s="2851"/>
      <c r="T1439" s="2851"/>
      <c r="U1439" s="2851"/>
      <c r="V1439" s="2851"/>
    </row>
    <row r="1440" spans="1:22" s="2759" customFormat="1">
      <c r="A1440" s="2845"/>
      <c r="B1440" s="2852"/>
      <c r="C1440" s="2847"/>
      <c r="D1440" s="2848"/>
      <c r="E1440" s="2849"/>
      <c r="F1440" s="2850"/>
      <c r="G1440" s="2851"/>
      <c r="H1440" s="2851"/>
      <c r="I1440" s="2851"/>
      <c r="J1440" s="2851"/>
      <c r="K1440" s="2851"/>
      <c r="L1440" s="2851"/>
      <c r="M1440" s="2851"/>
      <c r="N1440" s="2851"/>
      <c r="O1440" s="2851"/>
      <c r="P1440" s="2851"/>
      <c r="Q1440" s="2851"/>
      <c r="R1440" s="2851"/>
      <c r="S1440" s="2851"/>
      <c r="T1440" s="2851"/>
      <c r="U1440" s="2851"/>
      <c r="V1440" s="2851"/>
    </row>
    <row r="1441" spans="1:6" s="2592" customFormat="1" ht="184.8">
      <c r="A1441" s="2612" t="s">
        <v>212</v>
      </c>
      <c r="B1441" s="2853" t="s">
        <v>4376</v>
      </c>
      <c r="C1441" s="2306" t="s">
        <v>215</v>
      </c>
      <c r="D1441" s="2854">
        <v>2</v>
      </c>
      <c r="E1441" s="2739"/>
      <c r="F1441" s="2740">
        <f>ROUND(D1441*E1441,2)</f>
        <v>0</v>
      </c>
    </row>
    <row r="1442" spans="1:6" s="2592" customFormat="1">
      <c r="A1442" s="2612" t="str">
        <f>IF(B1442&gt;0,MAX(A$12:A1441)+1,"")</f>
        <v/>
      </c>
      <c r="B1442" s="2836"/>
      <c r="C1442" s="2624"/>
      <c r="D1442" s="2837"/>
      <c r="E1442" s="2739"/>
      <c r="F1442" s="2740"/>
    </row>
    <row r="1443" spans="1:6" s="2592" customFormat="1" ht="211.2">
      <c r="A1443" s="2612" t="s">
        <v>213</v>
      </c>
      <c r="B1443" s="2737" t="s">
        <v>4377</v>
      </c>
      <c r="C1443" s="2624" t="s">
        <v>215</v>
      </c>
      <c r="D1443" s="2837">
        <v>17</v>
      </c>
      <c r="E1443" s="2777"/>
      <c r="F1443" s="2817">
        <f>D1443*E1443</f>
        <v>0</v>
      </c>
    </row>
    <row r="1444" spans="1:6">
      <c r="A1444" s="2606"/>
      <c r="B1444" s="2844"/>
      <c r="C1444" s="2608"/>
      <c r="D1444" s="2609"/>
      <c r="E1444" s="2755"/>
      <c r="F1444" s="2610"/>
    </row>
    <row r="1445" spans="1:6" s="2592" customFormat="1" ht="79.2">
      <c r="A1445" s="2612" t="s">
        <v>425</v>
      </c>
      <c r="B1445" s="2737" t="s">
        <v>2039</v>
      </c>
      <c r="C1445" s="2624" t="s">
        <v>215</v>
      </c>
      <c r="D1445" s="2738">
        <v>8</v>
      </c>
      <c r="E1445" s="2777"/>
      <c r="F1445" s="2817">
        <f>D1445*E1445</f>
        <v>0</v>
      </c>
    </row>
    <row r="1446" spans="1:6">
      <c r="A1446" s="2606" t="str">
        <f>IF(B1446&gt;0,MAX(A$12:A1445)+1,"")</f>
        <v/>
      </c>
      <c r="B1446" s="2838"/>
      <c r="C1446" s="2608"/>
      <c r="D1446" s="2609"/>
      <c r="E1446" s="2755"/>
      <c r="F1446" s="2610"/>
    </row>
    <row r="1447" spans="1:6" s="2592" customFormat="1" ht="66">
      <c r="A1447" s="2612" t="s">
        <v>426</v>
      </c>
      <c r="B1447" s="2737" t="s">
        <v>2040</v>
      </c>
      <c r="C1447" s="2624" t="s">
        <v>215</v>
      </c>
      <c r="D1447" s="2738">
        <v>2</v>
      </c>
      <c r="E1447" s="2777"/>
      <c r="F1447" s="2817">
        <f>D1447*E1447</f>
        <v>0</v>
      </c>
    </row>
    <row r="1448" spans="1:6">
      <c r="A1448" s="2606"/>
      <c r="B1448" s="2607"/>
      <c r="C1448" s="2608"/>
      <c r="D1448" s="2754"/>
      <c r="E1448" s="2755"/>
      <c r="F1448" s="2610"/>
    </row>
    <row r="1449" spans="1:6" s="2592" customFormat="1" ht="39.6">
      <c r="A1449" s="2612" t="s">
        <v>427</v>
      </c>
      <c r="B1449" s="2855" t="s">
        <v>4378</v>
      </c>
      <c r="C1449" s="2624" t="s">
        <v>215</v>
      </c>
      <c r="D1449" s="2738">
        <v>1</v>
      </c>
      <c r="E1449" s="2777"/>
      <c r="F1449" s="2817">
        <f>D1449*E1449</f>
        <v>0</v>
      </c>
    </row>
    <row r="1450" spans="1:6">
      <c r="A1450" s="2606" t="str">
        <f>IF(B1450&gt;0,MAX(A$12:A1449)+1,"")</f>
        <v/>
      </c>
      <c r="B1450" s="2838"/>
      <c r="C1450" s="2608"/>
      <c r="D1450" s="2609"/>
      <c r="E1450" s="2755"/>
      <c r="F1450" s="2610"/>
    </row>
    <row r="1451" spans="1:6" s="2592" customFormat="1" ht="39.6">
      <c r="A1451" s="2612" t="s">
        <v>428</v>
      </c>
      <c r="B1451" s="2627" t="s">
        <v>4379</v>
      </c>
      <c r="C1451" s="2624" t="s">
        <v>215</v>
      </c>
      <c r="D1451" s="2738">
        <v>1</v>
      </c>
      <c r="E1451" s="2777"/>
      <c r="F1451" s="2817">
        <f>D1451*E1451</f>
        <v>0</v>
      </c>
    </row>
    <row r="1452" spans="1:6" s="2592" customFormat="1">
      <c r="A1452" s="2612"/>
      <c r="B1452" s="2737"/>
      <c r="C1452" s="2624"/>
      <c r="D1452" s="2738"/>
      <c r="E1452" s="2739"/>
      <c r="F1452" s="2740"/>
    </row>
    <row r="1453" spans="1:6" s="2592" customFormat="1" ht="52.8">
      <c r="A1453" s="2612" t="s">
        <v>569</v>
      </c>
      <c r="B1453" s="2737" t="s">
        <v>2045</v>
      </c>
      <c r="C1453" s="2624" t="s">
        <v>226</v>
      </c>
      <c r="D1453" s="2738">
        <v>3500</v>
      </c>
      <c r="E1453" s="2777"/>
      <c r="F1453" s="2817">
        <f>D1453*E1453</f>
        <v>0</v>
      </c>
    </row>
    <row r="1454" spans="1:6" s="2592" customFormat="1">
      <c r="A1454" s="2612"/>
      <c r="B1454" s="2737"/>
      <c r="C1454" s="2624"/>
      <c r="D1454" s="2738"/>
      <c r="E1454" s="2739"/>
      <c r="F1454" s="2740"/>
    </row>
    <row r="1455" spans="1:6" s="2592" customFormat="1" ht="52.8">
      <c r="A1455" s="2612" t="s">
        <v>570</v>
      </c>
      <c r="B1455" s="2737" t="s">
        <v>2046</v>
      </c>
      <c r="C1455" s="2624" t="s">
        <v>226</v>
      </c>
      <c r="D1455" s="2837">
        <v>520</v>
      </c>
      <c r="E1455" s="2777"/>
      <c r="F1455" s="2817">
        <f>D1455*E1455</f>
        <v>0</v>
      </c>
    </row>
    <row r="1456" spans="1:6" s="2592" customFormat="1">
      <c r="A1456" s="2612"/>
      <c r="B1456" s="2737"/>
      <c r="C1456" s="2624"/>
      <c r="D1456" s="2837"/>
      <c r="E1456" s="2739"/>
      <c r="F1456" s="2740"/>
    </row>
    <row r="1457" spans="1:6" s="2592" customFormat="1" ht="66">
      <c r="A1457" s="2612" t="s">
        <v>571</v>
      </c>
      <c r="B1457" s="2737" t="s">
        <v>2047</v>
      </c>
      <c r="C1457" s="2624" t="s">
        <v>226</v>
      </c>
      <c r="D1457" s="2738">
        <v>1000</v>
      </c>
      <c r="E1457" s="2777"/>
      <c r="F1457" s="2817">
        <f>D1457*E1457</f>
        <v>0</v>
      </c>
    </row>
    <row r="1458" spans="1:6" s="2592" customFormat="1">
      <c r="A1458" s="2612"/>
      <c r="B1458" s="2737"/>
      <c r="C1458" s="2624"/>
      <c r="D1458" s="2738"/>
      <c r="E1458" s="2739"/>
      <c r="F1458" s="2740"/>
    </row>
    <row r="1459" spans="1:6" s="2592" customFormat="1" ht="66">
      <c r="A1459" s="2612" t="s">
        <v>573</v>
      </c>
      <c r="B1459" s="2627" t="s">
        <v>4380</v>
      </c>
      <c r="C1459" s="2624" t="s">
        <v>226</v>
      </c>
      <c r="D1459" s="2738">
        <v>1500</v>
      </c>
      <c r="E1459" s="2777"/>
      <c r="F1459" s="2817">
        <f>D1459*E1459</f>
        <v>0</v>
      </c>
    </row>
    <row r="1460" spans="1:6" s="2592" customFormat="1">
      <c r="A1460" s="2612"/>
      <c r="B1460" s="2737"/>
      <c r="C1460" s="2624"/>
      <c r="D1460" s="2738"/>
      <c r="E1460" s="2739"/>
      <c r="F1460" s="2740"/>
    </row>
    <row r="1461" spans="1:6" s="2592" customFormat="1" ht="52.8">
      <c r="A1461" s="2612" t="s">
        <v>574</v>
      </c>
      <c r="B1461" s="2627" t="s">
        <v>4381</v>
      </c>
      <c r="C1461" s="2624" t="s">
        <v>226</v>
      </c>
      <c r="D1461" s="2738">
        <v>1250</v>
      </c>
      <c r="E1461" s="2777"/>
      <c r="F1461" s="2817">
        <f>D1461*E1461</f>
        <v>0</v>
      </c>
    </row>
    <row r="1462" spans="1:6" s="2592" customFormat="1">
      <c r="A1462" s="2612"/>
      <c r="B1462" s="2627"/>
      <c r="C1462" s="2624"/>
      <c r="D1462" s="2738"/>
      <c r="E1462" s="2777"/>
      <c r="F1462" s="2817"/>
    </row>
    <row r="1463" spans="1:6" s="2592" customFormat="1" ht="105.6">
      <c r="A1463" s="2612" t="s">
        <v>575</v>
      </c>
      <c r="B1463" s="2737" t="s">
        <v>572</v>
      </c>
      <c r="C1463" s="2624" t="s">
        <v>215</v>
      </c>
      <c r="D1463" s="2738">
        <v>1</v>
      </c>
      <c r="E1463" s="2777"/>
      <c r="F1463" s="2817">
        <f>D1463*E1463</f>
        <v>0</v>
      </c>
    </row>
    <row r="1464" spans="1:6" s="2592" customFormat="1">
      <c r="A1464" s="2612"/>
      <c r="B1464" s="2737"/>
      <c r="C1464" s="2624"/>
      <c r="D1464" s="2738"/>
      <c r="E1464" s="2739"/>
      <c r="F1464" s="2740"/>
    </row>
    <row r="1465" spans="1:6" s="2592" customFormat="1" ht="39.6">
      <c r="A1465" s="2612" t="s">
        <v>576</v>
      </c>
      <c r="B1465" s="2627" t="s">
        <v>4382</v>
      </c>
      <c r="C1465" s="2624" t="s">
        <v>201</v>
      </c>
      <c r="D1465" s="2738">
        <v>1</v>
      </c>
      <c r="E1465" s="2777"/>
      <c r="F1465" s="2817">
        <f>D1465*E1465</f>
        <v>0</v>
      </c>
    </row>
    <row r="1466" spans="1:6" s="273" customFormat="1">
      <c r="A1466" s="124"/>
      <c r="B1466" s="294"/>
      <c r="C1466" s="2794"/>
      <c r="D1466" s="2794"/>
      <c r="E1466" s="2795"/>
      <c r="F1466" s="2795"/>
    </row>
    <row r="1467" spans="1:6" s="273" customFormat="1">
      <c r="A1467" s="277" t="s">
        <v>210</v>
      </c>
      <c r="B1467" s="278" t="s">
        <v>2052</v>
      </c>
      <c r="C1467" s="279"/>
      <c r="D1467" s="279"/>
      <c r="E1467" s="279"/>
      <c r="F1467" s="303">
        <f>SUM(F1421:F1466)</f>
        <v>0</v>
      </c>
    </row>
    <row r="1468" spans="1:6">
      <c r="A1468" s="2606" t="str">
        <f>IF(B1468&gt;0,MAX(A$12:A1459)+1,"")</f>
        <v/>
      </c>
      <c r="B1468" s="2838"/>
      <c r="C1468" s="2608"/>
      <c r="D1468" s="2754"/>
      <c r="E1468" s="2755"/>
      <c r="F1468" s="2610"/>
    </row>
    <row r="1469" spans="1:6" s="273" customFormat="1">
      <c r="A1469" s="267" t="s">
        <v>211</v>
      </c>
      <c r="B1469" s="268" t="s">
        <v>579</v>
      </c>
      <c r="C1469" s="269"/>
      <c r="D1469" s="270"/>
      <c r="E1469" s="271"/>
      <c r="F1469" s="272"/>
    </row>
    <row r="1470" spans="1:6" s="2681" customFormat="1">
      <c r="A1470" s="2680"/>
      <c r="C1470" s="2700"/>
      <c r="D1470" s="2682"/>
      <c r="E1470" s="2611"/>
      <c r="F1470" s="2611"/>
    </row>
    <row r="1471" spans="1:6" s="2665" customFormat="1" ht="66">
      <c r="A1471" s="274" t="s">
        <v>172</v>
      </c>
      <c r="B1471" s="2664" t="s">
        <v>4383</v>
      </c>
      <c r="C1471" s="275" t="s">
        <v>226</v>
      </c>
      <c r="D1471" s="276">
        <v>728</v>
      </c>
      <c r="E1471" s="2777"/>
      <c r="F1471" s="2777">
        <f>D1471*E1471</f>
        <v>0</v>
      </c>
    </row>
    <row r="1472" spans="1:6" s="2857" customFormat="1">
      <c r="A1472" s="1154"/>
      <c r="B1472" s="2856"/>
      <c r="C1472" s="283"/>
      <c r="D1472" s="1155"/>
      <c r="E1472" s="2610"/>
      <c r="F1472" s="2702"/>
    </row>
    <row r="1473" spans="1:6" s="2860" customFormat="1" ht="26.4">
      <c r="A1473" s="2614" t="s">
        <v>202</v>
      </c>
      <c r="B1473" s="2858" t="s">
        <v>580</v>
      </c>
      <c r="C1473" s="2859" t="s">
        <v>226</v>
      </c>
      <c r="D1473" s="2628">
        <v>88</v>
      </c>
      <c r="E1473" s="2777"/>
      <c r="F1473" s="2777">
        <f>D1473*E1473</f>
        <v>0</v>
      </c>
    </row>
    <row r="1474" spans="1:6" s="2860" customFormat="1">
      <c r="A1474" s="274"/>
      <c r="B1474" s="2858"/>
      <c r="C1474" s="275"/>
      <c r="D1474" s="276"/>
      <c r="E1474" s="2740"/>
      <c r="F1474" s="2693"/>
    </row>
    <row r="1475" spans="1:6" s="2665" customFormat="1" ht="26.4">
      <c r="A1475" s="2614" t="s">
        <v>203</v>
      </c>
      <c r="B1475" s="2858" t="s">
        <v>583</v>
      </c>
      <c r="C1475" s="2624" t="s">
        <v>215</v>
      </c>
      <c r="D1475" s="2628">
        <v>15</v>
      </c>
      <c r="E1475" s="2777"/>
      <c r="F1475" s="2777">
        <f>D1475*E1475</f>
        <v>0</v>
      </c>
    </row>
    <row r="1476" spans="1:6" s="2665" customFormat="1">
      <c r="A1476" s="2614"/>
      <c r="B1476" s="2858"/>
      <c r="C1476" s="2859"/>
      <c r="D1476" s="2628"/>
      <c r="E1476" s="2712"/>
      <c r="F1476" s="2713"/>
    </row>
    <row r="1477" spans="1:6" s="2665" customFormat="1" ht="26.4">
      <c r="A1477" s="2614" t="s">
        <v>205</v>
      </c>
      <c r="B1477" s="2858" t="s">
        <v>584</v>
      </c>
      <c r="C1477" s="2624" t="s">
        <v>215</v>
      </c>
      <c r="D1477" s="2628">
        <v>38</v>
      </c>
      <c r="E1477" s="2777"/>
      <c r="F1477" s="2777">
        <f>D1477*E1477</f>
        <v>0</v>
      </c>
    </row>
    <row r="1478" spans="1:6" s="2665" customFormat="1">
      <c r="A1478" s="2614"/>
      <c r="B1478" s="2858"/>
      <c r="C1478" s="2624"/>
      <c r="D1478" s="2628"/>
      <c r="E1478" s="2712"/>
      <c r="F1478" s="2777"/>
    </row>
    <row r="1479" spans="1:6" s="2665" customFormat="1" ht="26.4">
      <c r="A1479" s="2614" t="s">
        <v>206</v>
      </c>
      <c r="B1479" s="2858" t="s">
        <v>585</v>
      </c>
      <c r="C1479" s="2624" t="s">
        <v>215</v>
      </c>
      <c r="D1479" s="2628">
        <v>19</v>
      </c>
      <c r="E1479" s="2777"/>
      <c r="F1479" s="2777">
        <f>D1479*E1479</f>
        <v>0</v>
      </c>
    </row>
    <row r="1480" spans="1:6" s="2681" customFormat="1">
      <c r="A1480" s="2682"/>
      <c r="B1480" s="2856"/>
      <c r="C1480" s="2861"/>
      <c r="D1480" s="2708"/>
      <c r="E1480" s="2686"/>
      <c r="F1480" s="2709"/>
    </row>
    <row r="1481" spans="1:6" s="2860" customFormat="1" ht="39.6">
      <c r="A1481" s="2614" t="s">
        <v>207</v>
      </c>
      <c r="B1481" s="2858" t="s">
        <v>586</v>
      </c>
      <c r="C1481" s="2859" t="s">
        <v>226</v>
      </c>
      <c r="D1481" s="2628">
        <v>35</v>
      </c>
      <c r="E1481" s="2777"/>
      <c r="F1481" s="2777">
        <f>D1481*E1481</f>
        <v>0</v>
      </c>
    </row>
    <row r="1482" spans="1:6" s="2860" customFormat="1">
      <c r="A1482" s="274"/>
      <c r="B1482" s="2858"/>
      <c r="C1482" s="275"/>
      <c r="D1482" s="276"/>
      <c r="E1482" s="2740"/>
      <c r="F1482" s="2628"/>
    </row>
    <row r="1483" spans="1:6" s="2860" customFormat="1" ht="52.8">
      <c r="A1483" s="274" t="s">
        <v>208</v>
      </c>
      <c r="B1483" s="2858" t="s">
        <v>587</v>
      </c>
      <c r="C1483" s="275" t="s">
        <v>226</v>
      </c>
      <c r="D1483" s="276">
        <v>94</v>
      </c>
      <c r="E1483" s="2777"/>
      <c r="F1483" s="2777">
        <f>D1483*E1483</f>
        <v>0</v>
      </c>
    </row>
    <row r="1484" spans="1:6" s="2681" customFormat="1">
      <c r="A1484" s="2682"/>
      <c r="B1484" s="2856"/>
      <c r="C1484" s="2608"/>
      <c r="D1484" s="2708"/>
      <c r="E1484" s="2686"/>
      <c r="F1484" s="2709"/>
    </row>
    <row r="1485" spans="1:6" s="2665" customFormat="1" ht="52.8">
      <c r="A1485" s="2614" t="s">
        <v>209</v>
      </c>
      <c r="B1485" s="2858" t="s">
        <v>588</v>
      </c>
      <c r="C1485" s="2624" t="s">
        <v>215</v>
      </c>
      <c r="D1485" s="2628">
        <v>7</v>
      </c>
      <c r="E1485" s="2777"/>
      <c r="F1485" s="2777">
        <f>D1485*E1485</f>
        <v>0</v>
      </c>
    </row>
    <row r="1486" spans="1:6" s="2665" customFormat="1">
      <c r="A1486" s="2862"/>
      <c r="C1486" s="2695"/>
      <c r="D1486" s="2614"/>
      <c r="E1486" s="2592"/>
      <c r="F1486" s="2592"/>
    </row>
    <row r="1487" spans="1:6" s="2665" customFormat="1" ht="26.4">
      <c r="A1487" s="2614" t="s">
        <v>210</v>
      </c>
      <c r="B1487" s="2664" t="s">
        <v>4384</v>
      </c>
      <c r="C1487" s="2624" t="s">
        <v>215</v>
      </c>
      <c r="D1487" s="2626">
        <v>12</v>
      </c>
      <c r="E1487" s="2777"/>
      <c r="F1487" s="2777">
        <f>D1487*E1487</f>
        <v>0</v>
      </c>
    </row>
    <row r="1488" spans="1:6" s="2665" customFormat="1">
      <c r="A1488" s="2863"/>
      <c r="C1488" s="275"/>
      <c r="D1488" s="276"/>
    </row>
    <row r="1489" spans="1:6" s="2665" customFormat="1" ht="26.4">
      <c r="A1489" s="2614" t="s">
        <v>211</v>
      </c>
      <c r="B1489" s="2664" t="s">
        <v>589</v>
      </c>
      <c r="C1489" s="2624" t="s">
        <v>215</v>
      </c>
      <c r="D1489" s="2626">
        <v>45</v>
      </c>
      <c r="E1489" s="2777"/>
      <c r="F1489" s="2777">
        <f>D1489*E1489</f>
        <v>0</v>
      </c>
    </row>
    <row r="1490" spans="1:6" s="2681" customFormat="1">
      <c r="A1490" s="2864"/>
      <c r="B1490" s="2705"/>
      <c r="C1490" s="2608"/>
      <c r="D1490" s="2702"/>
      <c r="E1490" s="2611"/>
      <c r="F1490" s="2611"/>
    </row>
    <row r="1491" spans="1:6" s="2665" customFormat="1" ht="105.6">
      <c r="A1491" s="2614" t="s">
        <v>212</v>
      </c>
      <c r="B1491" s="2615" t="s">
        <v>590</v>
      </c>
      <c r="C1491" s="2624" t="s">
        <v>215</v>
      </c>
      <c r="D1491" s="2865">
        <v>5</v>
      </c>
      <c r="E1491" s="2777"/>
      <c r="F1491" s="2777">
        <f>D1491*E1491</f>
        <v>0</v>
      </c>
    </row>
    <row r="1492" spans="1:6" s="2681" customFormat="1">
      <c r="A1492" s="2864"/>
      <c r="B1492" s="2705"/>
      <c r="C1492" s="2608"/>
      <c r="D1492" s="2702"/>
      <c r="E1492" s="2611"/>
      <c r="F1492" s="2611"/>
    </row>
    <row r="1493" spans="1:6" s="2665" customFormat="1" ht="92.4">
      <c r="A1493" s="2614" t="s">
        <v>213</v>
      </c>
      <c r="B1493" s="2615" t="s">
        <v>591</v>
      </c>
      <c r="C1493" s="2624" t="s">
        <v>215</v>
      </c>
      <c r="D1493" s="2865">
        <v>7</v>
      </c>
      <c r="E1493" s="2777"/>
      <c r="F1493" s="2777">
        <f>D1493*E1493</f>
        <v>0</v>
      </c>
    </row>
    <row r="1494" spans="1:6" s="2681" customFormat="1">
      <c r="A1494" s="2864"/>
      <c r="B1494" s="2705"/>
      <c r="C1494" s="2608"/>
      <c r="D1494" s="2702"/>
      <c r="E1494" s="2611"/>
      <c r="F1494" s="2611"/>
    </row>
    <row r="1495" spans="1:6" s="2665" customFormat="1" ht="39.6">
      <c r="A1495" s="2614" t="s">
        <v>425</v>
      </c>
      <c r="B1495" s="2615" t="s">
        <v>592</v>
      </c>
      <c r="C1495" s="2624" t="s">
        <v>215</v>
      </c>
      <c r="D1495" s="2865">
        <v>4</v>
      </c>
      <c r="E1495" s="2777"/>
      <c r="F1495" s="2777">
        <f>D1495*E1495</f>
        <v>0</v>
      </c>
    </row>
    <row r="1496" spans="1:6" s="2681" customFormat="1">
      <c r="A1496" s="2866"/>
      <c r="B1496" s="2689"/>
      <c r="C1496" s="2608"/>
      <c r="D1496" s="2867"/>
      <c r="E1496" s="2701"/>
      <c r="F1496" s="2701"/>
    </row>
    <row r="1497" spans="1:6" s="2868" customFormat="1" ht="66">
      <c r="A1497" s="2614" t="s">
        <v>426</v>
      </c>
      <c r="B1497" s="2663" t="s">
        <v>593</v>
      </c>
      <c r="C1497" s="2624" t="s">
        <v>201</v>
      </c>
      <c r="D1497" s="2711">
        <v>80</v>
      </c>
      <c r="E1497" s="2777"/>
      <c r="F1497" s="2777">
        <f>D1497*E1497</f>
        <v>0</v>
      </c>
    </row>
    <row r="1498" spans="1:6" s="2873" customFormat="1" ht="13.8">
      <c r="A1498" s="2779"/>
      <c r="B1498" s="2869"/>
      <c r="C1498" s="2870"/>
      <c r="D1498" s="2871"/>
      <c r="E1498" s="2872"/>
      <c r="F1498" s="2872"/>
    </row>
    <row r="1499" spans="1:6" s="2868" customFormat="1" ht="52.8">
      <c r="A1499" s="2614" t="s">
        <v>427</v>
      </c>
      <c r="B1499" s="2704" t="s">
        <v>594</v>
      </c>
      <c r="C1499" s="2695"/>
      <c r="D1499" s="2614"/>
      <c r="E1499" s="2692"/>
      <c r="F1499" s="2732"/>
    </row>
    <row r="1500" spans="1:6" s="2868" customFormat="1">
      <c r="A1500" s="2703"/>
      <c r="B1500" s="2737" t="s">
        <v>595</v>
      </c>
      <c r="C1500" s="2624" t="s">
        <v>226</v>
      </c>
      <c r="D1500" s="2865">
        <v>263</v>
      </c>
      <c r="E1500" s="2777"/>
      <c r="F1500" s="2777">
        <f>D1500*E1500</f>
        <v>0</v>
      </c>
    </row>
    <row r="1501" spans="1:6" s="2868" customFormat="1">
      <c r="A1501" s="2703"/>
      <c r="B1501" s="2737" t="s">
        <v>596</v>
      </c>
      <c r="C1501" s="2624" t="s">
        <v>226</v>
      </c>
      <c r="D1501" s="2865">
        <v>210</v>
      </c>
      <c r="E1501" s="2777"/>
      <c r="F1501" s="2777">
        <f>D1501*E1501</f>
        <v>0</v>
      </c>
    </row>
    <row r="1502" spans="1:6" s="2868" customFormat="1">
      <c r="A1502" s="2703"/>
      <c r="B1502" s="2737" t="s">
        <v>597</v>
      </c>
      <c r="C1502" s="2624" t="s">
        <v>226</v>
      </c>
      <c r="D1502" s="2865">
        <v>98</v>
      </c>
      <c r="E1502" s="2777"/>
      <c r="F1502" s="2777">
        <f>D1502*E1502</f>
        <v>0</v>
      </c>
    </row>
    <row r="1503" spans="1:6" s="2868" customFormat="1">
      <c r="A1503" s="2703"/>
      <c r="B1503" s="2737" t="s">
        <v>4385</v>
      </c>
      <c r="C1503" s="2624" t="s">
        <v>226</v>
      </c>
      <c r="D1503" s="2865">
        <v>356</v>
      </c>
      <c r="E1503" s="2777"/>
      <c r="F1503" s="2777">
        <f>D1503*E1503</f>
        <v>0</v>
      </c>
    </row>
    <row r="1504" spans="1:6" s="2681" customFormat="1">
      <c r="A1504" s="2682"/>
      <c r="B1504" s="2856"/>
      <c r="C1504" s="2608"/>
      <c r="D1504" s="2708"/>
      <c r="E1504" s="2686"/>
      <c r="F1504" s="2709"/>
    </row>
    <row r="1505" spans="1:6" s="2665" customFormat="1" ht="26.4">
      <c r="A1505" s="2614" t="s">
        <v>428</v>
      </c>
      <c r="B1505" s="2858" t="s">
        <v>598</v>
      </c>
      <c r="C1505" s="2624" t="s">
        <v>215</v>
      </c>
      <c r="D1505" s="2628">
        <v>58</v>
      </c>
      <c r="E1505" s="2777"/>
      <c r="F1505" s="2777">
        <f>D1505*E1505</f>
        <v>0</v>
      </c>
    </row>
    <row r="1506" spans="1:6" s="2857" customFormat="1">
      <c r="A1506" s="1154"/>
      <c r="B1506" s="2856"/>
      <c r="C1506" s="283"/>
      <c r="D1506" s="1155"/>
      <c r="E1506" s="2610"/>
      <c r="F1506" s="2702"/>
    </row>
    <row r="1507" spans="1:6" s="2860" customFormat="1" ht="39.6">
      <c r="A1507" s="2614" t="s">
        <v>569</v>
      </c>
      <c r="B1507" s="2858" t="s">
        <v>4386</v>
      </c>
      <c r="C1507" s="2859" t="s">
        <v>226</v>
      </c>
      <c r="D1507" s="2628">
        <v>266</v>
      </c>
      <c r="E1507" s="2777"/>
      <c r="F1507" s="2777">
        <f>D1507*E1507</f>
        <v>0</v>
      </c>
    </row>
    <row r="1508" spans="1:6" s="2857" customFormat="1">
      <c r="A1508" s="1154"/>
      <c r="B1508" s="2856"/>
      <c r="C1508" s="283"/>
      <c r="D1508" s="1155"/>
      <c r="E1508" s="2610"/>
      <c r="F1508" s="2702"/>
    </row>
    <row r="1509" spans="1:6" s="2860" customFormat="1" ht="39.6">
      <c r="A1509" s="2614" t="s">
        <v>570</v>
      </c>
      <c r="B1509" s="2858" t="s">
        <v>4387</v>
      </c>
      <c r="C1509" s="2859" t="s">
        <v>226</v>
      </c>
      <c r="D1509" s="2628">
        <v>183</v>
      </c>
      <c r="E1509" s="2777"/>
      <c r="F1509" s="2777">
        <f>D1509*E1509</f>
        <v>0</v>
      </c>
    </row>
    <row r="1510" spans="1:6" s="2665" customFormat="1">
      <c r="A1510" s="2874"/>
      <c r="B1510" s="2615"/>
      <c r="C1510" s="2624"/>
      <c r="D1510" s="2865"/>
      <c r="E1510" s="2692"/>
      <c r="F1510" s="2692"/>
    </row>
    <row r="1511" spans="1:6" s="2665" customFormat="1" ht="39.6">
      <c r="A1511" s="2614" t="s">
        <v>571</v>
      </c>
      <c r="B1511" s="2664" t="s">
        <v>599</v>
      </c>
      <c r="C1511" s="2624" t="s">
        <v>201</v>
      </c>
      <c r="D1511" s="2626">
        <v>1</v>
      </c>
      <c r="E1511" s="2777"/>
      <c r="F1511" s="2777">
        <f>D1511*E1511</f>
        <v>0</v>
      </c>
    </row>
    <row r="1512" spans="1:6" s="2868" customFormat="1">
      <c r="A1512" s="295"/>
      <c r="B1512" s="294"/>
      <c r="C1512" s="2794"/>
      <c r="D1512" s="2794"/>
      <c r="E1512" s="2795"/>
      <c r="F1512" s="296"/>
    </row>
    <row r="1513" spans="1:6" s="273" customFormat="1" ht="39.6">
      <c r="A1513" s="277" t="s">
        <v>211</v>
      </c>
      <c r="B1513" s="317" t="s">
        <v>600</v>
      </c>
      <c r="C1513" s="279"/>
      <c r="D1513" s="279"/>
      <c r="E1513" s="279"/>
      <c r="F1513" s="303">
        <f>SUM(F1471:F1511)</f>
        <v>0</v>
      </c>
    </row>
    <row r="1514" spans="1:6" s="266" customFormat="1">
      <c r="A1514" s="281"/>
      <c r="B1514" s="318"/>
      <c r="C1514" s="283"/>
      <c r="D1514" s="283"/>
      <c r="E1514" s="283"/>
      <c r="F1514" s="284"/>
    </row>
    <row r="1515" spans="1:6" s="273" customFormat="1">
      <c r="A1515" s="267" t="s">
        <v>212</v>
      </c>
      <c r="B1515" s="268" t="s">
        <v>601</v>
      </c>
      <c r="C1515" s="269"/>
      <c r="D1515" s="270"/>
      <c r="E1515" s="271"/>
      <c r="F1515" s="272"/>
    </row>
    <row r="1516" spans="1:6" s="273" customFormat="1">
      <c r="A1516" s="295"/>
      <c r="B1516" s="294"/>
      <c r="C1516" s="2656"/>
      <c r="D1516" s="2657"/>
      <c r="E1516" s="2795"/>
      <c r="F1516" s="2795"/>
    </row>
    <row r="1517" spans="1:6" s="2665" customFormat="1" ht="52.8">
      <c r="A1517" s="2614" t="s">
        <v>172</v>
      </c>
      <c r="B1517" s="2664" t="s">
        <v>602</v>
      </c>
      <c r="C1517" s="2624" t="s">
        <v>216</v>
      </c>
      <c r="D1517" s="2626">
        <v>25</v>
      </c>
      <c r="E1517" s="2777"/>
      <c r="F1517" s="2646">
        <f>D1517*E1517</f>
        <v>0</v>
      </c>
    </row>
    <row r="1518" spans="1:6" s="273" customFormat="1">
      <c r="A1518" s="295"/>
      <c r="B1518" s="294"/>
      <c r="C1518" s="2656"/>
      <c r="D1518" s="2657"/>
      <c r="E1518" s="2795"/>
      <c r="F1518" s="2795"/>
    </row>
    <row r="1519" spans="1:6" s="2665" customFormat="1" ht="66">
      <c r="A1519" s="2614" t="s">
        <v>202</v>
      </c>
      <c r="B1519" s="2664" t="s">
        <v>4388</v>
      </c>
      <c r="C1519" s="2624" t="s">
        <v>215</v>
      </c>
      <c r="D1519" s="2626">
        <v>2</v>
      </c>
      <c r="E1519" s="2777"/>
      <c r="F1519" s="2646">
        <f>D1519*E1519</f>
        <v>0</v>
      </c>
    </row>
    <row r="1520" spans="1:6" s="2665" customFormat="1">
      <c r="A1520" s="2862"/>
      <c r="B1520" s="2664"/>
      <c r="C1520" s="2624"/>
      <c r="E1520" s="2592"/>
      <c r="F1520" s="2592"/>
    </row>
    <row r="1521" spans="1:6" s="2665" customFormat="1" ht="52.8">
      <c r="A1521" s="2614" t="s">
        <v>203</v>
      </c>
      <c r="B1521" s="2664" t="s">
        <v>603</v>
      </c>
      <c r="C1521" s="2624" t="s">
        <v>201</v>
      </c>
      <c r="D1521" s="2626">
        <v>1</v>
      </c>
      <c r="E1521" s="2777"/>
      <c r="F1521" s="2646">
        <f>D1521*E1521</f>
        <v>0</v>
      </c>
    </row>
    <row r="1522" spans="1:6" s="273" customFormat="1">
      <c r="A1522" s="124"/>
      <c r="B1522" s="294"/>
      <c r="C1522" s="2794"/>
      <c r="D1522" s="2794"/>
      <c r="E1522" s="2795"/>
      <c r="F1522" s="296"/>
    </row>
    <row r="1523" spans="1:6" s="273" customFormat="1">
      <c r="A1523" s="277" t="s">
        <v>212</v>
      </c>
      <c r="B1523" s="317" t="s">
        <v>604</v>
      </c>
      <c r="C1523" s="279"/>
      <c r="D1523" s="279"/>
      <c r="E1523" s="279"/>
      <c r="F1523" s="303">
        <f>SUM(F1517:F1521)</f>
        <v>0</v>
      </c>
    </row>
    <row r="1524" spans="1:6" s="266" customFormat="1">
      <c r="A1524" s="281"/>
      <c r="B1524" s="318"/>
      <c r="C1524" s="283"/>
      <c r="D1524" s="283"/>
      <c r="E1524" s="283"/>
      <c r="F1524" s="284"/>
    </row>
    <row r="1525" spans="1:6" s="2881" customFormat="1">
      <c r="A1525" s="2875" t="s">
        <v>213</v>
      </c>
      <c r="B1525" s="2876" t="s">
        <v>4389</v>
      </c>
      <c r="C1525" s="2877"/>
      <c r="D1525" s="2878"/>
      <c r="E1525" s="2879"/>
      <c r="F1525" s="2880"/>
    </row>
    <row r="1526" spans="1:6" s="2881" customFormat="1">
      <c r="A1526" s="2882"/>
      <c r="B1526" s="2052"/>
      <c r="C1526" s="2883"/>
      <c r="D1526" s="2883"/>
      <c r="E1526" s="2884"/>
      <c r="F1526" s="2885"/>
    </row>
    <row r="1527" spans="1:6" s="2674" customFormat="1" ht="52.8">
      <c r="A1527" s="2886"/>
      <c r="B1527" s="2630" t="s">
        <v>4390</v>
      </c>
      <c r="C1527" s="2671"/>
      <c r="D1527" s="2671"/>
      <c r="E1527" s="2676"/>
      <c r="F1527" s="2676"/>
    </row>
    <row r="1528" spans="1:6" s="2681" customFormat="1">
      <c r="A1528" s="2887"/>
      <c r="B1528" s="2689"/>
      <c r="C1528" s="2684"/>
      <c r="D1528" s="2684"/>
      <c r="E1528" s="2611"/>
      <c r="F1528" s="2611"/>
    </row>
    <row r="1529" spans="1:6" s="2665" customFormat="1" ht="39.6">
      <c r="A1529" s="2614" t="s">
        <v>172</v>
      </c>
      <c r="B1529" s="2664" t="s">
        <v>4391</v>
      </c>
      <c r="C1529" s="2624" t="s">
        <v>226</v>
      </c>
      <c r="D1529" s="2626">
        <v>88</v>
      </c>
      <c r="E1529" s="2777"/>
      <c r="F1529" s="2646">
        <f>D1529*E1529</f>
        <v>0</v>
      </c>
    </row>
    <row r="1530" spans="1:6" s="2681" customFormat="1">
      <c r="A1530" s="2680"/>
      <c r="C1530" s="2608"/>
      <c r="D1530" s="2682"/>
      <c r="E1530" s="2611"/>
      <c r="F1530" s="2611"/>
    </row>
    <row r="1531" spans="1:6" s="2674" customFormat="1" ht="52.8">
      <c r="A1531" s="2629" t="s">
        <v>202</v>
      </c>
      <c r="B1531" s="2669" t="s">
        <v>4392</v>
      </c>
      <c r="C1531" s="2670" t="s">
        <v>268</v>
      </c>
      <c r="D1531" s="2671">
        <v>36</v>
      </c>
      <c r="E1531" s="2888"/>
      <c r="F1531" s="2673">
        <f>D1531*E1531</f>
        <v>0</v>
      </c>
    </row>
    <row r="1532" spans="1:6" s="2681" customFormat="1">
      <c r="A1532" s="2680"/>
      <c r="C1532" s="2608"/>
      <c r="D1532" s="2682"/>
      <c r="E1532" s="2611"/>
      <c r="F1532" s="2611"/>
    </row>
    <row r="1533" spans="1:6" s="2674" customFormat="1" ht="26.4">
      <c r="A1533" s="2629" t="s">
        <v>203</v>
      </c>
      <c r="B1533" s="2669" t="s">
        <v>4393</v>
      </c>
      <c r="C1533" s="2670" t="s">
        <v>268</v>
      </c>
      <c r="D1533" s="2671">
        <v>2</v>
      </c>
      <c r="E1533" s="2888"/>
      <c r="F1533" s="2673">
        <f>D1533*E1533</f>
        <v>0</v>
      </c>
    </row>
    <row r="1534" spans="1:6" s="2681" customFormat="1">
      <c r="A1534" s="2889"/>
      <c r="C1534" s="2608"/>
      <c r="D1534" s="2682"/>
      <c r="E1534" s="2611"/>
      <c r="F1534" s="2611"/>
    </row>
    <row r="1535" spans="1:6" s="2665" customFormat="1">
      <c r="A1535" s="2614" t="s">
        <v>205</v>
      </c>
      <c r="B1535" s="2664" t="s">
        <v>4394</v>
      </c>
      <c r="C1535" s="2624" t="s">
        <v>215</v>
      </c>
      <c r="D1535" s="2626">
        <v>44</v>
      </c>
      <c r="E1535" s="2777"/>
      <c r="F1535" s="2646">
        <f>D1535*E1535</f>
        <v>0</v>
      </c>
    </row>
    <row r="1536" spans="1:6" s="2681" customFormat="1">
      <c r="A1536" s="2889"/>
      <c r="C1536" s="2608"/>
      <c r="D1536" s="2682"/>
      <c r="E1536" s="2611"/>
      <c r="F1536" s="2611"/>
    </row>
    <row r="1537" spans="1:6" s="2665" customFormat="1" ht="39.6">
      <c r="A1537" s="2614" t="s">
        <v>206</v>
      </c>
      <c r="B1537" s="2664" t="s">
        <v>4395</v>
      </c>
      <c r="C1537" s="2624" t="s">
        <v>226</v>
      </c>
      <c r="D1537" s="2626">
        <v>92</v>
      </c>
      <c r="E1537" s="2777"/>
      <c r="F1537" s="2646">
        <f>D1537*E1537</f>
        <v>0</v>
      </c>
    </row>
    <row r="1538" spans="1:6" s="2665" customFormat="1">
      <c r="A1538" s="2614"/>
      <c r="B1538" s="2664"/>
      <c r="C1538" s="2624"/>
      <c r="D1538" s="2626"/>
      <c r="E1538" s="2712"/>
      <c r="F1538" s="2662"/>
    </row>
    <row r="1539" spans="1:6" s="2665" customFormat="1" ht="39.6">
      <c r="A1539" s="2614" t="s">
        <v>207</v>
      </c>
      <c r="B1539" s="2664" t="s">
        <v>4396</v>
      </c>
      <c r="C1539" s="2624" t="s">
        <v>226</v>
      </c>
      <c r="D1539" s="2626">
        <v>184</v>
      </c>
      <c r="E1539" s="2777"/>
      <c r="F1539" s="2646">
        <f>D1539*E1539</f>
        <v>0</v>
      </c>
    </row>
    <row r="1540" spans="1:6" s="2681" customFormat="1">
      <c r="A1540" s="2889"/>
      <c r="C1540" s="2608"/>
      <c r="D1540" s="2682"/>
      <c r="E1540" s="2611"/>
      <c r="F1540" s="2611"/>
    </row>
    <row r="1541" spans="1:6" s="2674" customFormat="1" ht="26.4">
      <c r="A1541" s="2629" t="s">
        <v>208</v>
      </c>
      <c r="B1541" s="2669" t="s">
        <v>4397</v>
      </c>
      <c r="C1541" s="2670" t="s">
        <v>268</v>
      </c>
      <c r="D1541" s="2671">
        <v>2</v>
      </c>
      <c r="E1541" s="2888"/>
      <c r="F1541" s="2673">
        <f>D1541*E1541</f>
        <v>0</v>
      </c>
    </row>
    <row r="1542" spans="1:6" s="2681" customFormat="1">
      <c r="A1542" s="2889"/>
      <c r="C1542" s="2608"/>
      <c r="D1542" s="2682"/>
      <c r="E1542" s="2611"/>
      <c r="F1542" s="2611"/>
    </row>
    <row r="1543" spans="1:6" s="2665" customFormat="1">
      <c r="A1543" s="2614" t="s">
        <v>209</v>
      </c>
      <c r="B1543" s="2664" t="s">
        <v>4398</v>
      </c>
      <c r="C1543" s="2624" t="s">
        <v>226</v>
      </c>
      <c r="D1543" s="2626">
        <v>95</v>
      </c>
      <c r="E1543" s="2777"/>
      <c r="F1543" s="2646">
        <f>D1543*E1543</f>
        <v>0</v>
      </c>
    </row>
    <row r="1544" spans="1:6" s="2681" customFormat="1">
      <c r="A1544" s="2889"/>
      <c r="C1544" s="2608"/>
      <c r="D1544" s="2682"/>
      <c r="E1544" s="2611"/>
      <c r="F1544" s="2611"/>
    </row>
    <row r="1545" spans="1:6" s="2674" customFormat="1" ht="52.8">
      <c r="A1545" s="2629" t="s">
        <v>210</v>
      </c>
      <c r="B1545" s="2669" t="s">
        <v>4399</v>
      </c>
      <c r="C1545" s="2670" t="s">
        <v>268</v>
      </c>
      <c r="D1545" s="2671">
        <v>32</v>
      </c>
      <c r="E1545" s="2888"/>
      <c r="F1545" s="2673">
        <f>D1545*E1545</f>
        <v>0</v>
      </c>
    </row>
    <row r="1546" spans="1:6" s="2681" customFormat="1">
      <c r="A1546" s="2889"/>
      <c r="C1546" s="2608"/>
      <c r="D1546" s="2682"/>
      <c r="E1546" s="2611"/>
      <c r="F1546" s="2611"/>
    </row>
    <row r="1547" spans="1:6" s="2674" customFormat="1" ht="26.4">
      <c r="A1547" s="2629" t="s">
        <v>211</v>
      </c>
      <c r="B1547" s="2669" t="s">
        <v>4400</v>
      </c>
      <c r="C1547" s="2670" t="s">
        <v>268</v>
      </c>
      <c r="D1547" s="2671">
        <v>3</v>
      </c>
      <c r="E1547" s="2888"/>
      <c r="F1547" s="2673">
        <f>D1547*E1547</f>
        <v>0</v>
      </c>
    </row>
    <row r="1548" spans="1:6" s="2674" customFormat="1">
      <c r="A1548" s="2890"/>
      <c r="C1548" s="2670"/>
      <c r="D1548" s="2629"/>
      <c r="E1548" s="2676"/>
      <c r="F1548" s="2676"/>
    </row>
    <row r="1549" spans="1:6" s="2674" customFormat="1" ht="26.4">
      <c r="A1549" s="2629" t="s">
        <v>212</v>
      </c>
      <c r="B1549" s="2669" t="s">
        <v>4401</v>
      </c>
      <c r="C1549" s="2670" t="s">
        <v>268</v>
      </c>
      <c r="D1549" s="2671">
        <v>0.5</v>
      </c>
      <c r="E1549" s="2888"/>
      <c r="F1549" s="2673">
        <f>D1549*E1549</f>
        <v>0</v>
      </c>
    </row>
    <row r="1550" spans="1:6" s="2681" customFormat="1">
      <c r="A1550" s="2680"/>
      <c r="B1550" s="2705"/>
      <c r="C1550" s="2608"/>
      <c r="D1550" s="2684"/>
      <c r="E1550" s="2702"/>
      <c r="F1550" s="2702"/>
    </row>
    <row r="1551" spans="1:6" s="2665" customFormat="1" ht="39.6">
      <c r="A1551" s="2614" t="s">
        <v>213</v>
      </c>
      <c r="B1551" s="2664" t="s">
        <v>4402</v>
      </c>
      <c r="C1551" s="2624"/>
      <c r="D1551" s="2626"/>
      <c r="E1551" s="2592"/>
      <c r="F1551" s="2592"/>
    </row>
    <row r="1552" spans="1:6" s="2665" customFormat="1">
      <c r="A1552" s="2814" t="s">
        <v>157</v>
      </c>
      <c r="B1552" s="2664" t="s">
        <v>4403</v>
      </c>
      <c r="C1552" s="2624"/>
      <c r="D1552" s="2626"/>
      <c r="E1552" s="2592"/>
      <c r="F1552" s="2592"/>
    </row>
    <row r="1553" spans="1:6" s="2665" customFormat="1">
      <c r="A1553" s="2814" t="s">
        <v>157</v>
      </c>
      <c r="B1553" s="2664" t="s">
        <v>4404</v>
      </c>
      <c r="C1553" s="2624"/>
      <c r="D1553" s="2626"/>
      <c r="E1553" s="2592"/>
      <c r="F1553" s="2592"/>
    </row>
    <row r="1554" spans="1:6" s="2665" customFormat="1">
      <c r="A1554" s="2814" t="s">
        <v>157</v>
      </c>
      <c r="B1554" s="2664" t="s">
        <v>4405</v>
      </c>
      <c r="C1554" s="2624"/>
      <c r="D1554" s="2626"/>
      <c r="E1554" s="2592"/>
      <c r="F1554" s="2592"/>
    </row>
    <row r="1555" spans="1:6" s="2665" customFormat="1" ht="26.4">
      <c r="A1555" s="2814" t="s">
        <v>157</v>
      </c>
      <c r="B1555" s="2891" t="s">
        <v>4406</v>
      </c>
      <c r="C1555" s="2892"/>
      <c r="D1555" s="2893"/>
      <c r="E1555" s="2830"/>
      <c r="F1555" s="2830"/>
    </row>
    <row r="1556" spans="1:6" s="2665" customFormat="1">
      <c r="A1556" s="2862"/>
      <c r="B1556" s="2664" t="s">
        <v>696</v>
      </c>
      <c r="C1556" s="2624" t="s">
        <v>215</v>
      </c>
      <c r="D1556" s="2626">
        <v>2</v>
      </c>
      <c r="E1556" s="2777"/>
      <c r="F1556" s="2646">
        <f>D1556*E1556</f>
        <v>0</v>
      </c>
    </row>
    <row r="1557" spans="1:6" s="2681" customFormat="1">
      <c r="A1557" s="2683"/>
      <c r="C1557" s="2608"/>
      <c r="D1557" s="2682"/>
      <c r="E1557" s="2684"/>
      <c r="F1557" s="2611"/>
    </row>
    <row r="1558" spans="1:6" s="2674" customFormat="1" ht="81.599999999999994">
      <c r="A1558" s="2629" t="s">
        <v>425</v>
      </c>
      <c r="B1558" s="2669" t="s">
        <v>3976</v>
      </c>
      <c r="C1558" s="2670" t="s">
        <v>268</v>
      </c>
      <c r="D1558" s="2671">
        <v>5</v>
      </c>
      <c r="E1558" s="2888"/>
      <c r="F1558" s="2673">
        <f>D1558*E1558</f>
        <v>0</v>
      </c>
    </row>
    <row r="1559" spans="1:6">
      <c r="A1559" s="2683"/>
      <c r="B1559" s="2681"/>
      <c r="C1559" s="2608"/>
      <c r="D1559" s="2682"/>
      <c r="E1559" s="2684"/>
    </row>
    <row r="1560" spans="1:6" s="2665" customFormat="1">
      <c r="A1560" s="2614" t="s">
        <v>426</v>
      </c>
      <c r="B1560" s="2664" t="s">
        <v>4407</v>
      </c>
      <c r="C1560" s="2624" t="s">
        <v>201</v>
      </c>
      <c r="D1560" s="2592">
        <v>1</v>
      </c>
      <c r="E1560" s="2777"/>
      <c r="F1560" s="2646">
        <f>D1560*E1560</f>
        <v>0</v>
      </c>
    </row>
    <row r="1561" spans="1:6" s="2665" customFormat="1">
      <c r="A1561" s="2894"/>
      <c r="C1561" s="2624"/>
      <c r="D1561" s="2614"/>
      <c r="E1561" s="2626"/>
      <c r="F1561" s="2592"/>
    </row>
    <row r="1562" spans="1:6" s="2665" customFormat="1">
      <c r="A1562" s="2614" t="s">
        <v>427</v>
      </c>
      <c r="B1562" s="2664" t="s">
        <v>4408</v>
      </c>
      <c r="C1562" s="2624" t="s">
        <v>201</v>
      </c>
      <c r="D1562" s="2592">
        <v>1</v>
      </c>
      <c r="E1562" s="2777"/>
      <c r="F1562" s="2646">
        <f>D1562*E1562</f>
        <v>0</v>
      </c>
    </row>
    <row r="1563" spans="1:6" s="2665" customFormat="1">
      <c r="A1563" s="2894"/>
      <c r="C1563" s="2624"/>
      <c r="D1563" s="2614"/>
      <c r="E1563" s="2626"/>
      <c r="F1563" s="2592"/>
    </row>
    <row r="1564" spans="1:6" s="2665" customFormat="1">
      <c r="A1564" s="2614" t="s">
        <v>428</v>
      </c>
      <c r="B1564" s="2664" t="s">
        <v>4409</v>
      </c>
      <c r="C1564" s="2624" t="s">
        <v>201</v>
      </c>
      <c r="D1564" s="2592">
        <v>1</v>
      </c>
      <c r="E1564" s="2777"/>
      <c r="F1564" s="2646">
        <f>D1564*E1564</f>
        <v>0</v>
      </c>
    </row>
    <row r="1565" spans="1:6" s="2665" customFormat="1">
      <c r="A1565" s="2894"/>
      <c r="C1565" s="2624"/>
      <c r="D1565" s="2614"/>
      <c r="E1565" s="2626"/>
      <c r="F1565" s="2592"/>
    </row>
    <row r="1566" spans="1:6" s="2665" customFormat="1" ht="39.6">
      <c r="A1566" s="2614" t="s">
        <v>569</v>
      </c>
      <c r="B1566" s="2664" t="s">
        <v>4410</v>
      </c>
      <c r="C1566" s="2624" t="s">
        <v>226</v>
      </c>
      <c r="D1566" s="2592">
        <v>164</v>
      </c>
      <c r="E1566" s="2777"/>
      <c r="F1566" s="2646">
        <f>D1566*E1566</f>
        <v>0</v>
      </c>
    </row>
    <row r="1567" spans="1:6" s="2665" customFormat="1">
      <c r="A1567" s="2894"/>
      <c r="C1567" s="2624"/>
      <c r="D1567" s="2614"/>
      <c r="E1567" s="2626"/>
      <c r="F1567" s="2592"/>
    </row>
    <row r="1568" spans="1:6" s="2665" customFormat="1" ht="26.4">
      <c r="A1568" s="2614" t="s">
        <v>570</v>
      </c>
      <c r="B1568" s="2664" t="s">
        <v>4411</v>
      </c>
      <c r="C1568" s="2624" t="s">
        <v>201</v>
      </c>
      <c r="D1568" s="2592">
        <v>1</v>
      </c>
      <c r="E1568" s="2777"/>
      <c r="F1568" s="2646">
        <f>D1568*E1568</f>
        <v>0</v>
      </c>
    </row>
    <row r="1569" spans="1:6" s="2681" customFormat="1">
      <c r="A1569" s="2797"/>
      <c r="B1569" s="302"/>
      <c r="C1569" s="2734"/>
      <c r="D1569" s="2734"/>
      <c r="E1569" s="2735"/>
      <c r="F1569" s="2798"/>
    </row>
    <row r="1570" spans="1:6" s="273" customFormat="1">
      <c r="A1570" s="277" t="s">
        <v>213</v>
      </c>
      <c r="B1570" s="317" t="s">
        <v>4412</v>
      </c>
      <c r="C1570" s="279"/>
      <c r="D1570" s="279"/>
      <c r="E1570" s="279"/>
      <c r="F1570" s="303">
        <f>SUM(F1529:F1568)</f>
        <v>0</v>
      </c>
    </row>
    <row r="1571" spans="1:6" s="266" customFormat="1">
      <c r="A1571" s="281"/>
      <c r="B1571" s="318"/>
      <c r="C1571" s="283"/>
      <c r="D1571" s="283"/>
      <c r="E1571" s="283"/>
      <c r="F1571" s="316"/>
    </row>
    <row r="1572" spans="1:6" s="273" customFormat="1">
      <c r="A1572" s="267" t="s">
        <v>425</v>
      </c>
      <c r="B1572" s="268" t="s">
        <v>605</v>
      </c>
      <c r="C1572" s="269"/>
      <c r="D1572" s="270"/>
      <c r="E1572" s="271"/>
      <c r="F1572" s="272"/>
    </row>
    <row r="1573" spans="1:6" s="2897" customFormat="1">
      <c r="A1573" s="2895"/>
      <c r="B1573" s="2896"/>
      <c r="C1573" s="2614"/>
      <c r="D1573" s="2695"/>
      <c r="E1573" s="2665"/>
      <c r="F1573" s="2665"/>
    </row>
    <row r="1574" spans="1:6" s="2897" customFormat="1" ht="92.4">
      <c r="A1574" s="2898" t="s">
        <v>4047</v>
      </c>
      <c r="B1574" s="2896" t="s">
        <v>2056</v>
      </c>
      <c r="C1574" s="1202" t="s">
        <v>267</v>
      </c>
      <c r="D1574" s="1202">
        <v>1</v>
      </c>
      <c r="E1574" s="2777"/>
      <c r="F1574" s="2646">
        <f>D1574*E1574</f>
        <v>0</v>
      </c>
    </row>
    <row r="1575" spans="1:6" s="2592" customFormat="1">
      <c r="B1575" s="2899"/>
    </row>
    <row r="1576" spans="1:6" s="2897" customFormat="1">
      <c r="A1576" s="2898" t="s">
        <v>4413</v>
      </c>
      <c r="B1576" s="2900" t="s">
        <v>4414</v>
      </c>
      <c r="C1576" s="2901"/>
      <c r="D1576" s="2902"/>
      <c r="E1576" s="2903"/>
      <c r="F1576" s="2903"/>
    </row>
    <row r="1577" spans="1:6" s="2897" customFormat="1">
      <c r="A1577" s="2895"/>
      <c r="B1577" s="2896"/>
      <c r="C1577" s="2614"/>
      <c r="D1577" s="2695"/>
      <c r="E1577" s="2665"/>
      <c r="F1577" s="2665"/>
    </row>
    <row r="1578" spans="1:6" s="2897" customFormat="1" ht="52.8">
      <c r="B1578" s="2896" t="s">
        <v>2058</v>
      </c>
      <c r="C1578" s="2614"/>
      <c r="D1578" s="2695"/>
      <c r="E1578" s="2665"/>
      <c r="F1578" s="2665"/>
    </row>
    <row r="1579" spans="1:6" s="2905" customFormat="1" ht="26.4">
      <c r="A1579" s="2904" t="s">
        <v>157</v>
      </c>
      <c r="B1579" s="2627" t="s">
        <v>397</v>
      </c>
      <c r="C1579" s="2776" t="s">
        <v>215</v>
      </c>
      <c r="D1579" s="2710">
        <v>1</v>
      </c>
      <c r="E1579" s="2777"/>
      <c r="F1579" s="2646">
        <f t="shared" ref="F1579:F1586" si="3">D1579*E1579</f>
        <v>0</v>
      </c>
    </row>
    <row r="1580" spans="1:6" s="2905" customFormat="1" ht="26.4">
      <c r="A1580" s="2904" t="s">
        <v>157</v>
      </c>
      <c r="B1580" s="2627" t="s">
        <v>398</v>
      </c>
      <c r="C1580" s="2776" t="s">
        <v>215</v>
      </c>
      <c r="D1580" s="2710">
        <v>6</v>
      </c>
      <c r="E1580" s="2777"/>
      <c r="F1580" s="2646">
        <f t="shared" si="3"/>
        <v>0</v>
      </c>
    </row>
    <row r="1581" spans="1:6" s="2905" customFormat="1" ht="26.4">
      <c r="A1581" s="2904" t="s">
        <v>157</v>
      </c>
      <c r="B1581" s="2627" t="s">
        <v>399</v>
      </c>
      <c r="C1581" s="2776" t="s">
        <v>215</v>
      </c>
      <c r="D1581" s="2710">
        <v>6</v>
      </c>
      <c r="E1581" s="2777"/>
      <c r="F1581" s="2646">
        <f t="shared" si="3"/>
        <v>0</v>
      </c>
    </row>
    <row r="1582" spans="1:6" s="2905" customFormat="1" ht="26.4">
      <c r="A1582" s="2904" t="s">
        <v>157</v>
      </c>
      <c r="B1582" s="2627" t="s">
        <v>400</v>
      </c>
      <c r="C1582" s="2776" t="s">
        <v>215</v>
      </c>
      <c r="D1582" s="2710">
        <v>2</v>
      </c>
      <c r="E1582" s="2777"/>
      <c r="F1582" s="2646">
        <f t="shared" si="3"/>
        <v>0</v>
      </c>
    </row>
    <row r="1583" spans="1:6" s="2905" customFormat="1" ht="26.4">
      <c r="A1583" s="2904" t="s">
        <v>157</v>
      </c>
      <c r="B1583" s="2627" t="s">
        <v>401</v>
      </c>
      <c r="C1583" s="2776" t="s">
        <v>215</v>
      </c>
      <c r="D1583" s="2710">
        <v>2</v>
      </c>
      <c r="E1583" s="2777"/>
      <c r="F1583" s="2646">
        <f t="shared" si="3"/>
        <v>0</v>
      </c>
    </row>
    <row r="1584" spans="1:6" s="2905" customFormat="1">
      <c r="A1584" s="2904" t="s">
        <v>157</v>
      </c>
      <c r="B1584" s="2627" t="s">
        <v>402</v>
      </c>
      <c r="C1584" s="2776" t="s">
        <v>215</v>
      </c>
      <c r="D1584" s="2710">
        <v>4</v>
      </c>
      <c r="E1584" s="2777"/>
      <c r="F1584" s="2646">
        <f t="shared" si="3"/>
        <v>0</v>
      </c>
    </row>
    <row r="1585" spans="1:6" s="2905" customFormat="1">
      <c r="A1585" s="2904" t="s">
        <v>157</v>
      </c>
      <c r="B1585" s="2627" t="s">
        <v>4415</v>
      </c>
      <c r="C1585" s="2776" t="s">
        <v>215</v>
      </c>
      <c r="D1585" s="2710">
        <v>1</v>
      </c>
      <c r="E1585" s="2777"/>
      <c r="F1585" s="2646">
        <f t="shared" si="3"/>
        <v>0</v>
      </c>
    </row>
    <row r="1586" spans="1:6" s="2905" customFormat="1">
      <c r="A1586" s="2904" t="s">
        <v>157</v>
      </c>
      <c r="B1586" s="2627" t="s">
        <v>405</v>
      </c>
      <c r="C1586" s="2776" t="s">
        <v>215</v>
      </c>
      <c r="D1586" s="2710">
        <v>1</v>
      </c>
      <c r="E1586" s="2777"/>
      <c r="F1586" s="2646">
        <f t="shared" si="3"/>
        <v>0</v>
      </c>
    </row>
    <row r="1587" spans="1:6" s="2905" customFormat="1">
      <c r="A1587" s="2906"/>
      <c r="B1587" s="2907"/>
      <c r="C1587" s="2908"/>
      <c r="D1587" s="2906"/>
      <c r="E1587" s="2909"/>
      <c r="F1587" s="2909"/>
    </row>
    <row r="1588" spans="1:6" s="2905" customFormat="1">
      <c r="A1588" s="2690"/>
      <c r="B1588" s="2896"/>
      <c r="C1588" s="2814" t="s">
        <v>267</v>
      </c>
      <c r="D1588" s="2690">
        <v>1</v>
      </c>
      <c r="E1588" s="2777">
        <f>SUM(F1579:F1586)</f>
        <v>0</v>
      </c>
      <c r="F1588" s="2646"/>
    </row>
    <row r="1589" spans="1:6" s="2914" customFormat="1">
      <c r="A1589" s="2910"/>
      <c r="B1589" s="2911"/>
      <c r="C1589" s="2912"/>
      <c r="D1589" s="2910"/>
      <c r="E1589" s="2913"/>
      <c r="F1589" s="2913"/>
    </row>
    <row r="1590" spans="1:6" s="2919" customFormat="1">
      <c r="A1590" s="2915"/>
      <c r="B1590" s="2896" t="s">
        <v>607</v>
      </c>
      <c r="C1590" s="2916"/>
      <c r="D1590" s="2917"/>
      <c r="E1590" s="2918"/>
      <c r="F1590" s="2918"/>
    </row>
    <row r="1591" spans="1:6" s="2897" customFormat="1" ht="39.6">
      <c r="A1591" s="2920"/>
      <c r="B1591" s="2627" t="s">
        <v>2060</v>
      </c>
      <c r="C1591" s="2614"/>
      <c r="D1591" s="2695"/>
      <c r="E1591" s="2665"/>
      <c r="F1591" s="2665"/>
    </row>
    <row r="1592" spans="1:6" s="2897" customFormat="1">
      <c r="A1592" s="2920"/>
      <c r="B1592" s="2921" t="s">
        <v>608</v>
      </c>
      <c r="C1592" s="2814" t="s">
        <v>215</v>
      </c>
      <c r="D1592" s="2690">
        <v>1</v>
      </c>
      <c r="E1592" s="2777"/>
      <c r="F1592" s="2646">
        <f t="shared" ref="F1592:F1601" si="4">D1592*E1592</f>
        <v>0</v>
      </c>
    </row>
    <row r="1593" spans="1:6" s="2905" customFormat="1">
      <c r="A1593" s="2814"/>
      <c r="B1593" s="2921" t="s">
        <v>609</v>
      </c>
      <c r="C1593" s="2814" t="s">
        <v>215</v>
      </c>
      <c r="D1593" s="2690">
        <v>1</v>
      </c>
      <c r="E1593" s="2777"/>
      <c r="F1593" s="2646">
        <f t="shared" si="4"/>
        <v>0</v>
      </c>
    </row>
    <row r="1594" spans="1:6" s="2905" customFormat="1">
      <c r="A1594" s="2814"/>
      <c r="B1594" s="2921" t="s">
        <v>610</v>
      </c>
      <c r="C1594" s="2814" t="s">
        <v>215</v>
      </c>
      <c r="D1594" s="2690">
        <v>1</v>
      </c>
      <c r="E1594" s="2777"/>
      <c r="F1594" s="2646">
        <f t="shared" si="4"/>
        <v>0</v>
      </c>
    </row>
    <row r="1595" spans="1:6" s="2905" customFormat="1">
      <c r="A1595" s="2814"/>
      <c r="B1595" s="2921" t="s">
        <v>611</v>
      </c>
      <c r="C1595" s="2814" t="s">
        <v>215</v>
      </c>
      <c r="D1595" s="2690">
        <v>1</v>
      </c>
      <c r="E1595" s="2777"/>
      <c r="F1595" s="2646">
        <f t="shared" si="4"/>
        <v>0</v>
      </c>
    </row>
    <row r="1596" spans="1:6" s="2905" customFormat="1">
      <c r="A1596" s="2814"/>
      <c r="B1596" s="2921" t="s">
        <v>612</v>
      </c>
      <c r="C1596" s="2814" t="s">
        <v>215</v>
      </c>
      <c r="D1596" s="2690">
        <v>1</v>
      </c>
      <c r="E1596" s="2777"/>
      <c r="F1596" s="2646">
        <f t="shared" si="4"/>
        <v>0</v>
      </c>
    </row>
    <row r="1597" spans="1:6" s="2905" customFormat="1">
      <c r="A1597" s="2814"/>
      <c r="B1597" s="2921" t="s">
        <v>613</v>
      </c>
      <c r="C1597" s="2814" t="s">
        <v>215</v>
      </c>
      <c r="D1597" s="2690">
        <v>1</v>
      </c>
      <c r="E1597" s="2777"/>
      <c r="F1597" s="2646">
        <f t="shared" si="4"/>
        <v>0</v>
      </c>
    </row>
    <row r="1598" spans="1:6" s="1220" customFormat="1">
      <c r="A1598" s="1218"/>
      <c r="B1598" s="1219" t="s">
        <v>614</v>
      </c>
      <c r="C1598" s="2814" t="s">
        <v>215</v>
      </c>
      <c r="D1598" s="2690">
        <v>1</v>
      </c>
      <c r="E1598" s="2777"/>
      <c r="F1598" s="2646">
        <f t="shared" si="4"/>
        <v>0</v>
      </c>
    </row>
    <row r="1599" spans="1:6" s="1220" customFormat="1">
      <c r="A1599" s="1218"/>
      <c r="B1599" s="1219" t="s">
        <v>615</v>
      </c>
      <c r="C1599" s="2814" t="s">
        <v>215</v>
      </c>
      <c r="D1599" s="2690">
        <v>1</v>
      </c>
      <c r="E1599" s="2777"/>
      <c r="F1599" s="2646">
        <f t="shared" si="4"/>
        <v>0</v>
      </c>
    </row>
    <row r="1600" spans="1:6" s="2905" customFormat="1" ht="26.4">
      <c r="A1600" s="2814"/>
      <c r="B1600" s="2921" t="s">
        <v>616</v>
      </c>
      <c r="C1600" s="2814" t="s">
        <v>215</v>
      </c>
      <c r="D1600" s="2690">
        <v>1</v>
      </c>
      <c r="E1600" s="2777"/>
      <c r="F1600" s="2646">
        <f t="shared" si="4"/>
        <v>0</v>
      </c>
    </row>
    <row r="1601" spans="1:6" s="2905" customFormat="1">
      <c r="A1601" s="2814"/>
      <c r="B1601" s="2921" t="s">
        <v>617</v>
      </c>
      <c r="C1601" s="2814" t="s">
        <v>215</v>
      </c>
      <c r="D1601" s="2690">
        <v>1</v>
      </c>
      <c r="E1601" s="2777"/>
      <c r="F1601" s="2646">
        <f t="shared" si="4"/>
        <v>0</v>
      </c>
    </row>
    <row r="1602" spans="1:6" s="2905" customFormat="1">
      <c r="A1602" s="2906"/>
      <c r="B1602" s="2907"/>
      <c r="C1602" s="2908"/>
      <c r="D1602" s="2906"/>
      <c r="E1602" s="2922"/>
      <c r="F1602" s="2923"/>
    </row>
    <row r="1603" spans="1:6" s="2905" customFormat="1">
      <c r="A1603" s="2690"/>
      <c r="B1603" s="2896"/>
      <c r="C1603" s="2814" t="s">
        <v>267</v>
      </c>
      <c r="D1603" s="2690">
        <v>1</v>
      </c>
      <c r="E1603" s="2777">
        <f>SUM(F1592:F1601)</f>
        <v>0</v>
      </c>
      <c r="F1603" s="2924"/>
    </row>
    <row r="1604" spans="1:6" s="2928" customFormat="1">
      <c r="A1604" s="2792"/>
      <c r="B1604" s="2925"/>
      <c r="C1604" s="2926"/>
      <c r="D1604" s="2792"/>
      <c r="E1604" s="2839"/>
      <c r="F1604" s="2927"/>
    </row>
    <row r="1605" spans="1:6" s="2613" customFormat="1">
      <c r="A1605" s="2929"/>
      <c r="B1605" s="127" t="s">
        <v>620</v>
      </c>
      <c r="C1605" s="128"/>
      <c r="D1605" s="129"/>
      <c r="E1605" s="2777"/>
    </row>
    <row r="1606" spans="1:6" s="2665" customFormat="1" ht="211.2">
      <c r="A1606" s="2930"/>
      <c r="B1606" s="131" t="s">
        <v>4416</v>
      </c>
      <c r="C1606" s="132" t="s">
        <v>267</v>
      </c>
      <c r="D1606" s="132">
        <v>1</v>
      </c>
      <c r="E1606" s="2931"/>
      <c r="F1606" s="2932">
        <f>D1606*E1606</f>
        <v>0</v>
      </c>
    </row>
    <row r="1607" spans="1:6" s="2665" customFormat="1" ht="237.6">
      <c r="A1607" s="2930"/>
      <c r="B1607" s="131" t="s">
        <v>4417</v>
      </c>
      <c r="C1607" s="132"/>
      <c r="D1607" s="132"/>
      <c r="E1607" s="2777"/>
      <c r="F1607" s="2933"/>
    </row>
    <row r="1608" spans="1:6" s="2937" customFormat="1">
      <c r="A1608" s="2904" t="s">
        <v>157</v>
      </c>
      <c r="B1608" s="2934" t="s">
        <v>622</v>
      </c>
      <c r="C1608" s="2935" t="s">
        <v>267</v>
      </c>
      <c r="D1608" s="2936">
        <v>1</v>
      </c>
      <c r="E1608" s="2777"/>
      <c r="F1608" s="2932">
        <f>D1608*E1608</f>
        <v>0</v>
      </c>
    </row>
    <row r="1609" spans="1:6" s="2937" customFormat="1">
      <c r="A1609" s="2904" t="s">
        <v>157</v>
      </c>
      <c r="B1609" s="2934" t="s">
        <v>623</v>
      </c>
      <c r="C1609" s="2935" t="s">
        <v>267</v>
      </c>
      <c r="D1609" s="2936">
        <v>1</v>
      </c>
      <c r="E1609" s="2777"/>
      <c r="F1609" s="2932">
        <f>D1609*E1609</f>
        <v>0</v>
      </c>
    </row>
    <row r="1610" spans="1:6" s="2905" customFormat="1">
      <c r="A1610" s="2906"/>
      <c r="B1610" s="2907"/>
      <c r="C1610" s="2908"/>
      <c r="D1610" s="2906"/>
      <c r="E1610" s="2922"/>
      <c r="F1610" s="2923"/>
    </row>
    <row r="1611" spans="1:6" s="2905" customFormat="1">
      <c r="A1611" s="2690"/>
      <c r="B1611" s="2896"/>
      <c r="C1611" s="2814" t="s">
        <v>267</v>
      </c>
      <c r="D1611" s="2690">
        <v>1</v>
      </c>
      <c r="E1611" s="2777">
        <f>SUM(F1606:F1609)</f>
        <v>0</v>
      </c>
      <c r="F1611" s="2924"/>
    </row>
    <row r="1612" spans="1:6" s="2928" customFormat="1">
      <c r="A1612" s="2792"/>
      <c r="B1612" s="2925"/>
      <c r="C1612" s="2926"/>
      <c r="D1612" s="2792"/>
      <c r="E1612" s="2839"/>
      <c r="F1612" s="2927"/>
    </row>
    <row r="1613" spans="1:6" s="2942" customFormat="1">
      <c r="A1613" s="2938"/>
      <c r="B1613" s="2896" t="s">
        <v>624</v>
      </c>
      <c r="C1613" s="2939"/>
      <c r="D1613" s="2940"/>
      <c r="E1613" s="2777"/>
      <c r="F1613" s="2941"/>
    </row>
    <row r="1614" spans="1:6" s="2946" customFormat="1" ht="66">
      <c r="A1614" s="2943"/>
      <c r="B1614" s="2944" t="s">
        <v>625</v>
      </c>
      <c r="C1614" s="2945"/>
      <c r="D1614" s="2945"/>
      <c r="E1614" s="2668"/>
      <c r="F1614" s="2668"/>
    </row>
    <row r="1615" spans="1:6" s="2950" customFormat="1" ht="39.6">
      <c r="A1615" s="2904" t="s">
        <v>157</v>
      </c>
      <c r="B1615" s="2947" t="s">
        <v>2062</v>
      </c>
      <c r="C1615" s="2948" t="s">
        <v>626</v>
      </c>
      <c r="D1615" s="2949">
        <v>13.8</v>
      </c>
      <c r="E1615" s="2777"/>
      <c r="F1615" s="2646">
        <f t="shared" ref="F1615:F1643" si="5">D1615*E1615</f>
        <v>0</v>
      </c>
    </row>
    <row r="1616" spans="1:6" s="2950" customFormat="1" ht="39.6">
      <c r="A1616" s="2904" t="s">
        <v>157</v>
      </c>
      <c r="B1616" s="2947" t="s">
        <v>2063</v>
      </c>
      <c r="C1616" s="2948" t="s">
        <v>626</v>
      </c>
      <c r="D1616" s="2949">
        <v>27.6</v>
      </c>
      <c r="E1616" s="2777"/>
      <c r="F1616" s="2646">
        <f t="shared" si="5"/>
        <v>0</v>
      </c>
    </row>
    <row r="1617" spans="1:6" s="2950" customFormat="1" ht="39.6">
      <c r="A1617" s="2904" t="s">
        <v>157</v>
      </c>
      <c r="B1617" s="2947" t="s">
        <v>2064</v>
      </c>
      <c r="C1617" s="2948" t="s">
        <v>626</v>
      </c>
      <c r="D1617" s="2949">
        <v>27.6</v>
      </c>
      <c r="E1617" s="2777"/>
      <c r="F1617" s="2646">
        <f t="shared" si="5"/>
        <v>0</v>
      </c>
    </row>
    <row r="1618" spans="1:6" s="2950" customFormat="1">
      <c r="A1618" s="2904" t="s">
        <v>157</v>
      </c>
      <c r="B1618" s="2947" t="s">
        <v>4418</v>
      </c>
      <c r="C1618" s="2948" t="s">
        <v>626</v>
      </c>
      <c r="D1618" s="2949">
        <v>0</v>
      </c>
      <c r="E1618" s="2777"/>
      <c r="F1618" s="2646">
        <f t="shared" si="5"/>
        <v>0</v>
      </c>
    </row>
    <row r="1619" spans="1:6" s="2950" customFormat="1">
      <c r="A1619" s="2904" t="s">
        <v>157</v>
      </c>
      <c r="B1619" s="2947" t="s">
        <v>4419</v>
      </c>
      <c r="C1619" s="2948" t="s">
        <v>626</v>
      </c>
      <c r="D1619" s="2949">
        <v>0</v>
      </c>
      <c r="E1619" s="2777"/>
      <c r="F1619" s="2646">
        <f t="shared" si="5"/>
        <v>0</v>
      </c>
    </row>
    <row r="1620" spans="1:6" s="2950" customFormat="1">
      <c r="A1620" s="2904" t="s">
        <v>157</v>
      </c>
      <c r="B1620" s="2947" t="s">
        <v>4420</v>
      </c>
      <c r="C1620" s="2948" t="s">
        <v>626</v>
      </c>
      <c r="D1620" s="2949">
        <v>0</v>
      </c>
      <c r="E1620" s="2777"/>
      <c r="F1620" s="2646">
        <f t="shared" si="5"/>
        <v>0</v>
      </c>
    </row>
    <row r="1621" spans="1:6" s="2950" customFormat="1">
      <c r="A1621" s="2904" t="s">
        <v>157</v>
      </c>
      <c r="B1621" s="2947" t="s">
        <v>4421</v>
      </c>
      <c r="C1621" s="2948" t="s">
        <v>626</v>
      </c>
      <c r="D1621" s="2949">
        <v>0</v>
      </c>
      <c r="E1621" s="2777"/>
      <c r="F1621" s="2646">
        <f t="shared" si="5"/>
        <v>0</v>
      </c>
    </row>
    <row r="1622" spans="1:6" s="2950" customFormat="1">
      <c r="A1622" s="2904" t="s">
        <v>157</v>
      </c>
      <c r="B1622" s="2947" t="s">
        <v>4422</v>
      </c>
      <c r="C1622" s="2948" t="s">
        <v>626</v>
      </c>
      <c r="D1622" s="2949">
        <v>0</v>
      </c>
      <c r="E1622" s="2777"/>
      <c r="F1622" s="2646">
        <f t="shared" si="5"/>
        <v>0</v>
      </c>
    </row>
    <row r="1623" spans="1:6" s="2950" customFormat="1">
      <c r="A1623" s="2904" t="s">
        <v>157</v>
      </c>
      <c r="B1623" s="2947" t="s">
        <v>4423</v>
      </c>
      <c r="C1623" s="2948" t="s">
        <v>626</v>
      </c>
      <c r="D1623" s="2949">
        <v>27.6</v>
      </c>
      <c r="E1623" s="2777"/>
      <c r="F1623" s="2646">
        <f t="shared" si="5"/>
        <v>0</v>
      </c>
    </row>
    <row r="1624" spans="1:6" s="2950" customFormat="1" ht="26.4">
      <c r="A1624" s="2904" t="s">
        <v>157</v>
      </c>
      <c r="B1624" s="2947" t="s">
        <v>2065</v>
      </c>
      <c r="C1624" s="2948" t="s">
        <v>626</v>
      </c>
      <c r="D1624" s="2949">
        <v>55.2</v>
      </c>
      <c r="E1624" s="2777"/>
      <c r="F1624" s="2646">
        <f t="shared" si="5"/>
        <v>0</v>
      </c>
    </row>
    <row r="1625" spans="1:6" s="2950" customFormat="1" ht="26.4">
      <c r="A1625" s="2904" t="s">
        <v>157</v>
      </c>
      <c r="B1625" s="2947" t="s">
        <v>2066</v>
      </c>
      <c r="C1625" s="2948" t="s">
        <v>626</v>
      </c>
      <c r="D1625" s="2949">
        <v>607.20000000000005</v>
      </c>
      <c r="E1625" s="2777"/>
      <c r="F1625" s="2646">
        <f t="shared" si="5"/>
        <v>0</v>
      </c>
    </row>
    <row r="1626" spans="1:6" s="2950" customFormat="1">
      <c r="A1626" s="2904" t="s">
        <v>157</v>
      </c>
      <c r="B1626" s="2947" t="s">
        <v>2067</v>
      </c>
      <c r="C1626" s="2948" t="s">
        <v>626</v>
      </c>
      <c r="D1626" s="2949">
        <v>115</v>
      </c>
      <c r="E1626" s="2777"/>
      <c r="F1626" s="2646">
        <f t="shared" si="5"/>
        <v>0</v>
      </c>
    </row>
    <row r="1627" spans="1:6" s="2950" customFormat="1" ht="26.4">
      <c r="A1627" s="2904" t="s">
        <v>157</v>
      </c>
      <c r="B1627" s="2947" t="s">
        <v>2070</v>
      </c>
      <c r="C1627" s="2948" t="s">
        <v>626</v>
      </c>
      <c r="D1627" s="2949">
        <v>92</v>
      </c>
      <c r="E1627" s="2777"/>
      <c r="F1627" s="2646">
        <f t="shared" si="5"/>
        <v>0</v>
      </c>
    </row>
    <row r="1628" spans="1:6" s="2950" customFormat="1" ht="26.4">
      <c r="A1628" s="2904" t="s">
        <v>157</v>
      </c>
      <c r="B1628" s="2947" t="s">
        <v>4424</v>
      </c>
      <c r="C1628" s="2948" t="s">
        <v>626</v>
      </c>
      <c r="D1628" s="2949">
        <v>2.1</v>
      </c>
      <c r="E1628" s="2777"/>
      <c r="F1628" s="2646">
        <f t="shared" si="5"/>
        <v>0</v>
      </c>
    </row>
    <row r="1629" spans="1:6" s="2950" customFormat="1" ht="26.4">
      <c r="A1629" s="2904" t="s">
        <v>157</v>
      </c>
      <c r="B1629" s="2947" t="s">
        <v>631</v>
      </c>
      <c r="C1629" s="2948" t="s">
        <v>267</v>
      </c>
      <c r="D1629" s="2949">
        <v>20</v>
      </c>
      <c r="E1629" s="2777"/>
      <c r="F1629" s="2646">
        <f t="shared" si="5"/>
        <v>0</v>
      </c>
    </row>
    <row r="1630" spans="1:6" s="2950" customFormat="1" ht="26.4">
      <c r="A1630" s="2904" t="s">
        <v>157</v>
      </c>
      <c r="B1630" s="2947" t="s">
        <v>632</v>
      </c>
      <c r="C1630" s="2948" t="s">
        <v>267</v>
      </c>
      <c r="D1630" s="2949">
        <v>3</v>
      </c>
      <c r="E1630" s="2777"/>
      <c r="F1630" s="2646">
        <f t="shared" si="5"/>
        <v>0</v>
      </c>
    </row>
    <row r="1631" spans="1:6" s="2950" customFormat="1">
      <c r="A1631" s="2904" t="s">
        <v>157</v>
      </c>
      <c r="B1631" s="2947" t="s">
        <v>647</v>
      </c>
      <c r="C1631" s="2948" t="s">
        <v>267</v>
      </c>
      <c r="D1631" s="2949">
        <v>0</v>
      </c>
      <c r="E1631" s="2777"/>
      <c r="F1631" s="2646">
        <f t="shared" si="5"/>
        <v>0</v>
      </c>
    </row>
    <row r="1632" spans="1:6" s="2951" customFormat="1" ht="39.6">
      <c r="A1632" s="2904" t="s">
        <v>157</v>
      </c>
      <c r="B1632" s="2947" t="s">
        <v>633</v>
      </c>
      <c r="C1632" s="2948" t="s">
        <v>215</v>
      </c>
      <c r="D1632" s="2949">
        <v>3</v>
      </c>
      <c r="E1632" s="2777"/>
      <c r="F1632" s="2646">
        <f t="shared" si="5"/>
        <v>0</v>
      </c>
    </row>
    <row r="1633" spans="1:6" s="2951" customFormat="1" ht="39.6">
      <c r="A1633" s="2904" t="s">
        <v>157</v>
      </c>
      <c r="B1633" s="2947" t="s">
        <v>634</v>
      </c>
      <c r="C1633" s="2948" t="s">
        <v>626</v>
      </c>
      <c r="D1633" s="2952">
        <v>3</v>
      </c>
      <c r="E1633" s="2777"/>
      <c r="F1633" s="2646">
        <f t="shared" si="5"/>
        <v>0</v>
      </c>
    </row>
    <row r="1634" spans="1:6" s="2951" customFormat="1" ht="26.4">
      <c r="A1634" s="2904" t="s">
        <v>157</v>
      </c>
      <c r="B1634" s="2947" t="s">
        <v>635</v>
      </c>
      <c r="C1634" s="2948" t="s">
        <v>626</v>
      </c>
      <c r="D1634" s="2949">
        <v>40</v>
      </c>
      <c r="E1634" s="2777"/>
      <c r="F1634" s="2646">
        <f t="shared" si="5"/>
        <v>0</v>
      </c>
    </row>
    <row r="1635" spans="1:6" s="2951" customFormat="1" ht="52.8">
      <c r="A1635" s="2904" t="s">
        <v>157</v>
      </c>
      <c r="B1635" s="2947" t="s">
        <v>636</v>
      </c>
      <c r="C1635" s="2948" t="s">
        <v>626</v>
      </c>
      <c r="D1635" s="2952">
        <v>24</v>
      </c>
      <c r="E1635" s="2777"/>
      <c r="F1635" s="2646">
        <f t="shared" si="5"/>
        <v>0</v>
      </c>
    </row>
    <row r="1636" spans="1:6" s="2951" customFormat="1" ht="52.8">
      <c r="A1636" s="2904" t="s">
        <v>157</v>
      </c>
      <c r="B1636" s="2947" t="s">
        <v>637</v>
      </c>
      <c r="C1636" s="2948" t="s">
        <v>267</v>
      </c>
      <c r="D1636" s="2949">
        <v>20</v>
      </c>
      <c r="E1636" s="2777"/>
      <c r="F1636" s="2646">
        <f t="shared" si="5"/>
        <v>0</v>
      </c>
    </row>
    <row r="1637" spans="1:6" s="2951" customFormat="1" ht="26.4">
      <c r="A1637" s="2904" t="s">
        <v>157</v>
      </c>
      <c r="B1637" s="2947" t="s">
        <v>638</v>
      </c>
      <c r="C1637" s="2948" t="s">
        <v>626</v>
      </c>
      <c r="D1637" s="2949">
        <v>120</v>
      </c>
      <c r="E1637" s="2777"/>
      <c r="F1637" s="2646">
        <f t="shared" si="5"/>
        <v>0</v>
      </c>
    </row>
    <row r="1638" spans="1:6" s="2951" customFormat="1" ht="26.4">
      <c r="A1638" s="2904" t="s">
        <v>157</v>
      </c>
      <c r="B1638" s="2947" t="s">
        <v>639</v>
      </c>
      <c r="C1638" s="2948" t="s">
        <v>626</v>
      </c>
      <c r="D1638" s="2949">
        <v>120</v>
      </c>
      <c r="E1638" s="2777"/>
      <c r="F1638" s="2646">
        <f t="shared" si="5"/>
        <v>0</v>
      </c>
    </row>
    <row r="1639" spans="1:6" s="2951" customFormat="1" ht="26.4">
      <c r="A1639" s="2904" t="s">
        <v>157</v>
      </c>
      <c r="B1639" s="2947" t="s">
        <v>640</v>
      </c>
      <c r="C1639" s="2948" t="s">
        <v>267</v>
      </c>
      <c r="D1639" s="2949">
        <v>2</v>
      </c>
      <c r="E1639" s="2777"/>
      <c r="F1639" s="2646">
        <f t="shared" si="5"/>
        <v>0</v>
      </c>
    </row>
    <row r="1640" spans="1:6" s="2951" customFormat="1" ht="26.4">
      <c r="A1640" s="2904" t="s">
        <v>157</v>
      </c>
      <c r="B1640" s="2947" t="s">
        <v>641</v>
      </c>
      <c r="C1640" s="2948" t="s">
        <v>267</v>
      </c>
      <c r="D1640" s="2949">
        <v>2</v>
      </c>
      <c r="E1640" s="2777"/>
      <c r="F1640" s="2646">
        <f t="shared" si="5"/>
        <v>0</v>
      </c>
    </row>
    <row r="1641" spans="1:6" s="2951" customFormat="1" ht="26.4">
      <c r="A1641" s="2904" t="s">
        <v>157</v>
      </c>
      <c r="B1641" s="2947" t="s">
        <v>642</v>
      </c>
      <c r="C1641" s="2948" t="s">
        <v>626</v>
      </c>
      <c r="D1641" s="2949">
        <v>120</v>
      </c>
      <c r="E1641" s="2777"/>
      <c r="F1641" s="2646">
        <f t="shared" si="5"/>
        <v>0</v>
      </c>
    </row>
    <row r="1642" spans="1:6" s="2951" customFormat="1" ht="26.4">
      <c r="A1642" s="2904" t="s">
        <v>157</v>
      </c>
      <c r="B1642" s="2947" t="s">
        <v>643</v>
      </c>
      <c r="C1642" s="2948" t="s">
        <v>215</v>
      </c>
      <c r="D1642" s="2949">
        <v>1</v>
      </c>
      <c r="E1642" s="2777"/>
      <c r="F1642" s="2646">
        <f t="shared" si="5"/>
        <v>0</v>
      </c>
    </row>
    <row r="1643" spans="1:6" s="2950" customFormat="1">
      <c r="A1643" s="2953" t="s">
        <v>157</v>
      </c>
      <c r="B1643" s="2954" t="s">
        <v>644</v>
      </c>
      <c r="C1643" s="2955" t="s">
        <v>645</v>
      </c>
      <c r="D1643" s="2956">
        <v>1</v>
      </c>
      <c r="E1643" s="2922"/>
      <c r="F1643" s="2957">
        <f t="shared" si="5"/>
        <v>0</v>
      </c>
    </row>
    <row r="1644" spans="1:6" s="2937" customFormat="1">
      <c r="A1644" s="2904"/>
      <c r="B1644" s="2958"/>
      <c r="C1644" s="2959" t="s">
        <v>267</v>
      </c>
      <c r="D1644" s="2960">
        <v>1</v>
      </c>
      <c r="E1644" s="2777">
        <f>SUM(F1615:F1643)</f>
        <v>0</v>
      </c>
    </row>
    <row r="1645" spans="1:6" s="2965" customFormat="1">
      <c r="A1645" s="2961"/>
      <c r="B1645" s="2962"/>
      <c r="C1645" s="2963"/>
      <c r="D1645" s="2964"/>
      <c r="E1645" s="2839"/>
    </row>
    <row r="1646" spans="1:6" s="2613" customFormat="1">
      <c r="A1646" s="2929"/>
      <c r="B1646" s="127" t="s">
        <v>4425</v>
      </c>
      <c r="C1646" s="128"/>
      <c r="D1646" s="129"/>
      <c r="E1646" s="2777"/>
    </row>
    <row r="1647" spans="1:6" s="2613" customFormat="1">
      <c r="A1647" s="2929"/>
      <c r="B1647" s="127"/>
      <c r="C1647" s="128"/>
      <c r="D1647" s="129"/>
      <c r="E1647" s="2777"/>
    </row>
    <row r="1648" spans="1:6" s="2897" customFormat="1">
      <c r="A1648" s="2898"/>
      <c r="B1648" s="2896" t="s">
        <v>4426</v>
      </c>
      <c r="C1648" s="2614"/>
      <c r="D1648" s="2695"/>
      <c r="E1648" s="2777"/>
      <c r="F1648" s="2665"/>
    </row>
    <row r="1649" spans="1:6" s="2968" customFormat="1" ht="26.4">
      <c r="A1649" s="2966"/>
      <c r="B1649" s="2967" t="s">
        <v>4427</v>
      </c>
      <c r="C1649" s="2908" t="s">
        <v>215</v>
      </c>
      <c r="D1649" s="2906">
        <v>1</v>
      </c>
      <c r="E1649" s="2922"/>
      <c r="F1649" s="2957">
        <f>D1649*E1649</f>
        <v>0</v>
      </c>
    </row>
    <row r="1650" spans="1:6" s="2905" customFormat="1">
      <c r="A1650" s="2690"/>
      <c r="B1650" s="2896"/>
      <c r="C1650" s="2614" t="s">
        <v>267</v>
      </c>
      <c r="D1650" s="2969">
        <v>1</v>
      </c>
      <c r="E1650" s="2777">
        <f>F1649</f>
        <v>0</v>
      </c>
      <c r="F1650" s="2924"/>
    </row>
    <row r="1651" spans="1:6" s="2928" customFormat="1">
      <c r="A1651" s="2792"/>
      <c r="B1651" s="2925"/>
      <c r="C1651" s="2926"/>
      <c r="D1651" s="2792"/>
      <c r="E1651" s="2839"/>
      <c r="F1651" s="2927"/>
    </row>
    <row r="1652" spans="1:6" s="2613" customFormat="1">
      <c r="A1652" s="2929"/>
      <c r="B1652" s="127" t="s">
        <v>607</v>
      </c>
      <c r="C1652" s="128"/>
      <c r="D1652" s="129"/>
      <c r="E1652" s="2777"/>
    </row>
    <row r="1653" spans="1:6" s="2897" customFormat="1" ht="39.6">
      <c r="A1653" s="2920"/>
      <c r="B1653" s="2627" t="s">
        <v>2060</v>
      </c>
      <c r="C1653" s="2614"/>
      <c r="D1653" s="2695"/>
      <c r="E1653" s="2777"/>
      <c r="F1653" s="2665"/>
    </row>
    <row r="1654" spans="1:6" s="2897" customFormat="1">
      <c r="A1654" s="2920"/>
      <c r="B1654" s="2921" t="s">
        <v>608</v>
      </c>
      <c r="C1654" s="2814" t="s">
        <v>215</v>
      </c>
      <c r="D1654" s="2690">
        <v>1</v>
      </c>
      <c r="E1654" s="2777"/>
      <c r="F1654" s="2646">
        <f>D1654*E1654</f>
        <v>0</v>
      </c>
    </row>
    <row r="1655" spans="1:6" s="2905" customFormat="1">
      <c r="A1655" s="2814"/>
      <c r="B1655" s="2921" t="s">
        <v>609</v>
      </c>
      <c r="C1655" s="2814" t="s">
        <v>215</v>
      </c>
      <c r="D1655" s="2690">
        <v>1</v>
      </c>
      <c r="E1655" s="2777"/>
      <c r="F1655" s="2646">
        <f>D1655*E1655</f>
        <v>0</v>
      </c>
    </row>
    <row r="1656" spans="1:6" s="2905" customFormat="1">
      <c r="A1656" s="2814"/>
      <c r="B1656" s="2921" t="s">
        <v>610</v>
      </c>
      <c r="C1656" s="2814" t="s">
        <v>215</v>
      </c>
      <c r="D1656" s="2690">
        <v>1</v>
      </c>
      <c r="E1656" s="2777"/>
      <c r="F1656" s="2646">
        <f>D1656*E1656</f>
        <v>0</v>
      </c>
    </row>
    <row r="1657" spans="1:6" s="2905" customFormat="1">
      <c r="A1657" s="2814"/>
      <c r="B1657" s="2921" t="s">
        <v>4428</v>
      </c>
      <c r="C1657" s="2814" t="s">
        <v>215</v>
      </c>
      <c r="D1657" s="2690">
        <v>1</v>
      </c>
      <c r="E1657" s="2777"/>
      <c r="F1657" s="2646">
        <f>D1657*E1657</f>
        <v>0</v>
      </c>
    </row>
    <row r="1658" spans="1:6" s="2905" customFormat="1" ht="26.4">
      <c r="A1658" s="2908"/>
      <c r="B1658" s="2970" t="s">
        <v>616</v>
      </c>
      <c r="C1658" s="2908" t="s">
        <v>215</v>
      </c>
      <c r="D1658" s="2906">
        <v>1</v>
      </c>
      <c r="E1658" s="2922"/>
      <c r="F1658" s="2957">
        <f>D1658*E1658</f>
        <v>0</v>
      </c>
    </row>
    <row r="1659" spans="1:6" s="2905" customFormat="1">
      <c r="A1659" s="2814"/>
      <c r="B1659" s="2896"/>
      <c r="C1659" s="2614" t="s">
        <v>267</v>
      </c>
      <c r="D1659" s="2969">
        <v>1</v>
      </c>
      <c r="E1659" s="2777">
        <f>SUM(F1654:F1658)</f>
        <v>0</v>
      </c>
      <c r="F1659" s="2924"/>
    </row>
    <row r="1660" spans="1:6" s="2928" customFormat="1">
      <c r="A1660" s="2926"/>
      <c r="B1660" s="2925"/>
      <c r="C1660" s="2682"/>
      <c r="D1660" s="2971"/>
      <c r="E1660" s="2839"/>
      <c r="F1660" s="2927"/>
    </row>
    <row r="1661" spans="1:6" s="2613" customFormat="1">
      <c r="A1661" s="2929"/>
      <c r="B1661" s="127" t="s">
        <v>620</v>
      </c>
      <c r="C1661" s="128"/>
      <c r="D1661" s="129"/>
      <c r="E1661" s="130"/>
    </row>
    <row r="1662" spans="1:6" s="2937" customFormat="1" ht="303.60000000000002">
      <c r="A1662" s="2904" t="s">
        <v>157</v>
      </c>
      <c r="B1662" s="2934" t="s">
        <v>4429</v>
      </c>
      <c r="C1662" s="2935" t="s">
        <v>267</v>
      </c>
      <c r="D1662" s="2936">
        <v>1</v>
      </c>
      <c r="E1662" s="2931"/>
      <c r="F1662" s="2932">
        <f>D1662*E1662</f>
        <v>0</v>
      </c>
    </row>
    <row r="1663" spans="1:6" s="2937" customFormat="1">
      <c r="A1663" s="2904" t="s">
        <v>157</v>
      </c>
      <c r="B1663" s="2934" t="s">
        <v>622</v>
      </c>
      <c r="C1663" s="2935" t="s">
        <v>267</v>
      </c>
      <c r="D1663" s="2936">
        <v>1</v>
      </c>
      <c r="E1663" s="2777"/>
      <c r="F1663" s="2646">
        <f>D1663*E1663</f>
        <v>0</v>
      </c>
    </row>
    <row r="1664" spans="1:6" s="2937" customFormat="1">
      <c r="A1664" s="2953" t="s">
        <v>157</v>
      </c>
      <c r="B1664" s="2972" t="s">
        <v>623</v>
      </c>
      <c r="C1664" s="2973" t="s">
        <v>267</v>
      </c>
      <c r="D1664" s="2974">
        <v>1</v>
      </c>
      <c r="E1664" s="2922"/>
      <c r="F1664" s="2957">
        <f>D1664*E1664</f>
        <v>0</v>
      </c>
    </row>
    <row r="1665" spans="1:6" s="2937" customFormat="1">
      <c r="A1665" s="2904"/>
      <c r="B1665" s="2934"/>
      <c r="C1665" s="2614" t="s">
        <v>267</v>
      </c>
      <c r="D1665" s="2969">
        <v>1</v>
      </c>
      <c r="E1665" s="2777">
        <f>SUM(F1662:F1664)</f>
        <v>0</v>
      </c>
      <c r="F1665" s="2975"/>
    </row>
    <row r="1666" spans="1:6" s="2965" customFormat="1">
      <c r="A1666" s="2961"/>
      <c r="B1666" s="2962"/>
      <c r="C1666" s="2682"/>
      <c r="D1666" s="2971"/>
      <c r="E1666" s="2839"/>
      <c r="F1666" s="2976"/>
    </row>
    <row r="1667" spans="1:6" s="2942" customFormat="1">
      <c r="A1667" s="2938"/>
      <c r="B1667" s="2896" t="s">
        <v>624</v>
      </c>
      <c r="C1667" s="2939"/>
      <c r="D1667" s="2940"/>
      <c r="E1667" s="2941"/>
      <c r="F1667" s="2941"/>
    </row>
    <row r="1668" spans="1:6" s="2978" customFormat="1" ht="26.4">
      <c r="A1668" s="2904" t="s">
        <v>157</v>
      </c>
      <c r="B1668" s="2947" t="s">
        <v>2065</v>
      </c>
      <c r="C1668" s="2948" t="s">
        <v>626</v>
      </c>
      <c r="D1668" s="2977">
        <v>210</v>
      </c>
      <c r="E1668" s="2777"/>
      <c r="F1668" s="2646">
        <f t="shared" ref="F1668:F1674" si="6">D1668*E1668</f>
        <v>0</v>
      </c>
    </row>
    <row r="1669" spans="1:6" s="2978" customFormat="1" ht="26.4">
      <c r="A1669" s="2904" t="s">
        <v>157</v>
      </c>
      <c r="B1669" s="2947" t="s">
        <v>2066</v>
      </c>
      <c r="C1669" s="2948" t="s">
        <v>626</v>
      </c>
      <c r="D1669" s="2949">
        <v>210</v>
      </c>
      <c r="E1669" s="2777"/>
      <c r="F1669" s="2646">
        <f t="shared" si="6"/>
        <v>0</v>
      </c>
    </row>
    <row r="1670" spans="1:6" s="2978" customFormat="1">
      <c r="A1670" s="2904" t="s">
        <v>157</v>
      </c>
      <c r="B1670" s="2947" t="s">
        <v>2067</v>
      </c>
      <c r="C1670" s="2948" t="s">
        <v>626</v>
      </c>
      <c r="D1670" s="2949">
        <v>100</v>
      </c>
      <c r="E1670" s="2777"/>
      <c r="F1670" s="2646">
        <f t="shared" si="6"/>
        <v>0</v>
      </c>
    </row>
    <row r="1671" spans="1:6" s="2978" customFormat="1" ht="26.4">
      <c r="A1671" s="2904" t="s">
        <v>157</v>
      </c>
      <c r="B1671" s="2947" t="s">
        <v>2070</v>
      </c>
      <c r="C1671" s="2948" t="s">
        <v>626</v>
      </c>
      <c r="D1671" s="2949">
        <v>105</v>
      </c>
      <c r="E1671" s="2777"/>
      <c r="F1671" s="2646">
        <f t="shared" si="6"/>
        <v>0</v>
      </c>
    </row>
    <row r="1672" spans="1:6" s="2978" customFormat="1" ht="26.4">
      <c r="A1672" s="2904" t="s">
        <v>157</v>
      </c>
      <c r="B1672" s="2947" t="s">
        <v>2068</v>
      </c>
      <c r="C1672" s="2948" t="s">
        <v>267</v>
      </c>
      <c r="D1672" s="2949">
        <v>6</v>
      </c>
      <c r="E1672" s="2777"/>
      <c r="F1672" s="2646">
        <f t="shared" si="6"/>
        <v>0</v>
      </c>
    </row>
    <row r="1673" spans="1:6" s="2978" customFormat="1">
      <c r="A1673" s="2904" t="s">
        <v>157</v>
      </c>
      <c r="B1673" s="2947" t="s">
        <v>647</v>
      </c>
      <c r="C1673" s="2948" t="s">
        <v>267</v>
      </c>
      <c r="D1673" s="2949">
        <v>6</v>
      </c>
      <c r="E1673" s="2777"/>
      <c r="F1673" s="2646">
        <f t="shared" si="6"/>
        <v>0</v>
      </c>
    </row>
    <row r="1674" spans="1:6" s="2978" customFormat="1">
      <c r="A1674" s="2953" t="s">
        <v>157</v>
      </c>
      <c r="B1674" s="2954" t="s">
        <v>644</v>
      </c>
      <c r="C1674" s="2955" t="s">
        <v>645</v>
      </c>
      <c r="D1674" s="2956">
        <v>1</v>
      </c>
      <c r="E1674" s="2922"/>
      <c r="F1674" s="2957">
        <f t="shared" si="6"/>
        <v>0</v>
      </c>
    </row>
    <row r="1675" spans="1:6" s="2937" customFormat="1">
      <c r="A1675" s="2904"/>
      <c r="B1675" s="2934"/>
      <c r="C1675" s="2935" t="s">
        <v>267</v>
      </c>
      <c r="D1675" s="2936">
        <v>1</v>
      </c>
      <c r="E1675" s="2777">
        <f>SUM(F1668:F1674)</f>
        <v>0</v>
      </c>
    </row>
    <row r="1676" spans="1:6" s="2928" customFormat="1">
      <c r="A1676" s="2926"/>
      <c r="B1676" s="2925"/>
      <c r="C1676" s="2682"/>
      <c r="D1676" s="2971"/>
      <c r="E1676" s="2839"/>
      <c r="F1676" s="2927"/>
    </row>
    <row r="1677" spans="1:6" s="2613" customFormat="1">
      <c r="A1677" s="2929"/>
      <c r="B1677" s="127" t="s">
        <v>4430</v>
      </c>
      <c r="C1677" s="128"/>
      <c r="D1677" s="129"/>
      <c r="E1677" s="2777"/>
    </row>
    <row r="1678" spans="1:6" s="2613" customFormat="1">
      <c r="A1678" s="2929"/>
      <c r="B1678" s="127"/>
      <c r="C1678" s="128"/>
      <c r="D1678" s="129"/>
      <c r="E1678" s="2777"/>
    </row>
    <row r="1679" spans="1:6" s="2613" customFormat="1">
      <c r="A1679" s="2929"/>
      <c r="B1679" s="127" t="s">
        <v>607</v>
      </c>
      <c r="C1679" s="128"/>
      <c r="D1679" s="129"/>
      <c r="E1679" s="2777"/>
    </row>
    <row r="1680" spans="1:6" s="2897" customFormat="1" ht="39.6">
      <c r="A1680" s="2920"/>
      <c r="B1680" s="2627" t="s">
        <v>2060</v>
      </c>
      <c r="C1680" s="2614"/>
      <c r="D1680" s="2695"/>
      <c r="E1680" s="2777"/>
      <c r="F1680" s="2665"/>
    </row>
    <row r="1681" spans="1:6" s="2897" customFormat="1">
      <c r="A1681" s="2920"/>
      <c r="B1681" s="2921" t="s">
        <v>608</v>
      </c>
      <c r="C1681" s="2814" t="s">
        <v>215</v>
      </c>
      <c r="D1681" s="2690">
        <v>1</v>
      </c>
      <c r="E1681" s="2777"/>
      <c r="F1681" s="2646">
        <f>D1681*E1681</f>
        <v>0</v>
      </c>
    </row>
    <row r="1682" spans="1:6" s="2905" customFormat="1">
      <c r="A1682" s="2814"/>
      <c r="B1682" s="2921" t="s">
        <v>609</v>
      </c>
      <c r="C1682" s="2814" t="s">
        <v>215</v>
      </c>
      <c r="D1682" s="2690">
        <v>1</v>
      </c>
      <c r="E1682" s="2777"/>
      <c r="F1682" s="2646">
        <f>D1682*E1682</f>
        <v>0</v>
      </c>
    </row>
    <row r="1683" spans="1:6" s="2905" customFormat="1">
      <c r="A1683" s="2814"/>
      <c r="B1683" s="2921" t="s">
        <v>610</v>
      </c>
      <c r="C1683" s="2814" t="s">
        <v>215</v>
      </c>
      <c r="D1683" s="2690">
        <v>3</v>
      </c>
      <c r="E1683" s="2777"/>
      <c r="F1683" s="2646">
        <f>D1683*E1683</f>
        <v>0</v>
      </c>
    </row>
    <row r="1684" spans="1:6" s="2905" customFormat="1">
      <c r="A1684" s="2814"/>
      <c r="B1684" s="2921" t="s">
        <v>4428</v>
      </c>
      <c r="C1684" s="2814" t="s">
        <v>215</v>
      </c>
      <c r="D1684" s="2690">
        <v>1</v>
      </c>
      <c r="E1684" s="2777"/>
      <c r="F1684" s="2646">
        <f>D1684*E1684</f>
        <v>0</v>
      </c>
    </row>
    <row r="1685" spans="1:6" s="2905" customFormat="1" ht="26.4">
      <c r="A1685" s="2908"/>
      <c r="B1685" s="2970" t="s">
        <v>616</v>
      </c>
      <c r="C1685" s="2908" t="s">
        <v>215</v>
      </c>
      <c r="D1685" s="2906">
        <v>1</v>
      </c>
      <c r="E1685" s="2922"/>
      <c r="F1685" s="2957">
        <f>D1685*E1685</f>
        <v>0</v>
      </c>
    </row>
    <row r="1686" spans="1:6" s="2905" customFormat="1">
      <c r="A1686" s="2814"/>
      <c r="B1686" s="2896"/>
      <c r="C1686" s="2614" t="s">
        <v>267</v>
      </c>
      <c r="D1686" s="2969">
        <v>1</v>
      </c>
      <c r="E1686" s="2777">
        <f>SUM(F1681:F1685)</f>
        <v>0</v>
      </c>
      <c r="F1686" s="2924"/>
    </row>
    <row r="1687" spans="1:6" s="2928" customFormat="1">
      <c r="A1687" s="2926"/>
      <c r="B1687" s="2925"/>
      <c r="C1687" s="2682"/>
      <c r="D1687" s="2971"/>
      <c r="E1687" s="2839"/>
      <c r="F1687" s="2927"/>
    </row>
    <row r="1688" spans="1:6" s="2613" customFormat="1">
      <c r="A1688" s="2929"/>
      <c r="B1688" s="127" t="s">
        <v>620</v>
      </c>
      <c r="C1688" s="128"/>
      <c r="D1688" s="129"/>
      <c r="E1688" s="2777"/>
    </row>
    <row r="1689" spans="1:6" s="2937" customFormat="1" ht="330">
      <c r="A1689" s="2904" t="s">
        <v>157</v>
      </c>
      <c r="B1689" s="2934" t="s">
        <v>4431</v>
      </c>
      <c r="C1689" s="2935" t="s">
        <v>267</v>
      </c>
      <c r="D1689" s="2936">
        <v>1</v>
      </c>
      <c r="E1689" s="2931"/>
      <c r="F1689" s="2932">
        <f>D1689*E1689</f>
        <v>0</v>
      </c>
    </row>
    <row r="1690" spans="1:6" s="2937" customFormat="1">
      <c r="A1690" s="2904" t="s">
        <v>157</v>
      </c>
      <c r="B1690" s="2934" t="s">
        <v>622</v>
      </c>
      <c r="C1690" s="2935" t="s">
        <v>267</v>
      </c>
      <c r="D1690" s="2936">
        <v>1</v>
      </c>
      <c r="E1690" s="2777"/>
      <c r="F1690" s="2646">
        <f>D1690*E1690</f>
        <v>0</v>
      </c>
    </row>
    <row r="1691" spans="1:6" s="2937" customFormat="1">
      <c r="A1691" s="2953" t="s">
        <v>157</v>
      </c>
      <c r="B1691" s="2972" t="s">
        <v>623</v>
      </c>
      <c r="C1691" s="2973" t="s">
        <v>267</v>
      </c>
      <c r="D1691" s="2974">
        <v>1</v>
      </c>
      <c r="E1691" s="2922"/>
      <c r="F1691" s="2957">
        <f>D1691*E1691</f>
        <v>0</v>
      </c>
    </row>
    <row r="1692" spans="1:6" s="2937" customFormat="1">
      <c r="A1692" s="2904"/>
      <c r="B1692" s="2934"/>
      <c r="C1692" s="2614" t="s">
        <v>267</v>
      </c>
      <c r="D1692" s="2969">
        <v>1</v>
      </c>
      <c r="E1692" s="2777">
        <f>SUM(F1689:F1691)</f>
        <v>0</v>
      </c>
      <c r="F1692" s="2975"/>
    </row>
    <row r="1693" spans="1:6" s="2937" customFormat="1">
      <c r="A1693" s="2904"/>
      <c r="B1693" s="2934"/>
      <c r="C1693" s="2614"/>
      <c r="D1693" s="2969"/>
      <c r="E1693" s="2777"/>
      <c r="F1693" s="2975"/>
    </row>
    <row r="1694" spans="1:6" s="2942" customFormat="1">
      <c r="A1694" s="2938"/>
      <c r="B1694" s="2896" t="s">
        <v>624</v>
      </c>
      <c r="C1694" s="2939"/>
      <c r="D1694" s="2940"/>
      <c r="E1694" s="2777"/>
      <c r="F1694" s="2941"/>
    </row>
    <row r="1695" spans="1:6" s="2978" customFormat="1" ht="26.4">
      <c r="A1695" s="2904" t="s">
        <v>157</v>
      </c>
      <c r="B1695" s="2947" t="s">
        <v>2065</v>
      </c>
      <c r="C1695" s="2948" t="s">
        <v>626</v>
      </c>
      <c r="D1695" s="2977">
        <v>805</v>
      </c>
      <c r="E1695" s="2777"/>
      <c r="F1695" s="2646">
        <f t="shared" ref="F1695:F1701" si="7">D1695*E1695</f>
        <v>0</v>
      </c>
    </row>
    <row r="1696" spans="1:6" s="2978" customFormat="1" ht="26.4">
      <c r="A1696" s="2904" t="s">
        <v>157</v>
      </c>
      <c r="B1696" s="2947" t="s">
        <v>2066</v>
      </c>
      <c r="C1696" s="2948" t="s">
        <v>626</v>
      </c>
      <c r="D1696" s="2949">
        <v>805</v>
      </c>
      <c r="E1696" s="2777"/>
      <c r="F1696" s="2646">
        <f t="shared" si="7"/>
        <v>0</v>
      </c>
    </row>
    <row r="1697" spans="1:6" s="2978" customFormat="1">
      <c r="A1697" s="2904" t="s">
        <v>157</v>
      </c>
      <c r="B1697" s="2947" t="s">
        <v>2067</v>
      </c>
      <c r="C1697" s="2948" t="s">
        <v>626</v>
      </c>
      <c r="D1697" s="2949">
        <v>100</v>
      </c>
      <c r="E1697" s="2777"/>
      <c r="F1697" s="2646">
        <f t="shared" si="7"/>
        <v>0</v>
      </c>
    </row>
    <row r="1698" spans="1:6" s="2978" customFormat="1" ht="26.4">
      <c r="A1698" s="2904" t="s">
        <v>157</v>
      </c>
      <c r="B1698" s="2947" t="s">
        <v>2070</v>
      </c>
      <c r="C1698" s="2948" t="s">
        <v>626</v>
      </c>
      <c r="D1698" s="2949">
        <v>402.5</v>
      </c>
      <c r="E1698" s="2777"/>
      <c r="F1698" s="2646">
        <f t="shared" si="7"/>
        <v>0</v>
      </c>
    </row>
    <row r="1699" spans="1:6" s="2978" customFormat="1" ht="26.4">
      <c r="A1699" s="2904" t="s">
        <v>157</v>
      </c>
      <c r="B1699" s="2947" t="s">
        <v>4432</v>
      </c>
      <c r="C1699" s="2948" t="s">
        <v>267</v>
      </c>
      <c r="D1699" s="2949">
        <v>23</v>
      </c>
      <c r="E1699" s="2777"/>
      <c r="F1699" s="2646">
        <f t="shared" si="7"/>
        <v>0</v>
      </c>
    </row>
    <row r="1700" spans="1:6" s="2978" customFormat="1">
      <c r="A1700" s="2904" t="s">
        <v>157</v>
      </c>
      <c r="B1700" s="2947" t="s">
        <v>647</v>
      </c>
      <c r="C1700" s="2948" t="s">
        <v>267</v>
      </c>
      <c r="D1700" s="2949">
        <v>23</v>
      </c>
      <c r="E1700" s="2777"/>
      <c r="F1700" s="2646">
        <f t="shared" si="7"/>
        <v>0</v>
      </c>
    </row>
    <row r="1701" spans="1:6" s="2978" customFormat="1">
      <c r="A1701" s="2953" t="s">
        <v>157</v>
      </c>
      <c r="B1701" s="2954" t="s">
        <v>644</v>
      </c>
      <c r="C1701" s="2955" t="s">
        <v>645</v>
      </c>
      <c r="D1701" s="2956">
        <v>1</v>
      </c>
      <c r="E1701" s="2922"/>
      <c r="F1701" s="2957">
        <f t="shared" si="7"/>
        <v>0</v>
      </c>
    </row>
    <row r="1702" spans="1:6" s="2937" customFormat="1">
      <c r="A1702" s="2904"/>
      <c r="B1702" s="2934"/>
      <c r="C1702" s="2935" t="s">
        <v>267</v>
      </c>
      <c r="D1702" s="2936">
        <v>1</v>
      </c>
      <c r="E1702" s="2777">
        <f>SUM(F1695:F1701)</f>
        <v>0</v>
      </c>
    </row>
    <row r="1703" spans="1:6" s="2928" customFormat="1">
      <c r="A1703" s="2926"/>
      <c r="B1703" s="2925"/>
      <c r="C1703" s="2682"/>
      <c r="D1703" s="2971"/>
      <c r="E1703" s="2839"/>
      <c r="F1703" s="2927"/>
    </row>
    <row r="1704" spans="1:6" s="2613" customFormat="1">
      <c r="A1704" s="2929"/>
      <c r="B1704" s="127" t="s">
        <v>4433</v>
      </c>
      <c r="C1704" s="128"/>
      <c r="D1704" s="129"/>
      <c r="E1704" s="2777"/>
    </row>
    <row r="1705" spans="1:6" s="2613" customFormat="1">
      <c r="A1705" s="2929"/>
      <c r="B1705" s="127"/>
      <c r="C1705" s="128"/>
      <c r="D1705" s="129"/>
      <c r="E1705" s="2777"/>
    </row>
    <row r="1706" spans="1:6" s="2613" customFormat="1">
      <c r="A1706" s="2929"/>
      <c r="B1706" s="127" t="s">
        <v>607</v>
      </c>
      <c r="C1706" s="128"/>
      <c r="D1706" s="129"/>
      <c r="E1706" s="2777"/>
    </row>
    <row r="1707" spans="1:6" s="2897" customFormat="1" ht="39.6">
      <c r="A1707" s="2920"/>
      <c r="B1707" s="2627" t="s">
        <v>2060</v>
      </c>
      <c r="C1707" s="2614"/>
      <c r="D1707" s="2695"/>
      <c r="E1707" s="2777"/>
      <c r="F1707" s="2665"/>
    </row>
    <row r="1708" spans="1:6" s="2897" customFormat="1">
      <c r="A1708" s="2920"/>
      <c r="B1708" s="2921" t="s">
        <v>608</v>
      </c>
      <c r="C1708" s="2814" t="s">
        <v>215</v>
      </c>
      <c r="D1708" s="2690">
        <v>1</v>
      </c>
      <c r="E1708" s="2777"/>
      <c r="F1708" s="2646">
        <f>D1708*E1708</f>
        <v>0</v>
      </c>
    </row>
    <row r="1709" spans="1:6" s="2905" customFormat="1">
      <c r="A1709" s="2814"/>
      <c r="B1709" s="2921" t="s">
        <v>609</v>
      </c>
      <c r="C1709" s="2814" t="s">
        <v>215</v>
      </c>
      <c r="D1709" s="2690">
        <v>1</v>
      </c>
      <c r="E1709" s="2777"/>
      <c r="F1709" s="2646">
        <f>D1709*E1709</f>
        <v>0</v>
      </c>
    </row>
    <row r="1710" spans="1:6" s="2905" customFormat="1">
      <c r="A1710" s="2814"/>
      <c r="B1710" s="2921" t="s">
        <v>610</v>
      </c>
      <c r="C1710" s="2814" t="s">
        <v>215</v>
      </c>
      <c r="D1710" s="2690">
        <v>1</v>
      </c>
      <c r="E1710" s="2777"/>
      <c r="F1710" s="2646">
        <f>D1710*E1710</f>
        <v>0</v>
      </c>
    </row>
    <row r="1711" spans="1:6" s="2905" customFormat="1">
      <c r="A1711" s="2814"/>
      <c r="B1711" s="2921" t="s">
        <v>4428</v>
      </c>
      <c r="C1711" s="2814" t="s">
        <v>215</v>
      </c>
      <c r="D1711" s="2690">
        <v>1</v>
      </c>
      <c r="E1711" s="2777"/>
      <c r="F1711" s="2646">
        <f>D1711*E1711</f>
        <v>0</v>
      </c>
    </row>
    <row r="1712" spans="1:6" s="2905" customFormat="1" ht="26.4">
      <c r="A1712" s="2908"/>
      <c r="B1712" s="2970" t="s">
        <v>616</v>
      </c>
      <c r="C1712" s="2908" t="s">
        <v>215</v>
      </c>
      <c r="D1712" s="2906">
        <v>1</v>
      </c>
      <c r="E1712" s="2922"/>
      <c r="F1712" s="2957">
        <f>D1712*E1712</f>
        <v>0</v>
      </c>
    </row>
    <row r="1713" spans="1:6" s="2905" customFormat="1">
      <c r="A1713" s="2814"/>
      <c r="B1713" s="2896"/>
      <c r="C1713" s="2614" t="s">
        <v>267</v>
      </c>
      <c r="D1713" s="2969">
        <v>1</v>
      </c>
      <c r="E1713" s="2777">
        <f>SUM(F1706:F1712)</f>
        <v>0</v>
      </c>
      <c r="F1713" s="2924"/>
    </row>
    <row r="1714" spans="1:6" s="2905" customFormat="1">
      <c r="A1714" s="2814"/>
      <c r="B1714" s="2896"/>
      <c r="C1714" s="2614"/>
      <c r="D1714" s="2969"/>
      <c r="E1714" s="2777"/>
      <c r="F1714" s="2924"/>
    </row>
    <row r="1715" spans="1:6" s="2613" customFormat="1">
      <c r="A1715" s="2929"/>
      <c r="B1715" s="127" t="s">
        <v>620</v>
      </c>
      <c r="C1715" s="128"/>
      <c r="D1715" s="129"/>
      <c r="E1715" s="2777"/>
    </row>
    <row r="1716" spans="1:6" s="2937" customFormat="1" ht="316.8">
      <c r="A1716" s="2904" t="s">
        <v>157</v>
      </c>
      <c r="B1716" s="2934" t="s">
        <v>4434</v>
      </c>
      <c r="C1716" s="2935" t="s">
        <v>267</v>
      </c>
      <c r="D1716" s="2936">
        <v>1</v>
      </c>
      <c r="E1716" s="2931"/>
      <c r="F1716" s="2932">
        <f>D1716*E1716</f>
        <v>0</v>
      </c>
    </row>
    <row r="1717" spans="1:6" s="2937" customFormat="1">
      <c r="A1717" s="2904" t="s">
        <v>157</v>
      </c>
      <c r="B1717" s="2934" t="s">
        <v>622</v>
      </c>
      <c r="C1717" s="2935" t="s">
        <v>267</v>
      </c>
      <c r="D1717" s="2936">
        <v>1</v>
      </c>
      <c r="E1717" s="2777"/>
      <c r="F1717" s="2646">
        <f>D1717*E1717</f>
        <v>0</v>
      </c>
    </row>
    <row r="1718" spans="1:6" s="2937" customFormat="1">
      <c r="A1718" s="2953" t="s">
        <v>157</v>
      </c>
      <c r="B1718" s="2972" t="s">
        <v>623</v>
      </c>
      <c r="C1718" s="2973" t="s">
        <v>267</v>
      </c>
      <c r="D1718" s="2974">
        <v>1</v>
      </c>
      <c r="E1718" s="2922"/>
      <c r="F1718" s="2957">
        <f>D1718*E1718</f>
        <v>0</v>
      </c>
    </row>
    <row r="1719" spans="1:6" s="2937" customFormat="1">
      <c r="A1719" s="2904"/>
      <c r="B1719" s="2934"/>
      <c r="C1719" s="2614" t="s">
        <v>267</v>
      </c>
      <c r="D1719" s="2969">
        <v>1</v>
      </c>
      <c r="E1719" s="2777">
        <f>SUM(F1716:F1718)</f>
        <v>0</v>
      </c>
      <c r="F1719" s="2975"/>
    </row>
    <row r="1720" spans="1:6" s="2965" customFormat="1">
      <c r="A1720" s="2961"/>
      <c r="B1720" s="2962"/>
      <c r="C1720" s="2682"/>
      <c r="D1720" s="2971"/>
      <c r="E1720" s="2839"/>
      <c r="F1720" s="2976"/>
    </row>
    <row r="1721" spans="1:6" s="2942" customFormat="1">
      <c r="A1721" s="2938"/>
      <c r="B1721" s="2896" t="s">
        <v>624</v>
      </c>
      <c r="C1721" s="2939"/>
      <c r="D1721" s="2940"/>
      <c r="E1721" s="2777"/>
      <c r="F1721" s="2941"/>
    </row>
    <row r="1722" spans="1:6" s="2978" customFormat="1" ht="26.4">
      <c r="A1722" s="2904" t="s">
        <v>157</v>
      </c>
      <c r="B1722" s="2947" t="s">
        <v>2065</v>
      </c>
      <c r="C1722" s="2948" t="s">
        <v>626</v>
      </c>
      <c r="D1722" s="2977">
        <v>315</v>
      </c>
      <c r="E1722" s="2777"/>
      <c r="F1722" s="2646">
        <f t="shared" ref="F1722:F1728" si="8">D1722*E1722</f>
        <v>0</v>
      </c>
    </row>
    <row r="1723" spans="1:6" s="2978" customFormat="1" ht="26.4">
      <c r="A1723" s="2904" t="s">
        <v>157</v>
      </c>
      <c r="B1723" s="2947" t="s">
        <v>2066</v>
      </c>
      <c r="C1723" s="2948" t="s">
        <v>626</v>
      </c>
      <c r="D1723" s="2949">
        <v>315</v>
      </c>
      <c r="E1723" s="2777"/>
      <c r="F1723" s="2646">
        <f t="shared" si="8"/>
        <v>0</v>
      </c>
    </row>
    <row r="1724" spans="1:6" s="2978" customFormat="1">
      <c r="A1724" s="2904" t="s">
        <v>157</v>
      </c>
      <c r="B1724" s="2947" t="s">
        <v>2067</v>
      </c>
      <c r="C1724" s="2948" t="s">
        <v>626</v>
      </c>
      <c r="D1724" s="2949">
        <v>100</v>
      </c>
      <c r="E1724" s="2777"/>
      <c r="F1724" s="2646">
        <f t="shared" si="8"/>
        <v>0</v>
      </c>
    </row>
    <row r="1725" spans="1:6" s="2978" customFormat="1" ht="26.4">
      <c r="A1725" s="2904" t="s">
        <v>157</v>
      </c>
      <c r="B1725" s="2947" t="s">
        <v>4435</v>
      </c>
      <c r="C1725" s="2948" t="s">
        <v>626</v>
      </c>
      <c r="D1725" s="2949">
        <v>157.5</v>
      </c>
      <c r="E1725" s="2777"/>
      <c r="F1725" s="2646">
        <f t="shared" si="8"/>
        <v>0</v>
      </c>
    </row>
    <row r="1726" spans="1:6" s="2978" customFormat="1" ht="26.4">
      <c r="A1726" s="2904" t="s">
        <v>157</v>
      </c>
      <c r="B1726" s="2947" t="s">
        <v>4432</v>
      </c>
      <c r="C1726" s="2948" t="s">
        <v>267</v>
      </c>
      <c r="D1726" s="2949">
        <v>7</v>
      </c>
      <c r="E1726" s="2777"/>
      <c r="F1726" s="2646">
        <f t="shared" si="8"/>
        <v>0</v>
      </c>
    </row>
    <row r="1727" spans="1:6" s="2978" customFormat="1">
      <c r="A1727" s="2904" t="s">
        <v>157</v>
      </c>
      <c r="B1727" s="2947" t="s">
        <v>647</v>
      </c>
      <c r="C1727" s="2948" t="s">
        <v>267</v>
      </c>
      <c r="D1727" s="2949">
        <v>7</v>
      </c>
      <c r="E1727" s="2777"/>
      <c r="F1727" s="2646">
        <f t="shared" si="8"/>
        <v>0</v>
      </c>
    </row>
    <row r="1728" spans="1:6" s="2978" customFormat="1">
      <c r="A1728" s="2953" t="s">
        <v>157</v>
      </c>
      <c r="B1728" s="2954" t="s">
        <v>644</v>
      </c>
      <c r="C1728" s="2955" t="s">
        <v>645</v>
      </c>
      <c r="D1728" s="2956">
        <v>1</v>
      </c>
      <c r="E1728" s="2922"/>
      <c r="F1728" s="2957">
        <f t="shared" si="8"/>
        <v>0</v>
      </c>
    </row>
    <row r="1729" spans="1:6" s="2937" customFormat="1">
      <c r="A1729" s="2904"/>
      <c r="B1729" s="2934"/>
      <c r="C1729" s="2935" t="s">
        <v>267</v>
      </c>
      <c r="D1729" s="2936">
        <v>1</v>
      </c>
      <c r="E1729" s="2777">
        <f>SUM(F1722:F1728)</f>
        <v>0</v>
      </c>
    </row>
    <row r="1730" spans="1:6" s="2928" customFormat="1">
      <c r="A1730" s="2926"/>
      <c r="B1730" s="2925"/>
      <c r="C1730" s="2682"/>
      <c r="D1730" s="2971"/>
      <c r="E1730" s="2839"/>
      <c r="F1730" s="2927"/>
    </row>
    <row r="1731" spans="1:6" s="2897" customFormat="1">
      <c r="A1731" s="2979" t="s">
        <v>4413</v>
      </c>
      <c r="B1731" s="2900" t="s">
        <v>4436</v>
      </c>
      <c r="C1731" s="2980" t="s">
        <v>2085</v>
      </c>
      <c r="D1731" s="2981">
        <v>1</v>
      </c>
      <c r="E1731" s="2982">
        <f>E1603+E1611+E1644+E1650+E1659+E1665+E1675+E1686+E1692+E1702+E1713+E1719+E1729</f>
        <v>0</v>
      </c>
      <c r="F1731" s="2903"/>
    </row>
    <row r="1732" spans="1:6" s="2986" customFormat="1">
      <c r="A1732" s="2983"/>
      <c r="B1732" s="2925"/>
      <c r="C1732" s="2984"/>
      <c r="D1732" s="2985"/>
      <c r="E1732" s="2839"/>
      <c r="F1732" s="2681"/>
    </row>
    <row r="1733" spans="1:6" s="2897" customFormat="1">
      <c r="A1733" s="2979" t="s">
        <v>4437</v>
      </c>
      <c r="B1733" s="2900" t="s">
        <v>4438</v>
      </c>
      <c r="C1733" s="2901"/>
      <c r="D1733" s="2902"/>
      <c r="E1733" s="2987"/>
      <c r="F1733" s="2903"/>
    </row>
    <row r="1734" spans="1:6" s="2897" customFormat="1">
      <c r="A1734" s="2895"/>
      <c r="B1734" s="2896"/>
      <c r="C1734" s="2614"/>
      <c r="D1734" s="2695"/>
      <c r="E1734" s="2777"/>
      <c r="F1734" s="2665"/>
    </row>
    <row r="1735" spans="1:6" s="2897" customFormat="1">
      <c r="A1735" s="2898"/>
      <c r="B1735" s="2896" t="s">
        <v>4426</v>
      </c>
      <c r="C1735" s="2614"/>
      <c r="D1735" s="2695"/>
      <c r="E1735" s="2777"/>
      <c r="F1735" s="2665"/>
    </row>
    <row r="1736" spans="1:6" s="2663" customFormat="1" ht="52.8">
      <c r="A1736" s="2904" t="s">
        <v>157</v>
      </c>
      <c r="B1736" s="319" t="s">
        <v>2073</v>
      </c>
      <c r="C1736" s="2776" t="s">
        <v>215</v>
      </c>
      <c r="D1736" s="2710">
        <v>30</v>
      </c>
      <c r="E1736" s="2777"/>
      <c r="F1736" s="2646">
        <f>D1736*E1736</f>
        <v>0</v>
      </c>
    </row>
    <row r="1737" spans="1:6" s="2663" customFormat="1" ht="26.4">
      <c r="A1737" s="2904" t="s">
        <v>157</v>
      </c>
      <c r="B1737" s="319" t="s">
        <v>2074</v>
      </c>
      <c r="C1737" s="2776" t="s">
        <v>215</v>
      </c>
      <c r="D1737" s="2710">
        <v>8</v>
      </c>
      <c r="E1737" s="2777"/>
      <c r="F1737" s="2646">
        <f>D1737*E1737</f>
        <v>0</v>
      </c>
    </row>
    <row r="1738" spans="1:6" s="2663" customFormat="1" ht="26.4">
      <c r="A1738" s="2904" t="s">
        <v>157</v>
      </c>
      <c r="B1738" s="2663" t="s">
        <v>2075</v>
      </c>
      <c r="C1738" s="2776" t="s">
        <v>215</v>
      </c>
      <c r="D1738" s="2710">
        <v>23</v>
      </c>
      <c r="E1738" s="2777"/>
      <c r="F1738" s="2646">
        <f>D1738*E1738</f>
        <v>0</v>
      </c>
    </row>
    <row r="1739" spans="1:6" s="2905" customFormat="1">
      <c r="A1739" s="2904" t="s">
        <v>157</v>
      </c>
      <c r="B1739" s="2627" t="s">
        <v>2076</v>
      </c>
      <c r="C1739" s="2776" t="s">
        <v>215</v>
      </c>
      <c r="D1739" s="2710">
        <v>2</v>
      </c>
      <c r="E1739" s="2777"/>
      <c r="F1739" s="2646">
        <f>D1739*E1739</f>
        <v>0</v>
      </c>
    </row>
    <row r="1740" spans="1:6" s="2905" customFormat="1" ht="26.4">
      <c r="A1740" s="2953" t="s">
        <v>157</v>
      </c>
      <c r="B1740" s="2909" t="s">
        <v>2077</v>
      </c>
      <c r="C1740" s="2988" t="s">
        <v>215</v>
      </c>
      <c r="D1740" s="2989">
        <v>2</v>
      </c>
      <c r="E1740" s="2922"/>
      <c r="F1740" s="2957">
        <f>D1740*E1740</f>
        <v>0</v>
      </c>
    </row>
    <row r="1741" spans="1:6" s="2905" customFormat="1">
      <c r="A1741" s="2690"/>
      <c r="B1741" s="2896"/>
      <c r="C1741" s="2935" t="s">
        <v>267</v>
      </c>
      <c r="D1741" s="2936">
        <v>1</v>
      </c>
      <c r="E1741" s="2777">
        <f>SUM(F1736:F1740)</f>
        <v>0</v>
      </c>
      <c r="F1741" s="2924"/>
    </row>
    <row r="1742" spans="1:6" s="2928" customFormat="1">
      <c r="A1742" s="2792"/>
      <c r="B1742" s="2925"/>
      <c r="C1742" s="2963"/>
      <c r="D1742" s="2964"/>
      <c r="E1742" s="2839"/>
      <c r="F1742" s="2927"/>
    </row>
    <row r="1743" spans="1:6" s="2942" customFormat="1">
      <c r="A1743" s="2898"/>
      <c r="B1743" s="2896" t="s">
        <v>624</v>
      </c>
      <c r="C1743" s="2939"/>
      <c r="D1743" s="2940"/>
      <c r="E1743" s="2777"/>
      <c r="F1743" s="2941"/>
    </row>
    <row r="1744" spans="1:6" s="2978" customFormat="1" ht="26.4">
      <c r="A1744" s="2904" t="s">
        <v>157</v>
      </c>
      <c r="B1744" s="2947" t="s">
        <v>2065</v>
      </c>
      <c r="C1744" s="2948" t="s">
        <v>626</v>
      </c>
      <c r="D1744" s="2977">
        <v>2175</v>
      </c>
      <c r="E1744" s="2777"/>
      <c r="F1744" s="2646">
        <f t="shared" ref="F1744:F1752" si="9">D1744*E1744</f>
        <v>0</v>
      </c>
    </row>
    <row r="1745" spans="1:6" s="2978" customFormat="1" ht="26.4">
      <c r="A1745" s="2904" t="s">
        <v>157</v>
      </c>
      <c r="B1745" s="2947" t="s">
        <v>2078</v>
      </c>
      <c r="C1745" s="2948" t="s">
        <v>626</v>
      </c>
      <c r="D1745" s="2977">
        <v>630</v>
      </c>
      <c r="E1745" s="2777"/>
      <c r="F1745" s="2646">
        <f t="shared" si="9"/>
        <v>0</v>
      </c>
    </row>
    <row r="1746" spans="1:6" s="2978" customFormat="1" ht="26.4">
      <c r="A1746" s="2904" t="s">
        <v>157</v>
      </c>
      <c r="B1746" s="2947" t="s">
        <v>2066</v>
      </c>
      <c r="C1746" s="2948" t="s">
        <v>626</v>
      </c>
      <c r="D1746" s="2949">
        <v>750</v>
      </c>
      <c r="E1746" s="2777"/>
      <c r="F1746" s="2646">
        <f t="shared" si="9"/>
        <v>0</v>
      </c>
    </row>
    <row r="1747" spans="1:6" s="2978" customFormat="1">
      <c r="A1747" s="2904" t="s">
        <v>157</v>
      </c>
      <c r="B1747" s="2947" t="s">
        <v>2067</v>
      </c>
      <c r="C1747" s="2948" t="s">
        <v>626</v>
      </c>
      <c r="D1747" s="2949">
        <v>200</v>
      </c>
      <c r="E1747" s="2777"/>
      <c r="F1747" s="2646">
        <f t="shared" si="9"/>
        <v>0</v>
      </c>
    </row>
    <row r="1748" spans="1:6" s="2978" customFormat="1" ht="26.4">
      <c r="A1748" s="2904" t="s">
        <v>157</v>
      </c>
      <c r="B1748" s="2947" t="s">
        <v>2070</v>
      </c>
      <c r="C1748" s="2948" t="s">
        <v>626</v>
      </c>
      <c r="D1748" s="2949">
        <v>1087.5</v>
      </c>
      <c r="E1748" s="2777"/>
      <c r="F1748" s="2646">
        <f t="shared" si="9"/>
        <v>0</v>
      </c>
    </row>
    <row r="1749" spans="1:6" s="2978" customFormat="1" ht="26.4">
      <c r="A1749" s="2904" t="s">
        <v>157</v>
      </c>
      <c r="B1749" s="2947" t="s">
        <v>4432</v>
      </c>
      <c r="C1749" s="2948" t="s">
        <v>267</v>
      </c>
      <c r="D1749" s="2949">
        <v>63</v>
      </c>
      <c r="E1749" s="2777"/>
      <c r="F1749" s="2646">
        <f t="shared" si="9"/>
        <v>0</v>
      </c>
    </row>
    <row r="1750" spans="1:6" s="2897" customFormat="1">
      <c r="A1750" s="2904" t="s">
        <v>157</v>
      </c>
      <c r="B1750" s="2627" t="s">
        <v>1397</v>
      </c>
      <c r="C1750" s="2614" t="s">
        <v>215</v>
      </c>
      <c r="D1750" s="2990">
        <v>53</v>
      </c>
      <c r="E1750" s="2777"/>
      <c r="F1750" s="2646">
        <f t="shared" si="9"/>
        <v>0</v>
      </c>
    </row>
    <row r="1751" spans="1:6" s="2897" customFormat="1">
      <c r="A1751" s="2904" t="s">
        <v>157</v>
      </c>
      <c r="B1751" s="2627" t="s">
        <v>1398</v>
      </c>
      <c r="C1751" s="2614" t="s">
        <v>215</v>
      </c>
      <c r="D1751" s="2990">
        <v>87</v>
      </c>
      <c r="E1751" s="2777"/>
      <c r="F1751" s="2646">
        <f t="shared" si="9"/>
        <v>0</v>
      </c>
    </row>
    <row r="1752" spans="1:6" s="2978" customFormat="1">
      <c r="A1752" s="2953" t="s">
        <v>157</v>
      </c>
      <c r="B1752" s="2954" t="s">
        <v>644</v>
      </c>
      <c r="C1752" s="2955" t="s">
        <v>645</v>
      </c>
      <c r="D1752" s="2956">
        <v>1</v>
      </c>
      <c r="E1752" s="2922"/>
      <c r="F1752" s="2957">
        <f t="shared" si="9"/>
        <v>0</v>
      </c>
    </row>
    <row r="1753" spans="1:6" s="2937" customFormat="1">
      <c r="A1753" s="2904"/>
      <c r="B1753" s="2934"/>
      <c r="C1753" s="2935" t="s">
        <v>267</v>
      </c>
      <c r="D1753" s="2936">
        <v>1</v>
      </c>
      <c r="E1753" s="2777">
        <f>SUM(F1744:F1752)</f>
        <v>0</v>
      </c>
    </row>
    <row r="1754" spans="1:6" s="2928" customFormat="1">
      <c r="A1754" s="2926"/>
      <c r="B1754" s="2925"/>
      <c r="C1754" s="2682"/>
      <c r="D1754" s="2971"/>
      <c r="E1754" s="2839"/>
      <c r="F1754" s="2927"/>
    </row>
    <row r="1755" spans="1:6" s="2897" customFormat="1" ht="26.4">
      <c r="A1755" s="2979" t="s">
        <v>4437</v>
      </c>
      <c r="B1755" s="2900" t="s">
        <v>4439</v>
      </c>
      <c r="C1755" s="2991" t="s">
        <v>2085</v>
      </c>
      <c r="D1755" s="2992">
        <v>1</v>
      </c>
      <c r="E1755" s="2982">
        <f>E1741+E1753</f>
        <v>0</v>
      </c>
      <c r="F1755" s="2903"/>
    </row>
    <row r="1756" spans="1:6" s="2928" customFormat="1">
      <c r="A1756" s="2792"/>
      <c r="B1756" s="2925"/>
      <c r="C1756" s="2926"/>
      <c r="D1756" s="2792"/>
      <c r="E1756" s="2839"/>
      <c r="F1756" s="2927"/>
    </row>
    <row r="1757" spans="1:6" s="2993" customFormat="1">
      <c r="A1757" s="133" t="s">
        <v>4440</v>
      </c>
      <c r="B1757" s="134" t="s">
        <v>652</v>
      </c>
      <c r="C1757" s="135"/>
      <c r="D1757" s="136"/>
      <c r="E1757" s="2777"/>
    </row>
    <row r="1758" spans="1:6" s="2592" customFormat="1" ht="39.6">
      <c r="A1758" s="2695"/>
      <c r="B1758" s="137" t="s">
        <v>4441</v>
      </c>
      <c r="C1758" s="2814"/>
      <c r="D1758" s="2690"/>
      <c r="E1758" s="2790"/>
    </row>
    <row r="1759" spans="1:6" s="2665" customFormat="1" ht="26.4">
      <c r="A1759" s="2904" t="s">
        <v>157</v>
      </c>
      <c r="B1759" s="138" t="s">
        <v>653</v>
      </c>
      <c r="C1759" s="2814"/>
      <c r="D1759" s="2690"/>
      <c r="E1759" s="2994"/>
    </row>
    <row r="1760" spans="1:6" s="2999" customFormat="1" ht="171.6">
      <c r="A1760" s="2995"/>
      <c r="B1760" s="2996" t="s">
        <v>2088</v>
      </c>
      <c r="C1760" s="2997" t="s">
        <v>267</v>
      </c>
      <c r="D1760" s="2998">
        <v>1</v>
      </c>
      <c r="E1760" s="2777"/>
      <c r="F1760" s="2646">
        <f t="shared" ref="F1760:F1767" si="10">D1760*E1760</f>
        <v>0</v>
      </c>
    </row>
    <row r="1761" spans="1:6" s="2999" customFormat="1" ht="66">
      <c r="A1761" s="2995"/>
      <c r="B1761" s="2996" t="s">
        <v>2089</v>
      </c>
      <c r="C1761" s="2997" t="s">
        <v>267</v>
      </c>
      <c r="D1761" s="2998">
        <v>1</v>
      </c>
      <c r="E1761" s="2777"/>
      <c r="F1761" s="2646">
        <f t="shared" si="10"/>
        <v>0</v>
      </c>
    </row>
    <row r="1762" spans="1:6" s="2592" customFormat="1" ht="26.4">
      <c r="A1762" s="2904" t="s">
        <v>157</v>
      </c>
      <c r="B1762" s="137" t="s">
        <v>2090</v>
      </c>
      <c r="C1762" s="2776" t="s">
        <v>267</v>
      </c>
      <c r="D1762" s="2710">
        <v>1</v>
      </c>
      <c r="E1762" s="2777"/>
      <c r="F1762" s="2646">
        <f t="shared" si="10"/>
        <v>0</v>
      </c>
    </row>
    <row r="1763" spans="1:6" s="2592" customFormat="1">
      <c r="A1763" s="2904" t="s">
        <v>157</v>
      </c>
      <c r="B1763" s="137" t="s">
        <v>654</v>
      </c>
      <c r="C1763" s="2776" t="s">
        <v>267</v>
      </c>
      <c r="D1763" s="2710">
        <v>1</v>
      </c>
      <c r="E1763" s="2777"/>
      <c r="F1763" s="2646">
        <f t="shared" si="10"/>
        <v>0</v>
      </c>
    </row>
    <row r="1764" spans="1:6" s="2905" customFormat="1" ht="26.4">
      <c r="A1764" s="2814"/>
      <c r="B1764" s="2921" t="s">
        <v>616</v>
      </c>
      <c r="C1764" s="2776" t="s">
        <v>215</v>
      </c>
      <c r="D1764" s="2710">
        <v>1</v>
      </c>
      <c r="E1764" s="2777"/>
      <c r="F1764" s="2646">
        <f t="shared" si="10"/>
        <v>0</v>
      </c>
    </row>
    <row r="1765" spans="1:6" s="2592" customFormat="1" ht="26.4">
      <c r="A1765" s="2904" t="s">
        <v>157</v>
      </c>
      <c r="B1765" s="139" t="s">
        <v>655</v>
      </c>
      <c r="C1765" s="2776" t="s">
        <v>267</v>
      </c>
      <c r="D1765" s="2710">
        <v>1</v>
      </c>
      <c r="E1765" s="2777"/>
      <c r="F1765" s="2646">
        <f t="shared" si="10"/>
        <v>0</v>
      </c>
    </row>
    <row r="1766" spans="1:6" s="2905" customFormat="1">
      <c r="A1766" s="2904" t="s">
        <v>157</v>
      </c>
      <c r="B1766" s="2921" t="s">
        <v>656</v>
      </c>
      <c r="C1766" s="2776" t="s">
        <v>215</v>
      </c>
      <c r="D1766" s="2710">
        <v>1</v>
      </c>
      <c r="E1766" s="2777"/>
      <c r="F1766" s="2646">
        <f t="shared" si="10"/>
        <v>0</v>
      </c>
    </row>
    <row r="1767" spans="1:6" s="2592" customFormat="1" ht="26.4">
      <c r="A1767" s="2904" t="s">
        <v>157</v>
      </c>
      <c r="B1767" s="137" t="s">
        <v>657</v>
      </c>
      <c r="C1767" s="2776" t="s">
        <v>267</v>
      </c>
      <c r="D1767" s="2710">
        <v>1</v>
      </c>
      <c r="E1767" s="2777"/>
      <c r="F1767" s="2646">
        <f t="shared" si="10"/>
        <v>0</v>
      </c>
    </row>
    <row r="1768" spans="1:6" s="2928" customFormat="1">
      <c r="A1768" s="3000"/>
      <c r="B1768" s="3001"/>
      <c r="C1768" s="3002"/>
      <c r="D1768" s="3000"/>
      <c r="E1768" s="3003"/>
      <c r="F1768" s="3003"/>
    </row>
    <row r="1769" spans="1:6" s="2993" customFormat="1">
      <c r="A1769" s="133" t="s">
        <v>4440</v>
      </c>
      <c r="B1769" s="140"/>
      <c r="C1769" s="3004" t="s">
        <v>267</v>
      </c>
      <c r="D1769" s="2895">
        <v>1</v>
      </c>
      <c r="E1769" s="3005">
        <f>SUM(F1760:F1767)</f>
        <v>0</v>
      </c>
    </row>
    <row r="1770" spans="1:6" s="3010" customFormat="1">
      <c r="A1770" s="3006"/>
      <c r="B1770" s="3007"/>
      <c r="C1770" s="3008"/>
      <c r="D1770" s="3009"/>
      <c r="E1770" s="2839"/>
    </row>
    <row r="1771" spans="1:6" s="2897" customFormat="1">
      <c r="A1771" s="2895" t="s">
        <v>4442</v>
      </c>
      <c r="B1771" s="2896" t="s">
        <v>658</v>
      </c>
      <c r="C1771" s="2614"/>
      <c r="D1771" s="2695"/>
      <c r="E1771" s="2777"/>
      <c r="F1771" s="2665"/>
    </row>
    <row r="1772" spans="1:6" s="324" customFormat="1" ht="26.4">
      <c r="A1772" s="3011" t="s">
        <v>157</v>
      </c>
      <c r="B1772" s="140" t="s">
        <v>659</v>
      </c>
      <c r="C1772" s="2614" t="s">
        <v>267</v>
      </c>
      <c r="D1772" s="3012">
        <v>1</v>
      </c>
      <c r="E1772" s="2777"/>
      <c r="F1772" s="2646">
        <f t="shared" ref="F1772:F1797" si="11">D1772*E1772</f>
        <v>0</v>
      </c>
    </row>
    <row r="1773" spans="1:6" s="324" customFormat="1">
      <c r="A1773" s="321"/>
      <c r="B1773" s="325" t="s">
        <v>660</v>
      </c>
      <c r="C1773" s="2614"/>
      <c r="D1773" s="321"/>
      <c r="E1773" s="2777"/>
      <c r="F1773" s="2646">
        <f t="shared" si="11"/>
        <v>0</v>
      </c>
    </row>
    <row r="1774" spans="1:6" s="324" customFormat="1">
      <c r="A1774" s="321"/>
      <c r="B1774" s="325" t="s">
        <v>661</v>
      </c>
      <c r="C1774" s="2614"/>
      <c r="D1774" s="321"/>
      <c r="E1774" s="2777"/>
      <c r="F1774" s="2646">
        <f t="shared" si="11"/>
        <v>0</v>
      </c>
    </row>
    <row r="1775" spans="1:6" s="324" customFormat="1">
      <c r="A1775" s="321"/>
      <c r="B1775" s="325" t="s">
        <v>662</v>
      </c>
      <c r="C1775" s="2614"/>
      <c r="D1775" s="321"/>
      <c r="E1775" s="2777"/>
      <c r="F1775" s="2646">
        <f t="shared" si="11"/>
        <v>0</v>
      </c>
    </row>
    <row r="1776" spans="1:6" s="324" customFormat="1">
      <c r="A1776" s="321"/>
      <c r="B1776" s="325" t="s">
        <v>663</v>
      </c>
      <c r="C1776" s="2614"/>
      <c r="D1776" s="321"/>
      <c r="E1776" s="2777"/>
      <c r="F1776" s="2646">
        <f t="shared" si="11"/>
        <v>0</v>
      </c>
    </row>
    <row r="1777" spans="1:6" s="324" customFormat="1">
      <c r="A1777" s="321"/>
      <c r="B1777" s="140"/>
      <c r="C1777" s="2614"/>
      <c r="D1777" s="3012"/>
      <c r="E1777" s="2777"/>
      <c r="F1777" s="2646">
        <f t="shared" si="11"/>
        <v>0</v>
      </c>
    </row>
    <row r="1778" spans="1:6" s="324" customFormat="1" ht="26.4">
      <c r="A1778" s="3011" t="s">
        <v>157</v>
      </c>
      <c r="B1778" s="140" t="s">
        <v>664</v>
      </c>
      <c r="C1778" s="2614" t="s">
        <v>267</v>
      </c>
      <c r="D1778" s="3012">
        <v>1</v>
      </c>
      <c r="E1778" s="2777"/>
      <c r="F1778" s="2646">
        <f t="shared" si="11"/>
        <v>0</v>
      </c>
    </row>
    <row r="1779" spans="1:6" s="324" customFormat="1">
      <c r="A1779" s="321"/>
      <c r="B1779" s="325" t="s">
        <v>665</v>
      </c>
      <c r="C1779" s="2614"/>
      <c r="D1779" s="321"/>
      <c r="E1779" s="2777"/>
      <c r="F1779" s="2646">
        <f t="shared" si="11"/>
        <v>0</v>
      </c>
    </row>
    <row r="1780" spans="1:6" s="2592" customFormat="1">
      <c r="A1780" s="2695"/>
      <c r="B1780" s="139" t="s">
        <v>662</v>
      </c>
      <c r="C1780" s="3013"/>
      <c r="D1780" s="3014"/>
      <c r="E1780" s="2777"/>
      <c r="F1780" s="2646">
        <f t="shared" si="11"/>
        <v>0</v>
      </c>
    </row>
    <row r="1781" spans="1:6" s="324" customFormat="1">
      <c r="A1781" s="321"/>
      <c r="B1781" s="325" t="s">
        <v>666</v>
      </c>
      <c r="C1781" s="2614"/>
      <c r="D1781" s="321"/>
      <c r="E1781" s="2777"/>
      <c r="F1781" s="2646">
        <f t="shared" si="11"/>
        <v>0</v>
      </c>
    </row>
    <row r="1782" spans="1:6" s="2592" customFormat="1" ht="26.4">
      <c r="A1782" s="2695"/>
      <c r="B1782" s="3015" t="s">
        <v>667</v>
      </c>
      <c r="C1782" s="3016"/>
      <c r="D1782" s="3017"/>
      <c r="E1782" s="2777"/>
      <c r="F1782" s="2646">
        <f t="shared" si="11"/>
        <v>0</v>
      </c>
    </row>
    <row r="1783" spans="1:6" s="2665" customFormat="1">
      <c r="A1783" s="2690"/>
      <c r="B1783" s="145" t="s">
        <v>668</v>
      </c>
      <c r="C1783" s="2614"/>
      <c r="D1783" s="3018"/>
      <c r="E1783" s="2777"/>
      <c r="F1783" s="2646">
        <f t="shared" si="11"/>
        <v>0</v>
      </c>
    </row>
    <row r="1784" spans="1:6" s="2665" customFormat="1" ht="26.4">
      <c r="A1784" s="2690"/>
      <c r="B1784" s="145" t="s">
        <v>669</v>
      </c>
      <c r="C1784" s="2614"/>
      <c r="D1784" s="3018"/>
      <c r="E1784" s="2777"/>
      <c r="F1784" s="2646">
        <f t="shared" si="11"/>
        <v>0</v>
      </c>
    </row>
    <row r="1785" spans="1:6" s="324" customFormat="1" ht="26.4">
      <c r="A1785" s="321"/>
      <c r="B1785" s="325" t="s">
        <v>670</v>
      </c>
      <c r="C1785" s="2614"/>
      <c r="D1785" s="321"/>
      <c r="E1785" s="2777"/>
      <c r="F1785" s="2646">
        <f t="shared" si="11"/>
        <v>0</v>
      </c>
    </row>
    <row r="1786" spans="1:6" s="324" customFormat="1">
      <c r="A1786" s="321"/>
      <c r="B1786" s="140"/>
      <c r="C1786" s="2614"/>
      <c r="D1786" s="3012"/>
      <c r="E1786" s="2777"/>
      <c r="F1786" s="2646">
        <f t="shared" si="11"/>
        <v>0</v>
      </c>
    </row>
    <row r="1787" spans="1:6" s="2592" customFormat="1">
      <c r="A1787" s="3011" t="s">
        <v>157</v>
      </c>
      <c r="B1787" s="1309" t="s">
        <v>671</v>
      </c>
      <c r="E1787" s="2777"/>
      <c r="F1787" s="2646">
        <f t="shared" si="11"/>
        <v>0</v>
      </c>
    </row>
    <row r="1788" spans="1:6" s="2665" customFormat="1" ht="26.4">
      <c r="A1788" s="2695"/>
      <c r="B1788" s="145" t="s">
        <v>672</v>
      </c>
      <c r="C1788" s="2814" t="s">
        <v>267</v>
      </c>
      <c r="D1788" s="3012">
        <v>1</v>
      </c>
      <c r="E1788" s="2777"/>
      <c r="F1788" s="2646">
        <f t="shared" si="11"/>
        <v>0</v>
      </c>
    </row>
    <row r="1789" spans="1:6" s="2665" customFormat="1" ht="39.6">
      <c r="A1789" s="2695"/>
      <c r="B1789" s="145" t="s">
        <v>4443</v>
      </c>
      <c r="C1789" s="2814" t="s">
        <v>267</v>
      </c>
      <c r="D1789" s="3012">
        <v>4</v>
      </c>
      <c r="E1789" s="2777"/>
      <c r="F1789" s="2646">
        <f t="shared" si="11"/>
        <v>0</v>
      </c>
    </row>
    <row r="1790" spans="1:6" s="2665" customFormat="1" ht="39.6">
      <c r="A1790" s="2695"/>
      <c r="B1790" s="145" t="s">
        <v>674</v>
      </c>
      <c r="C1790" s="2814" t="s">
        <v>267</v>
      </c>
      <c r="D1790" s="3012">
        <v>3</v>
      </c>
      <c r="E1790" s="2777"/>
      <c r="F1790" s="2646">
        <f t="shared" si="11"/>
        <v>0</v>
      </c>
    </row>
    <row r="1791" spans="1:6" s="2592" customFormat="1">
      <c r="A1791" s="2695"/>
      <c r="B1791" s="3015"/>
      <c r="C1791" s="3016"/>
      <c r="D1791" s="3017"/>
      <c r="E1791" s="2777"/>
      <c r="F1791" s="2646">
        <f t="shared" si="11"/>
        <v>0</v>
      </c>
    </row>
    <row r="1792" spans="1:6" s="2592" customFormat="1" ht="26.4">
      <c r="A1792" s="3011" t="s">
        <v>157</v>
      </c>
      <c r="B1792" s="146" t="s">
        <v>675</v>
      </c>
      <c r="C1792" s="2814" t="s">
        <v>267</v>
      </c>
      <c r="D1792" s="3019">
        <v>1</v>
      </c>
      <c r="E1792" s="2777"/>
      <c r="F1792" s="2646">
        <f t="shared" si="11"/>
        <v>0</v>
      </c>
    </row>
    <row r="1793" spans="1:6" s="2592" customFormat="1" ht="132">
      <c r="A1793" s="2695"/>
      <c r="B1793" s="137" t="s">
        <v>676</v>
      </c>
      <c r="C1793" s="2814"/>
      <c r="D1793" s="2690"/>
      <c r="E1793" s="2777"/>
      <c r="F1793" s="2646">
        <f t="shared" si="11"/>
        <v>0</v>
      </c>
    </row>
    <row r="1794" spans="1:6" s="2592" customFormat="1">
      <c r="A1794" s="2695"/>
      <c r="B1794" s="147" t="s">
        <v>677</v>
      </c>
      <c r="C1794" s="148"/>
      <c r="D1794" s="149"/>
      <c r="E1794" s="2777"/>
      <c r="F1794" s="2646">
        <f t="shared" si="11"/>
        <v>0</v>
      </c>
    </row>
    <row r="1795" spans="1:6" s="2592" customFormat="1">
      <c r="A1795" s="2695"/>
      <c r="B1795" s="147" t="s">
        <v>678</v>
      </c>
      <c r="C1795" s="2626"/>
      <c r="E1795" s="2777"/>
      <c r="F1795" s="2646">
        <f t="shared" si="11"/>
        <v>0</v>
      </c>
    </row>
    <row r="1796" spans="1:6" s="2592" customFormat="1">
      <c r="A1796" s="2695"/>
      <c r="B1796" s="3015"/>
      <c r="C1796" s="3016"/>
      <c r="D1796" s="3017"/>
      <c r="E1796" s="2777"/>
      <c r="F1796" s="2646">
        <f t="shared" si="11"/>
        <v>0</v>
      </c>
    </row>
    <row r="1797" spans="1:6" s="2592" customFormat="1" ht="92.4">
      <c r="A1797" s="3011" t="s">
        <v>157</v>
      </c>
      <c r="B1797" s="146" t="s">
        <v>679</v>
      </c>
      <c r="C1797" s="2814" t="s">
        <v>267</v>
      </c>
      <c r="D1797" s="3019">
        <v>1</v>
      </c>
      <c r="E1797" s="2777"/>
      <c r="F1797" s="2646">
        <f t="shared" si="11"/>
        <v>0</v>
      </c>
    </row>
    <row r="1798" spans="1:6" s="324" customFormat="1">
      <c r="A1798" s="1311"/>
      <c r="B1798" s="1312"/>
      <c r="C1798" s="3020"/>
      <c r="D1798" s="3021"/>
      <c r="E1798" s="2922"/>
      <c r="F1798" s="2923"/>
    </row>
    <row r="1799" spans="1:6" s="324" customFormat="1">
      <c r="A1799" s="3022" t="s">
        <v>4442</v>
      </c>
      <c r="B1799" s="3023"/>
      <c r="C1799" s="2980" t="s">
        <v>267</v>
      </c>
      <c r="D1799" s="3024">
        <v>1</v>
      </c>
      <c r="E1799" s="2982">
        <f>SUM(F1772:F1797)</f>
        <v>0</v>
      </c>
      <c r="F1799" s="3025"/>
    </row>
    <row r="1800" spans="1:6" s="273" customFormat="1">
      <c r="A1800" s="286"/>
      <c r="B1800" s="315"/>
      <c r="C1800" s="275"/>
      <c r="D1800" s="275"/>
      <c r="E1800" s="275"/>
      <c r="F1800" s="288"/>
    </row>
    <row r="1801" spans="1:6" s="273" customFormat="1">
      <c r="A1801" s="277" t="s">
        <v>425</v>
      </c>
      <c r="B1801" s="317" t="s">
        <v>680</v>
      </c>
      <c r="C1801" s="279"/>
      <c r="D1801" s="279"/>
      <c r="E1801" s="279"/>
      <c r="F1801" s="303">
        <f>F1574+E1731+E1755+E1769+E1799</f>
        <v>0</v>
      </c>
    </row>
    <row r="1802" spans="1:6" s="266" customFormat="1">
      <c r="A1802" s="3026"/>
      <c r="B1802" s="3027"/>
      <c r="C1802" s="3028"/>
      <c r="D1802" s="3028"/>
      <c r="E1802" s="3028"/>
      <c r="F1802" s="3029"/>
    </row>
    <row r="1803" spans="1:6" s="273" customFormat="1">
      <c r="A1803" s="3030" t="s">
        <v>426</v>
      </c>
      <c r="B1803" s="3031" t="s">
        <v>4444</v>
      </c>
      <c r="C1803" s="3032"/>
      <c r="D1803" s="3033"/>
      <c r="E1803" s="3034"/>
      <c r="F1803" s="3035"/>
    </row>
    <row r="1804" spans="1:6" s="273" customFormat="1">
      <c r="A1804" s="297"/>
      <c r="B1804" s="287"/>
      <c r="C1804" s="298"/>
      <c r="D1804" s="299"/>
      <c r="E1804" s="300"/>
      <c r="F1804" s="301"/>
    </row>
    <row r="1805" spans="1:6" s="2592" customFormat="1" ht="66">
      <c r="A1805" s="2695" t="s">
        <v>172</v>
      </c>
      <c r="B1805" s="2663" t="s">
        <v>4445</v>
      </c>
      <c r="C1805" s="2624" t="s">
        <v>215</v>
      </c>
      <c r="D1805" s="2859">
        <v>1</v>
      </c>
      <c r="E1805" s="2777"/>
      <c r="F1805" s="2646">
        <f>D1805*E1805</f>
        <v>0</v>
      </c>
    </row>
    <row r="1806" spans="1:6">
      <c r="A1806" s="2700"/>
      <c r="B1806" s="2685"/>
      <c r="C1806" s="2608"/>
      <c r="D1806" s="2861"/>
      <c r="E1806" s="2839"/>
      <c r="F1806" s="2654"/>
    </row>
    <row r="1807" spans="1:6" s="2592" customFormat="1" ht="52.8">
      <c r="A1807" s="2695" t="s">
        <v>202</v>
      </c>
      <c r="B1807" s="2663" t="s">
        <v>4446</v>
      </c>
      <c r="C1807" s="2624" t="s">
        <v>215</v>
      </c>
      <c r="D1807" s="2859">
        <v>5</v>
      </c>
      <c r="E1807" s="2777"/>
      <c r="F1807" s="2646">
        <f>D1807*E1807</f>
        <v>0</v>
      </c>
    </row>
    <row r="1808" spans="1:6">
      <c r="A1808" s="2700"/>
      <c r="B1808" s="2685"/>
      <c r="C1808" s="2608"/>
      <c r="D1808" s="2861"/>
      <c r="E1808" s="2839"/>
      <c r="F1808" s="2654"/>
    </row>
    <row r="1809" spans="1:6" s="2592" customFormat="1" ht="26.4">
      <c r="A1809" s="2695" t="s">
        <v>203</v>
      </c>
      <c r="B1809" s="2663" t="s">
        <v>4447</v>
      </c>
      <c r="C1809" s="2624" t="s">
        <v>215</v>
      </c>
      <c r="D1809" s="2859">
        <v>1</v>
      </c>
      <c r="E1809" s="2777"/>
      <c r="F1809" s="2646">
        <f>D1809*E1809</f>
        <v>0</v>
      </c>
    </row>
    <row r="1810" spans="1:6">
      <c r="A1810" s="2700"/>
      <c r="B1810" s="2685"/>
      <c r="C1810" s="2608"/>
      <c r="D1810" s="2861"/>
      <c r="E1810" s="2839"/>
      <c r="F1810" s="2654" t="str">
        <f>IF(D1810="","",D1810*E1810)</f>
        <v/>
      </c>
    </row>
    <row r="1811" spans="1:6" s="2676" customFormat="1" ht="39.6">
      <c r="A1811" s="3036" t="s">
        <v>205</v>
      </c>
      <c r="B1811" s="2679" t="s">
        <v>4448</v>
      </c>
      <c r="C1811" s="2670"/>
      <c r="D1811" s="3037"/>
      <c r="E1811" s="2888"/>
      <c r="F1811" s="2673"/>
    </row>
    <row r="1812" spans="1:6" s="2676" customFormat="1" ht="15.6">
      <c r="A1812" s="3036"/>
      <c r="B1812" s="2669" t="s">
        <v>4449</v>
      </c>
      <c r="C1812" s="2670" t="s">
        <v>226</v>
      </c>
      <c r="D1812" s="3037">
        <v>15</v>
      </c>
      <c r="E1812" s="2888"/>
      <c r="F1812" s="2673">
        <f>D1812*E1812</f>
        <v>0</v>
      </c>
    </row>
    <row r="1813" spans="1:6" s="2676" customFormat="1" ht="15.6">
      <c r="A1813" s="3036"/>
      <c r="B1813" s="2669" t="s">
        <v>4450</v>
      </c>
      <c r="C1813" s="2670" t="s">
        <v>226</v>
      </c>
      <c r="D1813" s="3037">
        <v>189</v>
      </c>
      <c r="E1813" s="2888"/>
      <c r="F1813" s="2673">
        <f>D1813*E1813</f>
        <v>0</v>
      </c>
    </row>
    <row r="1814" spans="1:6">
      <c r="A1814" s="2700"/>
      <c r="B1814" s="2685"/>
      <c r="C1814" s="2608"/>
      <c r="D1814" s="2861"/>
      <c r="E1814" s="2839"/>
      <c r="F1814" s="2654"/>
    </row>
    <row r="1815" spans="1:6" s="2592" customFormat="1" ht="39.6">
      <c r="A1815" s="2695" t="s">
        <v>206</v>
      </c>
      <c r="B1815" s="2663" t="s">
        <v>4451</v>
      </c>
      <c r="C1815" s="2624" t="s">
        <v>201</v>
      </c>
      <c r="D1815" s="2859">
        <v>1</v>
      </c>
      <c r="E1815" s="2777"/>
      <c r="F1815" s="2646">
        <f>D1815*E1815</f>
        <v>0</v>
      </c>
    </row>
    <row r="1816" spans="1:6" s="2592" customFormat="1">
      <c r="A1816" s="2695"/>
      <c r="B1816" s="2663"/>
      <c r="C1816" s="2624"/>
      <c r="D1816" s="2859"/>
      <c r="E1816" s="2777"/>
      <c r="F1816" s="2646"/>
    </row>
    <row r="1817" spans="1:6" s="2592" customFormat="1">
      <c r="A1817" s="2695" t="s">
        <v>207</v>
      </c>
      <c r="B1817" s="2663" t="s">
        <v>4452</v>
      </c>
      <c r="C1817" s="2624" t="s">
        <v>201</v>
      </c>
      <c r="D1817" s="2859">
        <v>1</v>
      </c>
      <c r="E1817" s="2777"/>
      <c r="F1817" s="2646">
        <f>D1817*E1817</f>
        <v>0</v>
      </c>
    </row>
    <row r="1818" spans="1:6" s="2592" customFormat="1">
      <c r="A1818" s="2695"/>
      <c r="B1818" s="2663"/>
      <c r="C1818" s="2624"/>
      <c r="D1818" s="2859"/>
      <c r="E1818" s="2693"/>
      <c r="F1818" s="2693"/>
    </row>
    <row r="1819" spans="1:6" s="273" customFormat="1">
      <c r="A1819" s="277" t="s">
        <v>426</v>
      </c>
      <c r="B1819" s="317" t="s">
        <v>4453</v>
      </c>
      <c r="C1819" s="279"/>
      <c r="D1819" s="279"/>
      <c r="E1819" s="279"/>
      <c r="F1819" s="303">
        <f>SUM(F1804:F1817)</f>
        <v>0</v>
      </c>
    </row>
    <row r="1820" spans="1:6" s="266" customFormat="1">
      <c r="A1820" s="281"/>
      <c r="B1820" s="318"/>
      <c r="C1820" s="283"/>
      <c r="D1820" s="283"/>
      <c r="E1820" s="283"/>
      <c r="F1820" s="316"/>
    </row>
    <row r="1821" spans="1:6" s="2592" customFormat="1">
      <c r="A1821" s="3038" t="s">
        <v>427</v>
      </c>
      <c r="B1821" s="3039" t="s">
        <v>681</v>
      </c>
      <c r="C1821" s="3040"/>
      <c r="D1821" s="3041"/>
      <c r="E1821" s="3042"/>
      <c r="F1821" s="3042"/>
    </row>
    <row r="1822" spans="1:6">
      <c r="A1822" s="3043"/>
      <c r="B1822" s="3043"/>
      <c r="C1822" s="3043"/>
      <c r="D1822" s="3043"/>
      <c r="E1822" s="3043"/>
      <c r="F1822" s="3043"/>
    </row>
    <row r="1823" spans="1:6" s="2592" customFormat="1" ht="303.60000000000002">
      <c r="A1823" s="3044" t="s">
        <v>172</v>
      </c>
      <c r="B1823" s="2737" t="s">
        <v>4454</v>
      </c>
      <c r="C1823" s="3045" t="s">
        <v>215</v>
      </c>
      <c r="D1823" s="3045">
        <v>1</v>
      </c>
      <c r="E1823" s="3046"/>
      <c r="F1823" s="3046">
        <f>E1823*D1823</f>
        <v>0</v>
      </c>
    </row>
    <row r="1824" spans="1:6">
      <c r="A1824" s="3047"/>
      <c r="B1824" s="2844"/>
      <c r="C1824" s="3048"/>
      <c r="D1824" s="3048"/>
      <c r="E1824" s="3049"/>
      <c r="F1824" s="3049"/>
    </row>
    <row r="1825" spans="1:6" s="2592" customFormat="1" ht="105.6">
      <c r="A1825" s="3044" t="s">
        <v>202</v>
      </c>
      <c r="B1825" s="3050" t="s">
        <v>4455</v>
      </c>
      <c r="C1825" s="3045" t="s">
        <v>215</v>
      </c>
      <c r="D1825" s="3045">
        <v>1</v>
      </c>
      <c r="E1825" s="3046"/>
      <c r="F1825" s="3046">
        <f>E1825*D1825</f>
        <v>0</v>
      </c>
    </row>
    <row r="1826" spans="1:6">
      <c r="A1826" s="3047"/>
      <c r="B1826" s="3051"/>
      <c r="C1826" s="3052"/>
      <c r="D1826" s="3052"/>
      <c r="E1826" s="3049"/>
      <c r="F1826" s="3049"/>
    </row>
    <row r="1827" spans="1:6" s="2592" customFormat="1" ht="52.8">
      <c r="A1827" s="3044" t="s">
        <v>203</v>
      </c>
      <c r="B1827" s="3050" t="s">
        <v>4456</v>
      </c>
      <c r="C1827" s="3045" t="s">
        <v>215</v>
      </c>
      <c r="D1827" s="3045">
        <v>2</v>
      </c>
      <c r="E1827" s="3046"/>
      <c r="F1827" s="3046">
        <f>E1827*D1827</f>
        <v>0</v>
      </c>
    </row>
    <row r="1828" spans="1:6">
      <c r="A1828" s="3047"/>
      <c r="B1828" s="3051"/>
      <c r="C1828" s="3052"/>
      <c r="D1828" s="3052"/>
      <c r="E1828" s="3049"/>
      <c r="F1828" s="3049"/>
    </row>
    <row r="1829" spans="1:6" s="2592" customFormat="1" ht="26.4">
      <c r="A1829" s="3044" t="s">
        <v>205</v>
      </c>
      <c r="B1829" s="3050" t="s">
        <v>4457</v>
      </c>
      <c r="C1829" s="3045" t="s">
        <v>215</v>
      </c>
      <c r="D1829" s="3045">
        <v>1</v>
      </c>
      <c r="E1829" s="3046"/>
      <c r="F1829" s="3046">
        <f>E1829*D1829</f>
        <v>0</v>
      </c>
    </row>
    <row r="1830" spans="1:6">
      <c r="A1830" s="3047"/>
      <c r="B1830" s="3051"/>
      <c r="C1830" s="3052"/>
      <c r="D1830" s="3052"/>
      <c r="E1830" s="3049"/>
      <c r="F1830" s="3049"/>
    </row>
    <row r="1831" spans="1:6" s="2592" customFormat="1" ht="198">
      <c r="A1831" s="3044" t="s">
        <v>206</v>
      </c>
      <c r="B1831" s="3050" t="s">
        <v>4458</v>
      </c>
      <c r="C1831" s="3045" t="s">
        <v>215</v>
      </c>
      <c r="D1831" s="3045">
        <v>141</v>
      </c>
      <c r="E1831" s="3046"/>
      <c r="F1831" s="3046">
        <f>E1831*D1831</f>
        <v>0</v>
      </c>
    </row>
    <row r="1832" spans="1:6">
      <c r="A1832" s="3047"/>
      <c r="B1832" s="3051"/>
      <c r="C1832" s="3052"/>
      <c r="D1832" s="3052"/>
      <c r="E1832" s="3049"/>
      <c r="F1832" s="3049"/>
    </row>
    <row r="1833" spans="1:6" s="2592" customFormat="1" ht="198">
      <c r="A1833" s="3044" t="s">
        <v>207</v>
      </c>
      <c r="B1833" s="3050" t="s">
        <v>2092</v>
      </c>
      <c r="C1833" s="3045" t="s">
        <v>215</v>
      </c>
      <c r="D1833" s="3045">
        <v>14</v>
      </c>
      <c r="E1833" s="3046"/>
      <c r="F1833" s="3046">
        <f>E1833*D1833</f>
        <v>0</v>
      </c>
    </row>
    <row r="1834" spans="1:6">
      <c r="A1834" s="3047"/>
      <c r="B1834" s="2844"/>
      <c r="C1834" s="3052"/>
      <c r="D1834" s="3052"/>
      <c r="E1834" s="3049"/>
      <c r="F1834" s="3049"/>
    </row>
    <row r="1835" spans="1:6" s="2592" customFormat="1" ht="132">
      <c r="A1835" s="3044" t="s">
        <v>208</v>
      </c>
      <c r="B1835" s="3053" t="s">
        <v>4459</v>
      </c>
      <c r="C1835" s="3045" t="s">
        <v>215</v>
      </c>
      <c r="D1835" s="3045">
        <v>155</v>
      </c>
      <c r="E1835" s="3046"/>
      <c r="F1835" s="3046">
        <f>E1835*D1835</f>
        <v>0</v>
      </c>
    </row>
    <row r="1836" spans="1:6">
      <c r="A1836" s="3047"/>
      <c r="B1836" s="3051"/>
      <c r="C1836" s="3052"/>
      <c r="D1836" s="3052"/>
      <c r="E1836" s="3049"/>
      <c r="F1836" s="3049"/>
    </row>
    <row r="1837" spans="1:6" s="2676" customFormat="1" ht="147.6">
      <c r="A1837" s="150" t="s">
        <v>209</v>
      </c>
      <c r="B1837" s="155" t="s">
        <v>2094</v>
      </c>
      <c r="C1837" s="152" t="s">
        <v>215</v>
      </c>
      <c r="D1837" s="152">
        <v>42</v>
      </c>
      <c r="E1837" s="3054"/>
      <c r="F1837" s="3054">
        <f>E1837*D1837</f>
        <v>0</v>
      </c>
    </row>
    <row r="1838" spans="1:6">
      <c r="A1838" s="3047"/>
      <c r="B1838" s="3051"/>
      <c r="C1838" s="3052"/>
      <c r="D1838" s="3052"/>
      <c r="E1838" s="3049"/>
      <c r="F1838" s="3049"/>
    </row>
    <row r="1839" spans="1:6" s="2592" customFormat="1" ht="290.39999999999998">
      <c r="A1839" s="3044" t="s">
        <v>210</v>
      </c>
      <c r="B1839" s="3053" t="s">
        <v>2095</v>
      </c>
      <c r="C1839" s="3045" t="s">
        <v>215</v>
      </c>
      <c r="D1839" s="3045">
        <v>15</v>
      </c>
      <c r="E1839" s="3046"/>
      <c r="F1839" s="3046">
        <f>E1839*D1839</f>
        <v>0</v>
      </c>
    </row>
    <row r="1840" spans="1:6">
      <c r="A1840" s="3047"/>
      <c r="B1840" s="2844"/>
      <c r="C1840" s="3052"/>
      <c r="D1840" s="3052"/>
      <c r="E1840" s="3049"/>
      <c r="F1840" s="3049"/>
    </row>
    <row r="1841" spans="1:6" s="2592" customFormat="1" ht="184.8">
      <c r="A1841" s="3044" t="s">
        <v>211</v>
      </c>
      <c r="B1841" s="3050" t="s">
        <v>2096</v>
      </c>
      <c r="C1841" s="3045" t="s">
        <v>215</v>
      </c>
      <c r="D1841" s="3045">
        <v>20</v>
      </c>
      <c r="E1841" s="3046"/>
      <c r="F1841" s="3046">
        <f>E1841*D1841</f>
        <v>0</v>
      </c>
    </row>
    <row r="1842" spans="1:6">
      <c r="A1842" s="3047"/>
      <c r="B1842" s="3051"/>
      <c r="C1842" s="3052"/>
      <c r="D1842" s="3052"/>
      <c r="E1842" s="3049"/>
      <c r="F1842" s="3049"/>
    </row>
    <row r="1843" spans="1:6" s="2592" customFormat="1" ht="224.4">
      <c r="A1843" s="3044" t="s">
        <v>212</v>
      </c>
      <c r="B1843" s="3050" t="s">
        <v>4460</v>
      </c>
      <c r="C1843" s="3045" t="s">
        <v>215</v>
      </c>
      <c r="D1843" s="3045">
        <v>8</v>
      </c>
      <c r="E1843" s="3046"/>
      <c r="F1843" s="3046">
        <f>E1843*D1843</f>
        <v>0</v>
      </c>
    </row>
    <row r="1844" spans="1:6">
      <c r="A1844" s="3047"/>
      <c r="B1844" s="3055"/>
      <c r="C1844" s="3052"/>
      <c r="D1844" s="3052"/>
      <c r="E1844" s="3056"/>
      <c r="F1844" s="3056"/>
    </row>
    <row r="1845" spans="1:6" s="2592" customFormat="1" ht="211.2">
      <c r="A1845" s="3044" t="s">
        <v>213</v>
      </c>
      <c r="B1845" s="3050" t="s">
        <v>4461</v>
      </c>
      <c r="C1845" s="3045" t="s">
        <v>215</v>
      </c>
      <c r="D1845" s="3045">
        <v>2</v>
      </c>
      <c r="E1845" s="3046"/>
      <c r="F1845" s="3046">
        <f>E1845*D1845</f>
        <v>0</v>
      </c>
    </row>
    <row r="1846" spans="1:6">
      <c r="A1846" s="3047"/>
      <c r="B1846" s="3051"/>
      <c r="C1846" s="3052"/>
      <c r="D1846" s="3052"/>
      <c r="E1846" s="3049"/>
      <c r="F1846" s="3049"/>
    </row>
    <row r="1847" spans="1:6" s="2592" customFormat="1" ht="26.4">
      <c r="A1847" s="3044" t="s">
        <v>425</v>
      </c>
      <c r="B1847" s="3057" t="s">
        <v>2097</v>
      </c>
      <c r="C1847" s="3045" t="s">
        <v>215</v>
      </c>
      <c r="D1847" s="3045">
        <v>10</v>
      </c>
      <c r="E1847" s="3046"/>
      <c r="F1847" s="3046">
        <f>E1847*D1847</f>
        <v>0</v>
      </c>
    </row>
    <row r="1848" spans="1:6">
      <c r="A1848" s="3047"/>
      <c r="B1848" s="3051"/>
      <c r="C1848" s="3052"/>
      <c r="D1848" s="3052"/>
      <c r="E1848" s="3049"/>
      <c r="F1848" s="3049"/>
    </row>
    <row r="1849" spans="1:6" s="2592" customFormat="1" ht="409.2">
      <c r="A1849" s="3044" t="s">
        <v>426</v>
      </c>
      <c r="B1849" s="3057" t="s">
        <v>4462</v>
      </c>
      <c r="C1849" s="3045" t="s">
        <v>215</v>
      </c>
      <c r="D1849" s="3045">
        <v>3</v>
      </c>
      <c r="E1849" s="3046"/>
      <c r="F1849" s="3046">
        <f>E1849*D1849</f>
        <v>0</v>
      </c>
    </row>
    <row r="1850" spans="1:6">
      <c r="A1850" s="3047"/>
      <c r="B1850" s="2844"/>
      <c r="C1850" s="3052"/>
      <c r="D1850" s="3052"/>
      <c r="E1850" s="3049"/>
      <c r="F1850" s="3049"/>
    </row>
    <row r="1851" spans="1:6" s="2592" customFormat="1" ht="171.6">
      <c r="A1851" s="3044" t="s">
        <v>427</v>
      </c>
      <c r="B1851" s="3057" t="s">
        <v>4463</v>
      </c>
      <c r="C1851" s="3045" t="s">
        <v>226</v>
      </c>
      <c r="D1851" s="3045">
        <v>88</v>
      </c>
      <c r="E1851" s="3046"/>
      <c r="F1851" s="3046">
        <f>E1851*D1851</f>
        <v>0</v>
      </c>
    </row>
    <row r="1852" spans="1:6">
      <c r="A1852" s="3047"/>
      <c r="B1852" s="2844"/>
      <c r="C1852" s="3052"/>
      <c r="D1852" s="3052"/>
      <c r="E1852" s="3049"/>
      <c r="F1852" s="3049"/>
    </row>
    <row r="1853" spans="1:6" s="2592" customFormat="1" ht="26.4">
      <c r="A1853" s="3044" t="s">
        <v>428</v>
      </c>
      <c r="B1853" s="2627" t="s">
        <v>4464</v>
      </c>
      <c r="C1853" s="3045" t="s">
        <v>215</v>
      </c>
      <c r="D1853" s="3045">
        <v>8</v>
      </c>
      <c r="E1853" s="3058"/>
      <c r="F1853" s="3046">
        <f>E1853*D1853</f>
        <v>0</v>
      </c>
    </row>
    <row r="1854" spans="1:6" s="2592" customFormat="1">
      <c r="A1854" s="3044"/>
      <c r="B1854" s="2627"/>
      <c r="C1854" s="3045"/>
      <c r="D1854" s="3045"/>
      <c r="E1854" s="3058"/>
      <c r="F1854" s="3046"/>
    </row>
    <row r="1855" spans="1:6" s="2592" customFormat="1" ht="39.6">
      <c r="A1855" s="3044" t="s">
        <v>569</v>
      </c>
      <c r="B1855" s="2615" t="s">
        <v>4465</v>
      </c>
      <c r="C1855" s="2624" t="s">
        <v>215</v>
      </c>
      <c r="D1855" s="3045">
        <v>6</v>
      </c>
      <c r="E1855" s="3058"/>
      <c r="F1855" s="3046">
        <f>E1855*D1855</f>
        <v>0</v>
      </c>
    </row>
    <row r="1856" spans="1:6">
      <c r="A1856" s="3047"/>
      <c r="B1856" s="3051"/>
      <c r="C1856" s="3052"/>
      <c r="D1856" s="3052"/>
      <c r="E1856" s="3049"/>
      <c r="F1856" s="3049"/>
    </row>
    <row r="1857" spans="1:6" s="2592" customFormat="1" ht="26.4">
      <c r="A1857" s="3044" t="s">
        <v>570</v>
      </c>
      <c r="B1857" s="3053" t="s">
        <v>4466</v>
      </c>
      <c r="C1857" s="3045" t="s">
        <v>215</v>
      </c>
      <c r="D1857" s="3045">
        <v>1</v>
      </c>
      <c r="E1857" s="3046"/>
      <c r="F1857" s="3046">
        <f>E1857*D1857</f>
        <v>0</v>
      </c>
    </row>
    <row r="1858" spans="1:6">
      <c r="A1858" s="3047"/>
      <c r="B1858" s="2844"/>
      <c r="C1858" s="3052"/>
      <c r="D1858" s="3052"/>
      <c r="E1858" s="3049"/>
      <c r="F1858" s="3049"/>
    </row>
    <row r="1859" spans="1:6" s="2592" customFormat="1" ht="92.4">
      <c r="A1859" s="3044" t="s">
        <v>571</v>
      </c>
      <c r="B1859" s="3050" t="s">
        <v>4467</v>
      </c>
      <c r="C1859" s="3045" t="s">
        <v>201</v>
      </c>
      <c r="D1859" s="3045">
        <v>1</v>
      </c>
      <c r="E1859" s="3046"/>
      <c r="F1859" s="3046">
        <f>E1859*D1859</f>
        <v>0</v>
      </c>
    </row>
    <row r="1860" spans="1:6">
      <c r="A1860" s="3059"/>
      <c r="B1860" s="2844"/>
      <c r="C1860" s="3052"/>
      <c r="D1860" s="3052"/>
      <c r="E1860" s="3049"/>
      <c r="F1860" s="3049"/>
    </row>
    <row r="1861" spans="1:6" s="2592" customFormat="1" ht="26.4">
      <c r="A1861" s="3044" t="s">
        <v>573</v>
      </c>
      <c r="B1861" s="3053" t="s">
        <v>2098</v>
      </c>
      <c r="C1861" s="3045" t="s">
        <v>215</v>
      </c>
      <c r="D1861" s="3045">
        <v>155</v>
      </c>
      <c r="E1861" s="3046"/>
      <c r="F1861" s="3046">
        <f>E1861*D1861</f>
        <v>0</v>
      </c>
    </row>
    <row r="1862" spans="1:6" s="2592" customFormat="1">
      <c r="A1862" s="2836"/>
      <c r="B1862" s="2836"/>
      <c r="C1862" s="3045"/>
      <c r="D1862" s="3045"/>
      <c r="E1862" s="3060"/>
      <c r="F1862" s="3060"/>
    </row>
    <row r="1863" spans="1:6" s="2592" customFormat="1" ht="26.4">
      <c r="A1863" s="3044" t="s">
        <v>574</v>
      </c>
      <c r="B1863" s="3053" t="s">
        <v>233</v>
      </c>
      <c r="C1863" s="3045" t="s">
        <v>215</v>
      </c>
      <c r="D1863" s="3045">
        <v>155</v>
      </c>
      <c r="E1863" s="3046"/>
      <c r="F1863" s="3046">
        <f>E1863*D1863</f>
        <v>0</v>
      </c>
    </row>
    <row r="1864" spans="1:6" s="2592" customFormat="1">
      <c r="A1864" s="3053"/>
      <c r="B1864" s="2836"/>
      <c r="C1864" s="3045"/>
      <c r="D1864" s="3045"/>
      <c r="E1864" s="3060"/>
      <c r="F1864" s="3060"/>
    </row>
    <row r="1865" spans="1:6" s="2592" customFormat="1" ht="26.4">
      <c r="A1865" s="3044" t="s">
        <v>575</v>
      </c>
      <c r="B1865" s="3053" t="s">
        <v>2099</v>
      </c>
      <c r="C1865" s="3045" t="s">
        <v>215</v>
      </c>
      <c r="D1865" s="3045">
        <v>20</v>
      </c>
      <c r="E1865" s="3046"/>
      <c r="F1865" s="3046">
        <f>E1865*D1865</f>
        <v>0</v>
      </c>
    </row>
    <row r="1866" spans="1:6" s="2592" customFormat="1">
      <c r="A1866" s="3053"/>
      <c r="B1866" s="2836"/>
      <c r="C1866" s="3045"/>
      <c r="D1866" s="3045"/>
      <c r="E1866" s="3060"/>
      <c r="F1866" s="3060"/>
    </row>
    <row r="1867" spans="1:6" s="2592" customFormat="1" ht="26.4">
      <c r="A1867" s="3044" t="s">
        <v>576</v>
      </c>
      <c r="B1867" s="3053" t="s">
        <v>2100</v>
      </c>
      <c r="C1867" s="3045" t="s">
        <v>215</v>
      </c>
      <c r="D1867" s="3045">
        <v>15</v>
      </c>
      <c r="E1867" s="3046"/>
      <c r="F1867" s="3046">
        <f>E1867*D1867</f>
        <v>0</v>
      </c>
    </row>
    <row r="1868" spans="1:6">
      <c r="A1868" s="3059"/>
      <c r="B1868" s="3059"/>
      <c r="C1868" s="3052"/>
      <c r="D1868" s="3052"/>
      <c r="E1868" s="3049"/>
      <c r="F1868" s="3049"/>
    </row>
    <row r="1869" spans="1:6" s="2592" customFormat="1">
      <c r="A1869" s="3044" t="s">
        <v>1632</v>
      </c>
      <c r="B1869" s="3053" t="s">
        <v>4468</v>
      </c>
      <c r="C1869" s="3045" t="s">
        <v>215</v>
      </c>
      <c r="D1869" s="3045">
        <v>10</v>
      </c>
      <c r="E1869" s="3046"/>
      <c r="F1869" s="3046">
        <f>E1869*D1869</f>
        <v>0</v>
      </c>
    </row>
    <row r="1870" spans="1:6" s="2592" customFormat="1">
      <c r="A1870" s="2836"/>
      <c r="B1870" s="3053"/>
      <c r="C1870" s="3045"/>
      <c r="D1870" s="3045"/>
      <c r="E1870" s="3060"/>
      <c r="F1870" s="3060"/>
    </row>
    <row r="1871" spans="1:6" s="2592" customFormat="1">
      <c r="A1871" s="3044" t="s">
        <v>578</v>
      </c>
      <c r="B1871" s="3053" t="s">
        <v>2101</v>
      </c>
      <c r="C1871" s="3045" t="s">
        <v>215</v>
      </c>
      <c r="D1871" s="3045">
        <v>42</v>
      </c>
      <c r="E1871" s="3046"/>
      <c r="F1871" s="3046">
        <f>E1871*D1871</f>
        <v>0</v>
      </c>
    </row>
    <row r="1872" spans="1:6">
      <c r="A1872" s="3059"/>
      <c r="B1872" s="3059"/>
      <c r="C1872" s="3052"/>
      <c r="D1872" s="3052"/>
      <c r="E1872" s="3049"/>
      <c r="F1872" s="3049"/>
    </row>
    <row r="1873" spans="1:6" s="2592" customFormat="1" ht="26.4">
      <c r="A1873" s="3044" t="s">
        <v>1634</v>
      </c>
      <c r="B1873" s="3053" t="s">
        <v>4469</v>
      </c>
      <c r="C1873" s="3045" t="s">
        <v>215</v>
      </c>
      <c r="D1873" s="3045">
        <v>2</v>
      </c>
      <c r="E1873" s="3046"/>
      <c r="F1873" s="3046">
        <f>E1873*D1873</f>
        <v>0</v>
      </c>
    </row>
    <row r="1874" spans="1:6">
      <c r="A1874" s="2844"/>
      <c r="B1874" s="3059"/>
      <c r="C1874" s="3052"/>
      <c r="D1874" s="3052"/>
      <c r="E1874" s="3049"/>
      <c r="F1874" s="3049"/>
    </row>
    <row r="1875" spans="1:6" s="2592" customFormat="1" ht="39.6">
      <c r="A1875" s="3044" t="s">
        <v>1635</v>
      </c>
      <c r="B1875" s="3053" t="s">
        <v>2105</v>
      </c>
      <c r="C1875" s="3045" t="s">
        <v>215</v>
      </c>
      <c r="D1875" s="3045">
        <v>200</v>
      </c>
      <c r="E1875" s="3046"/>
      <c r="F1875" s="3046">
        <f>E1875*D1875</f>
        <v>0</v>
      </c>
    </row>
    <row r="1876" spans="1:6" s="2592" customFormat="1">
      <c r="A1876" s="2836"/>
      <c r="B1876" s="3053"/>
      <c r="C1876" s="3045"/>
      <c r="D1876" s="3045"/>
      <c r="E1876" s="3060"/>
      <c r="F1876" s="3060"/>
    </row>
    <row r="1877" spans="1:6" s="2592" customFormat="1" ht="39.6">
      <c r="A1877" s="3044" t="s">
        <v>1637</v>
      </c>
      <c r="B1877" s="3053" t="s">
        <v>2106</v>
      </c>
      <c r="C1877" s="3045" t="s">
        <v>201</v>
      </c>
      <c r="D1877" s="3045">
        <v>1</v>
      </c>
      <c r="E1877" s="3046"/>
      <c r="F1877" s="3046">
        <f>E1877*D1877</f>
        <v>0</v>
      </c>
    </row>
    <row r="1878" spans="1:6" s="2592" customFormat="1">
      <c r="A1878" s="3053"/>
      <c r="B1878" s="3053"/>
      <c r="C1878" s="3045"/>
      <c r="D1878" s="3045"/>
      <c r="E1878" s="3060"/>
      <c r="F1878" s="3060"/>
    </row>
    <row r="1879" spans="1:6" s="2592" customFormat="1" ht="39.6">
      <c r="A1879" s="3044" t="s">
        <v>2130</v>
      </c>
      <c r="B1879" s="3053" t="s">
        <v>682</v>
      </c>
      <c r="C1879" s="3045" t="s">
        <v>215</v>
      </c>
      <c r="D1879" s="3045">
        <v>202</v>
      </c>
      <c r="E1879" s="3046"/>
      <c r="F1879" s="3046">
        <f>E1879*D1879</f>
        <v>0</v>
      </c>
    </row>
    <row r="1880" spans="1:6">
      <c r="A1880" s="2844"/>
      <c r="B1880" s="3059"/>
      <c r="C1880" s="3052"/>
      <c r="D1880" s="3052"/>
      <c r="E1880" s="3049"/>
      <c r="F1880" s="3049"/>
    </row>
    <row r="1881" spans="1:6" s="2592" customFormat="1" ht="66">
      <c r="A1881" s="3044" t="s">
        <v>2134</v>
      </c>
      <c r="B1881" s="3053" t="s">
        <v>4470</v>
      </c>
      <c r="C1881" s="3045" t="s">
        <v>201</v>
      </c>
      <c r="D1881" s="3045">
        <v>15</v>
      </c>
      <c r="E1881" s="3046"/>
      <c r="F1881" s="3046">
        <f>E1881*D1881</f>
        <v>0</v>
      </c>
    </row>
    <row r="1882" spans="1:6" s="2592" customFormat="1">
      <c r="A1882" s="3053"/>
      <c r="B1882" s="3053"/>
      <c r="C1882" s="3045"/>
      <c r="D1882" s="3045"/>
      <c r="E1882" s="3060"/>
      <c r="F1882" s="3060"/>
    </row>
    <row r="1883" spans="1:6" s="2592" customFormat="1" ht="66">
      <c r="A1883" s="3044" t="s">
        <v>2136</v>
      </c>
      <c r="B1883" s="3053" t="s">
        <v>4471</v>
      </c>
      <c r="C1883" s="3045" t="s">
        <v>215</v>
      </c>
      <c r="D1883" s="3045">
        <v>1</v>
      </c>
      <c r="E1883" s="3046"/>
      <c r="F1883" s="3046">
        <f>E1883*D1883</f>
        <v>0</v>
      </c>
    </row>
    <row r="1884" spans="1:6">
      <c r="A1884" s="2844"/>
      <c r="B1884" s="3059"/>
      <c r="C1884" s="3052"/>
      <c r="D1884" s="3052"/>
      <c r="E1884" s="3049"/>
      <c r="F1884" s="3049"/>
    </row>
    <row r="1885" spans="1:6" s="2592" customFormat="1" ht="66">
      <c r="A1885" s="3044" t="s">
        <v>3243</v>
      </c>
      <c r="B1885" s="3053" t="s">
        <v>4472</v>
      </c>
      <c r="C1885" s="3045" t="s">
        <v>201</v>
      </c>
      <c r="D1885" s="3045">
        <v>200</v>
      </c>
      <c r="E1885" s="3046"/>
      <c r="F1885" s="3046">
        <f>E1885*D1885</f>
        <v>0</v>
      </c>
    </row>
    <row r="1886" spans="1:6">
      <c r="A1886" s="3059"/>
      <c r="B1886" s="2844"/>
      <c r="C1886" s="3052"/>
      <c r="D1886" s="3052"/>
      <c r="E1886" s="3049"/>
      <c r="F1886" s="3049"/>
    </row>
    <row r="1887" spans="1:6" s="2592" customFormat="1" ht="52.8">
      <c r="A1887" s="3044" t="s">
        <v>3247</v>
      </c>
      <c r="B1887" s="3053" t="s">
        <v>4473</v>
      </c>
      <c r="C1887" s="3045" t="s">
        <v>201</v>
      </c>
      <c r="D1887" s="3045">
        <v>1</v>
      </c>
      <c r="E1887" s="3046"/>
      <c r="F1887" s="3046">
        <f>E1887*D1887</f>
        <v>0</v>
      </c>
    </row>
    <row r="1888" spans="1:6" s="2592" customFormat="1">
      <c r="A1888" s="2836"/>
      <c r="B1888" s="3053"/>
      <c r="C1888" s="3045"/>
      <c r="D1888" s="3045"/>
      <c r="E1888" s="3060"/>
      <c r="F1888" s="3060"/>
    </row>
    <row r="1889" spans="1:6" s="2592" customFormat="1" ht="39.6">
      <c r="A1889" s="3044" t="s">
        <v>3251</v>
      </c>
      <c r="B1889" s="3053" t="s">
        <v>4474</v>
      </c>
      <c r="C1889" s="3045" t="s">
        <v>226</v>
      </c>
      <c r="D1889" s="3045">
        <v>90</v>
      </c>
      <c r="E1889" s="3046"/>
      <c r="F1889" s="3046">
        <f>E1889*D1889</f>
        <v>0</v>
      </c>
    </row>
    <row r="1890" spans="1:6">
      <c r="A1890" s="2844"/>
      <c r="B1890" s="3059"/>
      <c r="C1890" s="3052"/>
      <c r="D1890" s="3052"/>
      <c r="E1890" s="3049"/>
      <c r="F1890" s="3049"/>
    </row>
    <row r="1891" spans="1:6" s="2592" customFormat="1" ht="105.6">
      <c r="A1891" s="3044" t="s">
        <v>3255</v>
      </c>
      <c r="B1891" s="3053" t="s">
        <v>4475</v>
      </c>
      <c r="C1891" s="3045" t="s">
        <v>226</v>
      </c>
      <c r="D1891" s="3045">
        <v>2050</v>
      </c>
      <c r="E1891" s="3046"/>
      <c r="F1891" s="3046">
        <f>E1891*D1891</f>
        <v>0</v>
      </c>
    </row>
    <row r="1892" spans="1:6" s="2592" customFormat="1">
      <c r="A1892" s="2836"/>
      <c r="B1892" s="3053"/>
      <c r="C1892" s="3045"/>
      <c r="D1892" s="3045"/>
      <c r="E1892" s="3060"/>
      <c r="F1892" s="3060"/>
    </row>
    <row r="1893" spans="1:6" s="2592" customFormat="1" ht="52.8">
      <c r="A1893" s="3044" t="s">
        <v>3259</v>
      </c>
      <c r="B1893" s="3061" t="s">
        <v>2107</v>
      </c>
      <c r="C1893" s="3062" t="s">
        <v>226</v>
      </c>
      <c r="D1893" s="3062">
        <v>520</v>
      </c>
      <c r="E1893" s="3063"/>
      <c r="F1893" s="3046">
        <f>E1893*D1893</f>
        <v>0</v>
      </c>
    </row>
    <row r="1894" spans="1:6">
      <c r="A1894" s="3047"/>
      <c r="B1894" s="3064"/>
      <c r="C1894" s="3065"/>
      <c r="D1894" s="3065"/>
      <c r="E1894" s="3066"/>
      <c r="F1894" s="3056"/>
    </row>
    <row r="1895" spans="1:6" s="2592" customFormat="1" ht="26.4">
      <c r="A1895" s="3044" t="s">
        <v>3263</v>
      </c>
      <c r="B1895" s="3053" t="s">
        <v>2108</v>
      </c>
      <c r="C1895" s="3045" t="s">
        <v>215</v>
      </c>
      <c r="D1895" s="3045">
        <v>28</v>
      </c>
      <c r="E1895" s="3046"/>
      <c r="F1895" s="3046">
        <f>E1895*D1895</f>
        <v>0</v>
      </c>
    </row>
    <row r="1896" spans="1:6" s="2592" customFormat="1">
      <c r="A1896" s="3044"/>
      <c r="B1896" s="3053"/>
      <c r="C1896" s="3045"/>
      <c r="D1896" s="3045"/>
      <c r="E1896" s="3046"/>
      <c r="F1896" s="3046"/>
    </row>
    <row r="1897" spans="1:6" s="2676" customFormat="1" ht="39.6">
      <c r="A1897" s="150" t="s">
        <v>3265</v>
      </c>
      <c r="B1897" s="155" t="s">
        <v>2445</v>
      </c>
      <c r="C1897" s="152" t="s">
        <v>215</v>
      </c>
      <c r="D1897" s="152">
        <v>41</v>
      </c>
      <c r="E1897" s="3046"/>
      <c r="F1897" s="3046">
        <f>E1897*D1897</f>
        <v>0</v>
      </c>
    </row>
    <row r="1898" spans="1:6">
      <c r="A1898" s="3059"/>
      <c r="B1898" s="3051"/>
      <c r="C1898" s="3052"/>
      <c r="D1898" s="3052"/>
      <c r="E1898" s="3049"/>
      <c r="F1898" s="3049"/>
    </row>
    <row r="1899" spans="1:6" s="2592" customFormat="1">
      <c r="A1899" s="3067" t="s">
        <v>427</v>
      </c>
      <c r="B1899" s="3068" t="s">
        <v>684</v>
      </c>
      <c r="C1899" s="3069"/>
      <c r="D1899" s="3070"/>
      <c r="E1899" s="3071"/>
      <c r="F1899" s="3072">
        <f>SUM(F1823:F1898)</f>
        <v>0</v>
      </c>
    </row>
    <row r="1900" spans="1:6" s="266" customFormat="1">
      <c r="A1900" s="281"/>
      <c r="B1900" s="318"/>
      <c r="C1900" s="283"/>
      <c r="D1900" s="283"/>
      <c r="E1900" s="283"/>
      <c r="F1900" s="284"/>
    </row>
    <row r="1901" spans="1:6" s="273" customFormat="1">
      <c r="A1901" s="267" t="s">
        <v>428</v>
      </c>
      <c r="B1901" s="268" t="s">
        <v>685</v>
      </c>
      <c r="C1901" s="269"/>
      <c r="D1901" s="270"/>
      <c r="E1901" s="271"/>
      <c r="F1901" s="272"/>
    </row>
    <row r="1902" spans="1:6" s="273" customFormat="1">
      <c r="A1902" s="327"/>
      <c r="B1902" s="294"/>
      <c r="C1902" s="2794"/>
      <c r="D1902" s="2794"/>
      <c r="E1902" s="2795"/>
      <c r="F1902" s="296"/>
    </row>
    <row r="1903" spans="1:6" s="2665" customFormat="1" ht="66">
      <c r="A1903" s="2614" t="s">
        <v>172</v>
      </c>
      <c r="B1903" s="2664" t="s">
        <v>686</v>
      </c>
      <c r="C1903" s="2624" t="s">
        <v>201</v>
      </c>
      <c r="D1903" s="2626">
        <v>1</v>
      </c>
      <c r="E1903" s="2777"/>
      <c r="F1903" s="2646">
        <f>D1903*E1903</f>
        <v>0</v>
      </c>
    </row>
    <row r="1904" spans="1:6" s="2681" customFormat="1">
      <c r="A1904" s="2680"/>
      <c r="C1904" s="2700"/>
      <c r="E1904" s="2611"/>
      <c r="F1904" s="2611"/>
    </row>
    <row r="1905" spans="1:6" s="2665" customFormat="1" ht="26.4">
      <c r="A1905" s="2614" t="s">
        <v>202</v>
      </c>
      <c r="B1905" s="2664" t="s">
        <v>687</v>
      </c>
      <c r="C1905" s="2624" t="s">
        <v>201</v>
      </c>
      <c r="D1905" s="2626">
        <v>1</v>
      </c>
      <c r="E1905" s="2777"/>
      <c r="F1905" s="2646">
        <f>D1905*E1905</f>
        <v>0</v>
      </c>
    </row>
    <row r="1906" spans="1:6" s="266" customFormat="1">
      <c r="A1906" s="3073"/>
      <c r="B1906" s="302"/>
      <c r="C1906" s="2734"/>
      <c r="D1906" s="2734"/>
      <c r="E1906" s="2735"/>
      <c r="F1906" s="2798"/>
    </row>
    <row r="1907" spans="1:6" s="2665" customFormat="1" ht="79.2">
      <c r="A1907" s="2614" t="s">
        <v>203</v>
      </c>
      <c r="B1907" s="2663" t="s">
        <v>688</v>
      </c>
      <c r="C1907" s="2624" t="s">
        <v>201</v>
      </c>
      <c r="D1907" s="2626">
        <v>1</v>
      </c>
      <c r="E1907" s="2777"/>
      <c r="F1907" s="2646">
        <f>D1907*E1907</f>
        <v>0</v>
      </c>
    </row>
    <row r="1908" spans="1:6" s="2665" customFormat="1">
      <c r="A1908" s="2862"/>
      <c r="C1908" s="2695"/>
      <c r="E1908" s="2592"/>
      <c r="F1908" s="2592"/>
    </row>
    <row r="1909" spans="1:6" s="2665" customFormat="1" ht="66">
      <c r="A1909" s="2614" t="s">
        <v>205</v>
      </c>
      <c r="B1909" s="2664" t="s">
        <v>689</v>
      </c>
      <c r="C1909" s="2624"/>
      <c r="E1909" s="2592"/>
      <c r="F1909" s="2592"/>
    </row>
    <row r="1910" spans="1:6" s="2665" customFormat="1">
      <c r="A1910" s="2814" t="s">
        <v>157</v>
      </c>
      <c r="B1910" s="2664" t="s">
        <v>690</v>
      </c>
      <c r="C1910" s="2624"/>
      <c r="E1910" s="2592"/>
      <c r="F1910" s="2592"/>
    </row>
    <row r="1911" spans="1:6" s="2665" customFormat="1">
      <c r="A1911" s="2814" t="s">
        <v>157</v>
      </c>
      <c r="B1911" s="2664" t="s">
        <v>691</v>
      </c>
      <c r="C1911" s="2624"/>
      <c r="E1911" s="2592"/>
      <c r="F1911" s="2592"/>
    </row>
    <row r="1912" spans="1:6" s="2665" customFormat="1">
      <c r="A1912" s="2814" t="s">
        <v>157</v>
      </c>
      <c r="B1912" s="2664" t="s">
        <v>692</v>
      </c>
      <c r="C1912" s="2624"/>
      <c r="E1912" s="2592"/>
      <c r="F1912" s="2592"/>
    </row>
    <row r="1913" spans="1:6" s="2665" customFormat="1">
      <c r="A1913" s="2814" t="s">
        <v>157</v>
      </c>
      <c r="B1913" s="2664" t="s">
        <v>693</v>
      </c>
      <c r="C1913" s="2624"/>
      <c r="E1913" s="2592"/>
      <c r="F1913" s="2592"/>
    </row>
    <row r="1914" spans="1:6" s="2665" customFormat="1">
      <c r="A1914" s="2814" t="s">
        <v>157</v>
      </c>
      <c r="B1914" s="2664" t="s">
        <v>694</v>
      </c>
      <c r="C1914" s="2624"/>
      <c r="E1914" s="2592"/>
      <c r="F1914" s="2592"/>
    </row>
    <row r="1915" spans="1:6" s="2665" customFormat="1" ht="39.6">
      <c r="A1915" s="2814" t="s">
        <v>157</v>
      </c>
      <c r="B1915" s="2664" t="s">
        <v>695</v>
      </c>
      <c r="C1915" s="2695"/>
      <c r="E1915" s="2830"/>
      <c r="F1915" s="2830"/>
    </row>
    <row r="1916" spans="1:6" s="2665" customFormat="1">
      <c r="A1916" s="2862"/>
      <c r="B1916" s="3074" t="s">
        <v>696</v>
      </c>
      <c r="C1916" s="3075" t="s">
        <v>201</v>
      </c>
      <c r="D1916" s="3076">
        <v>1</v>
      </c>
      <c r="E1916" s="2777"/>
      <c r="F1916" s="2646">
        <f>D1916*E1916</f>
        <v>0</v>
      </c>
    </row>
    <row r="1917" spans="1:6" s="273" customFormat="1">
      <c r="A1917" s="295"/>
      <c r="B1917" s="294"/>
      <c r="C1917" s="2794"/>
      <c r="D1917" s="2794"/>
      <c r="E1917" s="2795"/>
      <c r="F1917" s="296"/>
    </row>
    <row r="1918" spans="1:6" s="273" customFormat="1">
      <c r="A1918" s="277" t="s">
        <v>428</v>
      </c>
      <c r="B1918" s="326" t="s">
        <v>697</v>
      </c>
      <c r="C1918" s="279"/>
      <c r="D1918" s="279"/>
      <c r="E1918" s="279"/>
      <c r="F1918" s="303">
        <f>SUM(F1903:F1916)</f>
        <v>0</v>
      </c>
    </row>
    <row r="1919" spans="1:6" s="266" customFormat="1">
      <c r="A1919" s="281"/>
      <c r="B1919" s="318"/>
      <c r="C1919" s="283"/>
      <c r="D1919" s="283"/>
      <c r="E1919" s="283"/>
      <c r="F1919" s="284"/>
    </row>
    <row r="1920" spans="1:6" s="273" customFormat="1" ht="21">
      <c r="B1920" s="328"/>
      <c r="C1920" s="329" t="s">
        <v>223</v>
      </c>
    </row>
    <row r="1921" spans="1:6" s="273" customFormat="1" ht="21">
      <c r="B1921" s="328"/>
      <c r="C1921" s="329"/>
    </row>
    <row r="1922" spans="1:6" s="331" customFormat="1">
      <c r="A1922" s="297" t="s">
        <v>172</v>
      </c>
      <c r="B1922" s="3077" t="s">
        <v>3865</v>
      </c>
      <c r="C1922" s="1539"/>
      <c r="D1922" s="1539"/>
      <c r="E1922" s="330"/>
      <c r="F1922" s="332">
        <f>F235</f>
        <v>0</v>
      </c>
    </row>
    <row r="1923" spans="1:6" s="331" customFormat="1">
      <c r="A1923" s="297" t="s">
        <v>202</v>
      </c>
      <c r="B1923" s="1539" t="s">
        <v>698</v>
      </c>
      <c r="C1923" s="1539"/>
      <c r="D1923" s="1539"/>
      <c r="E1923" s="330"/>
      <c r="F1923" s="157">
        <f>F361</f>
        <v>0</v>
      </c>
    </row>
    <row r="1924" spans="1:6" s="331" customFormat="1">
      <c r="A1924" s="297" t="s">
        <v>203</v>
      </c>
      <c r="B1924" s="1539" t="s">
        <v>486</v>
      </c>
      <c r="C1924" s="1539"/>
      <c r="D1924" s="1539"/>
      <c r="E1924" s="330"/>
      <c r="F1924" s="157">
        <f>F911</f>
        <v>0</v>
      </c>
    </row>
    <row r="1925" spans="1:6" s="331" customFormat="1">
      <c r="A1925" s="297" t="s">
        <v>205</v>
      </c>
      <c r="B1925" s="1539" t="s">
        <v>528</v>
      </c>
      <c r="C1925" s="1539"/>
      <c r="D1925" s="1539"/>
      <c r="E1925" s="330"/>
      <c r="F1925" s="157">
        <f>F950</f>
        <v>0</v>
      </c>
    </row>
    <row r="1926" spans="1:6" s="331" customFormat="1">
      <c r="A1926" s="297" t="s">
        <v>206</v>
      </c>
      <c r="B1926" s="1539" t="s">
        <v>4476</v>
      </c>
      <c r="C1926" s="1539"/>
      <c r="D1926" s="1539"/>
      <c r="E1926" s="330"/>
      <c r="F1926" s="332">
        <f>F1064</f>
        <v>0</v>
      </c>
    </row>
    <row r="1927" spans="1:6" s="331" customFormat="1">
      <c r="A1927" s="297" t="s">
        <v>207</v>
      </c>
      <c r="B1927" s="1539" t="s">
        <v>4212</v>
      </c>
      <c r="C1927" s="1539"/>
      <c r="D1927" s="1539"/>
      <c r="E1927" s="330"/>
      <c r="F1927" s="332">
        <f>F1386</f>
        <v>0</v>
      </c>
    </row>
    <row r="1928" spans="1:6" s="331" customFormat="1">
      <c r="A1928" s="297" t="s">
        <v>208</v>
      </c>
      <c r="B1928" s="1539" t="s">
        <v>700</v>
      </c>
      <c r="C1928" s="1539"/>
      <c r="D1928" s="1539"/>
      <c r="E1928" s="330"/>
      <c r="F1928" s="332">
        <f>F1401</f>
        <v>0</v>
      </c>
    </row>
    <row r="1929" spans="1:6" s="331" customFormat="1">
      <c r="A1929" s="297" t="s">
        <v>209</v>
      </c>
      <c r="B1929" s="1539" t="s">
        <v>564</v>
      </c>
      <c r="C1929" s="1539"/>
      <c r="D1929" s="1539"/>
      <c r="E1929" s="330"/>
      <c r="F1929" s="332">
        <f>F1416</f>
        <v>0</v>
      </c>
    </row>
    <row r="1930" spans="1:6" s="331" customFormat="1">
      <c r="A1930" s="297" t="s">
        <v>210</v>
      </c>
      <c r="B1930" s="1539" t="s">
        <v>2110</v>
      </c>
      <c r="C1930" s="1539"/>
      <c r="D1930" s="1539"/>
      <c r="E1930" s="330"/>
      <c r="F1930" s="332">
        <f>F1467</f>
        <v>0</v>
      </c>
    </row>
    <row r="1931" spans="1:6" s="331" customFormat="1">
      <c r="A1931" s="297" t="s">
        <v>211</v>
      </c>
      <c r="B1931" s="1539" t="s">
        <v>701</v>
      </c>
      <c r="C1931" s="1539"/>
      <c r="D1931" s="1539"/>
      <c r="E1931" s="330"/>
      <c r="F1931" s="332">
        <f>F1513</f>
        <v>0</v>
      </c>
    </row>
    <row r="1932" spans="1:6" s="331" customFormat="1">
      <c r="A1932" s="297" t="s">
        <v>212</v>
      </c>
      <c r="B1932" s="1539" t="s">
        <v>417</v>
      </c>
      <c r="C1932" s="1539"/>
      <c r="D1932" s="1539"/>
      <c r="E1932" s="330"/>
      <c r="F1932" s="332">
        <f>F1523</f>
        <v>0</v>
      </c>
    </row>
    <row r="1933" spans="1:6" s="331" customFormat="1">
      <c r="A1933" s="297" t="s">
        <v>213</v>
      </c>
      <c r="B1933" s="1539" t="s">
        <v>4389</v>
      </c>
      <c r="C1933" s="1539"/>
      <c r="D1933" s="1539"/>
      <c r="E1933" s="330"/>
      <c r="F1933" s="332">
        <f>F1570</f>
        <v>0</v>
      </c>
    </row>
    <row r="1934" spans="1:6" s="331" customFormat="1">
      <c r="A1934" s="297" t="s">
        <v>425</v>
      </c>
      <c r="B1934" s="1539" t="s">
        <v>605</v>
      </c>
      <c r="C1934" s="1539"/>
      <c r="D1934" s="1539"/>
      <c r="E1934" s="330"/>
      <c r="F1934" s="332">
        <f>F1801</f>
        <v>0</v>
      </c>
    </row>
    <row r="1935" spans="1:6" s="331" customFormat="1">
      <c r="A1935" s="297" t="s">
        <v>426</v>
      </c>
      <c r="B1935" s="1539" t="s">
        <v>4444</v>
      </c>
      <c r="C1935" s="1539"/>
      <c r="D1935" s="1539"/>
      <c r="E1935" s="330"/>
      <c r="F1935" s="332">
        <f>F1819</f>
        <v>0</v>
      </c>
    </row>
    <row r="1936" spans="1:6" s="331" customFormat="1">
      <c r="A1936" s="297" t="s">
        <v>427</v>
      </c>
      <c r="B1936" s="1539" t="s">
        <v>681</v>
      </c>
      <c r="C1936" s="1539"/>
      <c r="D1936" s="1539"/>
      <c r="E1936" s="330"/>
      <c r="F1936" s="332">
        <f>F1899</f>
        <v>0</v>
      </c>
    </row>
    <row r="1937" spans="1:6" s="331" customFormat="1">
      <c r="A1937" s="297" t="s">
        <v>428</v>
      </c>
      <c r="B1937" s="1539" t="s">
        <v>685</v>
      </c>
      <c r="C1937" s="1539"/>
      <c r="D1937" s="1539"/>
      <c r="E1937" s="330"/>
      <c r="F1937" s="332">
        <f>F1918</f>
        <v>0</v>
      </c>
    </row>
    <row r="1938" spans="1:6" s="266" customFormat="1">
      <c r="B1938" s="3078"/>
    </row>
    <row r="1939" spans="1:6" s="266" customFormat="1">
      <c r="A1939" s="3079"/>
      <c r="B1939" s="3080"/>
      <c r="C1939" s="3079"/>
      <c r="D1939" s="3079"/>
      <c r="E1939" s="3079"/>
      <c r="F1939" s="3079"/>
    </row>
    <row r="1940" spans="1:6" s="273" customFormat="1" ht="13.8">
      <c r="B1940" s="328"/>
      <c r="E1940" s="333" t="s">
        <v>25</v>
      </c>
      <c r="F1940" s="332">
        <f>SUM(F1922:F1937)</f>
        <v>0</v>
      </c>
    </row>
    <row r="1941" spans="1:6" s="273" customFormat="1">
      <c r="B1941" s="328"/>
      <c r="E1941" s="334"/>
    </row>
    <row r="1942" spans="1:6" s="273" customFormat="1">
      <c r="B1942" s="328"/>
      <c r="C1942" s="336">
        <v>0.25</v>
      </c>
      <c r="D1942" s="336"/>
      <c r="E1942" s="337" t="s">
        <v>419</v>
      </c>
      <c r="F1942" s="332">
        <f>F1940*0.25</f>
        <v>0</v>
      </c>
    </row>
    <row r="1943" spans="1:6" s="273" customFormat="1">
      <c r="A1943" s="338"/>
      <c r="B1943" s="339"/>
      <c r="C1943" s="338"/>
      <c r="D1943" s="338"/>
      <c r="E1943" s="338"/>
      <c r="F1943" s="338"/>
    </row>
    <row r="1944" spans="1:6" s="273" customFormat="1" ht="13.8">
      <c r="B1944" s="328"/>
      <c r="C1944" s="298"/>
      <c r="D1944" s="298"/>
      <c r="E1944" s="340" t="s">
        <v>27</v>
      </c>
      <c r="F1944" s="341">
        <f>F1940+F1942</f>
        <v>0</v>
      </c>
    </row>
    <row r="1945" spans="1:6">
      <c r="A1945" s="3081"/>
      <c r="B1945" s="3082"/>
      <c r="C1945" s="3083"/>
      <c r="D1945" s="2720"/>
      <c r="E1945" s="2702"/>
      <c r="F1945" s="2702"/>
    </row>
    <row r="1946" spans="1:6">
      <c r="C1946" s="2608"/>
    </row>
    <row r="1947" spans="1:6">
      <c r="C1947" s="2608"/>
    </row>
  </sheetData>
  <sheetProtection algorithmName="SHA-512" hashValue="LjY10Ud3ySM/G9FPNcCjieO/UmV9V5XKNKzy/Suu2iExs4XFsz1q32ZUz6UrsxufEOWoqlm8QuMarndH7qyUxA==" saltValue="3NlmP3UNqcqyrEhKAjnIiQ==" spinCount="100000" sheet="1" objects="1" scenarios="1"/>
  <mergeCells count="18">
    <mergeCell ref="B1932:D1932"/>
    <mergeCell ref="B1933:D1933"/>
    <mergeCell ref="B1934:D1934"/>
    <mergeCell ref="B1935:D1935"/>
    <mergeCell ref="B1936:D1936"/>
    <mergeCell ref="B1937:D1937"/>
    <mergeCell ref="B1926:D1926"/>
    <mergeCell ref="B1927:D1927"/>
    <mergeCell ref="B1928:D1928"/>
    <mergeCell ref="B1929:D1929"/>
    <mergeCell ref="B1930:D1930"/>
    <mergeCell ref="B1931:D1931"/>
    <mergeCell ref="A486:E486"/>
    <mergeCell ref="A909:E909"/>
    <mergeCell ref="B1922:D1922"/>
    <mergeCell ref="B1923:D1923"/>
    <mergeCell ref="B1924:D1924"/>
    <mergeCell ref="B1925:D1925"/>
  </mergeCells>
  <printOptions horizontalCentered="1"/>
  <pageMargins left="0.78740157480314998" right="0.393700787" top="0.393700787" bottom="0.7" header="0" footer="0.25"/>
  <pageSetup paperSize="9" scale="91" orientation="portrait" cellComments="atEnd" r:id="rId1"/>
  <headerFooter>
    <oddFooter>&amp;L&amp;9&amp;A&amp;C&amp;9REKONSTRUKCIJA TERMALNOG REKREACIJSKOG 
CENTRA TERME TUHELJ - ELEMENT&amp;R&amp;"Arial,Podebljano"&amp;9&amp;P/&amp;N</oddFooter>
  </headerFooter>
  <rowBreaks count="8" manualBreakCount="8">
    <brk id="1571" max="5" man="1"/>
    <brk id="1611" max="5" man="1"/>
    <brk id="1644" max="5" man="1"/>
    <brk id="1676" max="5" man="1"/>
    <brk id="1702" max="5" man="1"/>
    <brk id="1734" max="5" man="1"/>
    <brk id="1769" max="5" man="1"/>
    <brk id="1802" max="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2CBCB-BA51-4BA1-BD33-690D740FCA6E}">
  <sheetPr>
    <tabColor rgb="FF00B0F0"/>
    <pageSetUpPr fitToPage="1"/>
  </sheetPr>
  <dimension ref="A1:W996"/>
  <sheetViews>
    <sheetView view="pageBreakPreview" zoomScaleNormal="100" zoomScaleSheetLayoutView="100" workbookViewId="0"/>
  </sheetViews>
  <sheetFormatPr defaultColWidth="14.44140625" defaultRowHeight="15" customHeight="1"/>
  <cols>
    <col min="1" max="1" width="18.5546875" style="1555" customWidth="1"/>
    <col min="2" max="2" width="15.77734375" style="1555" customWidth="1"/>
    <col min="3" max="3" width="49" style="1555" customWidth="1"/>
    <col min="4" max="23" width="8.88671875" style="1555" customWidth="1"/>
    <col min="24" max="16384" width="14.44140625" style="1555"/>
  </cols>
  <sheetData>
    <row r="1" spans="1:3" ht="15" customHeight="1">
      <c r="A1" s="1634"/>
      <c r="B1" s="1634"/>
    </row>
    <row r="2" spans="1:3" ht="48.75" customHeight="1">
      <c r="B2" s="1570" t="s">
        <v>0</v>
      </c>
      <c r="C2" s="1570" t="s">
        <v>2530</v>
      </c>
    </row>
    <row r="3" spans="1:3" ht="7.5" customHeight="1">
      <c r="B3" s="1680"/>
    </row>
    <row r="4" spans="1:3" ht="37.5" customHeight="1">
      <c r="B4" s="1570" t="s">
        <v>1</v>
      </c>
      <c r="C4" s="1570" t="s">
        <v>1393</v>
      </c>
    </row>
    <row r="5" spans="1:3" ht="7.5" customHeight="1"/>
    <row r="6" spans="1:3" ht="24" customHeight="1">
      <c r="A6" s="1634"/>
      <c r="B6" s="2147" t="s">
        <v>149</v>
      </c>
      <c r="C6" s="103" t="s">
        <v>1612</v>
      </c>
    </row>
    <row r="7" spans="1:3" ht="7.5" customHeight="1">
      <c r="B7" s="1634"/>
    </row>
    <row r="8" spans="1:3" ht="7.5" customHeight="1">
      <c r="B8" s="1634"/>
    </row>
    <row r="9" spans="1:3" s="102" customFormat="1" ht="15" customHeight="1">
      <c r="B9" s="222" t="s">
        <v>4</v>
      </c>
      <c r="C9" s="223" t="s">
        <v>1573</v>
      </c>
    </row>
    <row r="10" spans="1:3" s="102" customFormat="1" ht="15" customHeight="1">
      <c r="B10" s="222" t="s">
        <v>1610</v>
      </c>
      <c r="C10" s="223" t="s">
        <v>1613</v>
      </c>
    </row>
    <row r="11" spans="1:3" ht="15" customHeight="1">
      <c r="A11" s="1634"/>
      <c r="B11" s="1680"/>
    </row>
    <row r="12" spans="1:3" ht="15" customHeight="1">
      <c r="B12" s="1634"/>
    </row>
    <row r="14" spans="1:3" ht="15" customHeight="1">
      <c r="A14" s="1634"/>
      <c r="B14" s="1680"/>
    </row>
    <row r="15" spans="1:3" ht="15" customHeight="1">
      <c r="A15" s="1634"/>
      <c r="B15" s="1680"/>
    </row>
    <row r="16" spans="1:3" ht="15" customHeight="1">
      <c r="A16" s="1634"/>
      <c r="B16" s="1680"/>
    </row>
    <row r="19" spans="1:23" ht="15" customHeight="1">
      <c r="A19" s="1634"/>
      <c r="B19" s="2149"/>
    </row>
    <row r="20" spans="1:23" ht="15" customHeight="1">
      <c r="A20" s="1634"/>
      <c r="B20" s="2149"/>
    </row>
    <row r="22" spans="1:23" ht="15.75" customHeight="1"/>
    <row r="23" spans="1:23" ht="15" customHeight="1">
      <c r="A23" s="1634"/>
      <c r="B23" s="1680"/>
    </row>
    <row r="24" spans="1:23" ht="15" customHeight="1">
      <c r="A24" s="1634"/>
      <c r="B24" s="1680"/>
    </row>
    <row r="25" spans="1:23" ht="25.5" customHeight="1">
      <c r="B25" s="2150" t="s">
        <v>2514</v>
      </c>
    </row>
    <row r="26" spans="1:23" ht="25.5" customHeight="1">
      <c r="A26" s="2151"/>
      <c r="B26" s="2152" t="s">
        <v>1402</v>
      </c>
      <c r="C26" s="2153"/>
      <c r="D26" s="1562"/>
      <c r="E26" s="1562"/>
      <c r="F26" s="1562"/>
      <c r="G26" s="1562"/>
      <c r="H26" s="1562"/>
      <c r="I26" s="1562"/>
      <c r="J26" s="1562"/>
      <c r="K26" s="1562"/>
      <c r="L26" s="1562"/>
      <c r="M26" s="1562"/>
      <c r="N26" s="1562"/>
      <c r="O26" s="1562"/>
      <c r="P26" s="1562"/>
      <c r="Q26" s="1562"/>
      <c r="R26" s="1562"/>
      <c r="S26" s="1562"/>
      <c r="T26" s="1562"/>
      <c r="U26" s="1562"/>
      <c r="V26" s="1562"/>
      <c r="W26" s="1562"/>
    </row>
    <row r="27" spans="1:23" ht="15" customHeight="1">
      <c r="A27" s="2154"/>
      <c r="B27" s="2149"/>
    </row>
    <row r="28" spans="1:23" ht="15" customHeight="1">
      <c r="A28" s="2154"/>
      <c r="B28" s="1634"/>
    </row>
    <row r="29" spans="1:23" ht="15" customHeight="1">
      <c r="A29" s="2154"/>
      <c r="B29" s="1634"/>
    </row>
    <row r="30" spans="1:23" ht="15" customHeight="1">
      <c r="A30" s="2155"/>
      <c r="B30" s="1680"/>
    </row>
    <row r="31" spans="1:23" ht="15" customHeight="1">
      <c r="A31" s="2154"/>
      <c r="B31" s="1634"/>
    </row>
    <row r="32" spans="1:23" ht="15" customHeight="1">
      <c r="A32" s="2154"/>
      <c r="B32" s="1634"/>
    </row>
    <row r="33" spans="1:23" ht="15" customHeight="1">
      <c r="A33" s="2154"/>
      <c r="B33" s="1634"/>
    </row>
    <row r="34" spans="1:23" ht="15" customHeight="1">
      <c r="A34" s="2154"/>
      <c r="B34" s="1634"/>
      <c r="C34" s="1634"/>
      <c r="D34" s="1634"/>
      <c r="E34" s="1634"/>
      <c r="F34" s="1634"/>
      <c r="G34" s="1634"/>
      <c r="H34" s="1634"/>
      <c r="I34" s="1634"/>
      <c r="J34" s="1634"/>
      <c r="K34" s="1634"/>
      <c r="L34" s="1634"/>
      <c r="M34" s="1634"/>
      <c r="N34" s="1634"/>
      <c r="O34" s="1634"/>
      <c r="P34" s="1634"/>
      <c r="Q34" s="1634"/>
      <c r="R34" s="1634"/>
      <c r="S34" s="1634"/>
      <c r="T34" s="1634"/>
      <c r="U34" s="1634"/>
      <c r="V34" s="1634"/>
      <c r="W34" s="1634"/>
    </row>
    <row r="35" spans="1:23" ht="15" customHeight="1">
      <c r="A35" s="2154"/>
      <c r="B35" s="1634"/>
      <c r="C35" s="1634"/>
      <c r="D35" s="1634"/>
      <c r="E35" s="1634"/>
      <c r="F35" s="1634"/>
      <c r="G35" s="1634"/>
      <c r="H35" s="1634"/>
      <c r="I35" s="1634"/>
      <c r="J35" s="1634"/>
      <c r="K35" s="1634"/>
      <c r="L35" s="1634"/>
      <c r="M35" s="1634"/>
      <c r="N35" s="1634"/>
      <c r="O35" s="1634"/>
      <c r="P35" s="1634"/>
      <c r="Q35" s="1634"/>
      <c r="R35" s="1634"/>
      <c r="S35" s="1634"/>
      <c r="T35" s="1634"/>
      <c r="U35" s="1634"/>
      <c r="V35" s="1634"/>
      <c r="W35" s="1634"/>
    </row>
    <row r="36" spans="1:23" ht="15" customHeight="1">
      <c r="A36" s="2154"/>
      <c r="B36" s="1634"/>
      <c r="C36" s="1634"/>
      <c r="D36" s="1634"/>
      <c r="E36" s="1634"/>
      <c r="F36" s="1634"/>
      <c r="G36" s="1634"/>
      <c r="H36" s="1634"/>
      <c r="I36" s="1634"/>
      <c r="J36" s="1634"/>
      <c r="K36" s="1634"/>
      <c r="L36" s="1634"/>
      <c r="M36" s="1634"/>
      <c r="N36" s="1634"/>
      <c r="O36" s="1634"/>
      <c r="P36" s="1634"/>
      <c r="Q36" s="1634"/>
      <c r="R36" s="1634"/>
      <c r="S36" s="1634"/>
      <c r="T36" s="1634"/>
      <c r="U36" s="1634"/>
      <c r="V36" s="1634"/>
      <c r="W36" s="1634"/>
    </row>
    <row r="37" spans="1:23" ht="15" customHeight="1">
      <c r="A37" s="2154"/>
      <c r="B37" s="1634"/>
      <c r="C37" s="1634"/>
      <c r="D37" s="1634"/>
      <c r="E37" s="1634"/>
      <c r="F37" s="1634"/>
      <c r="G37" s="1634"/>
      <c r="H37" s="1634"/>
      <c r="I37" s="1634"/>
      <c r="J37" s="1634"/>
      <c r="K37" s="1634"/>
      <c r="L37" s="1634"/>
      <c r="M37" s="1634"/>
      <c r="N37" s="1634"/>
      <c r="O37" s="1634"/>
      <c r="P37" s="1634"/>
      <c r="Q37" s="1634"/>
      <c r="R37" s="1634"/>
      <c r="S37" s="1634"/>
      <c r="T37" s="1634"/>
      <c r="U37" s="1634"/>
      <c r="V37" s="1634"/>
      <c r="W37" s="1634"/>
    </row>
    <row r="38" spans="1:23" ht="15" customHeight="1">
      <c r="A38" s="2154"/>
      <c r="B38" s="1634"/>
    </row>
    <row r="39" spans="1:23" ht="0.75" customHeight="1">
      <c r="A39" s="2154"/>
      <c r="B39" s="1634"/>
    </row>
    <row r="40" spans="1:23" ht="10.5" customHeight="1">
      <c r="A40" s="2154"/>
      <c r="B40" s="1680"/>
    </row>
    <row r="41" spans="1:23" ht="19.5" customHeight="1">
      <c r="A41" s="1680"/>
      <c r="B41" s="1570" t="s">
        <v>151</v>
      </c>
      <c r="C41" s="1570" t="s">
        <v>1382</v>
      </c>
      <c r="D41" s="1680"/>
      <c r="E41" s="1680"/>
      <c r="F41" s="1680"/>
      <c r="G41" s="1680"/>
      <c r="H41" s="1680"/>
      <c r="I41" s="1680"/>
      <c r="J41" s="1680"/>
      <c r="K41" s="1680"/>
      <c r="L41" s="1680"/>
      <c r="M41" s="1680"/>
      <c r="N41" s="1680"/>
      <c r="O41" s="1680"/>
      <c r="P41" s="1680"/>
      <c r="Q41" s="1680"/>
      <c r="R41" s="1680"/>
      <c r="S41" s="1680"/>
      <c r="T41" s="1680"/>
      <c r="U41" s="1680"/>
      <c r="V41" s="1680"/>
      <c r="W41" s="1680"/>
    </row>
    <row r="42" spans="1:23" ht="17.25" customHeight="1">
      <c r="A42" s="1680"/>
      <c r="B42" s="1680"/>
      <c r="C42" s="1634" t="s">
        <v>234</v>
      </c>
      <c r="D42" s="1680"/>
      <c r="E42" s="1680"/>
      <c r="F42" s="1680"/>
      <c r="G42" s="1680"/>
      <c r="H42" s="1680"/>
      <c r="I42" s="1680"/>
      <c r="J42" s="1680"/>
      <c r="K42" s="1680"/>
      <c r="L42" s="1680"/>
      <c r="M42" s="1680"/>
      <c r="N42" s="1680"/>
      <c r="O42" s="1680"/>
      <c r="P42" s="1680"/>
      <c r="Q42" s="1680"/>
      <c r="R42" s="1680"/>
      <c r="S42" s="1680"/>
      <c r="T42" s="1680"/>
      <c r="U42" s="1680"/>
      <c r="V42" s="1680"/>
      <c r="W42" s="1680"/>
    </row>
    <row r="43" spans="1:23" ht="15" customHeight="1">
      <c r="B43" s="1634"/>
    </row>
    <row r="44" spans="1:23" ht="15.75" customHeight="1"/>
    <row r="45" spans="1:23" ht="15.75" customHeight="1"/>
    <row r="46" spans="1:23" ht="15.75" customHeight="1"/>
    <row r="47" spans="1:23" ht="15.75" customHeight="1"/>
    <row r="48" spans="1:2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sheetProtection algorithmName="SHA-512" hashValue="EYxRGk96l3yicPeRxno6GElT4xqDLe1/O+v1SW51XkxS45/Ww0aHYw2TUClKNC7TNSrW4fUTcIjGvf0YqB/HEQ==" saltValue="NCNmQzeZkmJ1aILv58V0BQ==" spinCount="100000" sheet="1" objects="1" scenarios="1"/>
  <mergeCells count="1">
    <mergeCell ref="B26:C26"/>
  </mergeCells>
  <printOptions horizontalCentered="1"/>
  <pageMargins left="1.299212598425197" right="0.55118110236220474" top="0.35433070866141736" bottom="0.39370078740157483" header="0" footer="0"/>
  <pageSetup paperSize="9" fitToHeight="0" orientation="portrait" r:id="rId1"/>
  <headerFooter>
    <oddFooter>&amp;L&amp;9&amp;A&amp;C&amp;9DIO 2 - ELEMENT - GRAĐENJE&amp;R&amp;"Arial,Bold"&amp;9&amp;P/&amp;N</oddFooter>
  </headerFooter>
  <colBreaks count="1" manualBreakCount="1">
    <brk id="3" max="5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9CFD2-F877-441E-805A-26BFFB5124DA}">
  <sheetPr>
    <tabColor rgb="FF00B0F0"/>
  </sheetPr>
  <dimension ref="A1:Z248"/>
  <sheetViews>
    <sheetView view="pageBreakPreview" zoomScaleNormal="100" zoomScaleSheetLayoutView="100" workbookViewId="0"/>
  </sheetViews>
  <sheetFormatPr defaultColWidth="14.44140625" defaultRowHeight="13.2"/>
  <cols>
    <col min="1" max="1" width="5.77734375" style="1555" customWidth="1"/>
    <col min="2" max="2" width="40.77734375" style="1555" customWidth="1"/>
    <col min="3" max="3" width="5.77734375" style="1555" customWidth="1"/>
    <col min="4" max="4" width="9.77734375" style="1555" customWidth="1"/>
    <col min="5" max="5" width="11.77734375" style="1555" customWidth="1"/>
    <col min="6" max="6" width="17.44140625" style="1555" customWidth="1"/>
    <col min="7" max="7" width="8.88671875" style="1555" customWidth="1"/>
    <col min="8" max="8" width="8.88671875" style="1555" hidden="1" customWidth="1"/>
    <col min="9" max="26" width="8.88671875" style="1555" customWidth="1"/>
    <col min="27" max="16384" width="14.44140625" style="1555"/>
  </cols>
  <sheetData>
    <row r="1" spans="1:26" ht="13.8">
      <c r="A1" s="2566" t="s">
        <v>206</v>
      </c>
      <c r="B1" s="2567" t="s">
        <v>702</v>
      </c>
      <c r="C1" s="2568"/>
      <c r="D1" s="2569"/>
      <c r="E1" s="2569"/>
      <c r="F1" s="2570"/>
      <c r="G1" s="1634"/>
      <c r="H1" s="1634"/>
      <c r="I1" s="1634"/>
      <c r="J1" s="1634"/>
      <c r="K1" s="1634"/>
      <c r="L1" s="1634"/>
      <c r="M1" s="1634"/>
      <c r="N1" s="1634"/>
      <c r="O1" s="1634"/>
      <c r="P1" s="1634"/>
      <c r="Q1" s="1634"/>
      <c r="R1" s="1634"/>
      <c r="S1" s="1634"/>
      <c r="T1" s="1634"/>
      <c r="U1" s="1634"/>
      <c r="V1" s="1634"/>
      <c r="W1" s="1634"/>
      <c r="X1" s="1634"/>
      <c r="Y1" s="1634"/>
      <c r="Z1" s="1634"/>
    </row>
    <row r="2" spans="1:26">
      <c r="A2" s="1565"/>
      <c r="B2" s="1565"/>
      <c r="C2" s="1565"/>
      <c r="D2" s="1565"/>
      <c r="E2" s="1565"/>
      <c r="F2" s="1565"/>
      <c r="G2" s="1565"/>
      <c r="H2" s="1565"/>
      <c r="I2" s="1565"/>
      <c r="J2" s="1565"/>
      <c r="K2" s="1565"/>
      <c r="L2" s="1565"/>
      <c r="M2" s="1565"/>
      <c r="N2" s="1565"/>
      <c r="O2" s="1565"/>
      <c r="P2" s="1565"/>
      <c r="Q2" s="1565"/>
      <c r="R2" s="1565"/>
      <c r="S2" s="1565"/>
      <c r="T2" s="1565"/>
      <c r="U2" s="1565"/>
      <c r="V2" s="1565"/>
      <c r="W2" s="1565"/>
      <c r="X2" s="1565"/>
      <c r="Y2" s="1565"/>
      <c r="Z2" s="1565"/>
    </row>
    <row r="3" spans="1:26">
      <c r="A3" s="2571"/>
      <c r="B3" s="2572" t="s">
        <v>227</v>
      </c>
      <c r="C3" s="2573"/>
      <c r="D3" s="2574"/>
      <c r="E3" s="2574"/>
      <c r="F3" s="2575"/>
    </row>
    <row r="4" spans="1:26">
      <c r="A4" s="2576"/>
      <c r="B4" s="2577"/>
      <c r="C4" s="2578"/>
      <c r="D4" s="2579"/>
      <c r="E4" s="2579"/>
      <c r="F4" s="2580"/>
    </row>
    <row r="5" spans="1:26" ht="66">
      <c r="A5" s="1634"/>
      <c r="B5" s="2587" t="s">
        <v>299</v>
      </c>
      <c r="C5" s="2588"/>
      <c r="D5" s="2588"/>
      <c r="E5" s="2588"/>
      <c r="F5" s="2588"/>
      <c r="H5" s="2586" t="s">
        <v>235</v>
      </c>
    </row>
    <row r="6" spans="1:26" ht="66">
      <c r="A6" s="1634"/>
      <c r="B6" s="2587" t="s">
        <v>298</v>
      </c>
      <c r="C6" s="2588"/>
      <c r="D6" s="2588"/>
      <c r="E6" s="2588"/>
      <c r="F6" s="2588"/>
      <c r="H6" s="2586" t="s">
        <v>235</v>
      </c>
    </row>
    <row r="7" spans="1:26" ht="52.8">
      <c r="A7" s="1634"/>
      <c r="B7" s="2585" t="s">
        <v>297</v>
      </c>
      <c r="C7" s="2153"/>
      <c r="D7" s="2153"/>
      <c r="E7" s="2153"/>
      <c r="F7" s="2153"/>
      <c r="H7" s="2586" t="s">
        <v>236</v>
      </c>
    </row>
    <row r="8" spans="1:26" ht="52.8">
      <c r="A8" s="1634"/>
      <c r="B8" s="2585" t="s">
        <v>237</v>
      </c>
      <c r="C8" s="2153"/>
      <c r="D8" s="2153"/>
      <c r="E8" s="2153"/>
      <c r="F8" s="2153"/>
      <c r="H8" s="2586" t="s">
        <v>236</v>
      </c>
    </row>
    <row r="9" spans="1:26" ht="52.8">
      <c r="A9" s="1634"/>
      <c r="B9" s="2585" t="s">
        <v>238</v>
      </c>
      <c r="C9" s="2153"/>
      <c r="D9" s="2153"/>
      <c r="E9" s="2153"/>
      <c r="F9" s="2153"/>
      <c r="H9" s="2586" t="s">
        <v>236</v>
      </c>
    </row>
    <row r="10" spans="1:26">
      <c r="A10" s="1634"/>
      <c r="B10" s="2581"/>
      <c r="C10" s="2582"/>
      <c r="D10" s="2583"/>
      <c r="E10" s="2582"/>
      <c r="F10" s="2582"/>
      <c r="H10" s="2584"/>
    </row>
    <row r="11" spans="1:26" ht="40.5" customHeight="1">
      <c r="A11" s="1634"/>
      <c r="B11" s="2585" t="s">
        <v>703</v>
      </c>
      <c r="C11" s="2153"/>
      <c r="D11" s="2153"/>
      <c r="E11" s="2153"/>
      <c r="F11" s="2153"/>
      <c r="H11" s="2586" t="s">
        <v>240</v>
      </c>
    </row>
    <row r="12" spans="1:26" ht="26.4">
      <c r="A12" s="1634"/>
      <c r="B12" s="2585" t="s">
        <v>241</v>
      </c>
      <c r="C12" s="2153"/>
      <c r="D12" s="2153"/>
      <c r="E12" s="2153"/>
      <c r="F12" s="2153"/>
      <c r="H12" s="2586" t="s">
        <v>240</v>
      </c>
    </row>
    <row r="13" spans="1:26" ht="39.6">
      <c r="A13" s="1634"/>
      <c r="B13" s="2585" t="s">
        <v>242</v>
      </c>
      <c r="C13" s="2153"/>
      <c r="D13" s="2153"/>
      <c r="E13" s="2153"/>
      <c r="F13" s="2153"/>
      <c r="H13" s="2586" t="s">
        <v>239</v>
      </c>
    </row>
    <row r="14" spans="1:26" ht="52.8">
      <c r="A14" s="1634"/>
      <c r="B14" s="2585" t="s">
        <v>243</v>
      </c>
      <c r="C14" s="2153"/>
      <c r="D14" s="2153"/>
      <c r="E14" s="2153"/>
      <c r="F14" s="2153"/>
      <c r="H14" s="2586" t="s">
        <v>236</v>
      </c>
    </row>
    <row r="15" spans="1:26">
      <c r="A15" s="1634"/>
      <c r="B15" s="2581"/>
      <c r="C15" s="2582"/>
      <c r="D15" s="2581"/>
      <c r="E15" s="2582"/>
      <c r="F15" s="2582"/>
      <c r="H15" s="2586"/>
    </row>
    <row r="16" spans="1:26" ht="122.25" customHeight="1">
      <c r="A16" s="1634"/>
      <c r="B16" s="2585" t="s">
        <v>1331</v>
      </c>
      <c r="C16" s="2585"/>
      <c r="D16" s="2585"/>
      <c r="E16" s="2585"/>
      <c r="F16" s="2585"/>
      <c r="H16" s="2586"/>
    </row>
    <row r="17" spans="1:8" ht="39.6">
      <c r="A17" s="1634"/>
      <c r="B17" s="2585" t="s">
        <v>244</v>
      </c>
      <c r="C17" s="2153"/>
      <c r="D17" s="2153"/>
      <c r="E17" s="2153"/>
      <c r="F17" s="2153"/>
      <c r="H17" s="2586" t="s">
        <v>239</v>
      </c>
    </row>
    <row r="18" spans="1:8" ht="26.4">
      <c r="A18" s="1634"/>
      <c r="B18" s="2585" t="s">
        <v>245</v>
      </c>
      <c r="C18" s="2153"/>
      <c r="D18" s="2153"/>
      <c r="E18" s="2153"/>
      <c r="F18" s="2153"/>
      <c r="H18" s="2586" t="s">
        <v>240</v>
      </c>
    </row>
    <row r="19" spans="1:8" ht="52.8">
      <c r="A19" s="1634"/>
      <c r="B19" s="2585" t="s">
        <v>246</v>
      </c>
      <c r="C19" s="2153"/>
      <c r="D19" s="2153"/>
      <c r="E19" s="2153"/>
      <c r="F19" s="2153"/>
      <c r="H19" s="2586" t="s">
        <v>236</v>
      </c>
    </row>
    <row r="20" spans="1:8">
      <c r="A20" s="1634"/>
      <c r="B20" s="2581"/>
      <c r="C20" s="2582"/>
      <c r="D20" s="2583"/>
      <c r="E20" s="2582"/>
      <c r="F20" s="2582"/>
      <c r="H20" s="2584"/>
    </row>
    <row r="21" spans="1:8" ht="39.6">
      <c r="A21" s="1634"/>
      <c r="B21" s="2585" t="s">
        <v>247</v>
      </c>
      <c r="C21" s="2153"/>
      <c r="D21" s="2153"/>
      <c r="E21" s="2153"/>
      <c r="F21" s="2153"/>
      <c r="H21" s="2586" t="s">
        <v>239</v>
      </c>
    </row>
    <row r="22" spans="1:8" ht="52.8">
      <c r="A22" s="1634"/>
      <c r="B22" s="2585" t="s">
        <v>248</v>
      </c>
      <c r="C22" s="2153"/>
      <c r="D22" s="2153"/>
      <c r="E22" s="2153"/>
      <c r="F22" s="2153"/>
      <c r="H22" s="2586" t="s">
        <v>236</v>
      </c>
    </row>
    <row r="23" spans="1:8" ht="52.8">
      <c r="A23" s="1634"/>
      <c r="B23" s="2585" t="s">
        <v>249</v>
      </c>
      <c r="C23" s="2153"/>
      <c r="D23" s="2153"/>
      <c r="E23" s="2153"/>
      <c r="F23" s="2153"/>
      <c r="H23" s="2586" t="s">
        <v>236</v>
      </c>
    </row>
    <row r="24" spans="1:8">
      <c r="A24" s="1634"/>
      <c r="B24" s="2581"/>
      <c r="C24" s="2582"/>
      <c r="D24" s="2583"/>
      <c r="E24" s="2582"/>
      <c r="F24" s="2582"/>
      <c r="H24" s="2584"/>
    </row>
    <row r="25" spans="1:8" ht="165.75" customHeight="1">
      <c r="A25" s="1728"/>
      <c r="B25" s="3084" t="s">
        <v>287</v>
      </c>
      <c r="C25" s="2588"/>
      <c r="D25" s="2588"/>
      <c r="E25" s="2588"/>
      <c r="F25" s="2588"/>
      <c r="H25" s="2586"/>
    </row>
    <row r="26" spans="1:8">
      <c r="A26" s="1634"/>
      <c r="B26" s="2581"/>
      <c r="C26" s="2581"/>
      <c r="D26" s="2581"/>
      <c r="E26" s="2581"/>
      <c r="F26" s="2581"/>
      <c r="H26" s="2586"/>
    </row>
    <row r="27" spans="1:8" ht="66">
      <c r="A27" s="1634"/>
      <c r="B27" s="2585" t="s">
        <v>296</v>
      </c>
      <c r="C27" s="2153"/>
      <c r="D27" s="2153"/>
      <c r="E27" s="2153"/>
      <c r="F27" s="2153"/>
      <c r="H27" s="2586" t="s">
        <v>235</v>
      </c>
    </row>
    <row r="28" spans="1:8" ht="26.4">
      <c r="A28" s="1634"/>
      <c r="B28" s="2585" t="s">
        <v>292</v>
      </c>
      <c r="C28" s="2153"/>
      <c r="D28" s="2153"/>
      <c r="E28" s="2153"/>
      <c r="F28" s="2153"/>
      <c r="H28" s="2586" t="s">
        <v>240</v>
      </c>
    </row>
    <row r="29" spans="1:8" ht="39.6">
      <c r="A29" s="1634"/>
      <c r="B29" s="2585" t="s">
        <v>250</v>
      </c>
      <c r="C29" s="2153"/>
      <c r="D29" s="2153"/>
      <c r="E29" s="2153"/>
      <c r="F29" s="2153"/>
      <c r="H29" s="2586" t="s">
        <v>239</v>
      </c>
    </row>
    <row r="30" spans="1:8" ht="39.6">
      <c r="A30" s="1634"/>
      <c r="B30" s="2585" t="s">
        <v>251</v>
      </c>
      <c r="C30" s="2153"/>
      <c r="D30" s="2153"/>
      <c r="E30" s="2153"/>
      <c r="F30" s="2153"/>
      <c r="H30" s="2586" t="s">
        <v>239</v>
      </c>
    </row>
    <row r="31" spans="1:8" ht="26.4">
      <c r="A31" s="1634"/>
      <c r="B31" s="2585" t="s">
        <v>252</v>
      </c>
      <c r="C31" s="2153"/>
      <c r="D31" s="2153"/>
      <c r="E31" s="2153"/>
      <c r="F31" s="2153"/>
      <c r="H31" s="2586" t="s">
        <v>240</v>
      </c>
    </row>
    <row r="32" spans="1:8" ht="53.25" customHeight="1">
      <c r="A32" s="1634"/>
      <c r="B32" s="2585" t="s">
        <v>253</v>
      </c>
      <c r="C32" s="2153"/>
      <c r="D32" s="2153"/>
      <c r="E32" s="2153"/>
      <c r="F32" s="2153"/>
      <c r="H32" s="2586" t="s">
        <v>239</v>
      </c>
    </row>
    <row r="33" spans="1:8" ht="39.6">
      <c r="A33" s="1634"/>
      <c r="B33" s="2585" t="s">
        <v>254</v>
      </c>
      <c r="C33" s="2153"/>
      <c r="D33" s="2153"/>
      <c r="E33" s="2153"/>
      <c r="F33" s="2153"/>
      <c r="H33" s="2586" t="s">
        <v>239</v>
      </c>
    </row>
    <row r="34" spans="1:8" ht="26.4">
      <c r="A34" s="1634"/>
      <c r="B34" s="2585" t="s">
        <v>255</v>
      </c>
      <c r="C34" s="2153"/>
      <c r="D34" s="2153"/>
      <c r="E34" s="2153"/>
      <c r="F34" s="2153"/>
      <c r="H34" s="2586" t="s">
        <v>240</v>
      </c>
    </row>
    <row r="35" spans="1:8" ht="39.6">
      <c r="A35" s="1634"/>
      <c r="B35" s="2585" t="s">
        <v>256</v>
      </c>
      <c r="C35" s="2153"/>
      <c r="D35" s="2153"/>
      <c r="E35" s="2153"/>
      <c r="F35" s="2153"/>
      <c r="H35" s="2586" t="s">
        <v>239</v>
      </c>
    </row>
    <row r="36" spans="1:8" ht="39.6">
      <c r="A36" s="1634"/>
      <c r="B36" s="2585" t="s">
        <v>257</v>
      </c>
      <c r="C36" s="2153"/>
      <c r="D36" s="2153"/>
      <c r="E36" s="2153"/>
      <c r="F36" s="2153"/>
      <c r="H36" s="2586" t="s">
        <v>239</v>
      </c>
    </row>
    <row r="37" spans="1:8" ht="52.8">
      <c r="A37" s="1634"/>
      <c r="B37" s="2585" t="s">
        <v>258</v>
      </c>
      <c r="C37" s="2153"/>
      <c r="D37" s="2153"/>
      <c r="E37" s="2153"/>
      <c r="F37" s="2153"/>
      <c r="H37" s="2586" t="s">
        <v>236</v>
      </c>
    </row>
    <row r="38" spans="1:8" ht="26.4">
      <c r="A38" s="1634"/>
      <c r="B38" s="2585" t="s">
        <v>259</v>
      </c>
      <c r="C38" s="2153"/>
      <c r="D38" s="2153"/>
      <c r="E38" s="2153"/>
      <c r="F38" s="2153"/>
      <c r="H38" s="2586" t="s">
        <v>240</v>
      </c>
    </row>
    <row r="39" spans="1:8" ht="26.4">
      <c r="A39" s="1634"/>
      <c r="B39" s="2585" t="s">
        <v>260</v>
      </c>
      <c r="C39" s="2153"/>
      <c r="D39" s="2153"/>
      <c r="E39" s="2153"/>
      <c r="F39" s="2153"/>
      <c r="H39" s="2586" t="s">
        <v>240</v>
      </c>
    </row>
    <row r="40" spans="1:8" ht="51" customHeight="1">
      <c r="A40" s="1634"/>
      <c r="B40" s="2585" t="s">
        <v>261</v>
      </c>
      <c r="C40" s="2153"/>
      <c r="D40" s="2153"/>
      <c r="E40" s="2153"/>
      <c r="F40" s="2153"/>
      <c r="H40" s="2586" t="s">
        <v>239</v>
      </c>
    </row>
    <row r="41" spans="1:8" ht="26.4">
      <c r="A41" s="1634"/>
      <c r="B41" s="2585" t="s">
        <v>262</v>
      </c>
      <c r="C41" s="2153"/>
      <c r="D41" s="2153"/>
      <c r="E41" s="2153"/>
      <c r="F41" s="2153"/>
      <c r="H41" s="2586" t="s">
        <v>240</v>
      </c>
    </row>
    <row r="42" spans="1:8" ht="26.4">
      <c r="A42" s="1634"/>
      <c r="B42" s="2585" t="s">
        <v>263</v>
      </c>
      <c r="C42" s="2153"/>
      <c r="D42" s="2153"/>
      <c r="E42" s="2153"/>
      <c r="F42" s="2153"/>
      <c r="H42" s="2586" t="s">
        <v>240</v>
      </c>
    </row>
    <row r="43" spans="1:8">
      <c r="A43" s="1634"/>
      <c r="B43" s="2581"/>
      <c r="C43" s="2582"/>
      <c r="D43" s="2583"/>
      <c r="E43" s="2582"/>
      <c r="F43" s="2582"/>
      <c r="H43" s="2584"/>
    </row>
    <row r="44" spans="1:8" ht="39.6">
      <c r="A44" s="1634"/>
      <c r="B44" s="2585" t="s">
        <v>264</v>
      </c>
      <c r="C44" s="2153"/>
      <c r="D44" s="2153"/>
      <c r="E44" s="2153"/>
      <c r="F44" s="2153"/>
      <c r="H44" s="2586" t="s">
        <v>239</v>
      </c>
    </row>
    <row r="45" spans="1:8" ht="52.8">
      <c r="A45" s="1634"/>
      <c r="B45" s="2585" t="s">
        <v>265</v>
      </c>
      <c r="C45" s="2153"/>
      <c r="D45" s="2153"/>
      <c r="E45" s="2153"/>
      <c r="F45" s="2153"/>
      <c r="H45" s="2586" t="s">
        <v>236</v>
      </c>
    </row>
    <row r="46" spans="1:8" ht="39.6">
      <c r="A46" s="1634"/>
      <c r="B46" s="2587" t="s">
        <v>295</v>
      </c>
      <c r="C46" s="2588"/>
      <c r="D46" s="2588"/>
      <c r="E46" s="2588"/>
      <c r="F46" s="2588"/>
      <c r="H46" s="2586" t="s">
        <v>239</v>
      </c>
    </row>
    <row r="47" spans="1:8">
      <c r="A47" s="1634"/>
      <c r="B47" s="2581"/>
      <c r="C47" s="2582"/>
      <c r="D47" s="2583"/>
      <c r="E47" s="2582"/>
      <c r="F47" s="2582"/>
      <c r="H47" s="2584"/>
    </row>
    <row r="48" spans="1:8" ht="39.6">
      <c r="A48" s="1634"/>
      <c r="B48" s="2585" t="s">
        <v>266</v>
      </c>
      <c r="C48" s="2153"/>
      <c r="D48" s="2153"/>
      <c r="E48" s="2153"/>
      <c r="F48" s="2153"/>
      <c r="H48" s="2586" t="s">
        <v>239</v>
      </c>
    </row>
    <row r="49" spans="2:6">
      <c r="C49" s="2589"/>
    </row>
    <row r="50" spans="2:6" ht="207" customHeight="1">
      <c r="B50" s="3085" t="s">
        <v>2531</v>
      </c>
      <c r="C50" s="3085"/>
      <c r="D50" s="3085"/>
      <c r="E50" s="3085"/>
      <c r="F50" s="3085"/>
    </row>
    <row r="51" spans="2:6">
      <c r="C51" s="2589"/>
    </row>
    <row r="52" spans="2:6">
      <c r="C52" s="2589"/>
    </row>
    <row r="53" spans="2:6">
      <c r="C53" s="2589"/>
    </row>
    <row r="54" spans="2:6">
      <c r="C54" s="2589"/>
    </row>
    <row r="55" spans="2:6">
      <c r="C55" s="2589"/>
    </row>
    <row r="56" spans="2:6">
      <c r="C56" s="2589"/>
    </row>
    <row r="57" spans="2:6">
      <c r="C57" s="2589"/>
    </row>
    <row r="58" spans="2:6">
      <c r="C58" s="2589"/>
    </row>
    <row r="59" spans="2:6">
      <c r="C59" s="2589"/>
    </row>
    <row r="60" spans="2:6">
      <c r="C60" s="2589"/>
    </row>
    <row r="61" spans="2:6">
      <c r="C61" s="2589"/>
    </row>
    <row r="62" spans="2:6">
      <c r="C62" s="2589"/>
    </row>
    <row r="63" spans="2:6">
      <c r="C63" s="2589"/>
    </row>
    <row r="64" spans="2:6">
      <c r="C64" s="2589"/>
    </row>
    <row r="65" spans="3:3">
      <c r="C65" s="2589"/>
    </row>
    <row r="66" spans="3:3">
      <c r="C66" s="2589"/>
    </row>
    <row r="67" spans="3:3">
      <c r="C67" s="2589"/>
    </row>
    <row r="68" spans="3:3">
      <c r="C68" s="2589"/>
    </row>
    <row r="69" spans="3:3">
      <c r="C69" s="2589"/>
    </row>
    <row r="70" spans="3:3">
      <c r="C70" s="2589"/>
    </row>
    <row r="71" spans="3:3">
      <c r="C71" s="2589"/>
    </row>
    <row r="72" spans="3:3">
      <c r="C72" s="2589"/>
    </row>
    <row r="73" spans="3:3">
      <c r="C73" s="2589"/>
    </row>
    <row r="74" spans="3:3">
      <c r="C74" s="2589"/>
    </row>
    <row r="75" spans="3:3">
      <c r="C75" s="2589"/>
    </row>
    <row r="76" spans="3:3">
      <c r="C76" s="2589"/>
    </row>
    <row r="77" spans="3:3">
      <c r="C77" s="2589"/>
    </row>
    <row r="78" spans="3:3">
      <c r="C78" s="2589"/>
    </row>
    <row r="79" spans="3:3">
      <c r="C79" s="2589"/>
    </row>
    <row r="80" spans="3:3">
      <c r="C80" s="2589"/>
    </row>
    <row r="81" spans="3:3">
      <c r="C81" s="2589"/>
    </row>
    <row r="82" spans="3:3">
      <c r="C82" s="2589"/>
    </row>
    <row r="83" spans="3:3">
      <c r="C83" s="2589"/>
    </row>
    <row r="84" spans="3:3">
      <c r="C84" s="2589"/>
    </row>
    <row r="85" spans="3:3">
      <c r="C85" s="2589"/>
    </row>
    <row r="86" spans="3:3">
      <c r="C86" s="2589"/>
    </row>
    <row r="87" spans="3:3">
      <c r="C87" s="2589"/>
    </row>
    <row r="88" spans="3:3">
      <c r="C88" s="2589"/>
    </row>
    <row r="89" spans="3:3">
      <c r="C89" s="2589"/>
    </row>
    <row r="90" spans="3:3">
      <c r="C90" s="2589"/>
    </row>
    <row r="91" spans="3:3">
      <c r="C91" s="2589"/>
    </row>
    <row r="92" spans="3:3">
      <c r="C92" s="2589"/>
    </row>
    <row r="93" spans="3:3">
      <c r="C93" s="2589"/>
    </row>
    <row r="94" spans="3:3">
      <c r="C94" s="2589"/>
    </row>
    <row r="95" spans="3:3">
      <c r="C95" s="2589"/>
    </row>
    <row r="96" spans="3:3">
      <c r="C96" s="2589"/>
    </row>
    <row r="97" spans="3:3">
      <c r="C97" s="2589"/>
    </row>
    <row r="98" spans="3:3">
      <c r="C98" s="2589"/>
    </row>
    <row r="99" spans="3:3">
      <c r="C99" s="2589"/>
    </row>
    <row r="100" spans="3:3">
      <c r="C100" s="2589"/>
    </row>
    <row r="101" spans="3:3">
      <c r="C101" s="2589"/>
    </row>
    <row r="102" spans="3:3">
      <c r="C102" s="2589"/>
    </row>
    <row r="103" spans="3:3">
      <c r="C103" s="2589"/>
    </row>
    <row r="104" spans="3:3">
      <c r="C104" s="2589"/>
    </row>
    <row r="105" spans="3:3">
      <c r="C105" s="2589"/>
    </row>
    <row r="106" spans="3:3">
      <c r="C106" s="2589"/>
    </row>
    <row r="107" spans="3:3">
      <c r="C107" s="2589"/>
    </row>
    <row r="108" spans="3:3">
      <c r="C108" s="2589"/>
    </row>
    <row r="109" spans="3:3">
      <c r="C109" s="2589"/>
    </row>
    <row r="110" spans="3:3">
      <c r="C110" s="2589"/>
    </row>
    <row r="111" spans="3:3">
      <c r="C111" s="2589"/>
    </row>
    <row r="112" spans="3:3">
      <c r="C112" s="2589"/>
    </row>
    <row r="113" spans="3:3">
      <c r="C113" s="2589"/>
    </row>
    <row r="114" spans="3:3">
      <c r="C114" s="2589"/>
    </row>
    <row r="115" spans="3:3">
      <c r="C115" s="2589"/>
    </row>
    <row r="116" spans="3:3">
      <c r="C116" s="2589"/>
    </row>
    <row r="117" spans="3:3">
      <c r="C117" s="2589"/>
    </row>
    <row r="118" spans="3:3">
      <c r="C118" s="2589"/>
    </row>
    <row r="119" spans="3:3">
      <c r="C119" s="2589"/>
    </row>
    <row r="120" spans="3:3">
      <c r="C120" s="2589"/>
    </row>
    <row r="121" spans="3:3">
      <c r="C121" s="2589"/>
    </row>
    <row r="122" spans="3:3">
      <c r="C122" s="2589"/>
    </row>
    <row r="123" spans="3:3">
      <c r="C123" s="2589"/>
    </row>
    <row r="124" spans="3:3">
      <c r="C124" s="2589"/>
    </row>
    <row r="125" spans="3:3">
      <c r="C125" s="2589"/>
    </row>
    <row r="126" spans="3:3">
      <c r="C126" s="2589"/>
    </row>
    <row r="127" spans="3:3">
      <c r="C127" s="2589"/>
    </row>
    <row r="128" spans="3:3">
      <c r="C128" s="2589"/>
    </row>
    <row r="129" spans="3:3">
      <c r="C129" s="2589"/>
    </row>
    <row r="130" spans="3:3">
      <c r="C130" s="2589"/>
    </row>
    <row r="131" spans="3:3">
      <c r="C131" s="2589"/>
    </row>
    <row r="132" spans="3:3">
      <c r="C132" s="2589"/>
    </row>
    <row r="133" spans="3:3">
      <c r="C133" s="2589"/>
    </row>
    <row r="134" spans="3:3">
      <c r="C134" s="2589"/>
    </row>
    <row r="135" spans="3:3">
      <c r="C135" s="2589"/>
    </row>
    <row r="136" spans="3:3">
      <c r="C136" s="2589"/>
    </row>
    <row r="137" spans="3:3">
      <c r="C137" s="2589"/>
    </row>
    <row r="138" spans="3:3">
      <c r="C138" s="2589"/>
    </row>
    <row r="139" spans="3:3">
      <c r="C139" s="2589"/>
    </row>
    <row r="140" spans="3:3">
      <c r="C140" s="2589"/>
    </row>
    <row r="141" spans="3:3">
      <c r="C141" s="2589"/>
    </row>
    <row r="142" spans="3:3">
      <c r="C142" s="2589"/>
    </row>
    <row r="143" spans="3:3">
      <c r="C143" s="2589"/>
    </row>
    <row r="144" spans="3:3">
      <c r="C144" s="2589"/>
    </row>
    <row r="145" spans="3:3">
      <c r="C145" s="2589"/>
    </row>
    <row r="146" spans="3:3">
      <c r="C146" s="2589"/>
    </row>
    <row r="147" spans="3:3">
      <c r="C147" s="2589"/>
    </row>
    <row r="148" spans="3:3">
      <c r="C148" s="2589"/>
    </row>
    <row r="149" spans="3:3">
      <c r="C149" s="2589"/>
    </row>
    <row r="150" spans="3:3">
      <c r="C150" s="2589"/>
    </row>
    <row r="151" spans="3:3">
      <c r="C151" s="2589"/>
    </row>
    <row r="152" spans="3:3">
      <c r="C152" s="2589"/>
    </row>
    <row r="153" spans="3:3">
      <c r="C153" s="2589"/>
    </row>
    <row r="154" spans="3:3">
      <c r="C154" s="2589"/>
    </row>
    <row r="155" spans="3:3">
      <c r="C155" s="2589"/>
    </row>
    <row r="156" spans="3:3">
      <c r="C156" s="2589"/>
    </row>
    <row r="157" spans="3:3">
      <c r="C157" s="2589"/>
    </row>
    <row r="158" spans="3:3">
      <c r="C158" s="2589"/>
    </row>
    <row r="159" spans="3:3">
      <c r="C159" s="2589"/>
    </row>
    <row r="160" spans="3:3">
      <c r="C160" s="2589"/>
    </row>
    <row r="161" spans="3:3">
      <c r="C161" s="2589"/>
    </row>
    <row r="162" spans="3:3">
      <c r="C162" s="2589"/>
    </row>
    <row r="163" spans="3:3">
      <c r="C163" s="2589"/>
    </row>
    <row r="164" spans="3:3">
      <c r="C164" s="2589"/>
    </row>
    <row r="165" spans="3:3">
      <c r="C165" s="2589"/>
    </row>
    <row r="166" spans="3:3">
      <c r="C166" s="2589"/>
    </row>
    <row r="167" spans="3:3">
      <c r="C167" s="2589"/>
    </row>
    <row r="168" spans="3:3">
      <c r="C168" s="2589"/>
    </row>
    <row r="169" spans="3:3">
      <c r="C169" s="2589"/>
    </row>
    <row r="170" spans="3:3">
      <c r="C170" s="2589"/>
    </row>
    <row r="171" spans="3:3">
      <c r="C171" s="2589"/>
    </row>
    <row r="172" spans="3:3">
      <c r="C172" s="2589"/>
    </row>
    <row r="173" spans="3:3">
      <c r="C173" s="2589"/>
    </row>
    <row r="174" spans="3:3">
      <c r="C174" s="2589"/>
    </row>
    <row r="175" spans="3:3">
      <c r="C175" s="2589"/>
    </row>
    <row r="176" spans="3:3">
      <c r="C176" s="2589"/>
    </row>
    <row r="177" spans="3:3">
      <c r="C177" s="2589"/>
    </row>
    <row r="178" spans="3:3">
      <c r="C178" s="2589"/>
    </row>
    <row r="179" spans="3:3">
      <c r="C179" s="2589"/>
    </row>
    <row r="180" spans="3:3">
      <c r="C180" s="2589"/>
    </row>
    <row r="181" spans="3:3">
      <c r="C181" s="2589"/>
    </row>
    <row r="182" spans="3:3">
      <c r="C182" s="2589"/>
    </row>
    <row r="183" spans="3:3">
      <c r="C183" s="2589"/>
    </row>
    <row r="184" spans="3:3">
      <c r="C184" s="2589"/>
    </row>
    <row r="185" spans="3:3">
      <c r="C185" s="2589"/>
    </row>
    <row r="186" spans="3:3">
      <c r="C186" s="2589"/>
    </row>
    <row r="187" spans="3:3">
      <c r="C187" s="2589"/>
    </row>
    <row r="188" spans="3:3">
      <c r="C188" s="2589"/>
    </row>
    <row r="189" spans="3:3">
      <c r="C189" s="2589"/>
    </row>
    <row r="190" spans="3:3">
      <c r="C190" s="2589"/>
    </row>
    <row r="191" spans="3:3">
      <c r="C191" s="2589"/>
    </row>
    <row r="192" spans="3:3">
      <c r="C192" s="2589"/>
    </row>
    <row r="193" spans="3:3">
      <c r="C193" s="2589"/>
    </row>
    <row r="194" spans="3:3">
      <c r="C194" s="2589"/>
    </row>
    <row r="195" spans="3:3">
      <c r="C195" s="2589"/>
    </row>
    <row r="196" spans="3:3">
      <c r="C196" s="2589"/>
    </row>
    <row r="197" spans="3:3">
      <c r="C197" s="2589"/>
    </row>
    <row r="198" spans="3:3">
      <c r="C198" s="2589"/>
    </row>
    <row r="199" spans="3:3">
      <c r="C199" s="2589"/>
    </row>
    <row r="200" spans="3:3">
      <c r="C200" s="2589"/>
    </row>
    <row r="201" spans="3:3">
      <c r="C201" s="2589"/>
    </row>
    <row r="202" spans="3:3">
      <c r="C202" s="2589"/>
    </row>
    <row r="203" spans="3:3">
      <c r="C203" s="2589"/>
    </row>
    <row r="204" spans="3:3">
      <c r="C204" s="2589"/>
    </row>
    <row r="205" spans="3:3">
      <c r="C205" s="2589"/>
    </row>
    <row r="206" spans="3:3">
      <c r="C206" s="2589"/>
    </row>
    <row r="207" spans="3:3">
      <c r="C207" s="2589"/>
    </row>
    <row r="208" spans="3:3">
      <c r="C208" s="2589"/>
    </row>
    <row r="209" spans="3:3">
      <c r="C209" s="2589"/>
    </row>
    <row r="210" spans="3:3">
      <c r="C210" s="2589"/>
    </row>
    <row r="211" spans="3:3">
      <c r="C211" s="2589"/>
    </row>
    <row r="212" spans="3:3">
      <c r="C212" s="2589"/>
    </row>
    <row r="213" spans="3:3">
      <c r="C213" s="2589"/>
    </row>
    <row r="214" spans="3:3">
      <c r="C214" s="2589"/>
    </row>
    <row r="215" spans="3:3">
      <c r="C215" s="2589"/>
    </row>
    <row r="216" spans="3:3">
      <c r="C216" s="2589"/>
    </row>
    <row r="217" spans="3:3">
      <c r="C217" s="2589"/>
    </row>
    <row r="218" spans="3:3">
      <c r="C218" s="2589"/>
    </row>
    <row r="219" spans="3:3">
      <c r="C219" s="2589"/>
    </row>
    <row r="220" spans="3:3">
      <c r="C220" s="2589"/>
    </row>
    <row r="221" spans="3:3">
      <c r="C221" s="2589"/>
    </row>
    <row r="222" spans="3:3">
      <c r="C222" s="2589"/>
    </row>
    <row r="223" spans="3:3">
      <c r="C223" s="2589"/>
    </row>
    <row r="224" spans="3:3">
      <c r="C224" s="2589"/>
    </row>
    <row r="225" spans="3:3">
      <c r="C225" s="2589"/>
    </row>
    <row r="226" spans="3:3">
      <c r="C226" s="2589"/>
    </row>
    <row r="227" spans="3:3">
      <c r="C227" s="2589"/>
    </row>
    <row r="228" spans="3:3">
      <c r="C228" s="2589"/>
    </row>
    <row r="229" spans="3:3">
      <c r="C229" s="2589"/>
    </row>
    <row r="230" spans="3:3">
      <c r="C230" s="2589"/>
    </row>
    <row r="231" spans="3:3">
      <c r="C231" s="2589"/>
    </row>
    <row r="232" spans="3:3">
      <c r="C232" s="2589"/>
    </row>
    <row r="233" spans="3:3">
      <c r="C233" s="2589"/>
    </row>
    <row r="234" spans="3:3">
      <c r="C234" s="2589"/>
    </row>
    <row r="235" spans="3:3">
      <c r="C235" s="2589"/>
    </row>
    <row r="236" spans="3:3">
      <c r="C236" s="2589"/>
    </row>
    <row r="237" spans="3:3">
      <c r="C237" s="2589"/>
    </row>
    <row r="238" spans="3:3">
      <c r="C238" s="2589"/>
    </row>
    <row r="239" spans="3:3">
      <c r="C239" s="2589"/>
    </row>
    <row r="240" spans="3:3">
      <c r="C240" s="2589"/>
    </row>
    <row r="241" spans="3:3">
      <c r="C241" s="2589"/>
    </row>
    <row r="242" spans="3:3">
      <c r="C242" s="2589"/>
    </row>
    <row r="243" spans="3:3">
      <c r="C243" s="2589"/>
    </row>
    <row r="244" spans="3:3">
      <c r="C244" s="2589"/>
    </row>
    <row r="245" spans="3:3">
      <c r="C245" s="2589"/>
    </row>
    <row r="246" spans="3:3">
      <c r="C246" s="2589"/>
    </row>
    <row r="247" spans="3:3">
      <c r="C247" s="2589"/>
    </row>
    <row r="248" spans="3:3">
      <c r="C248" s="2589"/>
    </row>
  </sheetData>
  <sheetProtection algorithmName="SHA-512" hashValue="uChIVkwrdYJSe0AS2xNa4b65HsnpFrAqVtHysG4zhoq3Sp3WQ5yvhRrYWMBspFDbKgQCDgQ/SIpfHkip5nsiBw==" saltValue="ThIlPAexQMXyq1mfhApXEw==" spinCount="100000" sheet="1" objects="1" scenarios="1"/>
  <mergeCells count="38">
    <mergeCell ref="B48:F48"/>
    <mergeCell ref="B50:F50"/>
    <mergeCell ref="B40:F40"/>
    <mergeCell ref="B41:F41"/>
    <mergeCell ref="B42:F42"/>
    <mergeCell ref="B44:F44"/>
    <mergeCell ref="B45:F45"/>
    <mergeCell ref="B46:F46"/>
    <mergeCell ref="B34:F34"/>
    <mergeCell ref="B35:F35"/>
    <mergeCell ref="B36:F36"/>
    <mergeCell ref="B37:F37"/>
    <mergeCell ref="B38:F38"/>
    <mergeCell ref="B39:F39"/>
    <mergeCell ref="B28:F28"/>
    <mergeCell ref="B29:F29"/>
    <mergeCell ref="B30:F30"/>
    <mergeCell ref="B31:F31"/>
    <mergeCell ref="B32:F32"/>
    <mergeCell ref="B33:F33"/>
    <mergeCell ref="B19:F19"/>
    <mergeCell ref="B21:F21"/>
    <mergeCell ref="B22:F22"/>
    <mergeCell ref="B23:F23"/>
    <mergeCell ref="B25:F25"/>
    <mergeCell ref="B27:F27"/>
    <mergeCell ref="B12:F12"/>
    <mergeCell ref="B13:F13"/>
    <mergeCell ref="B14:F14"/>
    <mergeCell ref="B16:F16"/>
    <mergeCell ref="B17:F17"/>
    <mergeCell ref="B18:F18"/>
    <mergeCell ref="B5:F5"/>
    <mergeCell ref="B6:F6"/>
    <mergeCell ref="B7:F7"/>
    <mergeCell ref="B8:F8"/>
    <mergeCell ref="B9:F9"/>
    <mergeCell ref="B11:F11"/>
  </mergeCells>
  <printOptions horizontalCentered="1"/>
  <pageMargins left="1.299212598425197" right="0.55118110236220474" top="0.35433070866141736" bottom="0.39370078740157483" header="0" footer="0"/>
  <pageSetup paperSize="9" scale="90" orientation="portrait" r:id="rId1"/>
  <headerFooter>
    <oddFooter>&amp;L&amp;9&amp;A&amp;C&amp;9DIO 2 - ELEMENT - GRAĐENJE&amp;R&amp;"Arial,Bold"&amp;9&amp;P/&amp;N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80C4-1E2C-475C-B281-9631B94FE352}">
  <sheetPr>
    <tabColor rgb="FF00B0F0"/>
  </sheetPr>
  <dimension ref="A1:I975"/>
  <sheetViews>
    <sheetView showZeros="0" view="pageBreakPreview" zoomScaleNormal="100" zoomScaleSheetLayoutView="100" workbookViewId="0"/>
  </sheetViews>
  <sheetFormatPr defaultColWidth="14.44140625" defaultRowHeight="13.2"/>
  <cols>
    <col min="1" max="1" width="5" style="2759" customWidth="1"/>
    <col min="2" max="2" width="40.77734375" style="2759" customWidth="1"/>
    <col min="3" max="3" width="7.77734375" style="2759" customWidth="1"/>
    <col min="4" max="4" width="9.77734375" style="2759" customWidth="1"/>
    <col min="5" max="5" width="12.77734375" style="2759" customWidth="1"/>
    <col min="6" max="6" width="15.21875" style="3378" customWidth="1"/>
    <col min="7" max="7" width="2.77734375" style="2759" customWidth="1"/>
    <col min="8" max="16384" width="14.44140625" style="2759"/>
  </cols>
  <sheetData>
    <row r="1" spans="1:6">
      <c r="A1" s="3086" t="s">
        <v>165</v>
      </c>
      <c r="B1" s="3087" t="s">
        <v>166</v>
      </c>
      <c r="C1" s="3087" t="s">
        <v>167</v>
      </c>
      <c r="D1" s="3087" t="s">
        <v>168</v>
      </c>
      <c r="E1" s="3087" t="s">
        <v>169</v>
      </c>
      <c r="F1" s="3087" t="s">
        <v>170</v>
      </c>
    </row>
    <row r="2" spans="1:6">
      <c r="A2" s="3088">
        <v>1</v>
      </c>
      <c r="B2" s="3089">
        <v>2</v>
      </c>
      <c r="C2" s="3089">
        <v>3</v>
      </c>
      <c r="D2" s="3089">
        <v>4</v>
      </c>
      <c r="E2" s="3089">
        <v>5</v>
      </c>
      <c r="F2" s="3089" t="s">
        <v>171</v>
      </c>
    </row>
    <row r="3" spans="1:6">
      <c r="A3" s="3090"/>
      <c r="B3" s="3090"/>
      <c r="C3" s="3090"/>
      <c r="D3" s="3090"/>
      <c r="E3" s="3090"/>
      <c r="F3" s="3091"/>
    </row>
    <row r="4" spans="1:6" ht="13.8">
      <c r="A4" s="3092" t="s">
        <v>4477</v>
      </c>
      <c r="B4" s="3093" t="s">
        <v>4478</v>
      </c>
      <c r="C4" s="3094"/>
      <c r="D4" s="3095"/>
      <c r="E4" s="3096"/>
      <c r="F4" s="3097"/>
    </row>
    <row r="5" spans="1:6">
      <c r="A5" s="3090"/>
      <c r="B5" s="3090"/>
      <c r="C5" s="3090"/>
      <c r="D5" s="3090"/>
      <c r="E5" s="3090"/>
      <c r="F5" s="3091"/>
    </row>
    <row r="6" spans="1:6">
      <c r="A6" s="3090"/>
      <c r="B6" s="1861" t="s">
        <v>2490</v>
      </c>
      <c r="C6" s="3090"/>
      <c r="D6" s="3090"/>
      <c r="E6" s="3090"/>
      <c r="F6" s="3091"/>
    </row>
    <row r="7" spans="1:6" ht="92.4">
      <c r="A7" s="3090"/>
      <c r="B7" s="1861" t="s">
        <v>2493</v>
      </c>
      <c r="C7" s="3090"/>
      <c r="D7" s="3090"/>
      <c r="E7" s="3090"/>
      <c r="F7" s="3091"/>
    </row>
    <row r="8" spans="1:6">
      <c r="A8" s="3090"/>
      <c r="B8" s="3090"/>
      <c r="C8" s="3090"/>
      <c r="D8" s="3090"/>
      <c r="E8" s="3090"/>
      <c r="F8" s="3091"/>
    </row>
    <row r="9" spans="1:6" s="2592" customFormat="1">
      <c r="A9" s="3098" t="s">
        <v>1579</v>
      </c>
      <c r="B9" s="3099" t="s">
        <v>184</v>
      </c>
      <c r="C9" s="3100"/>
      <c r="D9" s="3101"/>
      <c r="E9" s="3102"/>
      <c r="F9" s="3103"/>
    </row>
    <row r="10" spans="1:6" s="2592" customFormat="1">
      <c r="A10" s="2612"/>
      <c r="B10" s="2836"/>
      <c r="D10" s="2624"/>
      <c r="E10" s="2835"/>
      <c r="F10" s="2835"/>
    </row>
    <row r="11" spans="1:6" s="2592" customFormat="1">
      <c r="A11" s="3104" t="s">
        <v>1580</v>
      </c>
      <c r="B11" s="3105" t="s">
        <v>153</v>
      </c>
      <c r="C11" s="3106"/>
      <c r="D11" s="3107"/>
      <c r="E11" s="3108"/>
      <c r="F11" s="3109"/>
    </row>
    <row r="12" spans="1:6" s="2676" customFormat="1">
      <c r="A12" s="2840"/>
      <c r="B12" s="3110"/>
      <c r="D12" s="2671"/>
      <c r="E12" s="3111"/>
      <c r="F12" s="3111"/>
    </row>
    <row r="13" spans="1:6" s="2676" customFormat="1" ht="79.2">
      <c r="A13" s="2840">
        <f>IF(B13&gt;0,MAX(A12:A$12)+1,"")</f>
        <v>1</v>
      </c>
      <c r="B13" s="181" t="s">
        <v>4479</v>
      </c>
      <c r="C13" s="182" t="s">
        <v>215</v>
      </c>
      <c r="D13" s="183">
        <v>1</v>
      </c>
      <c r="E13" s="1500"/>
      <c r="F13" s="3112">
        <f>E13*D13</f>
        <v>0</v>
      </c>
    </row>
    <row r="14" spans="1:6" s="2676" customFormat="1">
      <c r="A14" s="2840" t="str">
        <f>IF(B14&gt;0,MAX(A$12:A13)+1,"")</f>
        <v/>
      </c>
      <c r="B14" s="181"/>
      <c r="C14" s="182"/>
      <c r="D14" s="3113"/>
      <c r="E14" s="1500"/>
      <c r="F14" s="3112"/>
    </row>
    <row r="15" spans="1:6" s="2676" customFormat="1" ht="145.19999999999999">
      <c r="A15" s="2840">
        <f>IF(B15&gt;0,MAX(A$12:A14)+1,"")</f>
        <v>2</v>
      </c>
      <c r="B15" s="181" t="s">
        <v>4480</v>
      </c>
      <c r="C15" s="182" t="s">
        <v>267</v>
      </c>
      <c r="D15" s="3113">
        <v>1</v>
      </c>
      <c r="E15" s="1500"/>
      <c r="F15" s="3112">
        <f>E15*D15</f>
        <v>0</v>
      </c>
    </row>
    <row r="16" spans="1:6" s="2676" customFormat="1">
      <c r="A16" s="2840" t="str">
        <f>IF(B16&gt;0,MAX(A$12:A15)+1,"")</f>
        <v/>
      </c>
      <c r="B16" s="181"/>
      <c r="C16" s="182"/>
      <c r="D16" s="3113"/>
      <c r="E16" s="1500"/>
      <c r="F16" s="3112"/>
    </row>
    <row r="17" spans="1:6" s="2676" customFormat="1" ht="145.19999999999999">
      <c r="A17" s="2840">
        <f>IF(B17&gt;0,MAX(A$12:A16)+1,"")</f>
        <v>3</v>
      </c>
      <c r="B17" s="181" t="s">
        <v>4481</v>
      </c>
      <c r="C17" s="182" t="s">
        <v>267</v>
      </c>
      <c r="D17" s="3113">
        <v>1</v>
      </c>
      <c r="E17" s="1500"/>
      <c r="F17" s="3112">
        <f>E17*D17</f>
        <v>0</v>
      </c>
    </row>
    <row r="18" spans="1:6" s="2676" customFormat="1">
      <c r="A18" s="2840" t="str">
        <f>IF(B18&gt;0,MAX(A$12:A17)+1,"")</f>
        <v/>
      </c>
      <c r="B18" s="3110"/>
      <c r="D18" s="2671"/>
      <c r="E18" s="3114"/>
      <c r="F18" s="3111"/>
    </row>
    <row r="19" spans="1:6" s="2676" customFormat="1">
      <c r="A19" s="3115" t="str">
        <f>A11</f>
        <v>5.1.1.</v>
      </c>
      <c r="B19" s="3116" t="str">
        <f>LEFT(B11,100)&amp;" UKUPNO:"</f>
        <v>PRIPREMNI RADOVI UKUPNO:</v>
      </c>
      <c r="C19" s="3117"/>
      <c r="D19" s="3118"/>
      <c r="E19" s="3119"/>
      <c r="F19" s="3120">
        <f>SUM(F12:F18)</f>
        <v>0</v>
      </c>
    </row>
    <row r="20" spans="1:6" s="2676" customFormat="1">
      <c r="A20" s="2840"/>
      <c r="B20" s="3110"/>
      <c r="D20" s="2670"/>
      <c r="E20" s="3111"/>
      <c r="F20" s="3111"/>
    </row>
    <row r="21" spans="1:6" s="2676" customFormat="1">
      <c r="A21" s="3121" t="s">
        <v>1587</v>
      </c>
      <c r="B21" s="3122" t="s">
        <v>367</v>
      </c>
      <c r="C21" s="3123"/>
      <c r="D21" s="3124"/>
      <c r="E21" s="3125"/>
      <c r="F21" s="3126"/>
    </row>
    <row r="22" spans="1:6" s="2676" customFormat="1">
      <c r="A22" s="2840"/>
      <c r="B22" s="3110"/>
      <c r="D22" s="2671"/>
      <c r="E22" s="3111"/>
      <c r="F22" s="3111"/>
    </row>
    <row r="23" spans="1:6" s="2592" customFormat="1" ht="105.6">
      <c r="A23" s="2612">
        <f>IF(B23&gt;0,MAX(A22:A$22)+1,"")</f>
        <v>1</v>
      </c>
      <c r="B23" s="178" t="s">
        <v>4482</v>
      </c>
      <c r="C23" s="179"/>
      <c r="D23" s="185"/>
      <c r="E23" s="1495"/>
      <c r="F23" s="3127">
        <f>E23*D23</f>
        <v>0</v>
      </c>
    </row>
    <row r="24" spans="1:6" s="2592" customFormat="1">
      <c r="A24" s="2612"/>
      <c r="B24" s="178" t="s">
        <v>4483</v>
      </c>
      <c r="C24" s="179" t="s">
        <v>215</v>
      </c>
      <c r="D24" s="185">
        <v>4</v>
      </c>
      <c r="E24" s="1495"/>
      <c r="F24" s="3127">
        <f>E24*D24</f>
        <v>0</v>
      </c>
    </row>
    <row r="25" spans="1:6" s="2592" customFormat="1">
      <c r="A25" s="2612"/>
      <c r="B25" s="178" t="s">
        <v>4484</v>
      </c>
      <c r="C25" s="179" t="s">
        <v>215</v>
      </c>
      <c r="D25" s="185">
        <v>12</v>
      </c>
      <c r="E25" s="1495"/>
      <c r="F25" s="3127">
        <f>E25*D25</f>
        <v>0</v>
      </c>
    </row>
    <row r="26" spans="1:6" s="2592" customFormat="1">
      <c r="A26" s="2612"/>
      <c r="B26" s="178" t="s">
        <v>4485</v>
      </c>
      <c r="C26" s="179" t="s">
        <v>215</v>
      </c>
      <c r="D26" s="185">
        <v>3</v>
      </c>
      <c r="E26" s="1495"/>
      <c r="F26" s="3127">
        <f>E26*D26</f>
        <v>0</v>
      </c>
    </row>
    <row r="27" spans="1:6" s="2676" customFormat="1">
      <c r="A27" s="2840" t="str">
        <f>IF(B27&gt;0,MAX(A$23:A23)+1,"")</f>
        <v/>
      </c>
      <c r="B27" s="2841"/>
      <c r="C27" s="2670"/>
      <c r="D27" s="2671"/>
      <c r="E27" s="3128"/>
      <c r="F27" s="3112"/>
    </row>
    <row r="28" spans="1:6" s="2676" customFormat="1" ht="81.599999999999994">
      <c r="A28" s="2840">
        <f>IF(B28&gt;0,MAX(A$23:A27)+1,"")</f>
        <v>2</v>
      </c>
      <c r="B28" s="181" t="s">
        <v>4486</v>
      </c>
      <c r="C28" s="182"/>
      <c r="D28" s="183"/>
      <c r="E28" s="1500"/>
      <c r="F28" s="3112"/>
    </row>
    <row r="29" spans="1:6" s="2676" customFormat="1">
      <c r="A29" s="2840"/>
      <c r="B29" s="2841" t="s">
        <v>4487</v>
      </c>
      <c r="C29" s="182" t="s">
        <v>226</v>
      </c>
      <c r="D29" s="3129">
        <v>260</v>
      </c>
      <c r="E29" s="3128"/>
      <c r="F29" s="3112">
        <f>E29*D29</f>
        <v>0</v>
      </c>
    </row>
    <row r="30" spans="1:6" s="2676" customFormat="1" ht="15.6">
      <c r="A30" s="2840"/>
      <c r="B30" s="2841" t="s">
        <v>4488</v>
      </c>
      <c r="C30" s="182" t="s">
        <v>1583</v>
      </c>
      <c r="D30" s="3129">
        <v>450</v>
      </c>
      <c r="E30" s="3128"/>
      <c r="F30" s="3112">
        <f>E30*D30</f>
        <v>0</v>
      </c>
    </row>
    <row r="31" spans="1:6" s="3133" customFormat="1">
      <c r="A31" s="2840" t="str">
        <f>IF(B31&gt;0,MAX(A$23:A30)+1,"")</f>
        <v/>
      </c>
      <c r="B31" s="3130"/>
      <c r="C31" s="3131"/>
      <c r="D31" s="2842"/>
      <c r="E31" s="3132"/>
      <c r="F31" s="3111"/>
    </row>
    <row r="32" spans="1:6" s="2676" customFormat="1" ht="68.400000000000006">
      <c r="A32" s="2840">
        <f>IF(B32&gt;0,MAX(A$23:A31)+1,"")</f>
        <v>3</v>
      </c>
      <c r="B32" s="181" t="s">
        <v>4489</v>
      </c>
      <c r="C32" s="182" t="s">
        <v>1583</v>
      </c>
      <c r="D32" s="2842">
        <v>180</v>
      </c>
      <c r="E32" s="3128"/>
      <c r="F32" s="3112">
        <f>E32*D32</f>
        <v>0</v>
      </c>
    </row>
    <row r="33" spans="1:6" s="3133" customFormat="1">
      <c r="A33" s="2840" t="str">
        <f>IF(B33&gt;0,MAX(A$23:A32)+1,"")</f>
        <v/>
      </c>
      <c r="B33" s="3130"/>
      <c r="C33" s="3131"/>
      <c r="D33" s="2842"/>
      <c r="E33" s="3132"/>
      <c r="F33" s="3111"/>
    </row>
    <row r="34" spans="1:6" s="2676" customFormat="1" ht="158.4">
      <c r="A34" s="2840">
        <f>IF(B34&gt;0,MAX(A$23:A33)+1,"")</f>
        <v>4</v>
      </c>
      <c r="B34" s="181" t="s">
        <v>4490</v>
      </c>
      <c r="C34" s="182"/>
      <c r="D34" s="3113"/>
      <c r="E34" s="1500"/>
      <c r="F34" s="3112">
        <f>E34*D34</f>
        <v>0</v>
      </c>
    </row>
    <row r="35" spans="1:6" s="2676" customFormat="1">
      <c r="A35" s="2840"/>
      <c r="B35" s="3134" t="s">
        <v>4491</v>
      </c>
      <c r="C35" s="182" t="s">
        <v>226</v>
      </c>
      <c r="D35" s="3113">
        <v>220</v>
      </c>
      <c r="E35" s="1500"/>
      <c r="F35" s="3112">
        <f>E35*D35</f>
        <v>0</v>
      </c>
    </row>
    <row r="36" spans="1:6" s="2676" customFormat="1">
      <c r="A36" s="2840"/>
      <c r="B36" s="3134" t="s">
        <v>4492</v>
      </c>
      <c r="C36" s="182" t="s">
        <v>226</v>
      </c>
      <c r="D36" s="3113">
        <v>30</v>
      </c>
      <c r="E36" s="1500"/>
      <c r="F36" s="3112">
        <f>E36*D36</f>
        <v>0</v>
      </c>
    </row>
    <row r="37" spans="1:6" s="2676" customFormat="1">
      <c r="A37" s="2840"/>
      <c r="B37" s="3134" t="s">
        <v>4493</v>
      </c>
      <c r="C37" s="182" t="s">
        <v>226</v>
      </c>
      <c r="D37" s="3113">
        <v>35</v>
      </c>
      <c r="E37" s="1500"/>
      <c r="F37" s="3112">
        <f>E37*D37</f>
        <v>0</v>
      </c>
    </row>
    <row r="38" spans="1:6" s="3133" customFormat="1">
      <c r="A38" s="2840" t="str">
        <f>IF(B38&gt;0,MAX(A$23:A37)+1,"")</f>
        <v/>
      </c>
      <c r="B38" s="3130"/>
      <c r="C38" s="3131"/>
      <c r="D38" s="2842"/>
      <c r="E38" s="3132"/>
      <c r="F38" s="3111"/>
    </row>
    <row r="39" spans="1:6" s="2676" customFormat="1" ht="158.4">
      <c r="A39" s="2840">
        <f>IF(B39&gt;0,MAX(A$23:A38)+1,"")</f>
        <v>5</v>
      </c>
      <c r="B39" s="181" t="s">
        <v>4494</v>
      </c>
      <c r="C39" s="182"/>
      <c r="D39" s="3113"/>
      <c r="E39" s="1500"/>
      <c r="F39" s="3112">
        <f>E39*D39</f>
        <v>0</v>
      </c>
    </row>
    <row r="40" spans="1:6" s="2676" customFormat="1">
      <c r="A40" s="2840"/>
      <c r="B40" s="3134" t="s">
        <v>4495</v>
      </c>
      <c r="C40" s="182" t="s">
        <v>226</v>
      </c>
      <c r="D40" s="3113">
        <v>155</v>
      </c>
      <c r="E40" s="1500"/>
      <c r="F40" s="3112">
        <f>E40*D40</f>
        <v>0</v>
      </c>
    </row>
    <row r="41" spans="1:6" s="2676" customFormat="1">
      <c r="A41" s="2840"/>
      <c r="B41" s="3134" t="s">
        <v>4496</v>
      </c>
      <c r="C41" s="182" t="s">
        <v>226</v>
      </c>
      <c r="D41" s="3113">
        <v>360</v>
      </c>
      <c r="E41" s="1500"/>
      <c r="F41" s="3112">
        <f>E41*D41</f>
        <v>0</v>
      </c>
    </row>
    <row r="42" spans="1:6" s="2676" customFormat="1">
      <c r="A42" s="2840"/>
      <c r="B42" s="3134" t="s">
        <v>4497</v>
      </c>
      <c r="C42" s="182" t="s">
        <v>226</v>
      </c>
      <c r="D42" s="3113">
        <v>90</v>
      </c>
      <c r="E42" s="1500"/>
      <c r="F42" s="3112">
        <f>E42*D42</f>
        <v>0</v>
      </c>
    </row>
    <row r="43" spans="1:6" s="2676" customFormat="1">
      <c r="A43" s="2840"/>
      <c r="B43" s="3134" t="s">
        <v>4498</v>
      </c>
      <c r="C43" s="182" t="s">
        <v>226</v>
      </c>
      <c r="D43" s="3113">
        <v>75</v>
      </c>
      <c r="E43" s="1500"/>
      <c r="F43" s="3112">
        <f>E43*D43</f>
        <v>0</v>
      </c>
    </row>
    <row r="44" spans="1:6" s="2676" customFormat="1">
      <c r="A44" s="2840" t="str">
        <f>IF(B44&gt;0,MAX(A$23:A43)+1,"")</f>
        <v/>
      </c>
      <c r="B44" s="181"/>
      <c r="C44" s="182"/>
      <c r="D44" s="183"/>
      <c r="E44" s="1500"/>
      <c r="F44" s="3112"/>
    </row>
    <row r="45" spans="1:6" s="2676" customFormat="1" ht="158.4">
      <c r="A45" s="2840">
        <f>IF(B45&gt;0,MAX(A$23:A44)+1,"")</f>
        <v>6</v>
      </c>
      <c r="B45" s="181" t="s">
        <v>4499</v>
      </c>
      <c r="C45" s="182" t="s">
        <v>215</v>
      </c>
      <c r="D45" s="183">
        <v>8</v>
      </c>
      <c r="E45" s="1500"/>
      <c r="F45" s="3112">
        <f>E45*D45</f>
        <v>0</v>
      </c>
    </row>
    <row r="46" spans="1:6" s="2676" customFormat="1">
      <c r="A46" s="2840" t="str">
        <f>IF(B46&gt;0,MAX(A$18:A45)+1,"")</f>
        <v/>
      </c>
      <c r="B46" s="3110"/>
      <c r="D46" s="2671"/>
      <c r="E46" s="3114"/>
      <c r="F46" s="3111"/>
    </row>
    <row r="47" spans="1:6" s="2676" customFormat="1">
      <c r="A47" s="3115" t="str">
        <f>A21</f>
        <v>5.1.2.</v>
      </c>
      <c r="B47" s="3116" t="str">
        <f>LEFT(B21,100)&amp;" UKUPNO:"</f>
        <v>RUŠENJA I DEMONTAŽE UKUPNO:</v>
      </c>
      <c r="C47" s="3117"/>
      <c r="D47" s="3118"/>
      <c r="E47" s="3119"/>
      <c r="F47" s="3120">
        <f>SUM(F22:F46)</f>
        <v>0</v>
      </c>
    </row>
    <row r="48" spans="1:6" s="2676" customFormat="1">
      <c r="A48" s="3036"/>
      <c r="B48" s="3135"/>
      <c r="C48" s="2670"/>
      <c r="D48" s="3129"/>
      <c r="E48" s="3136"/>
      <c r="F48" s="3112"/>
    </row>
    <row r="49" spans="1:6" s="2676" customFormat="1">
      <c r="A49" s="3121" t="s">
        <v>1588</v>
      </c>
      <c r="B49" s="3122" t="s">
        <v>154</v>
      </c>
      <c r="C49" s="3123"/>
      <c r="D49" s="3124"/>
      <c r="E49" s="3125"/>
      <c r="F49" s="3126"/>
    </row>
    <row r="50" spans="1:6" s="2676" customFormat="1">
      <c r="A50" s="3137"/>
      <c r="B50" s="3110"/>
      <c r="D50" s="2671"/>
      <c r="E50" s="3138"/>
      <c r="F50" s="3111"/>
    </row>
    <row r="51" spans="1:6" s="2676" customFormat="1" ht="213.6">
      <c r="A51" s="2840">
        <f>IF(B51&gt;0,MAX(A$50:A50)+1,"")</f>
        <v>1</v>
      </c>
      <c r="B51" s="181" t="s">
        <v>4500</v>
      </c>
      <c r="C51" s="182" t="s">
        <v>268</v>
      </c>
      <c r="D51" s="183">
        <v>50</v>
      </c>
      <c r="E51" s="1500"/>
      <c r="F51" s="3112">
        <f>E51*D51</f>
        <v>0</v>
      </c>
    </row>
    <row r="52" spans="1:6" s="2676" customFormat="1">
      <c r="A52" s="2840" t="str">
        <f>IF(B52&gt;0,MAX(A$50:A51)+1,"")</f>
        <v/>
      </c>
      <c r="B52" s="2841"/>
      <c r="C52" s="2670"/>
      <c r="D52" s="2671"/>
      <c r="E52" s="3128"/>
      <c r="F52" s="3112"/>
    </row>
    <row r="53" spans="1:6" s="2676" customFormat="1" ht="211.2">
      <c r="A53" s="2840">
        <f>IF(B53&gt;0,MAX(A$50:A52)+1,"")</f>
        <v>2</v>
      </c>
      <c r="B53" s="181" t="s">
        <v>4501</v>
      </c>
      <c r="C53" s="182"/>
      <c r="D53" s="183"/>
      <c r="E53" s="1500"/>
      <c r="F53" s="3112">
        <f t="shared" ref="F53:F59" si="0">E53*D53</f>
        <v>0</v>
      </c>
    </row>
    <row r="54" spans="1:6" s="2676" customFormat="1" ht="15.6">
      <c r="A54" s="2840"/>
      <c r="B54" s="181" t="s">
        <v>4502</v>
      </c>
      <c r="C54" s="182" t="s">
        <v>268</v>
      </c>
      <c r="D54" s="183">
        <v>400</v>
      </c>
      <c r="E54" s="1500"/>
      <c r="F54" s="3112">
        <f t="shared" si="0"/>
        <v>0</v>
      </c>
    </row>
    <row r="55" spans="1:6" s="2676" customFormat="1" ht="15.6">
      <c r="A55" s="2840"/>
      <c r="B55" s="181" t="s">
        <v>4503</v>
      </c>
      <c r="C55" s="182" t="s">
        <v>268</v>
      </c>
      <c r="D55" s="183">
        <v>160</v>
      </c>
      <c r="E55" s="1500"/>
      <c r="F55" s="3112">
        <f t="shared" si="0"/>
        <v>0</v>
      </c>
    </row>
    <row r="56" spans="1:6" s="2676" customFormat="1" ht="15.6">
      <c r="A56" s="2840"/>
      <c r="B56" s="181" t="s">
        <v>4504</v>
      </c>
      <c r="C56" s="182" t="s">
        <v>268</v>
      </c>
      <c r="D56" s="183">
        <v>80</v>
      </c>
      <c r="E56" s="1500"/>
      <c r="F56" s="3112">
        <f t="shared" si="0"/>
        <v>0</v>
      </c>
    </row>
    <row r="57" spans="1:6" s="2676" customFormat="1" ht="15.6">
      <c r="A57" s="2840"/>
      <c r="B57" s="181" t="s">
        <v>4505</v>
      </c>
      <c r="C57" s="182" t="s">
        <v>268</v>
      </c>
      <c r="D57" s="183">
        <v>1350</v>
      </c>
      <c r="E57" s="1500"/>
      <c r="F57" s="3112">
        <f t="shared" si="0"/>
        <v>0</v>
      </c>
    </row>
    <row r="58" spans="1:6" s="2676" customFormat="1" ht="15.6">
      <c r="A58" s="2840"/>
      <c r="B58" s="181" t="s">
        <v>4506</v>
      </c>
      <c r="C58" s="182" t="s">
        <v>268</v>
      </c>
      <c r="D58" s="183">
        <v>100</v>
      </c>
      <c r="E58" s="1500"/>
      <c r="F58" s="3112">
        <f t="shared" si="0"/>
        <v>0</v>
      </c>
    </row>
    <row r="59" spans="1:6" s="2676" customFormat="1" ht="15.6">
      <c r="A59" s="2840"/>
      <c r="B59" s="181" t="s">
        <v>4507</v>
      </c>
      <c r="C59" s="182" t="s">
        <v>268</v>
      </c>
      <c r="D59" s="183">
        <v>3700</v>
      </c>
      <c r="E59" s="1500"/>
      <c r="F59" s="3112">
        <f t="shared" si="0"/>
        <v>0</v>
      </c>
    </row>
    <row r="60" spans="1:6" s="2676" customFormat="1">
      <c r="A60" s="2840" t="str">
        <f>IF(B60&gt;0,MAX(A$50:A59)+1,"")</f>
        <v/>
      </c>
      <c r="B60" s="3135"/>
      <c r="C60" s="2670"/>
      <c r="D60" s="3129"/>
      <c r="E60" s="3128"/>
      <c r="F60" s="3112"/>
    </row>
    <row r="61" spans="1:6" s="2676" customFormat="1" ht="105.6">
      <c r="A61" s="2840">
        <f>IF(B61&gt;0,MAX(A$50:A60)+1,"")</f>
        <v>3</v>
      </c>
      <c r="B61" s="2841" t="s">
        <v>4508</v>
      </c>
      <c r="C61" s="182" t="s">
        <v>268</v>
      </c>
      <c r="D61" s="3129">
        <v>1800</v>
      </c>
      <c r="E61" s="3128"/>
      <c r="F61" s="3112">
        <f>E61*D61</f>
        <v>0</v>
      </c>
    </row>
    <row r="62" spans="1:6" s="2676" customFormat="1">
      <c r="A62" s="2840" t="str">
        <f>IF(B62&gt;0,MAX(A$50:A61)+1,"")</f>
        <v/>
      </c>
      <c r="B62" s="2841"/>
      <c r="C62" s="2670"/>
      <c r="D62" s="2671"/>
      <c r="E62" s="3128"/>
      <c r="F62" s="3112"/>
    </row>
    <row r="63" spans="1:6" s="2676" customFormat="1" ht="66">
      <c r="A63" s="2840">
        <f>IF(B63&gt;0,MAX(A$50:A62)+1,"")</f>
        <v>4</v>
      </c>
      <c r="B63" s="2841" t="s">
        <v>1310</v>
      </c>
      <c r="C63" s="182"/>
      <c r="D63" s="3129"/>
      <c r="E63" s="3128"/>
      <c r="F63" s="3112">
        <f t="shared" ref="F63:F69" si="1">E63*D63</f>
        <v>0</v>
      </c>
    </row>
    <row r="64" spans="1:6" s="2676" customFormat="1" ht="15.6">
      <c r="A64" s="2840"/>
      <c r="B64" s="181" t="s">
        <v>4502</v>
      </c>
      <c r="C64" s="182" t="s">
        <v>268</v>
      </c>
      <c r="D64" s="183">
        <v>90</v>
      </c>
      <c r="E64" s="1500"/>
      <c r="F64" s="3112">
        <f t="shared" si="1"/>
        <v>0</v>
      </c>
    </row>
    <row r="65" spans="1:6" s="2676" customFormat="1" ht="15.6">
      <c r="A65" s="2840"/>
      <c r="B65" s="181" t="s">
        <v>4503</v>
      </c>
      <c r="C65" s="182" t="s">
        <v>268</v>
      </c>
      <c r="D65" s="183">
        <v>50</v>
      </c>
      <c r="E65" s="1500"/>
      <c r="F65" s="3112">
        <f t="shared" si="1"/>
        <v>0</v>
      </c>
    </row>
    <row r="66" spans="1:6" s="2676" customFormat="1" ht="15.6">
      <c r="A66" s="2840"/>
      <c r="B66" s="181" t="s">
        <v>4504</v>
      </c>
      <c r="C66" s="182" t="s">
        <v>268</v>
      </c>
      <c r="D66" s="183">
        <v>20</v>
      </c>
      <c r="E66" s="1500"/>
      <c r="F66" s="3112">
        <f t="shared" si="1"/>
        <v>0</v>
      </c>
    </row>
    <row r="67" spans="1:6" s="2676" customFormat="1" ht="15.6">
      <c r="A67" s="2840"/>
      <c r="B67" s="181" t="s">
        <v>4505</v>
      </c>
      <c r="C67" s="182" t="s">
        <v>268</v>
      </c>
      <c r="D67" s="183">
        <v>260</v>
      </c>
      <c r="E67" s="1500"/>
      <c r="F67" s="3112">
        <f t="shared" si="1"/>
        <v>0</v>
      </c>
    </row>
    <row r="68" spans="1:6" s="2676" customFormat="1" ht="15.6">
      <c r="A68" s="2840"/>
      <c r="B68" s="181" t="s">
        <v>4506</v>
      </c>
      <c r="C68" s="182" t="s">
        <v>268</v>
      </c>
      <c r="D68" s="183">
        <v>10</v>
      </c>
      <c r="E68" s="1500"/>
      <c r="F68" s="3112">
        <f t="shared" si="1"/>
        <v>0</v>
      </c>
    </row>
    <row r="69" spans="1:6" s="2676" customFormat="1" ht="15.6">
      <c r="A69" s="2840"/>
      <c r="B69" s="181" t="s">
        <v>4507</v>
      </c>
      <c r="C69" s="182" t="s">
        <v>268</v>
      </c>
      <c r="D69" s="183">
        <v>550</v>
      </c>
      <c r="E69" s="1500"/>
      <c r="F69" s="3112">
        <f t="shared" si="1"/>
        <v>0</v>
      </c>
    </row>
    <row r="70" spans="1:6" s="2676" customFormat="1">
      <c r="A70" s="2840" t="str">
        <f>IF(B70&gt;0,MAX(A$50:A63)+1,"")</f>
        <v/>
      </c>
      <c r="B70" s="3135"/>
      <c r="C70" s="2670"/>
      <c r="D70" s="3129"/>
      <c r="E70" s="3128"/>
      <c r="F70" s="3112"/>
    </row>
    <row r="71" spans="1:6" s="2676" customFormat="1" ht="94.8">
      <c r="A71" s="2840">
        <f>IF(B71&gt;0,MAX(A$50:A70)+1,"")</f>
        <v>5</v>
      </c>
      <c r="B71" s="2841" t="s">
        <v>4509</v>
      </c>
      <c r="C71" s="182"/>
      <c r="D71" s="3129"/>
      <c r="E71" s="3128"/>
      <c r="F71" s="3112"/>
    </row>
    <row r="72" spans="1:6" s="2676" customFormat="1" ht="15.6">
      <c r="A72" s="2840"/>
      <c r="B72" s="181" t="s">
        <v>4502</v>
      </c>
      <c r="C72" s="182" t="s">
        <v>268</v>
      </c>
      <c r="D72" s="183">
        <v>55</v>
      </c>
      <c r="E72" s="1500"/>
      <c r="F72" s="3112">
        <f t="shared" ref="F72:F77" si="2">E72*D72</f>
        <v>0</v>
      </c>
    </row>
    <row r="73" spans="1:6" s="2676" customFormat="1" ht="15.6">
      <c r="A73" s="2840"/>
      <c r="B73" s="181" t="s">
        <v>4503</v>
      </c>
      <c r="C73" s="182" t="s">
        <v>268</v>
      </c>
      <c r="D73" s="183">
        <v>35</v>
      </c>
      <c r="E73" s="1500"/>
      <c r="F73" s="3112">
        <f t="shared" si="2"/>
        <v>0</v>
      </c>
    </row>
    <row r="74" spans="1:6" s="2676" customFormat="1" ht="15.6">
      <c r="A74" s="2840"/>
      <c r="B74" s="181" t="s">
        <v>4504</v>
      </c>
      <c r="C74" s="182" t="s">
        <v>268</v>
      </c>
      <c r="D74" s="183">
        <v>20</v>
      </c>
      <c r="E74" s="1500"/>
      <c r="F74" s="3112">
        <f t="shared" si="2"/>
        <v>0</v>
      </c>
    </row>
    <row r="75" spans="1:6" s="2676" customFormat="1" ht="15.6">
      <c r="A75" s="2840"/>
      <c r="B75" s="181" t="s">
        <v>4505</v>
      </c>
      <c r="C75" s="182" t="s">
        <v>268</v>
      </c>
      <c r="D75" s="183">
        <v>230</v>
      </c>
      <c r="E75" s="1500"/>
      <c r="F75" s="3112">
        <f t="shared" si="2"/>
        <v>0</v>
      </c>
    </row>
    <row r="76" spans="1:6" s="2676" customFormat="1" ht="15.6">
      <c r="A76" s="2840"/>
      <c r="B76" s="181" t="s">
        <v>4506</v>
      </c>
      <c r="C76" s="182" t="s">
        <v>268</v>
      </c>
      <c r="D76" s="183">
        <v>5</v>
      </c>
      <c r="E76" s="1500"/>
      <c r="F76" s="3112">
        <f t="shared" si="2"/>
        <v>0</v>
      </c>
    </row>
    <row r="77" spans="1:6" s="2676" customFormat="1" ht="15.6">
      <c r="A77" s="2840"/>
      <c r="B77" s="181" t="s">
        <v>4507</v>
      </c>
      <c r="C77" s="182" t="s">
        <v>268</v>
      </c>
      <c r="D77" s="183">
        <v>475</v>
      </c>
      <c r="E77" s="1500"/>
      <c r="F77" s="3112">
        <f t="shared" si="2"/>
        <v>0</v>
      </c>
    </row>
    <row r="78" spans="1:6" s="2676" customFormat="1">
      <c r="A78" s="2840" t="str">
        <f>IF(B78&gt;0,MAX(A$50:A77)+1,"")</f>
        <v/>
      </c>
      <c r="B78" s="3135"/>
      <c r="C78" s="2670"/>
      <c r="D78" s="3129"/>
      <c r="E78" s="3128"/>
      <c r="F78" s="3112"/>
    </row>
    <row r="79" spans="1:6" s="2676" customFormat="1" ht="132">
      <c r="A79" s="2840">
        <f>IF(B79&gt;0,MAX(A$50:A78)+1,"")</f>
        <v>6</v>
      </c>
      <c r="B79" s="2841" t="s">
        <v>2437</v>
      </c>
      <c r="C79" s="182"/>
      <c r="D79" s="3129"/>
      <c r="E79" s="3128"/>
      <c r="F79" s="3112"/>
    </row>
    <row r="80" spans="1:6" s="2676" customFormat="1" ht="15.6">
      <c r="A80" s="2840"/>
      <c r="B80" s="181" t="s">
        <v>4502</v>
      </c>
      <c r="C80" s="182" t="s">
        <v>268</v>
      </c>
      <c r="D80" s="183">
        <v>120</v>
      </c>
      <c r="E80" s="1500"/>
      <c r="F80" s="3112">
        <f t="shared" ref="F80:F85" si="3">E80*D80</f>
        <v>0</v>
      </c>
    </row>
    <row r="81" spans="1:6" s="2676" customFormat="1" ht="15.6">
      <c r="A81" s="2840"/>
      <c r="B81" s="181" t="s">
        <v>4503</v>
      </c>
      <c r="C81" s="182" t="s">
        <v>268</v>
      </c>
      <c r="D81" s="183">
        <v>80</v>
      </c>
      <c r="E81" s="1500"/>
      <c r="F81" s="3112">
        <f t="shared" si="3"/>
        <v>0</v>
      </c>
    </row>
    <row r="82" spans="1:6" s="2676" customFormat="1" ht="15.6">
      <c r="A82" s="2840"/>
      <c r="B82" s="181" t="s">
        <v>4504</v>
      </c>
      <c r="C82" s="182" t="s">
        <v>268</v>
      </c>
      <c r="D82" s="183">
        <v>40</v>
      </c>
      <c r="E82" s="1500"/>
      <c r="F82" s="3112">
        <f t="shared" si="3"/>
        <v>0</v>
      </c>
    </row>
    <row r="83" spans="1:6" s="2676" customFormat="1" ht="15.6">
      <c r="A83" s="2840"/>
      <c r="B83" s="181" t="s">
        <v>4505</v>
      </c>
      <c r="C83" s="182" t="s">
        <v>268</v>
      </c>
      <c r="D83" s="183">
        <v>535</v>
      </c>
      <c r="E83" s="1500"/>
      <c r="F83" s="3112">
        <f t="shared" si="3"/>
        <v>0</v>
      </c>
    </row>
    <row r="84" spans="1:6" s="2676" customFormat="1" ht="15.6">
      <c r="A84" s="2840"/>
      <c r="B84" s="181" t="s">
        <v>4506</v>
      </c>
      <c r="C84" s="182" t="s">
        <v>268</v>
      </c>
      <c r="D84" s="183">
        <v>10</v>
      </c>
      <c r="E84" s="1500"/>
      <c r="F84" s="3112">
        <f t="shared" si="3"/>
        <v>0</v>
      </c>
    </row>
    <row r="85" spans="1:6" s="2676" customFormat="1" ht="15.6">
      <c r="A85" s="2840"/>
      <c r="B85" s="181" t="s">
        <v>4507</v>
      </c>
      <c r="C85" s="182" t="s">
        <v>268</v>
      </c>
      <c r="D85" s="183">
        <v>1100</v>
      </c>
      <c r="E85" s="1500"/>
      <c r="F85" s="3112">
        <f t="shared" si="3"/>
        <v>0</v>
      </c>
    </row>
    <row r="86" spans="1:6" s="2676" customFormat="1">
      <c r="A86" s="2840" t="str">
        <f>IF(B86&gt;0,MAX(A$50:A85)+1,"")</f>
        <v/>
      </c>
      <c r="B86" s="2841"/>
      <c r="C86" s="2670"/>
      <c r="D86" s="3129"/>
      <c r="E86" s="3128"/>
      <c r="F86" s="3112"/>
    </row>
    <row r="87" spans="1:6" s="2676" customFormat="1" ht="108">
      <c r="A87" s="2840">
        <f>IF(B87&gt;0,MAX(A$50:A86)+1,"")</f>
        <v>7</v>
      </c>
      <c r="B87" s="2841" t="s">
        <v>1311</v>
      </c>
      <c r="C87" s="182" t="s">
        <v>268</v>
      </c>
      <c r="D87" s="3129">
        <v>4970</v>
      </c>
      <c r="E87" s="3128"/>
      <c r="F87" s="3112">
        <f>E87*D87</f>
        <v>0</v>
      </c>
    </row>
    <row r="88" spans="1:6" s="2676" customFormat="1">
      <c r="A88" s="2840" t="str">
        <f>IF(B88&gt;0,MAX(A$50:A87)+1,"")</f>
        <v/>
      </c>
      <c r="B88" s="2841"/>
      <c r="C88" s="2670"/>
      <c r="D88" s="2842"/>
      <c r="E88" s="3128"/>
      <c r="F88" s="3112"/>
    </row>
    <row r="89" spans="1:6" s="2676" customFormat="1">
      <c r="A89" s="2840"/>
      <c r="B89" s="3110" t="s">
        <v>160</v>
      </c>
      <c r="C89" s="3139"/>
      <c r="D89" s="3140"/>
      <c r="E89" s="3132"/>
      <c r="F89" s="3111"/>
    </row>
    <row r="90" spans="1:6" s="2676" customFormat="1" ht="174">
      <c r="A90" s="2840">
        <f>IF(B90&gt;0,MAX(A$50:A89)+1,"")</f>
        <v>8</v>
      </c>
      <c r="B90" s="2841" t="s">
        <v>4510</v>
      </c>
      <c r="C90" s="182" t="s">
        <v>1583</v>
      </c>
      <c r="D90" s="3129">
        <v>450</v>
      </c>
      <c r="E90" s="3128"/>
      <c r="F90" s="3112">
        <f>E90*D90</f>
        <v>0</v>
      </c>
    </row>
    <row r="91" spans="1:6" s="2676" customFormat="1">
      <c r="A91" s="2840" t="str">
        <f>IF(B91&gt;0,MAX(A$50:A90)+1,"")</f>
        <v/>
      </c>
      <c r="B91" s="3141"/>
      <c r="C91" s="2670"/>
      <c r="D91" s="3140"/>
      <c r="E91" s="3128"/>
      <c r="F91" s="3112"/>
    </row>
    <row r="92" spans="1:6" s="2676" customFormat="1">
      <c r="A92" s="2840"/>
      <c r="B92" s="3110" t="s">
        <v>4511</v>
      </c>
      <c r="C92" s="3139"/>
      <c r="D92" s="3140"/>
      <c r="E92" s="3132"/>
      <c r="F92" s="3111"/>
    </row>
    <row r="93" spans="1:6" s="2676" customFormat="1" ht="42">
      <c r="A93" s="2840">
        <f>IF(B93&gt;0,MAX(A$50:A92)+1,"")</f>
        <v>9</v>
      </c>
      <c r="B93" s="181" t="s">
        <v>4512</v>
      </c>
      <c r="C93" s="182" t="s">
        <v>1583</v>
      </c>
      <c r="D93" s="183">
        <v>480</v>
      </c>
      <c r="E93" s="1500"/>
      <c r="F93" s="3112">
        <f>E93*D93</f>
        <v>0</v>
      </c>
    </row>
    <row r="94" spans="1:6" s="2676" customFormat="1">
      <c r="A94" s="2840" t="str">
        <f>IF(B94&gt;0,MAX(A$50:A93)+1,"")</f>
        <v/>
      </c>
      <c r="B94" s="2841"/>
      <c r="C94" s="2670"/>
      <c r="D94" s="2671"/>
      <c r="E94" s="3128"/>
      <c r="F94" s="3112">
        <f>E94*D94</f>
        <v>0</v>
      </c>
    </row>
    <row r="95" spans="1:6" s="2676" customFormat="1" ht="55.2">
      <c r="A95" s="2840">
        <f>IF(B95&gt;0,MAX(A$50:A94)+1,"")</f>
        <v>10</v>
      </c>
      <c r="B95" s="2841" t="s">
        <v>4513</v>
      </c>
      <c r="C95" s="182" t="s">
        <v>268</v>
      </c>
      <c r="D95" s="3129">
        <v>70</v>
      </c>
      <c r="E95" s="3128"/>
      <c r="F95" s="3112">
        <f>E95*D95</f>
        <v>0</v>
      </c>
    </row>
    <row r="96" spans="1:6" s="2676" customFormat="1">
      <c r="A96" s="2840" t="str">
        <f>IF(B96&gt;0,MAX(A$50:A95)+1,"")</f>
        <v/>
      </c>
      <c r="B96" s="3110"/>
      <c r="D96" s="2671"/>
      <c r="E96" s="3114"/>
      <c r="F96" s="3111"/>
    </row>
    <row r="97" spans="1:6" s="2676" customFormat="1">
      <c r="A97" s="3115" t="str">
        <f>A49</f>
        <v>5.1.3.</v>
      </c>
      <c r="B97" s="3116" t="str">
        <f>LEFT(B49,100)&amp;" UKUPNO:"</f>
        <v>ZEMLJANI RADOVI UKUPNO:</v>
      </c>
      <c r="C97" s="3117"/>
      <c r="D97" s="3118"/>
      <c r="E97" s="3119"/>
      <c r="F97" s="3120">
        <f>SUM(F50:F96)</f>
        <v>0</v>
      </c>
    </row>
    <row r="98" spans="1:6" s="2676" customFormat="1">
      <c r="A98" s="3137"/>
      <c r="B98" s="3135"/>
      <c r="C98" s="2670"/>
      <c r="D98" s="3140"/>
      <c r="E98" s="3138"/>
      <c r="F98" s="3111"/>
    </row>
    <row r="99" spans="1:6" s="2676" customFormat="1">
      <c r="A99" s="3142" t="s">
        <v>4514</v>
      </c>
      <c r="B99" s="3143" t="s">
        <v>1312</v>
      </c>
      <c r="C99" s="3144"/>
      <c r="D99" s="3144"/>
      <c r="E99" s="3145"/>
      <c r="F99" s="3126"/>
    </row>
    <row r="100" spans="1:6" s="2676" customFormat="1">
      <c r="A100" s="3137"/>
      <c r="B100" s="3110"/>
      <c r="C100" s="3139"/>
      <c r="D100" s="3140"/>
      <c r="E100" s="3114"/>
      <c r="F100" s="3111"/>
    </row>
    <row r="101" spans="1:6" s="2676" customFormat="1" ht="81.599999999999994">
      <c r="A101" s="2840">
        <f>IF(B101&gt;0,MAX(A$100:A100)+1,"")</f>
        <v>1</v>
      </c>
      <c r="B101" s="2841" t="s">
        <v>4515</v>
      </c>
      <c r="C101" s="182" t="s">
        <v>268</v>
      </c>
      <c r="D101" s="3129">
        <v>30</v>
      </c>
      <c r="E101" s="3128"/>
      <c r="F101" s="3112">
        <f>E101*D101</f>
        <v>0</v>
      </c>
    </row>
    <row r="102" spans="1:6" s="3133" customFormat="1">
      <c r="A102" s="2840" t="str">
        <f>IF(B102&gt;0,MAX(A$100:A101)+1,"")</f>
        <v/>
      </c>
      <c r="B102" s="3130"/>
      <c r="C102" s="3131"/>
      <c r="D102" s="3129"/>
      <c r="E102" s="3132"/>
      <c r="F102" s="3111"/>
    </row>
    <row r="103" spans="1:6" s="1021" customFormat="1">
      <c r="A103" s="2840"/>
      <c r="B103" s="1018" t="s">
        <v>4516</v>
      </c>
      <c r="C103" s="1019"/>
      <c r="D103" s="3146"/>
      <c r="E103" s="1506"/>
      <c r="F103" s="3147"/>
    </row>
    <row r="104" spans="1:6" s="2676" customFormat="1" ht="171.6">
      <c r="A104" s="2840">
        <f>IF(B104&gt;0,MAX(A$100:A103)+1,"")</f>
        <v>2</v>
      </c>
      <c r="B104" s="181" t="s">
        <v>4517</v>
      </c>
      <c r="C104" s="2670"/>
      <c r="D104" s="3129"/>
      <c r="E104" s="3128"/>
      <c r="F104" s="3112"/>
    </row>
    <row r="105" spans="1:6" s="2676" customFormat="1" ht="15.6">
      <c r="A105" s="2840"/>
      <c r="B105" s="3148" t="s">
        <v>269</v>
      </c>
      <c r="C105" s="182" t="s">
        <v>268</v>
      </c>
      <c r="D105" s="183">
        <v>0.5</v>
      </c>
      <c r="E105" s="3128"/>
      <c r="F105" s="3112"/>
    </row>
    <row r="106" spans="1:6" s="2676" customFormat="1" ht="15.6">
      <c r="A106" s="2840"/>
      <c r="B106" s="3148" t="s">
        <v>270</v>
      </c>
      <c r="C106" s="182" t="s">
        <v>1583</v>
      </c>
      <c r="D106" s="183">
        <v>35</v>
      </c>
      <c r="E106" s="3128"/>
      <c r="F106" s="3112"/>
    </row>
    <row r="107" spans="1:6" s="2676" customFormat="1" ht="15.6">
      <c r="A107" s="2840"/>
      <c r="B107" s="3148" t="s">
        <v>1315</v>
      </c>
      <c r="C107" s="182" t="s">
        <v>268</v>
      </c>
      <c r="D107" s="183">
        <v>6</v>
      </c>
      <c r="E107" s="3128"/>
      <c r="F107" s="3112"/>
    </row>
    <row r="108" spans="1:6" s="2676" customFormat="1">
      <c r="A108" s="2840"/>
      <c r="B108" s="3148" t="s">
        <v>1316</v>
      </c>
      <c r="C108" s="182" t="s">
        <v>216</v>
      </c>
      <c r="D108" s="183">
        <v>300</v>
      </c>
      <c r="E108" s="3128"/>
      <c r="F108" s="3112"/>
    </row>
    <row r="109" spans="1:6" s="2676" customFormat="1">
      <c r="A109" s="2840"/>
      <c r="B109" s="2841" t="s">
        <v>1317</v>
      </c>
      <c r="C109" s="2670" t="s">
        <v>215</v>
      </c>
      <c r="D109" s="3149">
        <v>3</v>
      </c>
      <c r="E109" s="3128"/>
      <c r="F109" s="3112"/>
    </row>
    <row r="110" spans="1:6" s="2676" customFormat="1">
      <c r="A110" s="2840"/>
      <c r="B110" s="3148" t="s">
        <v>271</v>
      </c>
      <c r="C110" s="182" t="s">
        <v>215</v>
      </c>
      <c r="D110" s="3150">
        <v>5</v>
      </c>
      <c r="E110" s="3128"/>
      <c r="F110" s="3112"/>
    </row>
    <row r="111" spans="1:6" s="2676" customFormat="1">
      <c r="A111" s="2840"/>
      <c r="B111" s="3151" t="s">
        <v>4518</v>
      </c>
      <c r="C111" s="3152" t="s">
        <v>215</v>
      </c>
      <c r="D111" s="3153">
        <v>1</v>
      </c>
      <c r="E111" s="3154"/>
      <c r="F111" s="3155"/>
    </row>
    <row r="112" spans="1:6" s="2676" customFormat="1">
      <c r="A112" s="2840" t="str">
        <f>IF(B112&gt;0,MAX(A$100:A111)+1,"")</f>
        <v/>
      </c>
      <c r="B112" s="2841"/>
      <c r="C112" s="2670" t="s">
        <v>267</v>
      </c>
      <c r="D112" s="3129">
        <v>2</v>
      </c>
      <c r="E112" s="3128"/>
      <c r="F112" s="3112">
        <f>E112*D112</f>
        <v>0</v>
      </c>
    </row>
    <row r="113" spans="1:6" s="3133" customFormat="1">
      <c r="A113" s="2840" t="str">
        <f>IF(B113&gt;0,MAX(A$100:A112)+1,"")</f>
        <v/>
      </c>
      <c r="B113" s="3130"/>
      <c r="C113" s="3131"/>
      <c r="D113" s="3129"/>
      <c r="E113" s="3132"/>
      <c r="F113" s="3111"/>
    </row>
    <row r="114" spans="1:6" s="1021" customFormat="1">
      <c r="A114" s="2840"/>
      <c r="B114" s="1018" t="s">
        <v>273</v>
      </c>
      <c r="C114" s="1019"/>
      <c r="D114" s="3146"/>
      <c r="E114" s="1506"/>
      <c r="F114" s="3147"/>
    </row>
    <row r="115" spans="1:6" s="2676" customFormat="1" ht="145.19999999999999">
      <c r="A115" s="2840">
        <f>IF(B115&gt;0,MAX(A$100:A114)+1,"")</f>
        <v>3</v>
      </c>
      <c r="B115" s="181" t="s">
        <v>4519</v>
      </c>
      <c r="C115" s="2670"/>
      <c r="D115" s="3129"/>
      <c r="E115" s="3128"/>
      <c r="F115" s="3112"/>
    </row>
    <row r="116" spans="1:6" s="2676" customFormat="1" ht="15.6">
      <c r="A116" s="2840"/>
      <c r="B116" s="3148" t="s">
        <v>269</v>
      </c>
      <c r="C116" s="182" t="s">
        <v>268</v>
      </c>
      <c r="D116" s="183">
        <v>0.2</v>
      </c>
      <c r="E116" s="3128"/>
      <c r="F116" s="3112"/>
    </row>
    <row r="117" spans="1:6" s="2676" customFormat="1" ht="15.6">
      <c r="A117" s="2840"/>
      <c r="B117" s="3148" t="s">
        <v>270</v>
      </c>
      <c r="C117" s="182" t="s">
        <v>1583</v>
      </c>
      <c r="D117" s="183">
        <v>20</v>
      </c>
      <c r="E117" s="3128"/>
      <c r="F117" s="3112"/>
    </row>
    <row r="118" spans="1:6" s="2676" customFormat="1" ht="15.6">
      <c r="A118" s="2840"/>
      <c r="B118" s="3148" t="s">
        <v>1315</v>
      </c>
      <c r="C118" s="182" t="s">
        <v>268</v>
      </c>
      <c r="D118" s="183">
        <v>3</v>
      </c>
      <c r="E118" s="3128"/>
      <c r="F118" s="3112"/>
    </row>
    <row r="119" spans="1:6" s="2676" customFormat="1">
      <c r="A119" s="2840"/>
      <c r="B119" s="3148" t="s">
        <v>1316</v>
      </c>
      <c r="C119" s="182" t="s">
        <v>216</v>
      </c>
      <c r="D119" s="183">
        <v>150</v>
      </c>
      <c r="E119" s="3128"/>
      <c r="F119" s="3112"/>
    </row>
    <row r="120" spans="1:6" s="2676" customFormat="1">
      <c r="A120" s="2840"/>
      <c r="B120" s="3148" t="s">
        <v>1317</v>
      </c>
      <c r="C120" s="182" t="s">
        <v>215</v>
      </c>
      <c r="D120" s="3150">
        <v>3</v>
      </c>
      <c r="E120" s="3128"/>
      <c r="F120" s="3112"/>
    </row>
    <row r="121" spans="1:6" s="2676" customFormat="1">
      <c r="A121" s="2840"/>
      <c r="B121" s="3148" t="s">
        <v>271</v>
      </c>
      <c r="C121" s="182" t="s">
        <v>215</v>
      </c>
      <c r="D121" s="3150">
        <v>6</v>
      </c>
      <c r="E121" s="3128"/>
      <c r="F121" s="3112"/>
    </row>
    <row r="122" spans="1:6" s="2676" customFormat="1">
      <c r="A122" s="2840"/>
      <c r="B122" s="3151" t="s">
        <v>1318</v>
      </c>
      <c r="C122" s="3152" t="s">
        <v>215</v>
      </c>
      <c r="D122" s="3153">
        <v>1</v>
      </c>
      <c r="E122" s="3154"/>
      <c r="F122" s="3155"/>
    </row>
    <row r="123" spans="1:6" s="2676" customFormat="1">
      <c r="A123" s="2840" t="str">
        <f>IF(B123&gt;0,MAX(A$100:A122)+1,"")</f>
        <v/>
      </c>
      <c r="B123" s="2841"/>
      <c r="C123" s="2670" t="s">
        <v>267</v>
      </c>
      <c r="D123" s="3129">
        <v>2</v>
      </c>
      <c r="E123" s="3128"/>
      <c r="F123" s="3112">
        <f>E123*D123</f>
        <v>0</v>
      </c>
    </row>
    <row r="124" spans="1:6" s="2676" customFormat="1">
      <c r="A124" s="2840" t="str">
        <f>IF(B124&gt;0,MAX(A$100:A123)+1,"")</f>
        <v/>
      </c>
      <c r="B124" s="3110"/>
      <c r="D124" s="2671"/>
      <c r="E124" s="3132"/>
      <c r="F124" s="3111"/>
    </row>
    <row r="125" spans="1:6" s="2676" customFormat="1" ht="145.19999999999999">
      <c r="A125" s="2840">
        <f>IF(B125&gt;0,MAX(A$100:A124)+1,"")</f>
        <v>4</v>
      </c>
      <c r="B125" s="181" t="s">
        <v>4520</v>
      </c>
      <c r="C125" s="2670"/>
      <c r="D125" s="3129"/>
      <c r="E125" s="3128"/>
      <c r="F125" s="3112"/>
    </row>
    <row r="126" spans="1:6" s="2676" customFormat="1" ht="15.6">
      <c r="A126" s="2840"/>
      <c r="B126" s="3148" t="s">
        <v>269</v>
      </c>
      <c r="C126" s="182" t="s">
        <v>268</v>
      </c>
      <c r="D126" s="183">
        <v>0.2</v>
      </c>
      <c r="E126" s="3128"/>
      <c r="F126" s="3112"/>
    </row>
    <row r="127" spans="1:6" s="2676" customFormat="1" ht="15.6">
      <c r="A127" s="2840"/>
      <c r="B127" s="3148" t="s">
        <v>270</v>
      </c>
      <c r="C127" s="182" t="s">
        <v>1583</v>
      </c>
      <c r="D127" s="183">
        <v>25</v>
      </c>
      <c r="E127" s="3128"/>
      <c r="F127" s="3112"/>
    </row>
    <row r="128" spans="1:6" s="2676" customFormat="1" ht="15.6">
      <c r="A128" s="2840"/>
      <c r="B128" s="3148" t="s">
        <v>1315</v>
      </c>
      <c r="C128" s="182" t="s">
        <v>268</v>
      </c>
      <c r="D128" s="183">
        <v>3.5</v>
      </c>
      <c r="E128" s="3128"/>
      <c r="F128" s="3112"/>
    </row>
    <row r="129" spans="1:6" s="2676" customFormat="1">
      <c r="A129" s="2840"/>
      <c r="B129" s="3148" t="s">
        <v>1316</v>
      </c>
      <c r="C129" s="182" t="s">
        <v>216</v>
      </c>
      <c r="D129" s="183">
        <v>200</v>
      </c>
      <c r="E129" s="3128"/>
      <c r="F129" s="3112"/>
    </row>
    <row r="130" spans="1:6" s="2676" customFormat="1">
      <c r="A130" s="2840"/>
      <c r="B130" s="3148" t="s">
        <v>1317</v>
      </c>
      <c r="C130" s="182" t="s">
        <v>215</v>
      </c>
      <c r="D130" s="3150">
        <v>3</v>
      </c>
      <c r="E130" s="3128"/>
      <c r="F130" s="3112"/>
    </row>
    <row r="131" spans="1:6" s="2676" customFormat="1">
      <c r="A131" s="2840"/>
      <c r="B131" s="3148" t="s">
        <v>271</v>
      </c>
      <c r="C131" s="182" t="s">
        <v>215</v>
      </c>
      <c r="D131" s="3150">
        <v>10</v>
      </c>
      <c r="E131" s="3128"/>
      <c r="F131" s="3112"/>
    </row>
    <row r="132" spans="1:6" s="2676" customFormat="1">
      <c r="A132" s="2840"/>
      <c r="B132" s="3151" t="s">
        <v>1318</v>
      </c>
      <c r="C132" s="3152" t="s">
        <v>215</v>
      </c>
      <c r="D132" s="3153">
        <v>1</v>
      </c>
      <c r="E132" s="3154"/>
      <c r="F132" s="3155"/>
    </row>
    <row r="133" spans="1:6" s="3156" customFormat="1">
      <c r="A133" s="2840" t="str">
        <f>IF(B133&gt;0,MAX(A$100:A132)+1,"")</f>
        <v/>
      </c>
      <c r="B133" s="2841"/>
      <c r="C133" s="2670" t="s">
        <v>267</v>
      </c>
      <c r="D133" s="3129">
        <v>3</v>
      </c>
      <c r="E133" s="3128"/>
      <c r="F133" s="3112">
        <f>E133*D133</f>
        <v>0</v>
      </c>
    </row>
    <row r="134" spans="1:6" s="2676" customFormat="1">
      <c r="A134" s="2840" t="str">
        <f>IF(B134&gt;0,MAX(A$100:A133)+1,"")</f>
        <v/>
      </c>
      <c r="B134" s="3110"/>
      <c r="D134" s="2671"/>
      <c r="E134" s="3132"/>
      <c r="F134" s="3111"/>
    </row>
    <row r="135" spans="1:6" s="2676" customFormat="1" ht="118.8">
      <c r="A135" s="2840">
        <f>IF(B135&gt;0,MAX(A$100:A134)+1,"")</f>
        <v>5</v>
      </c>
      <c r="B135" s="181" t="s">
        <v>4521</v>
      </c>
      <c r="C135" s="182"/>
      <c r="D135" s="3129"/>
      <c r="E135" s="3128"/>
      <c r="F135" s="3112">
        <f>E135*D135</f>
        <v>0</v>
      </c>
    </row>
    <row r="136" spans="1:6" s="2676" customFormat="1">
      <c r="A136" s="2840"/>
      <c r="B136" s="3157" t="s">
        <v>4522</v>
      </c>
      <c r="C136" s="182"/>
      <c r="D136" s="3129"/>
      <c r="E136" s="3128"/>
      <c r="F136" s="3112"/>
    </row>
    <row r="137" spans="1:6" s="2676" customFormat="1" ht="15.6">
      <c r="A137" s="2840"/>
      <c r="B137" s="3148" t="s">
        <v>4523</v>
      </c>
      <c r="C137" s="182" t="s">
        <v>268</v>
      </c>
      <c r="D137" s="183">
        <v>7.5</v>
      </c>
      <c r="E137" s="3128"/>
      <c r="F137" s="3112"/>
    </row>
    <row r="138" spans="1:6" s="2676" customFormat="1" ht="15.6">
      <c r="A138" s="2840"/>
      <c r="B138" s="3148" t="s">
        <v>270</v>
      </c>
      <c r="C138" s="182" t="s">
        <v>1583</v>
      </c>
      <c r="D138" s="183">
        <v>25</v>
      </c>
      <c r="E138" s="3128"/>
      <c r="F138" s="3112"/>
    </row>
    <row r="139" spans="1:6" s="2676" customFormat="1" ht="15.6">
      <c r="A139" s="2840"/>
      <c r="B139" s="3148" t="s">
        <v>1315</v>
      </c>
      <c r="C139" s="182" t="s">
        <v>268</v>
      </c>
      <c r="D139" s="183">
        <v>10</v>
      </c>
      <c r="E139" s="3128"/>
      <c r="F139" s="3112"/>
    </row>
    <row r="140" spans="1:6" s="2676" customFormat="1">
      <c r="A140" s="2840"/>
      <c r="B140" s="3151" t="s">
        <v>1316</v>
      </c>
      <c r="C140" s="3152" t="s">
        <v>216</v>
      </c>
      <c r="D140" s="3158">
        <v>475</v>
      </c>
      <c r="E140" s="3154"/>
      <c r="F140" s="3155"/>
    </row>
    <row r="141" spans="1:6" s="2676" customFormat="1">
      <c r="A141" s="2840"/>
      <c r="B141" s="2841"/>
      <c r="C141" s="2670" t="s">
        <v>267</v>
      </c>
      <c r="D141" s="3129">
        <v>1</v>
      </c>
      <c r="E141" s="3128"/>
      <c r="F141" s="3112">
        <f>E141*D141</f>
        <v>0</v>
      </c>
    </row>
    <row r="142" spans="1:6" s="2676" customFormat="1">
      <c r="A142" s="2840"/>
      <c r="B142" s="3159" t="s">
        <v>4524</v>
      </c>
      <c r="C142" s="2670"/>
      <c r="D142" s="3129"/>
      <c r="E142" s="3128"/>
      <c r="F142" s="3112"/>
    </row>
    <row r="143" spans="1:6" s="2676" customFormat="1" ht="15.6">
      <c r="A143" s="2840"/>
      <c r="B143" s="3148" t="s">
        <v>4523</v>
      </c>
      <c r="C143" s="182" t="s">
        <v>268</v>
      </c>
      <c r="D143" s="183">
        <v>7.5</v>
      </c>
      <c r="E143" s="3128"/>
      <c r="F143" s="3112"/>
    </row>
    <row r="144" spans="1:6" s="2676" customFormat="1" ht="15.6">
      <c r="A144" s="2840"/>
      <c r="B144" s="3148" t="s">
        <v>270</v>
      </c>
      <c r="C144" s="182" t="s">
        <v>1583</v>
      </c>
      <c r="D144" s="183">
        <v>25</v>
      </c>
      <c r="E144" s="3128"/>
      <c r="F144" s="3112"/>
    </row>
    <row r="145" spans="1:6" s="2676" customFormat="1" ht="15.6">
      <c r="A145" s="2840"/>
      <c r="B145" s="3148" t="s">
        <v>1315</v>
      </c>
      <c r="C145" s="182" t="s">
        <v>268</v>
      </c>
      <c r="D145" s="183">
        <v>6</v>
      </c>
      <c r="E145" s="3128"/>
      <c r="F145" s="3112"/>
    </row>
    <row r="146" spans="1:6" s="2676" customFormat="1">
      <c r="A146" s="2840"/>
      <c r="B146" s="3151" t="s">
        <v>1316</v>
      </c>
      <c r="C146" s="3152" t="s">
        <v>216</v>
      </c>
      <c r="D146" s="3158">
        <v>300</v>
      </c>
      <c r="E146" s="3154"/>
      <c r="F146" s="3155"/>
    </row>
    <row r="147" spans="1:6" s="2676" customFormat="1">
      <c r="A147" s="2840" t="str">
        <f>IF(B147&gt;0,MAX(A$100:A146)+1,"")</f>
        <v/>
      </c>
      <c r="B147" s="2841"/>
      <c r="C147" s="2670" t="s">
        <v>267</v>
      </c>
      <c r="D147" s="3129">
        <v>1</v>
      </c>
      <c r="E147" s="3128"/>
      <c r="F147" s="3112">
        <f>E147*D147</f>
        <v>0</v>
      </c>
    </row>
    <row r="148" spans="1:6" s="2676" customFormat="1">
      <c r="A148" s="2840" t="str">
        <f>IF(B148&gt;0,MAX(A$100:A147)+1,"")</f>
        <v/>
      </c>
      <c r="B148" s="3135"/>
      <c r="C148" s="2670"/>
      <c r="D148" s="3129"/>
      <c r="E148" s="3128"/>
      <c r="F148" s="3112"/>
    </row>
    <row r="149" spans="1:6" s="2676" customFormat="1">
      <c r="A149" s="2840"/>
      <c r="B149" s="3110" t="s">
        <v>4511</v>
      </c>
      <c r="C149" s="3139"/>
      <c r="D149" s="3140"/>
      <c r="E149" s="3132"/>
      <c r="F149" s="3111"/>
    </row>
    <row r="150" spans="1:6" s="2676" customFormat="1" ht="55.2">
      <c r="A150" s="2840">
        <f>IF(B150&gt;0,MAX(A$100:A149)+1,"")</f>
        <v>6</v>
      </c>
      <c r="B150" s="181" t="s">
        <v>4525</v>
      </c>
      <c r="C150" s="182" t="s">
        <v>268</v>
      </c>
      <c r="D150" s="183">
        <v>10</v>
      </c>
      <c r="E150" s="1500"/>
      <c r="F150" s="3112">
        <f>E150*D150</f>
        <v>0</v>
      </c>
    </row>
    <row r="151" spans="1:6" s="2676" customFormat="1">
      <c r="A151" s="2840" t="str">
        <f>IF(B151&gt;0,MAX(A$100:A150)+1,"")</f>
        <v/>
      </c>
      <c r="B151" s="3110"/>
      <c r="D151" s="2671"/>
      <c r="E151" s="3132"/>
      <c r="F151" s="3111"/>
    </row>
    <row r="152" spans="1:6" s="1021" customFormat="1">
      <c r="A152" s="2840"/>
      <c r="B152" s="1018" t="s">
        <v>4526</v>
      </c>
      <c r="C152" s="1019"/>
      <c r="D152" s="3146"/>
      <c r="E152" s="1506"/>
      <c r="F152" s="3147"/>
    </row>
    <row r="153" spans="1:6" s="1021" customFormat="1" ht="105.6">
      <c r="A153" s="2840">
        <f>IF(B153&gt;0,MAX(A$100:A152)+1,"")</f>
        <v>7</v>
      </c>
      <c r="B153" s="181" t="s">
        <v>4527</v>
      </c>
      <c r="C153" s="182"/>
      <c r="D153" s="3146"/>
      <c r="E153" s="1506"/>
      <c r="F153" s="3147"/>
    </row>
    <row r="154" spans="1:6" s="1021" customFormat="1" ht="15.6">
      <c r="A154" s="2840"/>
      <c r="B154" s="3148" t="s">
        <v>4528</v>
      </c>
      <c r="C154" s="182" t="s">
        <v>268</v>
      </c>
      <c r="D154" s="3146">
        <v>0.1</v>
      </c>
      <c r="E154" s="1500"/>
      <c r="F154" s="3160"/>
    </row>
    <row r="155" spans="1:6" s="1021" customFormat="1" ht="15.6">
      <c r="A155" s="2840"/>
      <c r="B155" s="3151" t="s">
        <v>4529</v>
      </c>
      <c r="C155" s="3152" t="s">
        <v>1583</v>
      </c>
      <c r="D155" s="3161">
        <v>0.5</v>
      </c>
      <c r="E155" s="3162"/>
      <c r="F155" s="3163"/>
    </row>
    <row r="156" spans="1:6" s="1021" customFormat="1">
      <c r="A156" s="2840" t="str">
        <f>IF(B156&gt;0,MAX(A$100:A155)+1,"")</f>
        <v/>
      </c>
      <c r="B156" s="3148"/>
      <c r="C156" s="182" t="s">
        <v>267</v>
      </c>
      <c r="D156" s="3146">
        <v>3</v>
      </c>
      <c r="E156" s="1506"/>
      <c r="F156" s="3147">
        <f>E156*D156</f>
        <v>0</v>
      </c>
    </row>
    <row r="157" spans="1:6" s="1021" customFormat="1">
      <c r="A157" s="2840" t="str">
        <f>IF(B157&gt;0,MAX(A$100:A156)+1,"")</f>
        <v/>
      </c>
      <c r="B157" s="3148"/>
      <c r="C157" s="182"/>
      <c r="D157" s="183"/>
      <c r="E157" s="1500"/>
      <c r="F157" s="3160"/>
    </row>
    <row r="158" spans="1:6" s="1021" customFormat="1" ht="105.6">
      <c r="A158" s="2840">
        <f>IF(B158&gt;0,MAX(A$100:A157)+1,"")</f>
        <v>8</v>
      </c>
      <c r="B158" s="181" t="s">
        <v>4530</v>
      </c>
      <c r="C158" s="182"/>
      <c r="D158" s="3146"/>
      <c r="E158" s="1506"/>
      <c r="F158" s="3147"/>
    </row>
    <row r="159" spans="1:6" s="1021" customFormat="1" ht="15.6">
      <c r="A159" s="2840"/>
      <c r="B159" s="181" t="s">
        <v>270</v>
      </c>
      <c r="C159" s="182" t="s">
        <v>1583</v>
      </c>
      <c r="D159" s="3146">
        <v>3</v>
      </c>
      <c r="E159" s="1506"/>
      <c r="F159" s="3147"/>
    </row>
    <row r="160" spans="1:6" s="1021" customFormat="1" ht="15.6">
      <c r="A160" s="2840"/>
      <c r="B160" s="181" t="s">
        <v>4531</v>
      </c>
      <c r="C160" s="182" t="s">
        <v>268</v>
      </c>
      <c r="D160" s="3146">
        <v>0.25</v>
      </c>
      <c r="E160" s="1506"/>
      <c r="F160" s="3147"/>
    </row>
    <row r="161" spans="1:6" s="1021" customFormat="1">
      <c r="A161" s="2840"/>
      <c r="B161" s="3164" t="s">
        <v>4532</v>
      </c>
      <c r="C161" s="3152" t="s">
        <v>216</v>
      </c>
      <c r="D161" s="3161">
        <v>20</v>
      </c>
      <c r="E161" s="3165"/>
      <c r="F161" s="3166"/>
    </row>
    <row r="162" spans="1:6" s="1021" customFormat="1">
      <c r="A162" s="2840" t="str">
        <f>IF(B162&gt;0,MAX(A$100:A161)+1,"")</f>
        <v/>
      </c>
      <c r="B162" s="3148"/>
      <c r="C162" s="182" t="s">
        <v>267</v>
      </c>
      <c r="D162" s="3146">
        <v>3</v>
      </c>
      <c r="E162" s="1506"/>
      <c r="F162" s="3147">
        <f>E162*D162</f>
        <v>0</v>
      </c>
    </row>
    <row r="163" spans="1:6" s="1021" customFormat="1">
      <c r="A163" s="2840" t="str">
        <f>IF(B163&gt;0,MAX(A$100:A162)+1,"")</f>
        <v/>
      </c>
      <c r="B163" s="3148"/>
      <c r="C163" s="182"/>
      <c r="D163" s="183"/>
      <c r="E163" s="1500"/>
      <c r="F163" s="3147">
        <f>E163*D163</f>
        <v>0</v>
      </c>
    </row>
    <row r="164" spans="1:6" s="1021" customFormat="1" ht="108">
      <c r="A164" s="2840">
        <f>IF(B164&gt;0,MAX(A$100:A163)+1,"")</f>
        <v>9</v>
      </c>
      <c r="B164" s="181" t="s">
        <v>4533</v>
      </c>
      <c r="C164" s="182"/>
      <c r="D164" s="3146"/>
      <c r="E164" s="1506"/>
      <c r="F164" s="3147">
        <f>E164*D164</f>
        <v>0</v>
      </c>
    </row>
    <row r="165" spans="1:6" s="1021" customFormat="1" ht="15.6">
      <c r="A165" s="2840"/>
      <c r="B165" s="181" t="s">
        <v>4534</v>
      </c>
      <c r="C165" s="182" t="s">
        <v>268</v>
      </c>
      <c r="D165" s="3146">
        <v>3</v>
      </c>
      <c r="E165" s="1506"/>
      <c r="F165" s="3147">
        <f>E165*D165</f>
        <v>0</v>
      </c>
    </row>
    <row r="166" spans="1:6" s="2592" customFormat="1">
      <c r="A166" s="2612" t="str">
        <f>IF(B166&gt;0,MAX(A$100:A165)+1,"")</f>
        <v/>
      </c>
      <c r="B166" s="2663"/>
      <c r="C166" s="2624"/>
      <c r="D166" s="2693"/>
      <c r="E166" s="2739"/>
      <c r="F166" s="2835"/>
    </row>
    <row r="167" spans="1:6" s="1021" customFormat="1" ht="92.4">
      <c r="A167" s="2840">
        <f>IF(B167&gt;0,MAX(A$100:A166)+1,"")</f>
        <v>10</v>
      </c>
      <c r="B167" s="181" t="s">
        <v>4535</v>
      </c>
      <c r="C167" s="182"/>
      <c r="D167" s="3146"/>
      <c r="E167" s="1506"/>
      <c r="F167" s="3147">
        <f>E167*D167</f>
        <v>0</v>
      </c>
    </row>
    <row r="168" spans="1:6" s="2676" customFormat="1">
      <c r="A168" s="2840"/>
      <c r="B168" s="3148" t="s">
        <v>4536</v>
      </c>
      <c r="C168" s="182" t="s">
        <v>215</v>
      </c>
      <c r="D168" s="3113">
        <v>1</v>
      </c>
      <c r="E168" s="3128"/>
      <c r="F168" s="3112"/>
    </row>
    <row r="169" spans="1:6" s="2676" customFormat="1" ht="15.6">
      <c r="A169" s="2840"/>
      <c r="B169" s="3148" t="s">
        <v>4523</v>
      </c>
      <c r="C169" s="182" t="s">
        <v>268</v>
      </c>
      <c r="D169" s="3113">
        <v>0.8</v>
      </c>
      <c r="E169" s="3128"/>
      <c r="F169" s="3112"/>
    </row>
    <row r="170" spans="1:6" s="2676" customFormat="1" ht="15.6">
      <c r="A170" s="2840"/>
      <c r="B170" s="3148" t="s">
        <v>4537</v>
      </c>
      <c r="C170" s="182" t="s">
        <v>268</v>
      </c>
      <c r="D170" s="3113">
        <v>0.3</v>
      </c>
      <c r="E170" s="3128"/>
      <c r="F170" s="3112"/>
    </row>
    <row r="171" spans="1:6" s="2676" customFormat="1" ht="15.6">
      <c r="A171" s="2840"/>
      <c r="B171" s="3148" t="s">
        <v>270</v>
      </c>
      <c r="C171" s="182" t="s">
        <v>1583</v>
      </c>
      <c r="D171" s="3113">
        <v>18</v>
      </c>
      <c r="E171" s="3128"/>
      <c r="F171" s="3112"/>
    </row>
    <row r="172" spans="1:6" s="2676" customFormat="1" ht="15.6">
      <c r="A172" s="2840"/>
      <c r="B172" s="3148" t="s">
        <v>1315</v>
      </c>
      <c r="C172" s="182" t="s">
        <v>268</v>
      </c>
      <c r="D172" s="3113">
        <v>4</v>
      </c>
      <c r="E172" s="3128"/>
      <c r="F172" s="3112"/>
    </row>
    <row r="173" spans="1:6" s="2676" customFormat="1">
      <c r="A173" s="2840"/>
      <c r="B173" s="3151" t="s">
        <v>1316</v>
      </c>
      <c r="C173" s="3152" t="s">
        <v>216</v>
      </c>
      <c r="D173" s="3167">
        <v>200</v>
      </c>
      <c r="E173" s="3154"/>
      <c r="F173" s="3155"/>
    </row>
    <row r="174" spans="1:6" s="2676" customFormat="1">
      <c r="A174" s="2840" t="str">
        <f>IF(B174&gt;0,MAX(A173:A$189)+1,"")</f>
        <v/>
      </c>
      <c r="B174" s="2841"/>
      <c r="C174" s="2670" t="s">
        <v>267</v>
      </c>
      <c r="D174" s="2842">
        <v>1</v>
      </c>
      <c r="E174" s="3128"/>
      <c r="F174" s="3112">
        <f>E174*D174</f>
        <v>0</v>
      </c>
    </row>
    <row r="175" spans="1:6" s="1021" customFormat="1">
      <c r="A175" s="2840"/>
      <c r="B175" s="181"/>
      <c r="C175" s="182"/>
      <c r="D175" s="3146"/>
      <c r="E175" s="3147"/>
      <c r="F175" s="3147"/>
    </row>
    <row r="176" spans="1:6" s="2592" customFormat="1">
      <c r="A176" s="2612" t="str">
        <f>IF(B176&gt;0,MAX(A$100:A175)+1,"")</f>
        <v/>
      </c>
      <c r="B176" s="2663"/>
      <c r="C176" s="2624"/>
      <c r="D176" s="2693"/>
      <c r="E176" s="2739"/>
      <c r="F176" s="2835"/>
    </row>
    <row r="177" spans="1:6" s="2592" customFormat="1">
      <c r="A177" s="3168" t="str">
        <f>A99</f>
        <v>5.1.4.</v>
      </c>
      <c r="B177" s="3169" t="str">
        <f>LEFT(B99,100)&amp;" UKUPNO:"</f>
        <v>BETONSKI I ARMIRANOBETONSKI RADOVI UKUPNO:</v>
      </c>
      <c r="C177" s="3170"/>
      <c r="D177" s="3171"/>
      <c r="E177" s="3172"/>
      <c r="F177" s="3173">
        <f>SUM(F100:F176)</f>
        <v>0</v>
      </c>
    </row>
    <row r="178" spans="1:6" s="2592" customFormat="1">
      <c r="A178" s="2703"/>
      <c r="B178" s="3174"/>
      <c r="C178" s="2624"/>
      <c r="D178" s="2693"/>
      <c r="E178" s="2692"/>
      <c r="F178" s="2835"/>
    </row>
    <row r="179" spans="1:6" s="2592" customFormat="1">
      <c r="A179" s="3175" t="s">
        <v>4538</v>
      </c>
      <c r="B179" s="3176" t="s">
        <v>159</v>
      </c>
      <c r="C179" s="3177"/>
      <c r="D179" s="3177"/>
      <c r="E179" s="3178"/>
      <c r="F179" s="3109"/>
    </row>
    <row r="180" spans="1:6" s="2592" customFormat="1">
      <c r="A180" s="2703"/>
      <c r="B180" s="2836"/>
      <c r="C180" s="2617"/>
      <c r="D180" s="2693"/>
      <c r="E180" s="3179"/>
      <c r="F180" s="2835"/>
    </row>
    <row r="181" spans="1:6" s="2676" customFormat="1" ht="105.6">
      <c r="A181" s="2840">
        <f>IF(B181&gt;0,MAX(A$180:A180)+1,"")</f>
        <v>1</v>
      </c>
      <c r="B181" s="2679" t="s">
        <v>4539</v>
      </c>
      <c r="C181" s="2670"/>
      <c r="D181" s="3129"/>
      <c r="E181" s="3132"/>
      <c r="F181" s="3112">
        <f t="shared" ref="F181:F186" si="4">E181*D181</f>
        <v>0</v>
      </c>
    </row>
    <row r="182" spans="1:6" s="2676" customFormat="1">
      <c r="A182" s="2840"/>
      <c r="B182" s="3180" t="s">
        <v>4540</v>
      </c>
      <c r="C182" s="2670" t="s">
        <v>215</v>
      </c>
      <c r="D182" s="3129">
        <v>1</v>
      </c>
      <c r="E182" s="3132"/>
      <c r="F182" s="3112">
        <f t="shared" si="4"/>
        <v>0</v>
      </c>
    </row>
    <row r="183" spans="1:6" s="2676" customFormat="1">
      <c r="A183" s="2840"/>
      <c r="B183" s="3180" t="s">
        <v>4541</v>
      </c>
      <c r="C183" s="2670" t="s">
        <v>215</v>
      </c>
      <c r="D183" s="3129">
        <v>2</v>
      </c>
      <c r="E183" s="3132"/>
      <c r="F183" s="3112">
        <f t="shared" si="4"/>
        <v>0</v>
      </c>
    </row>
    <row r="184" spans="1:6" s="2676" customFormat="1">
      <c r="A184" s="2840"/>
      <c r="B184" s="3180" t="s">
        <v>4542</v>
      </c>
      <c r="C184" s="2670" t="s">
        <v>215</v>
      </c>
      <c r="D184" s="3129">
        <v>2</v>
      </c>
      <c r="E184" s="3132"/>
      <c r="F184" s="3112">
        <f t="shared" si="4"/>
        <v>0</v>
      </c>
    </row>
    <row r="185" spans="1:6" s="2676" customFormat="1">
      <c r="A185" s="2840"/>
      <c r="B185" s="3180" t="s">
        <v>4543</v>
      </c>
      <c r="C185" s="2670" t="s">
        <v>215</v>
      </c>
      <c r="D185" s="3129">
        <v>2</v>
      </c>
      <c r="E185" s="3132"/>
      <c r="F185" s="3112">
        <f t="shared" si="4"/>
        <v>0</v>
      </c>
    </row>
    <row r="186" spans="1:6" s="2676" customFormat="1">
      <c r="A186" s="2840"/>
      <c r="B186" s="3180" t="s">
        <v>4544</v>
      </c>
      <c r="C186" s="2670" t="s">
        <v>215</v>
      </c>
      <c r="D186" s="3129">
        <v>1</v>
      </c>
      <c r="E186" s="3132"/>
      <c r="F186" s="3112">
        <f t="shared" si="4"/>
        <v>0</v>
      </c>
    </row>
    <row r="187" spans="1:6" s="540" customFormat="1">
      <c r="A187" s="2612" t="str">
        <f>IF(B187&gt;0,MAX(A$180:A186)+1,"")</f>
        <v/>
      </c>
      <c r="B187" s="184"/>
      <c r="C187" s="179"/>
      <c r="D187" s="539"/>
      <c r="E187" s="1507"/>
      <c r="F187" s="192"/>
    </row>
    <row r="188" spans="1:6" s="2592" customFormat="1" ht="79.2">
      <c r="A188" s="2612">
        <f>IF(B188&gt;0,MAX(A$180:A187)+1,"")</f>
        <v>2</v>
      </c>
      <c r="B188" s="2834" t="s">
        <v>4545</v>
      </c>
      <c r="C188" s="2624" t="s">
        <v>226</v>
      </c>
      <c r="D188" s="3181">
        <v>250</v>
      </c>
      <c r="E188" s="3182"/>
      <c r="F188" s="3127">
        <f>E188*D188</f>
        <v>0</v>
      </c>
    </row>
    <row r="189" spans="1:6" s="540" customFormat="1">
      <c r="A189" s="2612" t="str">
        <f>IF(B189&gt;0,MAX(A$180:A188)+1,"")</f>
        <v/>
      </c>
      <c r="B189" s="184"/>
      <c r="C189" s="179"/>
      <c r="D189" s="539"/>
      <c r="E189" s="1507"/>
      <c r="F189" s="192"/>
    </row>
    <row r="190" spans="1:6" s="540" customFormat="1" ht="66">
      <c r="A190" s="2612">
        <f>IF(B190&gt;0,MAX(A$180:A189)+1,"")</f>
        <v>3</v>
      </c>
      <c r="B190" s="178" t="s">
        <v>1585</v>
      </c>
      <c r="C190" s="179"/>
      <c r="D190" s="180"/>
      <c r="E190" s="1495"/>
      <c r="F190" s="3183">
        <f>E190*D190</f>
        <v>0</v>
      </c>
    </row>
    <row r="191" spans="1:6" s="540" customFormat="1">
      <c r="A191" s="2612"/>
      <c r="B191" s="178" t="s">
        <v>2442</v>
      </c>
      <c r="C191" s="179" t="s">
        <v>215</v>
      </c>
      <c r="D191" s="180">
        <v>25</v>
      </c>
      <c r="E191" s="1495"/>
      <c r="F191" s="3183">
        <f>E191*D191</f>
        <v>0</v>
      </c>
    </row>
    <row r="192" spans="1:6" s="540" customFormat="1">
      <c r="A192" s="2612"/>
      <c r="B192" s="178" t="s">
        <v>2441</v>
      </c>
      <c r="C192" s="179" t="s">
        <v>215</v>
      </c>
      <c r="D192" s="180">
        <v>25</v>
      </c>
      <c r="E192" s="1495"/>
      <c r="F192" s="3183">
        <f>E192*D192</f>
        <v>0</v>
      </c>
    </row>
    <row r="193" spans="1:7" s="540" customFormat="1">
      <c r="A193" s="2612"/>
      <c r="B193" s="178" t="s">
        <v>1586</v>
      </c>
      <c r="C193" s="179" t="s">
        <v>215</v>
      </c>
      <c r="D193" s="180">
        <v>5</v>
      </c>
      <c r="E193" s="1495"/>
      <c r="F193" s="3183">
        <f>E193*D193</f>
        <v>0</v>
      </c>
    </row>
    <row r="194" spans="1:7" s="3187" customFormat="1">
      <c r="A194" s="2612" t="str">
        <f>IF(B194&gt;0,MAX(A$180:A192)+1,"")</f>
        <v/>
      </c>
      <c r="B194" s="3184"/>
      <c r="C194" s="179"/>
      <c r="D194" s="3185"/>
      <c r="E194" s="1495"/>
      <c r="F194" s="3183"/>
      <c r="G194" s="3186"/>
    </row>
    <row r="195" spans="1:7" s="540" customFormat="1" ht="66">
      <c r="A195" s="2612">
        <f>IF(B195&gt;0,MAX(A$180:A194)+1,"")</f>
        <v>4</v>
      </c>
      <c r="B195" s="178" t="s">
        <v>4546</v>
      </c>
      <c r="C195" s="179" t="s">
        <v>226</v>
      </c>
      <c r="D195" s="185">
        <v>250</v>
      </c>
      <c r="E195" s="1495"/>
      <c r="F195" s="3183">
        <f>E195*D195</f>
        <v>0</v>
      </c>
    </row>
    <row r="196" spans="1:7" s="3187" customFormat="1">
      <c r="A196" s="2612" t="str">
        <f>IF(B196&gt;0,MAX(A$180:A195)+1,"")</f>
        <v/>
      </c>
      <c r="B196" s="3184"/>
      <c r="C196" s="179"/>
      <c r="D196" s="539"/>
      <c r="E196" s="1495"/>
      <c r="F196" s="3183">
        <f>E196*D196</f>
        <v>0</v>
      </c>
      <c r="G196" s="3186"/>
    </row>
    <row r="197" spans="1:7" s="1021" customFormat="1" ht="55.2">
      <c r="A197" s="2840">
        <f>IF(B197&gt;0,MAX(A$180:A196)+1,"")</f>
        <v>5</v>
      </c>
      <c r="B197" s="181" t="s">
        <v>4547</v>
      </c>
      <c r="C197" s="182" t="s">
        <v>1583</v>
      </c>
      <c r="D197" s="3113">
        <v>60</v>
      </c>
      <c r="E197" s="1500"/>
      <c r="F197" s="3160">
        <f>E197*D197</f>
        <v>0</v>
      </c>
    </row>
    <row r="198" spans="1:7" s="2676" customFormat="1">
      <c r="A198" s="2840" t="str">
        <f>IF(B198&gt;0,MAX(A$100:A197)+1,"")</f>
        <v/>
      </c>
      <c r="B198" s="2679"/>
      <c r="C198" s="2670"/>
      <c r="D198" s="3140"/>
      <c r="E198" s="3136"/>
      <c r="F198" s="3111"/>
    </row>
    <row r="199" spans="1:7" s="2676" customFormat="1">
      <c r="A199" s="3188" t="str">
        <f>A179</f>
        <v>5.1.5.</v>
      </c>
      <c r="B199" s="3189" t="str">
        <f>LEFT(B179,100)&amp;" UKUPNO:"</f>
        <v>ZIDARSKI RADOVI UKUPNO:</v>
      </c>
      <c r="C199" s="3117"/>
      <c r="D199" s="3190"/>
      <c r="E199" s="3191"/>
      <c r="F199" s="3120">
        <f>SUM(F180:F198)</f>
        <v>0</v>
      </c>
    </row>
    <row r="200" spans="1:7" s="2676" customFormat="1">
      <c r="E200" s="3192"/>
      <c r="F200" s="3111"/>
    </row>
    <row r="201" spans="1:7" s="2676" customFormat="1">
      <c r="A201" s="3193" t="str">
        <f>A9</f>
        <v>5.1.</v>
      </c>
      <c r="B201" s="3194" t="str">
        <f>LEFT(B9,100)&amp;" UKUPNO:"</f>
        <v>GRAĐEVINSKI RADOVI UKUPNO:</v>
      </c>
      <c r="C201" s="3195"/>
      <c r="D201" s="3196"/>
      <c r="E201" s="3197"/>
      <c r="F201" s="3198">
        <f>F19+F47+F97+F177+F199</f>
        <v>0</v>
      </c>
    </row>
    <row r="202" spans="1:7" s="2676" customFormat="1">
      <c r="C202" s="2670"/>
      <c r="E202" s="3136"/>
      <c r="F202" s="3112"/>
    </row>
    <row r="203" spans="1:7" s="2676" customFormat="1">
      <c r="C203" s="2670"/>
      <c r="E203" s="3136"/>
      <c r="F203" s="3112"/>
    </row>
    <row r="204" spans="1:7" s="2676" customFormat="1">
      <c r="A204" s="3199" t="s">
        <v>1589</v>
      </c>
      <c r="B204" s="3200" t="s">
        <v>4516</v>
      </c>
      <c r="C204" s="3201"/>
      <c r="D204" s="3202"/>
      <c r="E204" s="3203"/>
      <c r="F204" s="3204"/>
    </row>
    <row r="205" spans="1:7" s="2676" customFormat="1">
      <c r="A205" s="3036"/>
      <c r="B205" s="3135"/>
      <c r="C205" s="2670"/>
      <c r="D205" s="3129"/>
      <c r="E205" s="3136"/>
      <c r="F205" s="3112"/>
    </row>
    <row r="206" spans="1:7" s="2676" customFormat="1">
      <c r="A206" s="3121" t="s">
        <v>1590</v>
      </c>
      <c r="B206" s="3122" t="s">
        <v>4548</v>
      </c>
      <c r="C206" s="3123"/>
      <c r="D206" s="3124"/>
      <c r="E206" s="3125"/>
      <c r="F206" s="3126"/>
    </row>
    <row r="207" spans="1:7" s="2676" customFormat="1">
      <c r="A207" s="2840"/>
      <c r="B207" s="3110"/>
      <c r="C207" s="3139"/>
      <c r="D207" s="3205"/>
      <c r="E207" s="3136"/>
      <c r="F207" s="3111"/>
    </row>
    <row r="208" spans="1:7" s="2592" customFormat="1" ht="118.8">
      <c r="A208" s="2612">
        <f>IF(B208&gt;0,MAX(A$207:A207)+1,"")</f>
        <v>1</v>
      </c>
      <c r="B208" s="2737" t="s">
        <v>4549</v>
      </c>
      <c r="C208" s="2624"/>
      <c r="D208" s="2837"/>
      <c r="E208" s="3206"/>
      <c r="F208" s="3127"/>
    </row>
    <row r="209" spans="1:6" s="2592" customFormat="1">
      <c r="A209" s="2612" t="str">
        <f>IF(B209&gt;0,MAX(A$207:A208)+1,"")</f>
        <v/>
      </c>
      <c r="B209" s="3207"/>
      <c r="C209" s="2624"/>
      <c r="D209" s="2837"/>
      <c r="E209" s="3206"/>
      <c r="F209" s="3127"/>
    </row>
    <row r="210" spans="1:6" s="2592" customFormat="1">
      <c r="A210" s="2612"/>
      <c r="B210" s="3207" t="s">
        <v>4550</v>
      </c>
      <c r="C210" s="2624"/>
      <c r="D210" s="2837"/>
      <c r="E210" s="3206"/>
      <c r="F210" s="3127">
        <f t="shared" ref="F210:F222" si="5">E210*D210</f>
        <v>0</v>
      </c>
    </row>
    <row r="211" spans="1:6" s="2592" customFormat="1">
      <c r="A211" s="2612"/>
      <c r="B211" s="178" t="s">
        <v>4551</v>
      </c>
      <c r="C211" s="179" t="s">
        <v>226</v>
      </c>
      <c r="D211" s="2837">
        <v>300</v>
      </c>
      <c r="E211" s="3206"/>
      <c r="F211" s="3127">
        <f t="shared" si="5"/>
        <v>0</v>
      </c>
    </row>
    <row r="212" spans="1:6" s="2592" customFormat="1">
      <c r="A212" s="2612"/>
      <c r="B212" s="178" t="s">
        <v>4552</v>
      </c>
      <c r="C212" s="179" t="s">
        <v>226</v>
      </c>
      <c r="D212" s="2837">
        <v>55</v>
      </c>
      <c r="E212" s="3206"/>
      <c r="F212" s="3127">
        <f t="shared" si="5"/>
        <v>0</v>
      </c>
    </row>
    <row r="213" spans="1:6" s="2592" customFormat="1">
      <c r="A213" s="2612"/>
      <c r="B213" s="178" t="s">
        <v>4553</v>
      </c>
      <c r="C213" s="179" t="s">
        <v>226</v>
      </c>
      <c r="D213" s="2837">
        <v>17</v>
      </c>
      <c r="E213" s="3206"/>
      <c r="F213" s="3127">
        <f t="shared" si="5"/>
        <v>0</v>
      </c>
    </row>
    <row r="214" spans="1:6" s="2592" customFormat="1">
      <c r="A214" s="2612"/>
      <c r="B214" s="178" t="s">
        <v>4554</v>
      </c>
      <c r="C214" s="179" t="s">
        <v>226</v>
      </c>
      <c r="D214" s="2837">
        <v>15</v>
      </c>
      <c r="E214" s="3206"/>
      <c r="F214" s="3127">
        <f t="shared" si="5"/>
        <v>0</v>
      </c>
    </row>
    <row r="215" spans="1:6" s="2592" customFormat="1">
      <c r="A215" s="2612"/>
      <c r="B215" s="178" t="s">
        <v>4555</v>
      </c>
      <c r="C215" s="179" t="s">
        <v>226</v>
      </c>
      <c r="D215" s="2837">
        <v>15</v>
      </c>
      <c r="E215" s="3206"/>
      <c r="F215" s="3127">
        <f t="shared" si="5"/>
        <v>0</v>
      </c>
    </row>
    <row r="216" spans="1:6" s="2592" customFormat="1">
      <c r="A216" s="2612"/>
      <c r="B216" s="178" t="s">
        <v>4556</v>
      </c>
      <c r="C216" s="179" t="s">
        <v>226</v>
      </c>
      <c r="D216" s="2837">
        <v>25</v>
      </c>
      <c r="E216" s="3206"/>
      <c r="F216" s="3127">
        <f t="shared" si="5"/>
        <v>0</v>
      </c>
    </row>
    <row r="217" spans="1:6" s="2592" customFormat="1">
      <c r="A217" s="2612"/>
      <c r="B217" s="178" t="s">
        <v>4557</v>
      </c>
      <c r="C217" s="179" t="s">
        <v>226</v>
      </c>
      <c r="D217" s="2837">
        <v>15</v>
      </c>
      <c r="E217" s="3206"/>
      <c r="F217" s="3127">
        <f t="shared" si="5"/>
        <v>0</v>
      </c>
    </row>
    <row r="218" spans="1:6" s="2592" customFormat="1">
      <c r="A218" s="2612"/>
      <c r="B218" s="178" t="s">
        <v>4558</v>
      </c>
      <c r="C218" s="179" t="s">
        <v>226</v>
      </c>
      <c r="D218" s="2837">
        <v>15</v>
      </c>
      <c r="E218" s="3206"/>
      <c r="F218" s="3127">
        <f t="shared" si="5"/>
        <v>0</v>
      </c>
    </row>
    <row r="219" spans="1:6" s="2592" customFormat="1">
      <c r="A219" s="2612"/>
      <c r="B219" s="178" t="s">
        <v>4559</v>
      </c>
      <c r="C219" s="179" t="s">
        <v>226</v>
      </c>
      <c r="D219" s="2837">
        <v>10</v>
      </c>
      <c r="E219" s="3206"/>
      <c r="F219" s="3127">
        <f t="shared" si="5"/>
        <v>0</v>
      </c>
    </row>
    <row r="220" spans="1:6" s="2592" customFormat="1">
      <c r="A220" s="2612"/>
      <c r="B220" s="3207" t="s">
        <v>3814</v>
      </c>
      <c r="C220" s="2624"/>
      <c r="D220" s="2837"/>
      <c r="E220" s="3206"/>
      <c r="F220" s="3127">
        <f t="shared" si="5"/>
        <v>0</v>
      </c>
    </row>
    <row r="221" spans="1:6" s="2592" customFormat="1">
      <c r="A221" s="2612"/>
      <c r="B221" s="178" t="s">
        <v>4560</v>
      </c>
      <c r="C221" s="179" t="s">
        <v>226</v>
      </c>
      <c r="D221" s="2837">
        <v>280</v>
      </c>
      <c r="E221" s="3206"/>
      <c r="F221" s="3127">
        <f t="shared" si="5"/>
        <v>0</v>
      </c>
    </row>
    <row r="222" spans="1:6" s="2592" customFormat="1">
      <c r="A222" s="2612"/>
      <c r="B222" s="178" t="s">
        <v>4561</v>
      </c>
      <c r="C222" s="179" t="s">
        <v>226</v>
      </c>
      <c r="D222" s="2837">
        <v>500</v>
      </c>
      <c r="E222" s="3206"/>
      <c r="F222" s="3127">
        <f t="shared" si="5"/>
        <v>0</v>
      </c>
    </row>
    <row r="223" spans="1:6" s="2592" customFormat="1">
      <c r="A223" s="2612" t="str">
        <f>IF(B223&gt;0,MAX(A$207:A222)+1,"")</f>
        <v/>
      </c>
      <c r="B223" s="3174"/>
      <c r="C223" s="2624"/>
      <c r="D223" s="2837"/>
      <c r="E223" s="3206"/>
      <c r="F223" s="3127"/>
    </row>
    <row r="224" spans="1:6" s="2592" customFormat="1" ht="52.8">
      <c r="A224" s="2612">
        <f>IF(B224&gt;0,MAX(A$207:A223)+1,"")</f>
        <v>2</v>
      </c>
      <c r="B224" s="2737" t="s">
        <v>4562</v>
      </c>
      <c r="C224" s="179" t="s">
        <v>226</v>
      </c>
      <c r="D224" s="2837">
        <v>480</v>
      </c>
      <c r="E224" s="3206"/>
      <c r="F224" s="3127">
        <f>E224*D224</f>
        <v>0</v>
      </c>
    </row>
    <row r="225" spans="1:6" s="2592" customFormat="1">
      <c r="A225" s="2612" t="str">
        <f>IF(B225&gt;0,MAX(A$207:A224)+1,"")</f>
        <v/>
      </c>
      <c r="B225" s="2737"/>
      <c r="C225" s="2624"/>
      <c r="D225" s="2837"/>
      <c r="E225" s="3208"/>
      <c r="F225" s="3209"/>
    </row>
    <row r="226" spans="1:6" s="2592" customFormat="1" ht="105.6">
      <c r="A226" s="2612">
        <f>IF(B226&gt;0,MAX(A$207:A225)+1,"")</f>
        <v>3</v>
      </c>
      <c r="B226" s="2737" t="s">
        <v>4563</v>
      </c>
      <c r="C226" s="2623"/>
      <c r="D226" s="2837"/>
      <c r="E226" s="3208"/>
      <c r="F226" s="3209"/>
    </row>
    <row r="227" spans="1:6" s="2592" customFormat="1">
      <c r="A227" s="2612" t="str">
        <f>IF(B227&gt;0,MAX(A$207:A226)+1,"")</f>
        <v/>
      </c>
      <c r="B227" s="3207"/>
      <c r="C227" s="2623"/>
      <c r="D227" s="2837"/>
      <c r="E227" s="3208"/>
      <c r="F227" s="3209"/>
    </row>
    <row r="228" spans="1:6" s="2592" customFormat="1">
      <c r="A228" s="2612"/>
      <c r="B228" s="178" t="s">
        <v>4564</v>
      </c>
      <c r="C228" s="179" t="s">
        <v>226</v>
      </c>
      <c r="D228" s="2837">
        <v>90</v>
      </c>
      <c r="E228" s="3206"/>
      <c r="F228" s="3127">
        <f>E228*D228</f>
        <v>0</v>
      </c>
    </row>
    <row r="229" spans="1:6" s="2592" customFormat="1">
      <c r="A229" s="2612" t="str">
        <f>IF(B229&gt;0,MAX(A$207:A228)+1,"")</f>
        <v/>
      </c>
      <c r="B229" s="2737"/>
      <c r="C229" s="179"/>
      <c r="D229" s="2837"/>
      <c r="E229" s="3206"/>
      <c r="F229" s="3127"/>
    </row>
    <row r="230" spans="1:6" s="2592" customFormat="1" ht="132">
      <c r="A230" s="2612">
        <f>IF(B230&gt;0,MAX(A$207:A229)+1,"")</f>
        <v>4</v>
      </c>
      <c r="B230" s="2663" t="s">
        <v>4565</v>
      </c>
      <c r="C230" s="2624"/>
      <c r="D230" s="2837"/>
      <c r="E230" s="3206"/>
      <c r="F230" s="3127"/>
    </row>
    <row r="231" spans="1:6" s="2592" customFormat="1">
      <c r="A231" s="2612" t="str">
        <f>IF(B231&gt;0,MAX(A$207:A230)+1,"")</f>
        <v/>
      </c>
      <c r="B231" s="3210"/>
      <c r="C231" s="2624"/>
      <c r="D231" s="2837"/>
      <c r="E231" s="3206"/>
      <c r="F231" s="3127"/>
    </row>
    <row r="232" spans="1:6" s="2592" customFormat="1">
      <c r="A232" s="2612"/>
      <c r="B232" s="3211" t="s">
        <v>4566</v>
      </c>
      <c r="C232" s="2624" t="s">
        <v>215</v>
      </c>
      <c r="D232" s="2837">
        <v>2</v>
      </c>
      <c r="E232" s="3206"/>
      <c r="F232" s="3127">
        <f t="shared" ref="F232:F237" si="6">E232*D232</f>
        <v>0</v>
      </c>
    </row>
    <row r="233" spans="1:6" s="2592" customFormat="1">
      <c r="A233" s="2612"/>
      <c r="B233" s="3211" t="s">
        <v>4567</v>
      </c>
      <c r="C233" s="2624" t="s">
        <v>215</v>
      </c>
      <c r="D233" s="2837">
        <v>2</v>
      </c>
      <c r="E233" s="3206"/>
      <c r="F233" s="3127">
        <f t="shared" si="6"/>
        <v>0</v>
      </c>
    </row>
    <row r="234" spans="1:6" s="2592" customFormat="1">
      <c r="A234" s="2612"/>
      <c r="B234" s="3211" t="s">
        <v>4568</v>
      </c>
      <c r="C234" s="2624" t="s">
        <v>215</v>
      </c>
      <c r="D234" s="2837">
        <v>1</v>
      </c>
      <c r="E234" s="3206"/>
      <c r="F234" s="3127">
        <f t="shared" si="6"/>
        <v>0</v>
      </c>
    </row>
    <row r="235" spans="1:6" s="2592" customFormat="1">
      <c r="A235" s="2612"/>
      <c r="B235" s="3211" t="s">
        <v>4569</v>
      </c>
      <c r="C235" s="2624" t="s">
        <v>215</v>
      </c>
      <c r="D235" s="2837">
        <v>1</v>
      </c>
      <c r="E235" s="3206"/>
      <c r="F235" s="3127">
        <f t="shared" si="6"/>
        <v>0</v>
      </c>
    </row>
    <row r="236" spans="1:6" s="2592" customFormat="1">
      <c r="A236" s="2612"/>
      <c r="B236" s="3211" t="s">
        <v>4570</v>
      </c>
      <c r="C236" s="2624" t="s">
        <v>215</v>
      </c>
      <c r="D236" s="2837">
        <v>7</v>
      </c>
      <c r="E236" s="3206"/>
      <c r="F236" s="3127">
        <f t="shared" si="6"/>
        <v>0</v>
      </c>
    </row>
    <row r="237" spans="1:6" s="2592" customFormat="1">
      <c r="A237" s="2612"/>
      <c r="B237" s="3211" t="s">
        <v>4571</v>
      </c>
      <c r="C237" s="2624" t="s">
        <v>215</v>
      </c>
      <c r="D237" s="2837">
        <v>1</v>
      </c>
      <c r="E237" s="3206"/>
      <c r="F237" s="3127">
        <f t="shared" si="6"/>
        <v>0</v>
      </c>
    </row>
    <row r="238" spans="1:6" s="2592" customFormat="1">
      <c r="A238" s="2612" t="str">
        <f>IF(B238&gt;0,MAX(A$207:A235)+1,"")</f>
        <v/>
      </c>
      <c r="B238" s="184"/>
      <c r="C238" s="179"/>
      <c r="D238" s="180"/>
      <c r="E238" s="3206"/>
      <c r="F238" s="3127"/>
    </row>
    <row r="239" spans="1:6" s="2592" customFormat="1" ht="132">
      <c r="A239" s="2612">
        <f>IF(B239&gt;0,MAX(A$207:A238)+1,"")</f>
        <v>5</v>
      </c>
      <c r="B239" s="178" t="s">
        <v>4572</v>
      </c>
      <c r="C239" s="2624"/>
      <c r="D239" s="2837"/>
      <c r="E239" s="3206"/>
      <c r="F239" s="3127"/>
    </row>
    <row r="240" spans="1:6" s="2592" customFormat="1">
      <c r="A240" s="2612"/>
      <c r="B240" s="184" t="s">
        <v>4573</v>
      </c>
      <c r="C240" s="179" t="s">
        <v>215</v>
      </c>
      <c r="D240" s="180">
        <v>2</v>
      </c>
      <c r="E240" s="3206"/>
      <c r="F240" s="3127">
        <f>E240*D240</f>
        <v>0</v>
      </c>
    </row>
    <row r="241" spans="1:7" s="2592" customFormat="1">
      <c r="A241" s="2612" t="str">
        <f>IF(B241&gt;0,MAX(A$207:A240)+1,"")</f>
        <v/>
      </c>
      <c r="B241" s="178"/>
      <c r="C241" s="179"/>
      <c r="D241" s="180"/>
      <c r="E241" s="1495"/>
      <c r="F241" s="3127"/>
    </row>
    <row r="242" spans="1:7" s="2592" customFormat="1" ht="105.6">
      <c r="A242" s="2612">
        <f>IF(B242&gt;0,MAX(A$207:A241)+1,"")</f>
        <v>6</v>
      </c>
      <c r="B242" s="178" t="s">
        <v>4574</v>
      </c>
      <c r="C242" s="2624"/>
      <c r="D242" s="2837"/>
      <c r="E242" s="3206"/>
      <c r="F242" s="3127"/>
    </row>
    <row r="243" spans="1:7" s="2592" customFormat="1">
      <c r="A243" s="2612"/>
      <c r="B243" s="184" t="s">
        <v>4575</v>
      </c>
      <c r="C243" s="179" t="s">
        <v>215</v>
      </c>
      <c r="D243" s="180">
        <v>1</v>
      </c>
      <c r="E243" s="3206"/>
      <c r="F243" s="3127">
        <f>E243*D243</f>
        <v>0</v>
      </c>
    </row>
    <row r="244" spans="1:7" s="2951" customFormat="1">
      <c r="A244" s="2612" t="str">
        <f>IF(B244&gt;0,MAX(A$207:A243)+1,"")</f>
        <v/>
      </c>
      <c r="B244" s="2737"/>
      <c r="C244" s="2624"/>
      <c r="D244" s="2790"/>
      <c r="E244" s="3182"/>
      <c r="F244" s="2835"/>
      <c r="G244" s="3212"/>
    </row>
    <row r="245" spans="1:7" s="2592" customFormat="1" ht="118.8">
      <c r="A245" s="2612">
        <f>IF(B245&gt;0,MAX(A$207:A244)+1,"")</f>
        <v>7</v>
      </c>
      <c r="B245" s="2737" t="s">
        <v>4576</v>
      </c>
      <c r="C245" s="2624"/>
      <c r="D245" s="2790"/>
      <c r="E245" s="3182"/>
      <c r="F245" s="2835">
        <f>E245*D245</f>
        <v>0</v>
      </c>
    </row>
    <row r="246" spans="1:7" s="2592" customFormat="1">
      <c r="A246" s="2612" t="str">
        <f>IF(B246&gt;0,MAX(A$207:A245)+1,"")</f>
        <v/>
      </c>
      <c r="B246" s="3207"/>
      <c r="C246" s="2624" t="s">
        <v>215</v>
      </c>
      <c r="D246" s="2790">
        <v>1</v>
      </c>
      <c r="E246" s="3182"/>
      <c r="F246" s="2835">
        <f>E246*D246</f>
        <v>0</v>
      </c>
    </row>
    <row r="247" spans="1:7" s="2592" customFormat="1">
      <c r="A247" s="2612" t="str">
        <f>IF(B247&gt;0,MAX(A$207:A246)+1,"")</f>
        <v/>
      </c>
      <c r="B247" s="2737"/>
      <c r="C247" s="2624"/>
      <c r="D247" s="2837"/>
      <c r="E247" s="3206"/>
      <c r="F247" s="3127"/>
    </row>
    <row r="248" spans="1:7" s="2592" customFormat="1" ht="92.4">
      <c r="A248" s="2612">
        <f>IF(B248&gt;0,MAX(A$207:A247)+1,"")</f>
        <v>8</v>
      </c>
      <c r="B248" s="2737" t="s">
        <v>4577</v>
      </c>
      <c r="C248" s="2624"/>
      <c r="D248" s="2837"/>
      <c r="E248" s="3206"/>
      <c r="F248" s="3127"/>
    </row>
    <row r="249" spans="1:7" s="2592" customFormat="1">
      <c r="A249" s="2612"/>
      <c r="B249" s="2737" t="s">
        <v>4578</v>
      </c>
      <c r="C249" s="2624" t="s">
        <v>215</v>
      </c>
      <c r="D249" s="2837">
        <v>1</v>
      </c>
      <c r="E249" s="3206"/>
      <c r="F249" s="3127">
        <f>E249*D249</f>
        <v>0</v>
      </c>
    </row>
    <row r="250" spans="1:7" s="2592" customFormat="1">
      <c r="A250" s="2612"/>
      <c r="B250" s="2737" t="s">
        <v>4579</v>
      </c>
      <c r="C250" s="2624" t="s">
        <v>215</v>
      </c>
      <c r="D250" s="2837">
        <v>1</v>
      </c>
      <c r="E250" s="3206"/>
      <c r="F250" s="3127">
        <f>E250*D250</f>
        <v>0</v>
      </c>
    </row>
    <row r="251" spans="1:7" s="2592" customFormat="1">
      <c r="A251" s="2612"/>
      <c r="B251" s="2737" t="s">
        <v>4580</v>
      </c>
      <c r="C251" s="2624" t="s">
        <v>215</v>
      </c>
      <c r="D251" s="2837">
        <v>2</v>
      </c>
      <c r="E251" s="3206"/>
      <c r="F251" s="3127">
        <f>E251*D251</f>
        <v>0</v>
      </c>
    </row>
    <row r="252" spans="1:7" s="2592" customFormat="1">
      <c r="A252" s="2612"/>
      <c r="B252" s="2737" t="s">
        <v>4581</v>
      </c>
      <c r="C252" s="2624" t="s">
        <v>215</v>
      </c>
      <c r="D252" s="2837">
        <v>1</v>
      </c>
      <c r="E252" s="3206"/>
      <c r="F252" s="3127">
        <f>E252*D252</f>
        <v>0</v>
      </c>
    </row>
    <row r="253" spans="1:7" s="2592" customFormat="1">
      <c r="A253" s="2612" t="str">
        <f>IF(B253&gt;0,MAX(A$207:A252)+1,"")</f>
        <v/>
      </c>
      <c r="B253" s="2737"/>
      <c r="C253" s="2624"/>
      <c r="D253" s="2837"/>
      <c r="E253" s="3206"/>
      <c r="F253" s="3127"/>
    </row>
    <row r="254" spans="1:7" s="2592" customFormat="1" ht="224.4">
      <c r="A254" s="2612">
        <f>IF(B254&gt;0,MAX(A$207:A253)+1,"")</f>
        <v>9</v>
      </c>
      <c r="B254" s="2737" t="s">
        <v>4582</v>
      </c>
      <c r="C254" s="2624"/>
      <c r="D254" s="2837"/>
      <c r="E254" s="3206"/>
      <c r="F254" s="3127"/>
    </row>
    <row r="255" spans="1:7" s="2592" customFormat="1">
      <c r="A255" s="2612"/>
      <c r="B255" s="3207" t="s">
        <v>4583</v>
      </c>
      <c r="C255" s="2624"/>
      <c r="D255" s="2837"/>
      <c r="E255" s="3206"/>
      <c r="F255" s="3127">
        <f t="shared" ref="F255:F279" si="7">E255*D255</f>
        <v>0</v>
      </c>
    </row>
    <row r="256" spans="1:7" s="2592" customFormat="1">
      <c r="A256" s="2612"/>
      <c r="B256" s="2737" t="s">
        <v>4584</v>
      </c>
      <c r="C256" s="2624" t="s">
        <v>215</v>
      </c>
      <c r="D256" s="2837">
        <v>2</v>
      </c>
      <c r="E256" s="3206"/>
      <c r="F256" s="3127">
        <f t="shared" si="7"/>
        <v>0</v>
      </c>
    </row>
    <row r="257" spans="1:6" s="2592" customFormat="1">
      <c r="A257" s="2612"/>
      <c r="B257" s="2737" t="s">
        <v>4585</v>
      </c>
      <c r="C257" s="2624" t="s">
        <v>215</v>
      </c>
      <c r="D257" s="2837">
        <v>1</v>
      </c>
      <c r="E257" s="3206"/>
      <c r="F257" s="3127">
        <f t="shared" si="7"/>
        <v>0</v>
      </c>
    </row>
    <row r="258" spans="1:6" s="2592" customFormat="1">
      <c r="A258" s="2612"/>
      <c r="B258" s="2737" t="s">
        <v>4586</v>
      </c>
      <c r="C258" s="2624" t="s">
        <v>215</v>
      </c>
      <c r="D258" s="2837">
        <v>1</v>
      </c>
      <c r="E258" s="3206"/>
      <c r="F258" s="3127">
        <f t="shared" si="7"/>
        <v>0</v>
      </c>
    </row>
    <row r="259" spans="1:6" s="2592" customFormat="1" ht="14.25" customHeight="1">
      <c r="A259" s="2612"/>
      <c r="B259" s="2737" t="s">
        <v>4587</v>
      </c>
      <c r="C259" s="2624" t="s">
        <v>215</v>
      </c>
      <c r="D259" s="2837">
        <v>2</v>
      </c>
      <c r="E259" s="3206"/>
      <c r="F259" s="3127">
        <f t="shared" si="7"/>
        <v>0</v>
      </c>
    </row>
    <row r="260" spans="1:6" s="2592" customFormat="1" ht="14.25" customHeight="1">
      <c r="A260" s="2612"/>
      <c r="B260" s="2737" t="s">
        <v>4588</v>
      </c>
      <c r="C260" s="2624" t="s">
        <v>215</v>
      </c>
      <c r="D260" s="2837">
        <v>1</v>
      </c>
      <c r="E260" s="3206"/>
      <c r="F260" s="3127">
        <f t="shared" si="7"/>
        <v>0</v>
      </c>
    </row>
    <row r="261" spans="1:6" s="2592" customFormat="1">
      <c r="A261" s="2612"/>
      <c r="B261" s="3207" t="s">
        <v>4589</v>
      </c>
      <c r="C261" s="2624"/>
      <c r="D261" s="2837"/>
      <c r="E261" s="3206"/>
      <c r="F261" s="3127">
        <f t="shared" si="7"/>
        <v>0</v>
      </c>
    </row>
    <row r="262" spans="1:6" s="2592" customFormat="1">
      <c r="A262" s="2612"/>
      <c r="B262" s="2737" t="s">
        <v>4584</v>
      </c>
      <c r="C262" s="2624" t="s">
        <v>215</v>
      </c>
      <c r="D262" s="2837">
        <v>2</v>
      </c>
      <c r="E262" s="3206"/>
      <c r="F262" s="3127">
        <f t="shared" si="7"/>
        <v>0</v>
      </c>
    </row>
    <row r="263" spans="1:6" s="2592" customFormat="1">
      <c r="A263" s="2612"/>
      <c r="B263" s="2737" t="s">
        <v>4590</v>
      </c>
      <c r="C263" s="2624" t="s">
        <v>215</v>
      </c>
      <c r="D263" s="2837">
        <v>1</v>
      </c>
      <c r="E263" s="3206"/>
      <c r="F263" s="3127">
        <f t="shared" si="7"/>
        <v>0</v>
      </c>
    </row>
    <row r="264" spans="1:6" s="2592" customFormat="1">
      <c r="A264" s="2612"/>
      <c r="B264" s="2737" t="s">
        <v>4591</v>
      </c>
      <c r="C264" s="2624" t="s">
        <v>215</v>
      </c>
      <c r="D264" s="2837">
        <v>1</v>
      </c>
      <c r="E264" s="3206"/>
      <c r="F264" s="3127">
        <f t="shared" si="7"/>
        <v>0</v>
      </c>
    </row>
    <row r="265" spans="1:6" s="2592" customFormat="1" ht="14.25" customHeight="1">
      <c r="A265" s="2612"/>
      <c r="B265" s="2737" t="s">
        <v>4587</v>
      </c>
      <c r="C265" s="2624" t="s">
        <v>215</v>
      </c>
      <c r="D265" s="2837">
        <v>2</v>
      </c>
      <c r="E265" s="3206"/>
      <c r="F265" s="3127">
        <f t="shared" si="7"/>
        <v>0</v>
      </c>
    </row>
    <row r="266" spans="1:6" s="2592" customFormat="1" ht="14.25" customHeight="1">
      <c r="A266" s="2612"/>
      <c r="B266" s="2737" t="s">
        <v>4592</v>
      </c>
      <c r="C266" s="2624" t="s">
        <v>215</v>
      </c>
      <c r="D266" s="2837">
        <v>1</v>
      </c>
      <c r="E266" s="3206"/>
      <c r="F266" s="3127">
        <f t="shared" si="7"/>
        <v>0</v>
      </c>
    </row>
    <row r="267" spans="1:6" s="2592" customFormat="1">
      <c r="A267" s="2612"/>
      <c r="B267" s="3207" t="s">
        <v>4593</v>
      </c>
      <c r="C267" s="2624"/>
      <c r="D267" s="2837"/>
      <c r="E267" s="3206"/>
      <c r="F267" s="3127">
        <f t="shared" si="7"/>
        <v>0</v>
      </c>
    </row>
    <row r="268" spans="1:6" s="2592" customFormat="1">
      <c r="A268" s="2612"/>
      <c r="B268" s="2737" t="s">
        <v>4584</v>
      </c>
      <c r="C268" s="2624" t="s">
        <v>215</v>
      </c>
      <c r="D268" s="2837">
        <v>2</v>
      </c>
      <c r="E268" s="3206"/>
      <c r="F268" s="3127">
        <f t="shared" si="7"/>
        <v>0</v>
      </c>
    </row>
    <row r="269" spans="1:6" s="2592" customFormat="1">
      <c r="A269" s="2612"/>
      <c r="B269" s="2737" t="s">
        <v>4585</v>
      </c>
      <c r="C269" s="2624" t="s">
        <v>215</v>
      </c>
      <c r="D269" s="2837">
        <v>1</v>
      </c>
      <c r="E269" s="3206"/>
      <c r="F269" s="3127">
        <f t="shared" si="7"/>
        <v>0</v>
      </c>
    </row>
    <row r="270" spans="1:6" s="2592" customFormat="1">
      <c r="A270" s="2612"/>
      <c r="B270" s="2737" t="s">
        <v>4586</v>
      </c>
      <c r="C270" s="2624" t="s">
        <v>215</v>
      </c>
      <c r="D270" s="2837">
        <v>1</v>
      </c>
      <c r="E270" s="3206"/>
      <c r="F270" s="3127">
        <f t="shared" si="7"/>
        <v>0</v>
      </c>
    </row>
    <row r="271" spans="1:6" s="2592" customFormat="1" ht="14.25" customHeight="1">
      <c r="A271" s="2612"/>
      <c r="B271" s="2737" t="s">
        <v>4587</v>
      </c>
      <c r="C271" s="2624" t="s">
        <v>215</v>
      </c>
      <c r="D271" s="2837">
        <v>2</v>
      </c>
      <c r="E271" s="3206"/>
      <c r="F271" s="3127">
        <f t="shared" si="7"/>
        <v>0</v>
      </c>
    </row>
    <row r="272" spans="1:6" s="2592" customFormat="1" ht="14.25" customHeight="1">
      <c r="A272" s="2612"/>
      <c r="B272" s="2737" t="s">
        <v>4588</v>
      </c>
      <c r="C272" s="2624" t="s">
        <v>215</v>
      </c>
      <c r="D272" s="2837">
        <v>1</v>
      </c>
      <c r="E272" s="3206"/>
      <c r="F272" s="3127">
        <f t="shared" si="7"/>
        <v>0</v>
      </c>
    </row>
    <row r="273" spans="1:6" s="2592" customFormat="1">
      <c r="A273" s="2612" t="str">
        <f>IF(B273&gt;0,MAX(A$207:A272)+1,"")</f>
        <v/>
      </c>
      <c r="B273" s="178"/>
      <c r="C273" s="179"/>
      <c r="D273" s="2837"/>
      <c r="E273" s="3206"/>
      <c r="F273" s="3127">
        <f t="shared" si="7"/>
        <v>0</v>
      </c>
    </row>
    <row r="274" spans="1:6" s="2592" customFormat="1" ht="105.6">
      <c r="A274" s="2612">
        <f>IF(B274&gt;0,MAX(A$207:A273)+1,"")</f>
        <v>10</v>
      </c>
      <c r="B274" s="178" t="s">
        <v>4594</v>
      </c>
      <c r="C274" s="179"/>
      <c r="D274" s="2837"/>
      <c r="E274" s="3206"/>
      <c r="F274" s="3127">
        <f t="shared" si="7"/>
        <v>0</v>
      </c>
    </row>
    <row r="275" spans="1:6" s="2592" customFormat="1">
      <c r="A275" s="2612" t="str">
        <f>IF(B275&gt;0,MAX(A$207:A274)+1,"")</f>
        <v/>
      </c>
      <c r="B275" s="200"/>
      <c r="C275" s="179"/>
      <c r="D275" s="2837"/>
      <c r="E275" s="3206"/>
      <c r="F275" s="3127">
        <f t="shared" si="7"/>
        <v>0</v>
      </c>
    </row>
    <row r="276" spans="1:6" s="2592" customFormat="1" ht="26.4">
      <c r="A276" s="2612"/>
      <c r="B276" s="178" t="s">
        <v>4595</v>
      </c>
      <c r="C276" s="179" t="s">
        <v>215</v>
      </c>
      <c r="D276" s="2837">
        <v>1</v>
      </c>
      <c r="E276" s="3206"/>
      <c r="F276" s="3127">
        <f t="shared" si="7"/>
        <v>0</v>
      </c>
    </row>
    <row r="277" spans="1:6" s="2592" customFormat="1" ht="26.4">
      <c r="A277" s="2612"/>
      <c r="B277" s="178" t="s">
        <v>4596</v>
      </c>
      <c r="C277" s="179" t="s">
        <v>215</v>
      </c>
      <c r="D277" s="2837">
        <v>1</v>
      </c>
      <c r="E277" s="3206"/>
      <c r="F277" s="3127">
        <f t="shared" si="7"/>
        <v>0</v>
      </c>
    </row>
    <row r="278" spans="1:6" s="2592" customFormat="1">
      <c r="A278" s="2612"/>
      <c r="B278" s="178" t="s">
        <v>4597</v>
      </c>
      <c r="C278" s="179" t="s">
        <v>215</v>
      </c>
      <c r="D278" s="2837">
        <v>2</v>
      </c>
      <c r="E278" s="3206"/>
      <c r="F278" s="3127">
        <f t="shared" si="7"/>
        <v>0</v>
      </c>
    </row>
    <row r="279" spans="1:6" s="2592" customFormat="1">
      <c r="A279" s="2612"/>
      <c r="B279" s="178" t="s">
        <v>4598</v>
      </c>
      <c r="C279" s="179" t="s">
        <v>215</v>
      </c>
      <c r="D279" s="2837">
        <v>2</v>
      </c>
      <c r="E279" s="3206"/>
      <c r="F279" s="3127">
        <f t="shared" si="7"/>
        <v>0</v>
      </c>
    </row>
    <row r="280" spans="1:6" s="2592" customFormat="1">
      <c r="A280" s="2612" t="str">
        <f>IF(B280&gt;0,MAX(A$207:A279)+1,"")</f>
        <v/>
      </c>
      <c r="B280" s="2737"/>
      <c r="C280" s="2624"/>
      <c r="D280" s="2837"/>
      <c r="E280" s="3206"/>
      <c r="F280" s="3127"/>
    </row>
    <row r="281" spans="1:6" s="2592" customFormat="1" ht="79.2">
      <c r="A281" s="2612">
        <f>IF(B281&gt;0,MAX(A$207:A280)+1,"")</f>
        <v>11</v>
      </c>
      <c r="B281" s="2737" t="s">
        <v>4599</v>
      </c>
      <c r="C281" s="2837"/>
      <c r="D281" s="2837"/>
      <c r="E281" s="3206"/>
      <c r="F281" s="3127"/>
    </row>
    <row r="282" spans="1:6" s="2592" customFormat="1">
      <c r="A282" s="2612"/>
      <c r="B282" s="2737" t="s">
        <v>4600</v>
      </c>
      <c r="C282" s="2624" t="s">
        <v>215</v>
      </c>
      <c r="D282" s="2837">
        <v>45</v>
      </c>
      <c r="E282" s="3206"/>
      <c r="F282" s="3127">
        <f>E282*D282</f>
        <v>0</v>
      </c>
    </row>
    <row r="283" spans="1:6" s="2592" customFormat="1">
      <c r="A283" s="2612" t="str">
        <f>IF(B283&gt;0,MAX(A$207:A282)+1,"")</f>
        <v/>
      </c>
      <c r="B283" s="3174"/>
      <c r="C283" s="2624"/>
      <c r="D283" s="2837"/>
      <c r="E283" s="3208"/>
      <c r="F283" s="3127"/>
    </row>
    <row r="284" spans="1:6" s="2592" customFormat="1">
      <c r="A284" s="3213" t="str">
        <f>A206</f>
        <v>5.2.1.</v>
      </c>
      <c r="B284" s="3169" t="str">
        <f>LEFT(B206,100)&amp;" UKUPNO:"</f>
        <v>VANJSKI RAZVOD VODE UKUPNO:</v>
      </c>
      <c r="C284" s="3170"/>
      <c r="D284" s="3171"/>
      <c r="E284" s="3214"/>
      <c r="F284" s="3173">
        <f>SUM(F207:F283)</f>
        <v>0</v>
      </c>
    </row>
    <row r="285" spans="1:6" s="2592" customFormat="1">
      <c r="A285" s="2703"/>
      <c r="B285" s="3174"/>
      <c r="C285" s="2624"/>
      <c r="D285" s="2693"/>
      <c r="E285" s="2692"/>
      <c r="F285" s="2835"/>
    </row>
    <row r="286" spans="1:6" s="2592" customFormat="1">
      <c r="A286" s="3175" t="s">
        <v>1591</v>
      </c>
      <c r="B286" s="3176" t="s">
        <v>4601</v>
      </c>
      <c r="C286" s="3177"/>
      <c r="D286" s="3177"/>
      <c r="E286" s="3178"/>
      <c r="F286" s="3109"/>
    </row>
    <row r="287" spans="1:6" s="2592" customFormat="1">
      <c r="A287" s="2703"/>
      <c r="B287" s="2836"/>
      <c r="C287" s="2617"/>
      <c r="D287" s="2693"/>
      <c r="E287" s="3179"/>
      <c r="F287" s="2835"/>
    </row>
    <row r="288" spans="1:6" s="2592" customFormat="1" ht="211.2">
      <c r="A288" s="2612">
        <f>IF(B288&gt;0,MAX(A$287:A287)+1,"")</f>
        <v>1</v>
      </c>
      <c r="B288" s="2737" t="s">
        <v>4602</v>
      </c>
      <c r="C288" s="2624"/>
      <c r="D288" s="2837"/>
      <c r="E288" s="3182"/>
      <c r="F288" s="2835"/>
    </row>
    <row r="289" spans="1:6" s="2592" customFormat="1">
      <c r="A289" s="2612" t="str">
        <f>IF(B289&gt;0,MAX(A$287:A288)+1,"")</f>
        <v/>
      </c>
      <c r="B289" s="3207"/>
      <c r="C289" s="2624"/>
      <c r="D289" s="2837"/>
      <c r="E289" s="3182"/>
      <c r="F289" s="2835"/>
    </row>
    <row r="290" spans="1:6" s="2592" customFormat="1">
      <c r="A290" s="2612"/>
      <c r="B290" s="3174" t="s">
        <v>4603</v>
      </c>
      <c r="C290" s="2624" t="s">
        <v>226</v>
      </c>
      <c r="D290" s="2790">
        <v>370</v>
      </c>
      <c r="E290" s="3182"/>
      <c r="F290" s="2835">
        <f t="shared" ref="F290:F296" si="8">E290*D290</f>
        <v>0</v>
      </c>
    </row>
    <row r="291" spans="1:6" s="2592" customFormat="1">
      <c r="A291" s="2612"/>
      <c r="B291" s="3174" t="s">
        <v>4604</v>
      </c>
      <c r="C291" s="2624" t="s">
        <v>226</v>
      </c>
      <c r="D291" s="2790">
        <v>450</v>
      </c>
      <c r="E291" s="3182"/>
      <c r="F291" s="2835">
        <f t="shared" si="8"/>
        <v>0</v>
      </c>
    </row>
    <row r="292" spans="1:6" s="2592" customFormat="1">
      <c r="A292" s="2612"/>
      <c r="B292" s="3174" t="s">
        <v>4605</v>
      </c>
      <c r="C292" s="2624" t="s">
        <v>226</v>
      </c>
      <c r="D292" s="2790">
        <v>100</v>
      </c>
      <c r="E292" s="3182"/>
      <c r="F292" s="2835">
        <f t="shared" si="8"/>
        <v>0</v>
      </c>
    </row>
    <row r="293" spans="1:6" s="2592" customFormat="1">
      <c r="A293" s="2612"/>
      <c r="B293" s="3174" t="s">
        <v>4606</v>
      </c>
      <c r="C293" s="2624" t="s">
        <v>226</v>
      </c>
      <c r="D293" s="2790">
        <v>60</v>
      </c>
      <c r="E293" s="3182"/>
      <c r="F293" s="2835">
        <f t="shared" si="8"/>
        <v>0</v>
      </c>
    </row>
    <row r="294" spans="1:6" s="2592" customFormat="1">
      <c r="A294" s="2612"/>
      <c r="B294" s="3174" t="s">
        <v>4607</v>
      </c>
      <c r="C294" s="2624" t="s">
        <v>226</v>
      </c>
      <c r="D294" s="2790">
        <v>110</v>
      </c>
      <c r="E294" s="3182"/>
      <c r="F294" s="2835">
        <f t="shared" si="8"/>
        <v>0</v>
      </c>
    </row>
    <row r="295" spans="1:6" s="2592" customFormat="1">
      <c r="A295" s="2612"/>
      <c r="B295" s="3174" t="s">
        <v>1936</v>
      </c>
      <c r="C295" s="2624" t="s">
        <v>226</v>
      </c>
      <c r="D295" s="2790">
        <v>20</v>
      </c>
      <c r="E295" s="3182"/>
      <c r="F295" s="2835">
        <f t="shared" si="8"/>
        <v>0</v>
      </c>
    </row>
    <row r="296" spans="1:6" s="2592" customFormat="1">
      <c r="A296" s="2612"/>
      <c r="B296" s="3174" t="s">
        <v>4608</v>
      </c>
      <c r="C296" s="2624" t="s">
        <v>226</v>
      </c>
      <c r="D296" s="2790">
        <v>30</v>
      </c>
      <c r="E296" s="3182"/>
      <c r="F296" s="2835">
        <f t="shared" si="8"/>
        <v>0</v>
      </c>
    </row>
    <row r="297" spans="1:6" s="2676" customFormat="1">
      <c r="A297" s="2612" t="str">
        <f>IF(B297&gt;0,MAX(A$287:A295)+1,"")</f>
        <v/>
      </c>
      <c r="B297" s="3135"/>
      <c r="C297" s="2670"/>
      <c r="D297" s="3205"/>
      <c r="E297" s="3132"/>
      <c r="F297" s="3111"/>
    </row>
    <row r="298" spans="1:6" s="3133" customFormat="1" ht="171.6">
      <c r="A298" s="2612">
        <f>IF(B298&gt;0,MAX(A$287:A297)+1,"")</f>
        <v>2</v>
      </c>
      <c r="B298" s="2841" t="s">
        <v>4609</v>
      </c>
      <c r="C298" s="3215"/>
      <c r="D298" s="3216"/>
      <c r="E298" s="3217"/>
      <c r="F298" s="3218"/>
    </row>
    <row r="299" spans="1:6" s="3133" customFormat="1">
      <c r="A299" s="2612"/>
      <c r="B299" s="2841" t="s">
        <v>4610</v>
      </c>
      <c r="C299" s="3131" t="s">
        <v>226</v>
      </c>
      <c r="D299" s="3205">
        <f t="shared" ref="D299:D305" si="9">D290</f>
        <v>370</v>
      </c>
      <c r="E299" s="3217"/>
      <c r="F299" s="3111">
        <f t="shared" ref="F299:F305" si="10">E299*D299</f>
        <v>0</v>
      </c>
    </row>
    <row r="300" spans="1:6" s="3133" customFormat="1">
      <c r="A300" s="2612"/>
      <c r="B300" s="2841" t="s">
        <v>4611</v>
      </c>
      <c r="C300" s="3131" t="s">
        <v>226</v>
      </c>
      <c r="D300" s="3205">
        <f t="shared" si="9"/>
        <v>450</v>
      </c>
      <c r="E300" s="3217"/>
      <c r="F300" s="3111">
        <f t="shared" si="10"/>
        <v>0</v>
      </c>
    </row>
    <row r="301" spans="1:6" s="3133" customFormat="1">
      <c r="A301" s="2612"/>
      <c r="B301" s="2841" t="s">
        <v>4612</v>
      </c>
      <c r="C301" s="3131" t="s">
        <v>226</v>
      </c>
      <c r="D301" s="3205">
        <f t="shared" si="9"/>
        <v>100</v>
      </c>
      <c r="E301" s="3217"/>
      <c r="F301" s="3111">
        <f t="shared" si="10"/>
        <v>0</v>
      </c>
    </row>
    <row r="302" spans="1:6" s="3133" customFormat="1">
      <c r="A302" s="2612"/>
      <c r="B302" s="2841" t="s">
        <v>4613</v>
      </c>
      <c r="C302" s="3131" t="s">
        <v>226</v>
      </c>
      <c r="D302" s="3205">
        <f t="shared" si="9"/>
        <v>60</v>
      </c>
      <c r="E302" s="3217"/>
      <c r="F302" s="3111">
        <f t="shared" si="10"/>
        <v>0</v>
      </c>
    </row>
    <row r="303" spans="1:6" s="3133" customFormat="1">
      <c r="A303" s="2612"/>
      <c r="B303" s="2841" t="s">
        <v>4614</v>
      </c>
      <c r="C303" s="3131" t="s">
        <v>226</v>
      </c>
      <c r="D303" s="3205">
        <f t="shared" si="9"/>
        <v>110</v>
      </c>
      <c r="E303" s="3217"/>
      <c r="F303" s="3111">
        <f t="shared" si="10"/>
        <v>0</v>
      </c>
    </row>
    <row r="304" spans="1:6" s="3133" customFormat="1">
      <c r="A304" s="2612"/>
      <c r="B304" s="2841" t="s">
        <v>4615</v>
      </c>
      <c r="C304" s="3131" t="s">
        <v>226</v>
      </c>
      <c r="D304" s="3205">
        <f t="shared" si="9"/>
        <v>20</v>
      </c>
      <c r="E304" s="3217"/>
      <c r="F304" s="3111">
        <f t="shared" si="10"/>
        <v>0</v>
      </c>
    </row>
    <row r="305" spans="1:6" s="3133" customFormat="1">
      <c r="A305" s="2612"/>
      <c r="B305" s="2841" t="s">
        <v>4616</v>
      </c>
      <c r="C305" s="3131" t="s">
        <v>226</v>
      </c>
      <c r="D305" s="3205">
        <f t="shared" si="9"/>
        <v>30</v>
      </c>
      <c r="E305" s="3217"/>
      <c r="F305" s="3111">
        <f t="shared" si="10"/>
        <v>0</v>
      </c>
    </row>
    <row r="306" spans="1:6" s="2676" customFormat="1">
      <c r="A306" s="2612" t="str">
        <f>IF(B306&gt;0,MAX(A$287:A304)+1,"")</f>
        <v/>
      </c>
      <c r="B306" s="2841"/>
      <c r="C306" s="2670"/>
      <c r="D306" s="2842"/>
      <c r="E306" s="3132"/>
      <c r="F306" s="3111"/>
    </row>
    <row r="307" spans="1:6" s="2676" customFormat="1" ht="39.6">
      <c r="A307" s="2612">
        <f>IF(B307&gt;0,MAX(A$287:A306)+1,"")</f>
        <v>3</v>
      </c>
      <c r="B307" s="2841" t="s">
        <v>4617</v>
      </c>
      <c r="C307" s="2670"/>
      <c r="D307" s="2842"/>
      <c r="E307" s="3132"/>
      <c r="F307" s="3111"/>
    </row>
    <row r="308" spans="1:6" s="2676" customFormat="1">
      <c r="A308" s="2612"/>
      <c r="B308" s="3135" t="s">
        <v>4603</v>
      </c>
      <c r="C308" s="2670" t="s">
        <v>215</v>
      </c>
      <c r="D308" s="2842">
        <v>15</v>
      </c>
      <c r="E308" s="3132"/>
      <c r="F308" s="3111">
        <f>E308*D308</f>
        <v>0</v>
      </c>
    </row>
    <row r="309" spans="1:6" s="2676" customFormat="1">
      <c r="A309" s="2612"/>
      <c r="B309" s="3135" t="s">
        <v>4604</v>
      </c>
      <c r="C309" s="2670" t="s">
        <v>215</v>
      </c>
      <c r="D309" s="2842">
        <v>14</v>
      </c>
      <c r="E309" s="3132"/>
      <c r="F309" s="3111">
        <f>E309*D309</f>
        <v>0</v>
      </c>
    </row>
    <row r="310" spans="1:6" s="2676" customFormat="1">
      <c r="A310" s="2612"/>
      <c r="B310" s="3135" t="s">
        <v>4605</v>
      </c>
      <c r="C310" s="2670" t="s">
        <v>215</v>
      </c>
      <c r="D310" s="2842">
        <v>12</v>
      </c>
      <c r="E310" s="3132"/>
      <c r="F310" s="3111">
        <f>E310*D310</f>
        <v>0</v>
      </c>
    </row>
    <row r="311" spans="1:6" s="2676" customFormat="1">
      <c r="A311" s="2612"/>
      <c r="B311" s="3135" t="s">
        <v>4606</v>
      </c>
      <c r="C311" s="2670" t="s">
        <v>215</v>
      </c>
      <c r="D311" s="2842">
        <v>5</v>
      </c>
      <c r="E311" s="3132"/>
      <c r="F311" s="3111">
        <f>E311*D311</f>
        <v>0</v>
      </c>
    </row>
    <row r="312" spans="1:6" s="2676" customFormat="1">
      <c r="A312" s="2612"/>
      <c r="B312" s="3135" t="s">
        <v>1936</v>
      </c>
      <c r="C312" s="2670" t="s">
        <v>215</v>
      </c>
      <c r="D312" s="2842">
        <v>3</v>
      </c>
      <c r="E312" s="3132"/>
      <c r="F312" s="3111">
        <f>E312*D312</f>
        <v>0</v>
      </c>
    </row>
    <row r="313" spans="1:6" s="2676" customFormat="1">
      <c r="A313" s="2612" t="str">
        <f>IF(B313&gt;0,MAX(A$287:A312)+1,"")</f>
        <v/>
      </c>
      <c r="B313" s="2841"/>
      <c r="C313" s="2670"/>
      <c r="D313" s="2842"/>
      <c r="E313" s="3132"/>
      <c r="F313" s="3111"/>
    </row>
    <row r="314" spans="1:6" s="2676" customFormat="1" ht="39.6">
      <c r="A314" s="2612">
        <f>IF(B314&gt;0,MAX(A$287:A313)+1,"")</f>
        <v>4</v>
      </c>
      <c r="B314" s="2841" t="s">
        <v>4618</v>
      </c>
      <c r="C314" s="2670"/>
      <c r="D314" s="2842"/>
      <c r="E314" s="3132"/>
      <c r="F314" s="3111"/>
    </row>
    <row r="315" spans="1:6" s="2676" customFormat="1">
      <c r="A315" s="2612"/>
      <c r="B315" s="3135" t="s">
        <v>4603</v>
      </c>
      <c r="C315" s="2670" t="s">
        <v>215</v>
      </c>
      <c r="D315" s="2842">
        <v>2</v>
      </c>
      <c r="E315" s="3132"/>
      <c r="F315" s="3111">
        <f>E315*D315</f>
        <v>0</v>
      </c>
    </row>
    <row r="316" spans="1:6" s="2676" customFormat="1">
      <c r="A316" s="2612"/>
      <c r="B316" s="3135" t="s">
        <v>4604</v>
      </c>
      <c r="C316" s="2670" t="s">
        <v>215</v>
      </c>
      <c r="D316" s="2842">
        <v>2</v>
      </c>
      <c r="E316" s="3132"/>
      <c r="F316" s="3111">
        <f>E316*D316</f>
        <v>0</v>
      </c>
    </row>
    <row r="317" spans="1:6" s="2676" customFormat="1">
      <c r="A317" s="2612"/>
      <c r="B317" s="3135" t="s">
        <v>4605</v>
      </c>
      <c r="C317" s="2670" t="s">
        <v>215</v>
      </c>
      <c r="D317" s="2842">
        <v>2</v>
      </c>
      <c r="E317" s="3132"/>
      <c r="F317" s="3111">
        <f>E317*D317</f>
        <v>0</v>
      </c>
    </row>
    <row r="318" spans="1:6" s="2676" customFormat="1">
      <c r="A318" s="2612"/>
      <c r="B318" s="3135" t="s">
        <v>4606</v>
      </c>
      <c r="C318" s="2670" t="s">
        <v>215</v>
      </c>
      <c r="D318" s="2842">
        <v>2</v>
      </c>
      <c r="E318" s="3132"/>
      <c r="F318" s="3111">
        <f>E318*D318</f>
        <v>0</v>
      </c>
    </row>
    <row r="319" spans="1:6" s="2676" customFormat="1">
      <c r="A319" s="2612" t="str">
        <f>IF(B319&gt;0,MAX(A$287:A318)+1,"")</f>
        <v/>
      </c>
      <c r="B319" s="2841"/>
      <c r="C319" s="2670"/>
      <c r="D319" s="2842"/>
      <c r="E319" s="3132"/>
      <c r="F319" s="3111"/>
    </row>
    <row r="320" spans="1:6" s="2676" customFormat="1" ht="39.6">
      <c r="A320" s="2612">
        <f>IF(B320&gt;0,MAX(A$287:A319)+1,"")</f>
        <v>5</v>
      </c>
      <c r="B320" s="2841" t="s">
        <v>4619</v>
      </c>
      <c r="C320" s="2670"/>
      <c r="D320" s="2842"/>
      <c r="E320" s="3132"/>
      <c r="F320" s="3111"/>
    </row>
    <row r="321" spans="1:6" s="2676" customFormat="1">
      <c r="A321" s="2612"/>
      <c r="B321" s="3135" t="s">
        <v>4603</v>
      </c>
      <c r="C321" s="2670" t="s">
        <v>215</v>
      </c>
      <c r="D321" s="2842">
        <v>4</v>
      </c>
      <c r="E321" s="3132"/>
      <c r="F321" s="3111">
        <f>E321*D321</f>
        <v>0</v>
      </c>
    </row>
    <row r="322" spans="1:6" s="2676" customFormat="1">
      <c r="A322" s="2612"/>
      <c r="B322" s="3135" t="s">
        <v>4604</v>
      </c>
      <c r="C322" s="2670" t="s">
        <v>215</v>
      </c>
      <c r="D322" s="2842">
        <v>3</v>
      </c>
      <c r="E322" s="3132"/>
      <c r="F322" s="3111">
        <f>E322*D322</f>
        <v>0</v>
      </c>
    </row>
    <row r="323" spans="1:6" s="2676" customFormat="1">
      <c r="A323" s="2612"/>
      <c r="B323" s="3135" t="s">
        <v>4605</v>
      </c>
      <c r="C323" s="2670" t="s">
        <v>215</v>
      </c>
      <c r="D323" s="2842">
        <v>1</v>
      </c>
      <c r="E323" s="3132"/>
      <c r="F323" s="3111">
        <f>E323*D323</f>
        <v>0</v>
      </c>
    </row>
    <row r="324" spans="1:6" s="2676" customFormat="1">
      <c r="A324" s="2612"/>
      <c r="B324" s="3135" t="s">
        <v>4606</v>
      </c>
      <c r="C324" s="2670" t="s">
        <v>215</v>
      </c>
      <c r="D324" s="2842">
        <v>1</v>
      </c>
      <c r="E324" s="3132"/>
      <c r="F324" s="3111">
        <f>E324*D324</f>
        <v>0</v>
      </c>
    </row>
    <row r="325" spans="1:6" s="2676" customFormat="1">
      <c r="A325" s="2612" t="str">
        <f>IF(B325&gt;0,MAX(A$287:A324)+1,"")</f>
        <v/>
      </c>
      <c r="B325" s="2841"/>
      <c r="C325" s="2670"/>
      <c r="D325" s="2842"/>
      <c r="E325" s="3132"/>
      <c r="F325" s="3111"/>
    </row>
    <row r="326" spans="1:6" s="2592" customFormat="1" ht="39.6">
      <c r="A326" s="2612">
        <f>IF(B326&gt;0,MAX(A$287:A325)+1,"")</f>
        <v>6</v>
      </c>
      <c r="B326" s="2737" t="s">
        <v>4620</v>
      </c>
      <c r="C326" s="2624"/>
      <c r="D326" s="2837"/>
      <c r="E326" s="3182"/>
      <c r="F326" s="2835"/>
    </row>
    <row r="327" spans="1:6" s="2592" customFormat="1">
      <c r="A327" s="2612"/>
      <c r="B327" s="3174" t="s">
        <v>4603</v>
      </c>
      <c r="C327" s="2624" t="s">
        <v>215</v>
      </c>
      <c r="D327" s="2837">
        <v>5</v>
      </c>
      <c r="E327" s="3182"/>
      <c r="F327" s="2835">
        <f>E327*D327</f>
        <v>0</v>
      </c>
    </row>
    <row r="328" spans="1:6" s="2592" customFormat="1">
      <c r="A328" s="2612" t="str">
        <f>IF(B328&gt;0,MAX(A$287:A327)+1,"")</f>
        <v/>
      </c>
      <c r="B328" s="2737"/>
      <c r="C328" s="2624"/>
      <c r="D328" s="2837"/>
      <c r="E328" s="3182"/>
      <c r="F328" s="2835"/>
    </row>
    <row r="329" spans="1:6" s="2592" customFormat="1" ht="52.8">
      <c r="A329" s="2612">
        <f>IF(B329&gt;0,MAX(A$287:A328)+1,"")</f>
        <v>7</v>
      </c>
      <c r="B329" s="2737" t="s">
        <v>4621</v>
      </c>
      <c r="C329" s="2624"/>
      <c r="D329" s="2837"/>
      <c r="E329" s="3182"/>
      <c r="F329" s="2835"/>
    </row>
    <row r="330" spans="1:6" s="2592" customFormat="1">
      <c r="A330" s="2612"/>
      <c r="B330" s="3174" t="s">
        <v>4603</v>
      </c>
      <c r="C330" s="2624" t="s">
        <v>215</v>
      </c>
      <c r="D330" s="2837">
        <v>25</v>
      </c>
      <c r="E330" s="3182"/>
      <c r="F330" s="2835">
        <f>E330*D330</f>
        <v>0</v>
      </c>
    </row>
    <row r="331" spans="1:6" s="2592" customFormat="1">
      <c r="A331" s="2612"/>
      <c r="B331" s="3174" t="s">
        <v>4604</v>
      </c>
      <c r="C331" s="2624" t="s">
        <v>215</v>
      </c>
      <c r="D331" s="2837">
        <v>40</v>
      </c>
      <c r="E331" s="3182"/>
      <c r="F331" s="2835">
        <f>E331*D331</f>
        <v>0</v>
      </c>
    </row>
    <row r="332" spans="1:6" s="2592" customFormat="1">
      <c r="A332" s="2612" t="str">
        <f>IF(B332&gt;0,MAX(A$287:A331)+1,"")</f>
        <v/>
      </c>
      <c r="B332" s="3219"/>
      <c r="C332" s="2624"/>
      <c r="D332" s="2837"/>
      <c r="E332" s="3182"/>
      <c r="F332" s="2835"/>
    </row>
    <row r="333" spans="1:6" s="2592" customFormat="1" ht="79.2">
      <c r="A333" s="2612">
        <f>IF(B333&gt;0,MAX(A$287:A332)+1,"")</f>
        <v>8</v>
      </c>
      <c r="B333" s="2737" t="s">
        <v>4622</v>
      </c>
      <c r="C333" s="2624" t="s">
        <v>215</v>
      </c>
      <c r="D333" s="2837">
        <v>75</v>
      </c>
      <c r="E333" s="3182"/>
      <c r="F333" s="2835">
        <f>E333*D333</f>
        <v>0</v>
      </c>
    </row>
    <row r="334" spans="1:6" s="2592" customFormat="1">
      <c r="A334" s="2612" t="str">
        <f>IF(B334&gt;0,MAX(A$287:A333)+1,"")</f>
        <v/>
      </c>
      <c r="B334" s="2737"/>
      <c r="C334" s="2624"/>
      <c r="D334" s="2837"/>
      <c r="E334" s="3182"/>
      <c r="F334" s="2835"/>
    </row>
    <row r="335" spans="1:6" s="2592" customFormat="1" ht="66">
      <c r="A335" s="2612">
        <f>IF(B335&gt;0,MAX(A$287:A334)+1,"")</f>
        <v>9</v>
      </c>
      <c r="B335" s="2737" t="s">
        <v>4623</v>
      </c>
      <c r="C335" s="2624"/>
      <c r="D335" s="2837"/>
      <c r="E335" s="3182"/>
      <c r="F335" s="2835"/>
    </row>
    <row r="336" spans="1:6" s="2592" customFormat="1">
      <c r="A336" s="2612"/>
      <c r="B336" s="3174" t="s">
        <v>4603</v>
      </c>
      <c r="C336" s="2624" t="s">
        <v>215</v>
      </c>
      <c r="D336" s="2837">
        <v>5</v>
      </c>
      <c r="E336" s="3182"/>
      <c r="F336" s="2835">
        <f>E336*D336</f>
        <v>0</v>
      </c>
    </row>
    <row r="337" spans="1:7" s="2592" customFormat="1">
      <c r="A337" s="2612" t="str">
        <f>IF(B337&gt;0,MAX(A$287:A336)+1,"")</f>
        <v/>
      </c>
      <c r="B337" s="3220"/>
      <c r="C337" s="2624"/>
      <c r="D337" s="2837"/>
      <c r="E337" s="3182"/>
      <c r="F337" s="2835"/>
    </row>
    <row r="338" spans="1:7" s="2592" customFormat="1" ht="118.8">
      <c r="A338" s="2612">
        <f>IF(B338&gt;0,MAX(A$287:A337)+1,"")</f>
        <v>10</v>
      </c>
      <c r="B338" s="2663" t="s">
        <v>4624</v>
      </c>
      <c r="C338" s="2624"/>
      <c r="D338" s="2837"/>
      <c r="E338" s="3182"/>
      <c r="F338" s="2835"/>
    </row>
    <row r="339" spans="1:7" s="2592" customFormat="1">
      <c r="A339" s="2612" t="str">
        <f>IF(B339&gt;0,MAX(A$287:A338)+1,"")</f>
        <v/>
      </c>
      <c r="B339" s="3221"/>
      <c r="C339" s="2624" t="s">
        <v>215</v>
      </c>
      <c r="D339" s="2837">
        <v>5</v>
      </c>
      <c r="E339" s="3182"/>
      <c r="F339" s="2835">
        <f>E339*D339</f>
        <v>0</v>
      </c>
    </row>
    <row r="340" spans="1:7" s="2592" customFormat="1">
      <c r="A340" s="2612" t="str">
        <f>IF(B340&gt;0,MAX(A$287:A339)+1,"")</f>
        <v/>
      </c>
      <c r="B340" s="3220"/>
      <c r="C340" s="2624"/>
      <c r="D340" s="2837"/>
      <c r="E340" s="3182"/>
      <c r="F340" s="2835"/>
    </row>
    <row r="341" spans="1:7" s="2592" customFormat="1" ht="105.6">
      <c r="A341" s="2612">
        <f>IF(B341&gt;0,MAX(A$287:A340)+1,"")</f>
        <v>11</v>
      </c>
      <c r="B341" s="2737" t="s">
        <v>4625</v>
      </c>
      <c r="C341" s="2624"/>
      <c r="D341" s="2790"/>
      <c r="E341" s="3182"/>
      <c r="F341" s="2835"/>
    </row>
    <row r="342" spans="1:7" s="2592" customFormat="1">
      <c r="A342" s="2612" t="str">
        <f>IF(B342&gt;0,MAX(A$287:A341)+1,"")</f>
        <v/>
      </c>
      <c r="B342" s="3207"/>
      <c r="C342" s="2624" t="s">
        <v>215</v>
      </c>
      <c r="D342" s="2790">
        <v>1</v>
      </c>
      <c r="E342" s="3182"/>
      <c r="F342" s="2835">
        <f>E342*D342</f>
        <v>0</v>
      </c>
    </row>
    <row r="343" spans="1:7" s="2951" customFormat="1">
      <c r="A343" s="2612" t="str">
        <f>IF(B343&gt;0,MAX(A$287:A342)+1,"")</f>
        <v/>
      </c>
      <c r="B343" s="2737"/>
      <c r="C343" s="2624"/>
      <c r="D343" s="2790"/>
      <c r="E343" s="3182"/>
      <c r="F343" s="2835"/>
      <c r="G343" s="3212"/>
    </row>
    <row r="344" spans="1:7" s="2592" customFormat="1" ht="92.4">
      <c r="A344" s="2612">
        <f>IF(B344&gt;0,MAX(A$287:A343)+1,"")</f>
        <v>12</v>
      </c>
      <c r="B344" s="2737" t="s">
        <v>4626</v>
      </c>
      <c r="C344" s="2624" t="s">
        <v>215</v>
      </c>
      <c r="D344" s="2790">
        <v>10</v>
      </c>
      <c r="E344" s="3182"/>
      <c r="F344" s="2835">
        <f>E344*D344</f>
        <v>0</v>
      </c>
    </row>
    <row r="345" spans="1:7" s="2592" customFormat="1">
      <c r="A345" s="2612" t="str">
        <f>IF(B345&gt;0,MAX(A$287:A344)+1,"")</f>
        <v/>
      </c>
      <c r="B345" s="2737"/>
      <c r="C345" s="2624"/>
      <c r="D345" s="2837"/>
      <c r="E345" s="3182"/>
      <c r="F345" s="2835">
        <f>E345*D345</f>
        <v>0</v>
      </c>
    </row>
    <row r="346" spans="1:7" s="2592" customFormat="1" ht="158.4">
      <c r="A346" s="2612">
        <f>IF(B346&gt;0,MAX(A$287:A345)+1,"")</f>
        <v>13</v>
      </c>
      <c r="B346" s="2737" t="s">
        <v>4627</v>
      </c>
      <c r="C346" s="2624"/>
      <c r="D346" s="2837"/>
      <c r="E346" s="3182"/>
      <c r="F346" s="2835">
        <f>E346*D346</f>
        <v>0</v>
      </c>
    </row>
    <row r="347" spans="1:7" s="2592" customFormat="1">
      <c r="A347" s="2612" t="str">
        <f>IF(B347&gt;0,MAX(A$287:A346)+1,"")</f>
        <v/>
      </c>
      <c r="B347" s="3222"/>
      <c r="C347" s="2624" t="s">
        <v>215</v>
      </c>
      <c r="D347" s="2837">
        <v>1</v>
      </c>
      <c r="E347" s="3182"/>
      <c r="F347" s="2835">
        <f>E347*D347</f>
        <v>0</v>
      </c>
    </row>
    <row r="348" spans="1:7" s="2592" customFormat="1">
      <c r="A348" s="2612" t="str">
        <f>IF(B348&gt;0,MAX(A$287:A347)+1,"")</f>
        <v/>
      </c>
      <c r="B348" s="3174"/>
      <c r="C348" s="2624"/>
      <c r="D348" s="2837"/>
      <c r="E348" s="3182"/>
      <c r="F348" s="2835"/>
    </row>
    <row r="349" spans="1:7" s="2592" customFormat="1" ht="132">
      <c r="A349" s="2612">
        <f>IF(B349&gt;0,MAX(A$287:A348)+1,"")</f>
        <v>14</v>
      </c>
      <c r="B349" s="2737" t="s">
        <v>4628</v>
      </c>
      <c r="C349" s="2624"/>
      <c r="D349" s="2790"/>
      <c r="E349" s="3182"/>
      <c r="F349" s="2835"/>
    </row>
    <row r="350" spans="1:7" s="2592" customFormat="1">
      <c r="A350" s="2612" t="str">
        <f>IF(B350&gt;0,MAX(A$287:A349)+1,"")</f>
        <v/>
      </c>
      <c r="B350" s="3207"/>
      <c r="C350" s="2624" t="s">
        <v>267</v>
      </c>
      <c r="D350" s="2790">
        <v>1</v>
      </c>
      <c r="E350" s="3182"/>
      <c r="F350" s="2835">
        <f>E350*D350</f>
        <v>0</v>
      </c>
    </row>
    <row r="351" spans="1:7" s="3224" customFormat="1">
      <c r="A351" s="2612" t="str">
        <f>IF(B351&gt;0,MAX(A$287:A350)+1,"")</f>
        <v/>
      </c>
      <c r="B351" s="2627"/>
      <c r="C351" s="3223"/>
      <c r="D351" s="2837"/>
      <c r="E351" s="3182"/>
      <c r="F351" s="2835"/>
    </row>
    <row r="352" spans="1:7" s="3229" customFormat="1">
      <c r="A352" s="2612"/>
      <c r="B352" s="2668" t="s">
        <v>4629</v>
      </c>
      <c r="C352" s="3225"/>
      <c r="D352" s="3226"/>
      <c r="E352" s="3227"/>
      <c r="F352" s="3228"/>
    </row>
    <row r="353" spans="1:6" s="540" customFormat="1" ht="105.6">
      <c r="A353" s="2612">
        <f>IF(B353&gt;0,MAX(A$287:A352)+1,"")</f>
        <v>15</v>
      </c>
      <c r="B353" s="178" t="s">
        <v>4630</v>
      </c>
      <c r="C353" s="179"/>
      <c r="D353" s="539"/>
      <c r="E353" s="1507"/>
      <c r="F353" s="3127">
        <f t="shared" ref="F353:F364" si="11">E353*D353</f>
        <v>0</v>
      </c>
    </row>
    <row r="354" spans="1:6" s="540" customFormat="1" ht="66">
      <c r="A354" s="2612"/>
      <c r="B354" s="178" t="s">
        <v>4631</v>
      </c>
      <c r="C354" s="179"/>
      <c r="D354" s="539"/>
      <c r="E354" s="1507"/>
      <c r="F354" s="3127">
        <f t="shared" si="11"/>
        <v>0</v>
      </c>
    </row>
    <row r="355" spans="1:6" s="540" customFormat="1">
      <c r="A355" s="2612"/>
      <c r="B355" s="178" t="s">
        <v>4632</v>
      </c>
      <c r="C355" s="179"/>
      <c r="D355" s="539"/>
      <c r="E355" s="1507"/>
      <c r="F355" s="3127">
        <f t="shared" si="11"/>
        <v>0</v>
      </c>
    </row>
    <row r="356" spans="1:6" s="540" customFormat="1" ht="52.8">
      <c r="A356" s="2612"/>
      <c r="B356" s="178" t="s">
        <v>4633</v>
      </c>
      <c r="C356" s="179"/>
      <c r="D356" s="539"/>
      <c r="E356" s="1507"/>
      <c r="F356" s="3127">
        <f t="shared" si="11"/>
        <v>0</v>
      </c>
    </row>
    <row r="357" spans="1:6" s="540" customFormat="1">
      <c r="A357" s="2612" t="str">
        <f>IF(B357&gt;0,MAX(A$287:A356)+1,"")</f>
        <v/>
      </c>
      <c r="B357" s="184"/>
      <c r="C357" s="179" t="s">
        <v>267</v>
      </c>
      <c r="D357" s="180">
        <v>1</v>
      </c>
      <c r="E357" s="1495"/>
      <c r="F357" s="3127">
        <f t="shared" si="11"/>
        <v>0</v>
      </c>
    </row>
    <row r="358" spans="1:6" s="540" customFormat="1">
      <c r="A358" s="2612" t="str">
        <f>IF(B358&gt;0,MAX(A$287:A357)+1,"")</f>
        <v/>
      </c>
      <c r="B358" s="178"/>
      <c r="C358" s="179"/>
      <c r="D358" s="180"/>
      <c r="E358" s="1495"/>
      <c r="F358" s="3127">
        <f t="shared" si="11"/>
        <v>0</v>
      </c>
    </row>
    <row r="359" spans="1:6" s="540" customFormat="1" ht="277.2">
      <c r="A359" s="2612">
        <f>IF(B359&gt;0,MAX(A$287:A358)+1,"")</f>
        <v>16</v>
      </c>
      <c r="B359" s="178" t="s">
        <v>4634</v>
      </c>
      <c r="C359" s="179"/>
      <c r="D359" s="539"/>
      <c r="E359" s="1507"/>
      <c r="F359" s="3127">
        <f t="shared" si="11"/>
        <v>0</v>
      </c>
    </row>
    <row r="360" spans="1:6" s="540" customFormat="1" ht="224.4">
      <c r="A360" s="2612"/>
      <c r="B360" s="178" t="s">
        <v>4635</v>
      </c>
      <c r="C360" s="179"/>
      <c r="D360" s="539"/>
      <c r="E360" s="1507"/>
      <c r="F360" s="3127">
        <f t="shared" si="11"/>
        <v>0</v>
      </c>
    </row>
    <row r="361" spans="1:6" s="540" customFormat="1" ht="171.6">
      <c r="A361" s="2612"/>
      <c r="B361" s="178" t="s">
        <v>4636</v>
      </c>
      <c r="C361" s="179"/>
      <c r="D361" s="539"/>
      <c r="E361" s="1507"/>
      <c r="F361" s="3127">
        <f t="shared" si="11"/>
        <v>0</v>
      </c>
    </row>
    <row r="362" spans="1:6" s="540" customFormat="1">
      <c r="A362" s="2612"/>
      <c r="B362" s="178" t="s">
        <v>4632</v>
      </c>
      <c r="C362" s="179"/>
      <c r="D362" s="539"/>
      <c r="E362" s="1507"/>
      <c r="F362" s="3127">
        <f t="shared" si="11"/>
        <v>0</v>
      </c>
    </row>
    <row r="363" spans="1:6" s="540" customFormat="1" ht="52.8">
      <c r="A363" s="2612"/>
      <c r="B363" s="178" t="s">
        <v>4637</v>
      </c>
      <c r="C363" s="179"/>
      <c r="D363" s="539"/>
      <c r="E363" s="1507"/>
      <c r="F363" s="3127">
        <f t="shared" si="11"/>
        <v>0</v>
      </c>
    </row>
    <row r="364" spans="1:6" s="540" customFormat="1">
      <c r="A364" s="2612" t="str">
        <f>IF(B364&gt;0,MAX(A$287:A363)+1,"")</f>
        <v/>
      </c>
      <c r="B364" s="184"/>
      <c r="C364" s="179" t="s">
        <v>267</v>
      </c>
      <c r="D364" s="180">
        <v>1</v>
      </c>
      <c r="E364" s="1495"/>
      <c r="F364" s="3127">
        <f t="shared" si="11"/>
        <v>0</v>
      </c>
    </row>
    <row r="365" spans="1:6" s="540" customFormat="1">
      <c r="A365" s="2612" t="str">
        <f>IF(B365&gt;0,MAX(A$287:A364)+1,"")</f>
        <v/>
      </c>
      <c r="B365" s="184"/>
      <c r="C365" s="179"/>
      <c r="D365" s="180"/>
      <c r="E365" s="1495"/>
      <c r="F365" s="3127"/>
    </row>
    <row r="366" spans="1:6" s="2592" customFormat="1" ht="158.4">
      <c r="A366" s="2612">
        <f>IF(B366&gt;0,MAX(A$287:A365)+1,"")</f>
        <v>17</v>
      </c>
      <c r="B366" s="2737" t="s">
        <v>4638</v>
      </c>
      <c r="C366" s="2624" t="s">
        <v>267</v>
      </c>
      <c r="D366" s="2790">
        <v>1</v>
      </c>
      <c r="E366" s="3182"/>
      <c r="F366" s="2835">
        <f>E366*D366</f>
        <v>0</v>
      </c>
    </row>
    <row r="367" spans="1:6" s="2592" customFormat="1">
      <c r="A367" s="2612" t="str">
        <f>IF(B367&gt;0,MAX(A$287:A366)+1,"")</f>
        <v/>
      </c>
      <c r="B367" s="2737"/>
      <c r="C367" s="2624"/>
      <c r="D367" s="2837"/>
      <c r="E367" s="3182"/>
      <c r="F367" s="2835"/>
    </row>
    <row r="368" spans="1:6" s="2592" customFormat="1" ht="184.8">
      <c r="A368" s="2612">
        <f>IF(B368&gt;0,MAX(A$287:A367)+1,"")</f>
        <v>18</v>
      </c>
      <c r="B368" s="2737" t="s">
        <v>4639</v>
      </c>
      <c r="C368" s="2624"/>
      <c r="D368" s="2837"/>
      <c r="E368" s="3182"/>
      <c r="F368" s="2835"/>
    </row>
    <row r="369" spans="1:7" s="2592" customFormat="1">
      <c r="A369" s="2612" t="str">
        <f>IF(B369&gt;0,MAX(A$287:A368)+1,"")</f>
        <v/>
      </c>
      <c r="B369" s="3207"/>
      <c r="C369" s="2624"/>
      <c r="D369" s="2837"/>
      <c r="E369" s="3182"/>
      <c r="F369" s="2835"/>
    </row>
    <row r="370" spans="1:7" s="2592" customFormat="1">
      <c r="A370" s="2612"/>
      <c r="B370" s="3174" t="s">
        <v>4571</v>
      </c>
      <c r="C370" s="2624" t="s">
        <v>226</v>
      </c>
      <c r="D370" s="2790">
        <v>170</v>
      </c>
      <c r="E370" s="3182"/>
      <c r="F370" s="2835">
        <f>E370*D370</f>
        <v>0</v>
      </c>
    </row>
    <row r="371" spans="1:7" s="2592" customFormat="1">
      <c r="A371" s="2612" t="str">
        <f>IF(B371&gt;0,MAX(A$287:A370)+1,"")</f>
        <v/>
      </c>
      <c r="B371" s="2737"/>
      <c r="C371" s="2624"/>
      <c r="D371" s="2837"/>
      <c r="E371" s="3182"/>
      <c r="F371" s="2835"/>
    </row>
    <row r="372" spans="1:7" s="2592" customFormat="1" ht="39.6">
      <c r="A372" s="2612">
        <f>IF(B372&gt;0,MAX(A$287:A371)+1,"")</f>
        <v>19</v>
      </c>
      <c r="B372" s="2737" t="s">
        <v>4640</v>
      </c>
      <c r="C372" s="2624"/>
      <c r="D372" s="2837"/>
      <c r="E372" s="3182"/>
      <c r="F372" s="2835"/>
    </row>
    <row r="373" spans="1:7" s="2592" customFormat="1">
      <c r="A373" s="2612"/>
      <c r="B373" s="3174" t="s">
        <v>4608</v>
      </c>
      <c r="C373" s="2624" t="s">
        <v>215</v>
      </c>
      <c r="D373" s="2837">
        <v>2</v>
      </c>
      <c r="E373" s="3182"/>
      <c r="F373" s="2835">
        <f>E373*D373</f>
        <v>0</v>
      </c>
    </row>
    <row r="374" spans="1:7" s="2592" customFormat="1">
      <c r="A374" s="2612" t="str">
        <f>IF(B374&gt;0,MAX(A$287:A372)+1,"")</f>
        <v/>
      </c>
      <c r="B374" s="2737"/>
      <c r="C374" s="2624"/>
      <c r="D374" s="2837"/>
      <c r="E374" s="3182"/>
      <c r="F374" s="2835"/>
    </row>
    <row r="375" spans="1:7" s="2592" customFormat="1" ht="39.6">
      <c r="A375" s="2612">
        <f>IF(B375&gt;0,MAX(A$287:A374)+1,"")</f>
        <v>20</v>
      </c>
      <c r="B375" s="2737" t="s">
        <v>4641</v>
      </c>
      <c r="C375" s="2624"/>
      <c r="D375" s="2837"/>
      <c r="E375" s="3182"/>
      <c r="F375" s="2835"/>
    </row>
    <row r="376" spans="1:7" s="2592" customFormat="1">
      <c r="A376" s="2612"/>
      <c r="B376" s="3174" t="s">
        <v>4608</v>
      </c>
      <c r="C376" s="2624" t="s">
        <v>215</v>
      </c>
      <c r="D376" s="2837">
        <v>2</v>
      </c>
      <c r="E376" s="3182"/>
      <c r="F376" s="2835">
        <f>E376*D376</f>
        <v>0</v>
      </c>
    </row>
    <row r="377" spans="1:7" s="2592" customFormat="1">
      <c r="A377" s="2612" t="str">
        <f>IF(B377&gt;0,MAX(A$287:A376)+1,"")</f>
        <v/>
      </c>
      <c r="B377" s="2737"/>
      <c r="C377" s="2624"/>
      <c r="D377" s="2837"/>
      <c r="E377" s="3182"/>
      <c r="F377" s="2835"/>
    </row>
    <row r="378" spans="1:7" s="2592" customFormat="1" ht="39.6">
      <c r="A378" s="2612">
        <f>IF(B378&gt;0,MAX(A$287:A377)+1,"")</f>
        <v>21</v>
      </c>
      <c r="B378" s="2737" t="s">
        <v>4642</v>
      </c>
      <c r="C378" s="2624"/>
      <c r="D378" s="2837"/>
      <c r="E378" s="3182"/>
      <c r="F378" s="2835"/>
    </row>
    <row r="379" spans="1:7" s="2592" customFormat="1">
      <c r="A379" s="2612"/>
      <c r="B379" s="3174" t="s">
        <v>4608</v>
      </c>
      <c r="C379" s="2624" t="s">
        <v>215</v>
      </c>
      <c r="D379" s="2837">
        <v>2</v>
      </c>
      <c r="E379" s="3182"/>
      <c r="F379" s="2835">
        <f>E379*D379</f>
        <v>0</v>
      </c>
    </row>
    <row r="380" spans="1:7" s="2951" customFormat="1">
      <c r="A380" s="2612" t="str">
        <f>IF(B380&gt;0,MAX(A$287:A378)+1,"")</f>
        <v/>
      </c>
      <c r="B380" s="2737"/>
      <c r="C380" s="2624"/>
      <c r="D380" s="2790"/>
      <c r="E380" s="3182"/>
      <c r="F380" s="2835"/>
      <c r="G380" s="3212"/>
    </row>
    <row r="381" spans="1:7" s="2592" customFormat="1" ht="92.4">
      <c r="A381" s="2612">
        <f>IF(B381&gt;0,MAX(A$287:A380)+1,"")</f>
        <v>22</v>
      </c>
      <c r="B381" s="2737" t="s">
        <v>4643</v>
      </c>
      <c r="C381" s="2624" t="s">
        <v>215</v>
      </c>
      <c r="D381" s="2790">
        <v>9</v>
      </c>
      <c r="E381" s="3182"/>
      <c r="F381" s="2835">
        <f>E381*D381</f>
        <v>0</v>
      </c>
    </row>
    <row r="382" spans="1:7" s="2592" customFormat="1">
      <c r="A382" s="2612" t="str">
        <f>IF(B382&gt;0,MAX(A$287:A381)+1,"")</f>
        <v/>
      </c>
      <c r="B382" s="2737"/>
      <c r="C382" s="2624"/>
      <c r="D382" s="2790"/>
      <c r="E382" s="3182"/>
      <c r="F382" s="2835"/>
    </row>
    <row r="383" spans="1:7" s="2592" customFormat="1" ht="105.6">
      <c r="A383" s="2612">
        <f>IF(B383&gt;0,MAX(A$287:A382)+1,"")</f>
        <v>23</v>
      </c>
      <c r="B383" s="2737" t="s">
        <v>4644</v>
      </c>
      <c r="C383" s="2624"/>
      <c r="D383" s="2790"/>
      <c r="E383" s="3182"/>
      <c r="F383" s="2835"/>
    </row>
    <row r="384" spans="1:7" s="2592" customFormat="1">
      <c r="A384" s="2612" t="str">
        <f>IF(B384&gt;0,MAX(A$287:A383)+1,"")</f>
        <v/>
      </c>
      <c r="B384" s="3207"/>
      <c r="C384" s="2624" t="s">
        <v>226</v>
      </c>
      <c r="D384" s="2790">
        <v>30</v>
      </c>
      <c r="E384" s="3182"/>
      <c r="F384" s="2835">
        <f>E384*D384</f>
        <v>0</v>
      </c>
    </row>
    <row r="385" spans="1:6" s="2592" customFormat="1">
      <c r="A385" s="2612" t="str">
        <f>IF(B385&gt;0,MAX(A$287:A384)+1,"")</f>
        <v/>
      </c>
      <c r="B385" s="2737"/>
      <c r="C385" s="2624"/>
      <c r="D385" s="2790"/>
      <c r="E385" s="3182"/>
      <c r="F385" s="2835"/>
    </row>
    <row r="386" spans="1:6" s="2592" customFormat="1" ht="118.8">
      <c r="A386" s="2612">
        <f>IF(B386&gt;0,MAX(A$287:A385)+1,"")</f>
        <v>24</v>
      </c>
      <c r="B386" s="2737" t="s">
        <v>4645</v>
      </c>
      <c r="C386" s="2624"/>
      <c r="D386" s="2790"/>
      <c r="E386" s="3182"/>
      <c r="F386" s="2835"/>
    </row>
    <row r="387" spans="1:6" s="2592" customFormat="1">
      <c r="A387" s="2612" t="str">
        <f>IF(B387&gt;0,MAX(A$287:A386)+1,"")</f>
        <v/>
      </c>
      <c r="B387" s="3207"/>
      <c r="C387" s="2624" t="s">
        <v>215</v>
      </c>
      <c r="D387" s="2790">
        <v>1</v>
      </c>
      <c r="E387" s="3182"/>
      <c r="F387" s="2835">
        <f>E387*D387</f>
        <v>0</v>
      </c>
    </row>
    <row r="388" spans="1:6" s="3224" customFormat="1">
      <c r="A388" s="2612" t="str">
        <f>IF(B388&gt;0,MAX(A$287:A387)+1,"")</f>
        <v/>
      </c>
      <c r="B388" s="2627"/>
      <c r="C388" s="3223"/>
      <c r="D388" s="2837"/>
      <c r="E388" s="3182"/>
      <c r="F388" s="2835"/>
    </row>
    <row r="389" spans="1:6" s="3229" customFormat="1">
      <c r="A389" s="2612"/>
      <c r="B389" s="2896" t="s">
        <v>272</v>
      </c>
      <c r="C389" s="3225"/>
      <c r="D389" s="3226"/>
      <c r="E389" s="3227"/>
      <c r="F389" s="3228"/>
    </row>
    <row r="390" spans="1:6" s="2592" customFormat="1" ht="39.6">
      <c r="A390" s="2612">
        <f>IF(B390&gt;0,MAX(A$287:A389)+1,"")</f>
        <v>25</v>
      </c>
      <c r="B390" s="2663" t="s">
        <v>4646</v>
      </c>
      <c r="C390" s="2624" t="s">
        <v>267</v>
      </c>
      <c r="D390" s="2837">
        <v>1</v>
      </c>
      <c r="E390" s="3182"/>
      <c r="F390" s="3127">
        <f>E390*D390</f>
        <v>0</v>
      </c>
    </row>
    <row r="391" spans="1:6" s="2592" customFormat="1">
      <c r="A391" s="2612" t="str">
        <f>IF(B391&gt;0,MAX(A$287:A390)+1,"")</f>
        <v/>
      </c>
      <c r="B391" s="2737"/>
      <c r="C391" s="2624"/>
      <c r="D391" s="2837"/>
      <c r="E391" s="3206"/>
      <c r="F391" s="3127"/>
    </row>
    <row r="392" spans="1:6" s="2592" customFormat="1" ht="92.4">
      <c r="A392" s="2612">
        <f>IF(B392&gt;0,MAX(A$287:A391)+1,"")</f>
        <v>26</v>
      </c>
      <c r="B392" s="2737" t="s">
        <v>4647</v>
      </c>
      <c r="C392" s="2624" t="s">
        <v>267</v>
      </c>
      <c r="D392" s="2837">
        <v>1</v>
      </c>
      <c r="E392" s="3206"/>
      <c r="F392" s="3127">
        <f>E392*D392</f>
        <v>0</v>
      </c>
    </row>
    <row r="393" spans="1:6" s="2592" customFormat="1">
      <c r="A393" s="2612" t="str">
        <f>IF(B393&gt;0,MAX(A$287:A392)+1,"")</f>
        <v/>
      </c>
      <c r="B393" s="2737"/>
      <c r="C393" s="2624"/>
      <c r="D393" s="2837"/>
      <c r="E393" s="3206"/>
      <c r="F393" s="3127"/>
    </row>
    <row r="394" spans="1:6" s="2592" customFormat="1" ht="118.8">
      <c r="A394" s="2612">
        <f>IF(B394&gt;0,MAX(A$287:A393)+1,"")</f>
        <v>27</v>
      </c>
      <c r="B394" s="2737" t="s">
        <v>4648</v>
      </c>
      <c r="C394" s="2624" t="s">
        <v>267</v>
      </c>
      <c r="D394" s="2837">
        <v>1</v>
      </c>
      <c r="E394" s="3206"/>
      <c r="F394" s="3127">
        <f>E394*D394</f>
        <v>0</v>
      </c>
    </row>
    <row r="395" spans="1:6" s="2592" customFormat="1">
      <c r="A395" s="2612" t="str">
        <f>IF(B395&gt;0,MAX(A$287:A394)+1,"")</f>
        <v/>
      </c>
      <c r="B395" s="3230"/>
      <c r="C395" s="3231"/>
      <c r="D395" s="2837"/>
      <c r="E395" s="3232"/>
      <c r="F395" s="2835"/>
    </row>
    <row r="396" spans="1:6" s="2592" customFormat="1">
      <c r="A396" s="3233" t="str">
        <f>A286</f>
        <v>5.2.2.</v>
      </c>
      <c r="B396" s="3234" t="str">
        <f>LEFT(B286,100)&amp;" UKUPNO:"</f>
        <v>UNUTARNJI RAZVOD VODE UKUPNO:</v>
      </c>
      <c r="C396" s="3235"/>
      <c r="D396" s="3236"/>
      <c r="E396" s="3237"/>
      <c r="F396" s="3173">
        <f>SUM(F287:F395)</f>
        <v>0</v>
      </c>
    </row>
    <row r="397" spans="1:6" s="2592" customFormat="1">
      <c r="A397" s="2695"/>
      <c r="B397" s="3174"/>
      <c r="C397" s="2623"/>
      <c r="D397" s="2837"/>
      <c r="E397" s="2692"/>
      <c r="F397" s="2835"/>
    </row>
    <row r="398" spans="1:6" s="2592" customFormat="1">
      <c r="A398" s="3238" t="str">
        <f>A204</f>
        <v>5.2.</v>
      </c>
      <c r="B398" s="3239" t="str">
        <f>LEFT(B204,100)&amp;" UKUPNO:"</f>
        <v>INSTALACIJE VODE UKUPNO:</v>
      </c>
      <c r="C398" s="3240"/>
      <c r="D398" s="3241"/>
      <c r="E398" s="3242"/>
      <c r="F398" s="3243">
        <f>SUM(F396,F284)</f>
        <v>0</v>
      </c>
    </row>
    <row r="399" spans="1:6" s="2592" customFormat="1">
      <c r="C399" s="2624"/>
      <c r="D399" s="2837"/>
      <c r="E399" s="3244"/>
      <c r="F399" s="3127"/>
    </row>
    <row r="400" spans="1:6" s="2592" customFormat="1">
      <c r="C400" s="2624"/>
      <c r="E400" s="3244"/>
      <c r="F400" s="3127"/>
    </row>
    <row r="401" spans="1:6" s="2592" customFormat="1">
      <c r="A401" s="3245" t="s">
        <v>1606</v>
      </c>
      <c r="B401" s="3246" t="s">
        <v>273</v>
      </c>
      <c r="C401" s="3247"/>
      <c r="D401" s="3248"/>
      <c r="E401" s="3249"/>
      <c r="F401" s="3250"/>
    </row>
    <row r="402" spans="1:6" s="2592" customFormat="1">
      <c r="A402" s="2703"/>
      <c r="B402" s="2737"/>
      <c r="C402" s="3251"/>
      <c r="D402" s="2837"/>
      <c r="E402" s="3252"/>
      <c r="F402" s="3127"/>
    </row>
    <row r="403" spans="1:6" s="2592" customFormat="1">
      <c r="A403" s="3253" t="s">
        <v>4649</v>
      </c>
      <c r="B403" s="3254" t="s">
        <v>1319</v>
      </c>
      <c r="C403" s="3255"/>
      <c r="D403" s="3255"/>
      <c r="E403" s="3256"/>
      <c r="F403" s="3257"/>
    </row>
    <row r="404" spans="1:6" s="2592" customFormat="1">
      <c r="A404" s="2703"/>
      <c r="B404" s="2836"/>
      <c r="C404" s="2617"/>
      <c r="D404" s="2693"/>
      <c r="E404" s="3179"/>
      <c r="F404" s="2835"/>
    </row>
    <row r="405" spans="1:6" s="2592" customFormat="1" ht="277.2">
      <c r="A405" s="2612">
        <f>IF(B405&gt;0,MAX(A$404:A404)+1,"")</f>
        <v>1</v>
      </c>
      <c r="B405" s="2737" t="s">
        <v>4650</v>
      </c>
      <c r="C405" s="2624"/>
      <c r="D405" s="2790"/>
      <c r="E405" s="3182"/>
      <c r="F405" s="2835"/>
    </row>
    <row r="406" spans="1:6" s="2592" customFormat="1">
      <c r="A406" s="2612" t="str">
        <f>IF(B406&gt;0,MAX(A$12:A405)+1,"")</f>
        <v/>
      </c>
      <c r="B406" s="3207"/>
      <c r="C406" s="2624"/>
      <c r="D406" s="2790"/>
      <c r="E406" s="3182"/>
      <c r="F406" s="2835"/>
    </row>
    <row r="407" spans="1:6" s="2592" customFormat="1">
      <c r="A407" s="2612"/>
      <c r="B407" s="3174" t="s">
        <v>4651</v>
      </c>
      <c r="C407" s="2624"/>
      <c r="D407" s="2790"/>
      <c r="E407" s="3179"/>
      <c r="F407" s="3258">
        <f t="shared" ref="F407:F423" si="12">E407*D407</f>
        <v>0</v>
      </c>
    </row>
    <row r="408" spans="1:6" s="2592" customFormat="1">
      <c r="A408" s="2612"/>
      <c r="B408" s="3174" t="s">
        <v>4571</v>
      </c>
      <c r="C408" s="2624" t="s">
        <v>226</v>
      </c>
      <c r="D408" s="2790">
        <v>105</v>
      </c>
      <c r="E408" s="3182"/>
      <c r="F408" s="2835">
        <f t="shared" si="12"/>
        <v>0</v>
      </c>
    </row>
    <row r="409" spans="1:6" s="2592" customFormat="1">
      <c r="A409" s="2612"/>
      <c r="B409" s="3174" t="s">
        <v>1324</v>
      </c>
      <c r="C409" s="2624" t="s">
        <v>226</v>
      </c>
      <c r="D409" s="2790">
        <v>5</v>
      </c>
      <c r="E409" s="3182"/>
      <c r="F409" s="2835">
        <f t="shared" si="12"/>
        <v>0</v>
      </c>
    </row>
    <row r="410" spans="1:6" s="2592" customFormat="1">
      <c r="A410" s="2612"/>
      <c r="B410" s="3174" t="s">
        <v>1320</v>
      </c>
      <c r="C410" s="2624" t="s">
        <v>226</v>
      </c>
      <c r="D410" s="2790">
        <v>40</v>
      </c>
      <c r="E410" s="3182"/>
      <c r="F410" s="2835">
        <f t="shared" si="12"/>
        <v>0</v>
      </c>
    </row>
    <row r="411" spans="1:6" s="2592" customFormat="1">
      <c r="A411" s="2612"/>
      <c r="B411" s="3174" t="s">
        <v>1321</v>
      </c>
      <c r="C411" s="2624" t="s">
        <v>226</v>
      </c>
      <c r="D411" s="2790">
        <v>40</v>
      </c>
      <c r="E411" s="3182"/>
      <c r="F411" s="2835">
        <f t="shared" si="12"/>
        <v>0</v>
      </c>
    </row>
    <row r="412" spans="1:6" s="2592" customFormat="1">
      <c r="A412" s="2612"/>
      <c r="B412" s="3174" t="s">
        <v>1322</v>
      </c>
      <c r="C412" s="2624" t="s">
        <v>226</v>
      </c>
      <c r="D412" s="2790">
        <v>145</v>
      </c>
      <c r="E412" s="3182"/>
      <c r="F412" s="2835">
        <f t="shared" si="12"/>
        <v>0</v>
      </c>
    </row>
    <row r="413" spans="1:6" s="2592" customFormat="1">
      <c r="A413" s="2612"/>
      <c r="B413" s="3174" t="s">
        <v>4652</v>
      </c>
      <c r="C413" s="2624"/>
      <c r="D413" s="2790"/>
      <c r="E413" s="3179"/>
      <c r="F413" s="3258">
        <f t="shared" si="12"/>
        <v>0</v>
      </c>
    </row>
    <row r="414" spans="1:6" s="2592" customFormat="1">
      <c r="A414" s="2612"/>
      <c r="B414" s="3174" t="s">
        <v>4571</v>
      </c>
      <c r="C414" s="2624" t="s">
        <v>226</v>
      </c>
      <c r="D414" s="2790">
        <v>140</v>
      </c>
      <c r="E414" s="3182"/>
      <c r="F414" s="2835">
        <f t="shared" si="12"/>
        <v>0</v>
      </c>
    </row>
    <row r="415" spans="1:6" s="2592" customFormat="1">
      <c r="A415" s="2612"/>
      <c r="B415" s="3174" t="s">
        <v>1324</v>
      </c>
      <c r="C415" s="2624" t="s">
        <v>226</v>
      </c>
      <c r="D415" s="2790">
        <v>5</v>
      </c>
      <c r="E415" s="3182"/>
      <c r="F415" s="2835">
        <f t="shared" si="12"/>
        <v>0</v>
      </c>
    </row>
    <row r="416" spans="1:6" s="2592" customFormat="1">
      <c r="A416" s="2612"/>
      <c r="B416" s="3174" t="s">
        <v>1320</v>
      </c>
      <c r="C416" s="2624" t="s">
        <v>226</v>
      </c>
      <c r="D416" s="2790">
        <v>45</v>
      </c>
      <c r="E416" s="3182"/>
      <c r="F416" s="2835">
        <f t="shared" si="12"/>
        <v>0</v>
      </c>
    </row>
    <row r="417" spans="1:6" s="2592" customFormat="1">
      <c r="A417" s="2612"/>
      <c r="B417" s="3174" t="s">
        <v>4653</v>
      </c>
      <c r="C417" s="2624"/>
      <c r="D417" s="2790"/>
      <c r="E417" s="3179"/>
      <c r="F417" s="3258">
        <f t="shared" si="12"/>
        <v>0</v>
      </c>
    </row>
    <row r="418" spans="1:6" s="2592" customFormat="1">
      <c r="A418" s="2612"/>
      <c r="B418" s="3174" t="s">
        <v>4571</v>
      </c>
      <c r="C418" s="2624" t="s">
        <v>226</v>
      </c>
      <c r="D418" s="2790">
        <v>300</v>
      </c>
      <c r="E418" s="3182"/>
      <c r="F418" s="2835">
        <f t="shared" si="12"/>
        <v>0</v>
      </c>
    </row>
    <row r="419" spans="1:6" s="2592" customFormat="1">
      <c r="A419" s="2612"/>
      <c r="B419" s="3174" t="s">
        <v>1324</v>
      </c>
      <c r="C419" s="2624" t="s">
        <v>226</v>
      </c>
      <c r="D419" s="2790">
        <v>10</v>
      </c>
      <c r="E419" s="3182"/>
      <c r="F419" s="2835">
        <f t="shared" si="12"/>
        <v>0</v>
      </c>
    </row>
    <row r="420" spans="1:6" s="2592" customFormat="1">
      <c r="A420" s="2612"/>
      <c r="B420" s="3174" t="s">
        <v>1320</v>
      </c>
      <c r="C420" s="2624" t="s">
        <v>226</v>
      </c>
      <c r="D420" s="2790">
        <v>425</v>
      </c>
      <c r="E420" s="3182"/>
      <c r="F420" s="2835">
        <f t="shared" si="12"/>
        <v>0</v>
      </c>
    </row>
    <row r="421" spans="1:6" s="2592" customFormat="1">
      <c r="A421" s="2612"/>
      <c r="B421" s="3174" t="s">
        <v>1321</v>
      </c>
      <c r="C421" s="2624" t="s">
        <v>226</v>
      </c>
      <c r="D421" s="2790">
        <v>50</v>
      </c>
      <c r="E421" s="3182"/>
      <c r="F421" s="2835">
        <f t="shared" si="12"/>
        <v>0</v>
      </c>
    </row>
    <row r="422" spans="1:6" s="2592" customFormat="1">
      <c r="A422" s="2612"/>
      <c r="B422" s="3174" t="s">
        <v>1322</v>
      </c>
      <c r="C422" s="2624" t="s">
        <v>226</v>
      </c>
      <c r="D422" s="2790">
        <v>160</v>
      </c>
      <c r="E422" s="3182"/>
      <c r="F422" s="2835">
        <f t="shared" si="12"/>
        <v>0</v>
      </c>
    </row>
    <row r="423" spans="1:6" s="2592" customFormat="1">
      <c r="A423" s="2612"/>
      <c r="B423" s="3174" t="s">
        <v>4654</v>
      </c>
      <c r="C423" s="2624" t="s">
        <v>226</v>
      </c>
      <c r="D423" s="2790">
        <v>65</v>
      </c>
      <c r="E423" s="3182"/>
      <c r="F423" s="2835">
        <f t="shared" si="12"/>
        <v>0</v>
      </c>
    </row>
    <row r="424" spans="1:6" s="2592" customFormat="1">
      <c r="A424" s="2612" t="str">
        <f>IF(B424&gt;0,MAX(A$12:A423)+1,"")</f>
        <v/>
      </c>
      <c r="B424" s="178"/>
      <c r="C424" s="179"/>
      <c r="D424" s="180"/>
      <c r="E424" s="3183"/>
      <c r="F424" s="3127"/>
    </row>
    <row r="425" spans="1:6" s="2592" customFormat="1" ht="211.2">
      <c r="A425" s="2612">
        <f>IF(B425&gt;0,MAX(A$404:A424)+1,"")</f>
        <v>2</v>
      </c>
      <c r="B425" s="2737" t="s">
        <v>4655</v>
      </c>
      <c r="C425" s="2624"/>
      <c r="D425" s="2790"/>
      <c r="E425" s="2835"/>
      <c r="F425" s="2835"/>
    </row>
    <row r="426" spans="1:6" s="2592" customFormat="1">
      <c r="A426" s="2612" t="str">
        <f>IF(B426&gt;0,MAX(A$404:A425)+1,"")</f>
        <v/>
      </c>
      <c r="B426" s="3207"/>
      <c r="C426" s="2624"/>
      <c r="D426" s="2790"/>
      <c r="E426" s="3182"/>
      <c r="F426" s="2835"/>
    </row>
    <row r="427" spans="1:6" s="2592" customFormat="1">
      <c r="A427" s="2612"/>
      <c r="B427" s="3174" t="s">
        <v>4651</v>
      </c>
      <c r="C427" s="2624"/>
      <c r="D427" s="2790"/>
      <c r="E427" s="3179"/>
      <c r="F427" s="3258">
        <f t="shared" ref="F427:F433" si="13">E427*D427</f>
        <v>0</v>
      </c>
    </row>
    <row r="428" spans="1:6" s="2592" customFormat="1">
      <c r="A428" s="2612"/>
      <c r="B428" s="3174" t="s">
        <v>4656</v>
      </c>
      <c r="C428" s="2624" t="s">
        <v>226</v>
      </c>
      <c r="D428" s="2790">
        <v>350</v>
      </c>
      <c r="E428" s="3182"/>
      <c r="F428" s="2835">
        <f t="shared" si="13"/>
        <v>0</v>
      </c>
    </row>
    <row r="429" spans="1:6" s="2592" customFormat="1">
      <c r="A429" s="2612"/>
      <c r="B429" s="3174" t="s">
        <v>4653</v>
      </c>
      <c r="C429" s="2624"/>
      <c r="D429" s="2790"/>
      <c r="E429" s="3179"/>
      <c r="F429" s="3258">
        <f t="shared" si="13"/>
        <v>0</v>
      </c>
    </row>
    <row r="430" spans="1:6" s="2592" customFormat="1">
      <c r="A430" s="2612"/>
      <c r="B430" s="3174" t="s">
        <v>4656</v>
      </c>
      <c r="C430" s="2624" t="s">
        <v>226</v>
      </c>
      <c r="D430" s="2790">
        <v>20</v>
      </c>
      <c r="E430" s="3182"/>
      <c r="F430" s="2835">
        <f t="shared" si="13"/>
        <v>0</v>
      </c>
    </row>
    <row r="431" spans="1:6" s="2592" customFormat="1">
      <c r="A431" s="2612"/>
      <c r="B431" s="3174" t="s">
        <v>4657</v>
      </c>
      <c r="C431" s="2624" t="s">
        <v>226</v>
      </c>
      <c r="D431" s="2790">
        <v>380</v>
      </c>
      <c r="E431" s="3182"/>
      <c r="F431" s="2835">
        <f t="shared" si="13"/>
        <v>0</v>
      </c>
    </row>
    <row r="432" spans="1:6" s="2592" customFormat="1">
      <c r="A432" s="2612"/>
      <c r="B432" s="3174" t="s">
        <v>4658</v>
      </c>
      <c r="C432" s="2624" t="s">
        <v>226</v>
      </c>
      <c r="D432" s="2790">
        <v>40</v>
      </c>
      <c r="E432" s="3182"/>
      <c r="F432" s="2835">
        <f t="shared" si="13"/>
        <v>0</v>
      </c>
    </row>
    <row r="433" spans="1:6" s="2592" customFormat="1">
      <c r="A433" s="2612"/>
      <c r="B433" s="3174" t="s">
        <v>4659</v>
      </c>
      <c r="C433" s="2624" t="s">
        <v>226</v>
      </c>
      <c r="D433" s="2790">
        <v>16</v>
      </c>
      <c r="E433" s="3182"/>
      <c r="F433" s="2835">
        <f t="shared" si="13"/>
        <v>0</v>
      </c>
    </row>
    <row r="434" spans="1:6" s="2676" customFormat="1">
      <c r="A434" s="2612" t="str">
        <f>IF(B434&gt;0,MAX(A$404:A432)+1,"")</f>
        <v/>
      </c>
      <c r="B434" s="3135"/>
      <c r="C434" s="2670"/>
      <c r="D434" s="2842"/>
      <c r="E434" s="3114"/>
      <c r="F434" s="3259"/>
    </row>
    <row r="435" spans="1:6" s="2676" customFormat="1" ht="79.2">
      <c r="A435" s="2612">
        <f>IF(B435&gt;0,MAX(A$404:A434)+1,"")</f>
        <v>3</v>
      </c>
      <c r="B435" s="2679" t="s">
        <v>4660</v>
      </c>
      <c r="C435" s="2670"/>
      <c r="D435" s="2842"/>
      <c r="E435" s="3260"/>
      <c r="F435" s="3261"/>
    </row>
    <row r="436" spans="1:6" s="2676" customFormat="1">
      <c r="A436" s="2612" t="str">
        <f>IF(B436&gt;0,MAX(A$404:A435)+1,"")</f>
        <v/>
      </c>
      <c r="B436" s="3262"/>
      <c r="C436" s="2670"/>
      <c r="D436" s="2842"/>
      <c r="E436" s="3260"/>
      <c r="F436" s="3261"/>
    </row>
    <row r="437" spans="1:6" s="2676" customFormat="1">
      <c r="A437" s="2612"/>
      <c r="B437" s="3263" t="s">
        <v>4571</v>
      </c>
      <c r="C437" s="2670" t="s">
        <v>215</v>
      </c>
      <c r="D437" s="2842">
        <v>3</v>
      </c>
      <c r="E437" s="3128"/>
      <c r="F437" s="3112">
        <f t="shared" ref="F437:F442" si="14">E437*D437</f>
        <v>0</v>
      </c>
    </row>
    <row r="438" spans="1:6" s="2676" customFormat="1">
      <c r="A438" s="2612"/>
      <c r="B438" s="3263" t="s">
        <v>1324</v>
      </c>
      <c r="C438" s="2670" t="s">
        <v>215</v>
      </c>
      <c r="D438" s="2842">
        <v>1</v>
      </c>
      <c r="E438" s="3128"/>
      <c r="F438" s="3112">
        <f t="shared" si="14"/>
        <v>0</v>
      </c>
    </row>
    <row r="439" spans="1:6" s="2676" customFormat="1">
      <c r="A439" s="2612"/>
      <c r="B439" s="3263" t="s">
        <v>1320</v>
      </c>
      <c r="C439" s="2670" t="s">
        <v>215</v>
      </c>
      <c r="D439" s="2842">
        <v>7</v>
      </c>
      <c r="E439" s="3128"/>
      <c r="F439" s="3112">
        <f t="shared" si="14"/>
        <v>0</v>
      </c>
    </row>
    <row r="440" spans="1:6" s="2676" customFormat="1">
      <c r="A440" s="2612"/>
      <c r="B440" s="3263" t="s">
        <v>1321</v>
      </c>
      <c r="C440" s="2670" t="s">
        <v>215</v>
      </c>
      <c r="D440" s="2842">
        <v>10</v>
      </c>
      <c r="E440" s="3128"/>
      <c r="F440" s="3112">
        <f t="shared" si="14"/>
        <v>0</v>
      </c>
    </row>
    <row r="441" spans="1:6" s="2676" customFormat="1">
      <c r="A441" s="2612"/>
      <c r="B441" s="3263" t="s">
        <v>1322</v>
      </c>
      <c r="C441" s="2670" t="s">
        <v>215</v>
      </c>
      <c r="D441" s="2842">
        <v>6</v>
      </c>
      <c r="E441" s="3128"/>
      <c r="F441" s="3112">
        <f t="shared" si="14"/>
        <v>0</v>
      </c>
    </row>
    <row r="442" spans="1:6" s="2676" customFormat="1">
      <c r="A442" s="2612"/>
      <c r="B442" s="3263" t="s">
        <v>4654</v>
      </c>
      <c r="C442" s="2670" t="s">
        <v>215</v>
      </c>
      <c r="D442" s="2842">
        <v>8</v>
      </c>
      <c r="E442" s="3128"/>
      <c r="F442" s="3112">
        <f t="shared" si="14"/>
        <v>0</v>
      </c>
    </row>
    <row r="443" spans="1:6" s="2676" customFormat="1">
      <c r="A443" s="2612" t="str">
        <f>IF(B443&gt;0,MAX(A$404:A442)+1,"")</f>
        <v/>
      </c>
      <c r="B443" s="3135"/>
      <c r="C443" s="2670"/>
      <c r="D443" s="2842"/>
      <c r="E443" s="3132"/>
      <c r="F443" s="3111"/>
    </row>
    <row r="444" spans="1:6" s="2676" customFormat="1" ht="132">
      <c r="A444" s="2612">
        <f>IF(B444&gt;0,MAX(A$404:A443)+1,"")</f>
        <v>4</v>
      </c>
      <c r="B444" s="2679" t="s">
        <v>4661</v>
      </c>
      <c r="C444" s="2670"/>
      <c r="D444" s="2842"/>
      <c r="E444" s="3128"/>
      <c r="F444" s="3112"/>
    </row>
    <row r="445" spans="1:6" s="2676" customFormat="1">
      <c r="A445" s="2612" t="str">
        <f>IF(B445&gt;0,MAX(A$404:A444)+1,"")</f>
        <v/>
      </c>
      <c r="B445" s="3262"/>
      <c r="C445" s="2670"/>
      <c r="D445" s="2842"/>
      <c r="E445" s="3128"/>
      <c r="F445" s="3112"/>
    </row>
    <row r="446" spans="1:6" s="2676" customFormat="1">
      <c r="A446" s="2612"/>
      <c r="B446" s="3263" t="s">
        <v>4571</v>
      </c>
      <c r="C446" s="2670" t="s">
        <v>215</v>
      </c>
      <c r="D446" s="2842">
        <v>11</v>
      </c>
      <c r="E446" s="3128"/>
      <c r="F446" s="3112">
        <f>E446*D446</f>
        <v>0</v>
      </c>
    </row>
    <row r="447" spans="1:6" s="2676" customFormat="1">
      <c r="A447" s="2612"/>
      <c r="B447" s="3263" t="s">
        <v>1320</v>
      </c>
      <c r="C447" s="2670" t="s">
        <v>215</v>
      </c>
      <c r="D447" s="2842">
        <v>9</v>
      </c>
      <c r="E447" s="3128"/>
      <c r="F447" s="3112">
        <f>E447*D447</f>
        <v>0</v>
      </c>
    </row>
    <row r="448" spans="1:6" s="2676" customFormat="1">
      <c r="A448" s="2612"/>
      <c r="B448" s="3263" t="s">
        <v>1321</v>
      </c>
      <c r="C448" s="2670" t="s">
        <v>215</v>
      </c>
      <c r="D448" s="2842">
        <v>1</v>
      </c>
      <c r="E448" s="3128"/>
      <c r="F448" s="3112">
        <f>E448*D448</f>
        <v>0</v>
      </c>
    </row>
    <row r="449" spans="1:6" s="2592" customFormat="1">
      <c r="A449" s="2612" t="str">
        <f>IF(B449&gt;0,MAX(A$404:A448)+1,"")</f>
        <v/>
      </c>
      <c r="B449" s="3174"/>
      <c r="C449" s="2624"/>
      <c r="D449" s="2693"/>
      <c r="E449" s="2692"/>
      <c r="F449" s="2835"/>
    </row>
    <row r="450" spans="1:6" s="2592" customFormat="1" ht="237.6">
      <c r="A450" s="2612">
        <f>IF(B450&gt;0,MAX(A$404:A449)+1,"")</f>
        <v>5</v>
      </c>
      <c r="B450" s="2737" t="s">
        <v>4662</v>
      </c>
      <c r="C450" s="2624"/>
      <c r="D450" s="2693"/>
      <c r="E450" s="2692"/>
      <c r="F450" s="2835"/>
    </row>
    <row r="451" spans="1:6" s="2592" customFormat="1">
      <c r="A451" s="2612"/>
      <c r="B451" s="184" t="s">
        <v>4663</v>
      </c>
      <c r="C451" s="179" t="s">
        <v>215</v>
      </c>
      <c r="D451" s="180">
        <v>4</v>
      </c>
      <c r="E451" s="2692"/>
      <c r="F451" s="3127">
        <f>E451*D451</f>
        <v>0</v>
      </c>
    </row>
    <row r="452" spans="1:6" s="2592" customFormat="1">
      <c r="A452" s="2612"/>
      <c r="B452" s="184" t="s">
        <v>4664</v>
      </c>
      <c r="C452" s="179" t="s">
        <v>215</v>
      </c>
      <c r="D452" s="180">
        <v>4</v>
      </c>
      <c r="E452" s="2692"/>
      <c r="F452" s="3127">
        <f>E452*D452</f>
        <v>0</v>
      </c>
    </row>
    <row r="453" spans="1:6" s="2676" customFormat="1">
      <c r="A453" s="2612" t="str">
        <f>IF(B453&gt;0,MAX(A$404:A452)+1,"")</f>
        <v/>
      </c>
      <c r="B453" s="3148"/>
      <c r="C453" s="182"/>
      <c r="D453" s="3113"/>
      <c r="E453" s="3128"/>
      <c r="F453" s="3112"/>
    </row>
    <row r="454" spans="1:6" s="2676" customFormat="1" ht="145.19999999999999">
      <c r="A454" s="2612">
        <f>IF(B454&gt;0,MAX(A$404:A453)+1,"")</f>
        <v>6</v>
      </c>
      <c r="B454" s="181" t="s">
        <v>4665</v>
      </c>
      <c r="C454" s="2670"/>
      <c r="D454" s="2842"/>
      <c r="E454" s="3128"/>
      <c r="F454" s="3112"/>
    </row>
    <row r="455" spans="1:6" s="2676" customFormat="1">
      <c r="A455" s="2612" t="str">
        <f>IF(B455&gt;0,MAX(A$404:A454)+1,"")</f>
        <v/>
      </c>
      <c r="B455" s="3151"/>
      <c r="C455" s="182"/>
      <c r="D455" s="3113"/>
      <c r="E455" s="3128"/>
      <c r="F455" s="3112">
        <f>E455*D455</f>
        <v>0</v>
      </c>
    </row>
    <row r="456" spans="1:6" s="2676" customFormat="1">
      <c r="A456" s="2612"/>
      <c r="B456" s="3148" t="s">
        <v>4666</v>
      </c>
      <c r="C456" s="182" t="s">
        <v>215</v>
      </c>
      <c r="D456" s="3113">
        <v>5</v>
      </c>
      <c r="E456" s="3128"/>
      <c r="F456" s="3112">
        <f>E456*D456</f>
        <v>0</v>
      </c>
    </row>
    <row r="457" spans="1:6" s="2676" customFormat="1">
      <c r="A457" s="2612"/>
      <c r="B457" s="3148" t="s">
        <v>4667</v>
      </c>
      <c r="C457" s="182" t="s">
        <v>215</v>
      </c>
      <c r="D457" s="3113">
        <v>3</v>
      </c>
      <c r="E457" s="3128"/>
      <c r="F457" s="3112">
        <f>E457*D457</f>
        <v>0</v>
      </c>
    </row>
    <row r="458" spans="1:6" s="2676" customFormat="1">
      <c r="A458" s="2612" t="str">
        <f>IF(B458&gt;0,MAX(A$404:A457)+1,"")</f>
        <v/>
      </c>
      <c r="B458" s="3148"/>
      <c r="C458" s="182"/>
      <c r="D458" s="3113"/>
      <c r="E458" s="3128"/>
      <c r="F458" s="3112"/>
    </row>
    <row r="459" spans="1:6" s="2676" customFormat="1" ht="171.6">
      <c r="A459" s="2612">
        <f>IF(B459&gt;0,MAX(A$404:A458)+1,"")</f>
        <v>7</v>
      </c>
      <c r="B459" s="181" t="s">
        <v>4668</v>
      </c>
      <c r="C459" s="2670"/>
      <c r="D459" s="2842"/>
      <c r="E459" s="3128"/>
      <c r="F459" s="3112"/>
    </row>
    <row r="460" spans="1:6" s="2676" customFormat="1">
      <c r="A460" s="2612" t="str">
        <f>IF(B460&gt;0,MAX(A$404:A459)+1,"")</f>
        <v/>
      </c>
      <c r="B460" s="3151"/>
      <c r="C460" s="182"/>
      <c r="D460" s="3113"/>
      <c r="E460" s="3128"/>
      <c r="F460" s="3112"/>
    </row>
    <row r="461" spans="1:6" s="2676" customFormat="1">
      <c r="A461" s="2612"/>
      <c r="B461" s="3148" t="s">
        <v>4669</v>
      </c>
      <c r="C461" s="182" t="s">
        <v>215</v>
      </c>
      <c r="D461" s="3113">
        <v>6</v>
      </c>
      <c r="E461" s="3128"/>
      <c r="F461" s="3112">
        <f>E461*D461</f>
        <v>0</v>
      </c>
    </row>
    <row r="462" spans="1:6" s="2676" customFormat="1">
      <c r="A462" s="2612"/>
      <c r="B462" s="3148" t="s">
        <v>4670</v>
      </c>
      <c r="C462" s="182" t="s">
        <v>215</v>
      </c>
      <c r="D462" s="3113">
        <v>6</v>
      </c>
      <c r="E462" s="3128"/>
      <c r="F462" s="3112">
        <f>E462*D462</f>
        <v>0</v>
      </c>
    </row>
    <row r="463" spans="1:6" s="2676" customFormat="1">
      <c r="A463" s="2612"/>
      <c r="B463" s="3148" t="s">
        <v>4671</v>
      </c>
      <c r="C463" s="182" t="s">
        <v>215</v>
      </c>
      <c r="D463" s="3113">
        <v>3</v>
      </c>
      <c r="E463" s="3128"/>
      <c r="F463" s="3112">
        <f>E463*D463</f>
        <v>0</v>
      </c>
    </row>
    <row r="464" spans="1:6" s="2676" customFormat="1">
      <c r="A464" s="2612"/>
      <c r="B464" s="3148" t="s">
        <v>4672</v>
      </c>
      <c r="C464" s="182" t="s">
        <v>215</v>
      </c>
      <c r="D464" s="3113">
        <v>4</v>
      </c>
      <c r="E464" s="3128"/>
      <c r="F464" s="3112">
        <f>E464*D464</f>
        <v>0</v>
      </c>
    </row>
    <row r="465" spans="1:7" s="2676" customFormat="1">
      <c r="A465" s="2612" t="str">
        <f>IF(B465&gt;0,MAX(A$404:A464)+1,"")</f>
        <v/>
      </c>
      <c r="B465" s="3148"/>
      <c r="C465" s="182"/>
      <c r="D465" s="3113"/>
      <c r="E465" s="3128"/>
      <c r="F465" s="3112"/>
    </row>
    <row r="466" spans="1:7" s="2592" customFormat="1" ht="171.6">
      <c r="A466" s="2612">
        <f>IF(B466&gt;0,MAX(A$404:A465)+1,"")</f>
        <v>8</v>
      </c>
      <c r="B466" s="178" t="s">
        <v>4673</v>
      </c>
      <c r="C466" s="2624"/>
      <c r="D466" s="2837"/>
      <c r="E466" s="3206"/>
      <c r="F466" s="3127"/>
    </row>
    <row r="467" spans="1:7" s="2592" customFormat="1">
      <c r="A467" s="2612" t="str">
        <f>IF(B467&gt;0,MAX(A$404:A466)+1,"")</f>
        <v/>
      </c>
      <c r="B467" s="187"/>
      <c r="C467" s="179"/>
      <c r="D467" s="180"/>
      <c r="E467" s="3206"/>
      <c r="F467" s="3127"/>
    </row>
    <row r="468" spans="1:7" s="2592" customFormat="1">
      <c r="A468" s="2612"/>
      <c r="B468" s="184" t="s">
        <v>4674</v>
      </c>
      <c r="C468" s="179" t="s">
        <v>215</v>
      </c>
      <c r="D468" s="180">
        <v>8</v>
      </c>
      <c r="E468" s="3206"/>
      <c r="F468" s="3127">
        <f>E468*D468</f>
        <v>0</v>
      </c>
    </row>
    <row r="469" spans="1:7" s="2592" customFormat="1">
      <c r="A469" s="2612"/>
      <c r="B469" s="184" t="s">
        <v>4675</v>
      </c>
      <c r="C469" s="179" t="s">
        <v>215</v>
      </c>
      <c r="D469" s="180">
        <v>5</v>
      </c>
      <c r="E469" s="3206"/>
      <c r="F469" s="3127">
        <f>E469*D469</f>
        <v>0</v>
      </c>
    </row>
    <row r="470" spans="1:7" s="2592" customFormat="1">
      <c r="A470" s="2612"/>
      <c r="B470" s="184" t="s">
        <v>4676</v>
      </c>
      <c r="C470" s="179" t="s">
        <v>215</v>
      </c>
      <c r="D470" s="180">
        <v>1</v>
      </c>
      <c r="E470" s="3206"/>
      <c r="F470" s="3127">
        <f>E470*D470</f>
        <v>0</v>
      </c>
    </row>
    <row r="471" spans="1:7" s="2592" customFormat="1">
      <c r="A471" s="2612"/>
      <c r="B471" s="184" t="s">
        <v>4677</v>
      </c>
      <c r="C471" s="179" t="s">
        <v>215</v>
      </c>
      <c r="D471" s="180">
        <v>1</v>
      </c>
      <c r="E471" s="3206"/>
      <c r="F471" s="3127">
        <f>E471*D471</f>
        <v>0</v>
      </c>
    </row>
    <row r="472" spans="1:7" s="2592" customFormat="1">
      <c r="A472" s="2612"/>
      <c r="B472" s="184" t="s">
        <v>4678</v>
      </c>
      <c r="C472" s="179" t="s">
        <v>215</v>
      </c>
      <c r="D472" s="180">
        <v>2</v>
      </c>
      <c r="E472" s="3206"/>
      <c r="F472" s="3127">
        <f>E472*D472</f>
        <v>0</v>
      </c>
    </row>
    <row r="473" spans="1:7" s="2592" customFormat="1">
      <c r="A473" s="2612" t="str">
        <f>IF(B473&gt;0,MAX(A$404:A472)+1,"")</f>
        <v/>
      </c>
      <c r="B473" s="178"/>
      <c r="C473" s="179"/>
      <c r="D473" s="180"/>
      <c r="E473" s="1495"/>
      <c r="F473" s="3127"/>
    </row>
    <row r="474" spans="1:7" s="2592" customFormat="1" ht="105.6">
      <c r="A474" s="2612">
        <f>IF(B474&gt;0,MAX(A$404:A473)+1,"")</f>
        <v>9</v>
      </c>
      <c r="B474" s="178" t="s">
        <v>4574</v>
      </c>
      <c r="C474" s="2624"/>
      <c r="D474" s="2837"/>
      <c r="E474" s="3206"/>
      <c r="F474" s="3127"/>
    </row>
    <row r="475" spans="1:7" s="2592" customFormat="1">
      <c r="A475" s="2612"/>
      <c r="B475" s="184" t="s">
        <v>4679</v>
      </c>
      <c r="C475" s="179" t="s">
        <v>215</v>
      </c>
      <c r="D475" s="180">
        <v>12</v>
      </c>
      <c r="E475" s="3206"/>
      <c r="F475" s="3127">
        <f>E475*D475</f>
        <v>0</v>
      </c>
    </row>
    <row r="476" spans="1:7" s="2592" customFormat="1">
      <c r="A476" s="2612"/>
      <c r="B476" s="184" t="s">
        <v>4575</v>
      </c>
      <c r="C476" s="179" t="s">
        <v>215</v>
      </c>
      <c r="D476" s="180">
        <v>8</v>
      </c>
      <c r="E476" s="3206"/>
      <c r="F476" s="3127">
        <f>E476*D476</f>
        <v>0</v>
      </c>
    </row>
    <row r="477" spans="1:7" s="2592" customFormat="1">
      <c r="A477" s="2612"/>
      <c r="B477" s="184" t="s">
        <v>4680</v>
      </c>
      <c r="C477" s="179" t="s">
        <v>215</v>
      </c>
      <c r="D477" s="180">
        <v>13</v>
      </c>
      <c r="E477" s="3206"/>
      <c r="F477" s="3127">
        <f>E477*D477</f>
        <v>0</v>
      </c>
    </row>
    <row r="478" spans="1:7" s="2951" customFormat="1">
      <c r="A478" s="2612" t="str">
        <f>IF(B478&gt;0,MAX(A$404:A477)+1,"")</f>
        <v/>
      </c>
      <c r="B478" s="2737"/>
      <c r="C478" s="2624"/>
      <c r="D478" s="2790"/>
      <c r="E478" s="3182"/>
      <c r="F478" s="2835"/>
      <c r="G478" s="3212"/>
    </row>
    <row r="479" spans="1:7" s="2592" customFormat="1" ht="105.6">
      <c r="A479" s="2612">
        <f>IF(B479&gt;0,MAX(A$404:A478)+1,"")</f>
        <v>10</v>
      </c>
      <c r="B479" s="2737" t="s">
        <v>4681</v>
      </c>
      <c r="C479" s="2624"/>
      <c r="D479" s="2790"/>
      <c r="E479" s="3182"/>
      <c r="F479" s="2835">
        <f>E479*D479</f>
        <v>0</v>
      </c>
    </row>
    <row r="480" spans="1:7" s="2592" customFormat="1">
      <c r="A480" s="2612"/>
      <c r="B480" s="2737" t="s">
        <v>4682</v>
      </c>
      <c r="C480" s="2624" t="s">
        <v>215</v>
      </c>
      <c r="D480" s="2790">
        <v>11</v>
      </c>
      <c r="E480" s="3182"/>
      <c r="F480" s="2835">
        <f>E480*D480</f>
        <v>0</v>
      </c>
    </row>
    <row r="481" spans="1:6" s="2592" customFormat="1">
      <c r="A481" s="2612" t="str">
        <f>IF(B481&gt;0,MAX(A$404:A480)+1,"")</f>
        <v/>
      </c>
      <c r="B481" s="178"/>
      <c r="C481" s="179"/>
      <c r="D481" s="180"/>
      <c r="E481" s="1495"/>
      <c r="F481" s="3127"/>
    </row>
    <row r="482" spans="1:6" s="2592" customFormat="1" ht="158.4">
      <c r="A482" s="2612">
        <f>IF(B482&gt;0,MAX(A$404:A481)+1,"")</f>
        <v>11</v>
      </c>
      <c r="B482" s="178" t="s">
        <v>4683</v>
      </c>
      <c r="C482" s="2624"/>
      <c r="D482" s="2837"/>
      <c r="E482" s="3206"/>
      <c r="F482" s="3127"/>
    </row>
    <row r="483" spans="1:6" s="2592" customFormat="1">
      <c r="A483" s="2612" t="str">
        <f>IF(B483&gt;0,MAX(A$404:A482)+1,"")</f>
        <v/>
      </c>
      <c r="B483" s="200"/>
      <c r="C483" s="2624"/>
      <c r="D483" s="2837"/>
      <c r="E483" s="3206"/>
      <c r="F483" s="3127"/>
    </row>
    <row r="484" spans="1:6" s="2592" customFormat="1" ht="15.6">
      <c r="A484" s="2612"/>
      <c r="B484" s="184" t="s">
        <v>4684</v>
      </c>
      <c r="C484" s="179" t="s">
        <v>1314</v>
      </c>
      <c r="D484" s="180">
        <v>23</v>
      </c>
      <c r="E484" s="3206"/>
      <c r="F484" s="3127">
        <f t="shared" ref="F484:F490" si="15">E484*D484</f>
        <v>0</v>
      </c>
    </row>
    <row r="485" spans="1:6" s="2592" customFormat="1">
      <c r="A485" s="2612"/>
      <c r="B485" s="184" t="s">
        <v>4685</v>
      </c>
      <c r="C485" s="179" t="s">
        <v>226</v>
      </c>
      <c r="D485" s="180">
        <v>195</v>
      </c>
      <c r="E485" s="3206"/>
      <c r="F485" s="3127">
        <f t="shared" si="15"/>
        <v>0</v>
      </c>
    </row>
    <row r="486" spans="1:6" s="2592" customFormat="1" ht="26.4">
      <c r="A486" s="2612"/>
      <c r="B486" s="178" t="s">
        <v>4686</v>
      </c>
      <c r="C486" s="179" t="s">
        <v>215</v>
      </c>
      <c r="D486" s="180">
        <v>2</v>
      </c>
      <c r="E486" s="3206"/>
      <c r="F486" s="3127">
        <f t="shared" si="15"/>
        <v>0</v>
      </c>
    </row>
    <row r="487" spans="1:6" s="2592" customFormat="1" ht="26.4">
      <c r="A487" s="2612"/>
      <c r="B487" s="178" t="s">
        <v>4687</v>
      </c>
      <c r="C487" s="179" t="s">
        <v>215</v>
      </c>
      <c r="D487" s="180">
        <v>25</v>
      </c>
      <c r="E487" s="3206"/>
      <c r="F487" s="3127">
        <f t="shared" si="15"/>
        <v>0</v>
      </c>
    </row>
    <row r="488" spans="1:6" s="2592" customFormat="1" ht="26.4">
      <c r="A488" s="2612"/>
      <c r="B488" s="178" t="s">
        <v>4688</v>
      </c>
      <c r="C488" s="179" t="s">
        <v>215</v>
      </c>
      <c r="D488" s="180">
        <v>25</v>
      </c>
      <c r="E488" s="3206"/>
      <c r="F488" s="3127">
        <f t="shared" si="15"/>
        <v>0</v>
      </c>
    </row>
    <row r="489" spans="1:6" s="2592" customFormat="1" ht="26.4">
      <c r="A489" s="2612"/>
      <c r="B489" s="178" t="s">
        <v>4689</v>
      </c>
      <c r="C489" s="179" t="s">
        <v>226</v>
      </c>
      <c r="D489" s="180">
        <v>140</v>
      </c>
      <c r="E489" s="3206"/>
      <c r="F489" s="3127">
        <f t="shared" si="15"/>
        <v>0</v>
      </c>
    </row>
    <row r="490" spans="1:6" s="2592" customFormat="1">
      <c r="A490" s="2612"/>
      <c r="B490" s="178" t="s">
        <v>4690</v>
      </c>
      <c r="C490" s="179" t="s">
        <v>226</v>
      </c>
      <c r="D490" s="180">
        <v>30</v>
      </c>
      <c r="E490" s="3206"/>
      <c r="F490" s="3127">
        <f t="shared" si="15"/>
        <v>0</v>
      </c>
    </row>
    <row r="491" spans="1:6" s="2592" customFormat="1">
      <c r="A491" s="2612" t="str">
        <f>IF(B491&gt;0,MAX(A$404:A490)+1,"")</f>
        <v/>
      </c>
      <c r="B491" s="178"/>
      <c r="C491" s="179"/>
      <c r="D491" s="180"/>
      <c r="E491" s="1495"/>
      <c r="F491" s="3127"/>
    </row>
    <row r="492" spans="1:6" s="2592" customFormat="1" ht="171.6">
      <c r="A492" s="2612">
        <f>IF(B492&gt;0,MAX(A$404:A491)+1,"")</f>
        <v>12</v>
      </c>
      <c r="B492" s="178" t="s">
        <v>4691</v>
      </c>
      <c r="C492" s="2624"/>
      <c r="D492" s="2837"/>
      <c r="E492" s="3206"/>
      <c r="F492" s="3127"/>
    </row>
    <row r="493" spans="1:6" s="2592" customFormat="1">
      <c r="A493" s="2612" t="str">
        <f>IF(B493&gt;0,MAX(A$404:A492)+1,"")</f>
        <v/>
      </c>
      <c r="B493" s="200"/>
      <c r="C493" s="2624"/>
      <c r="D493" s="2837"/>
      <c r="E493" s="3206"/>
      <c r="F493" s="3127"/>
    </row>
    <row r="494" spans="1:6" s="2592" customFormat="1" ht="15.6">
      <c r="A494" s="2612"/>
      <c r="B494" s="184" t="s">
        <v>4684</v>
      </c>
      <c r="C494" s="179" t="s">
        <v>1314</v>
      </c>
      <c r="D494" s="180">
        <v>0.08</v>
      </c>
      <c r="E494" s="3206"/>
      <c r="F494" s="3127">
        <f>E494*D494</f>
        <v>0</v>
      </c>
    </row>
    <row r="495" spans="1:6" s="2592" customFormat="1">
      <c r="A495" s="2612"/>
      <c r="B495" s="184" t="s">
        <v>4692</v>
      </c>
      <c r="C495" s="179" t="s">
        <v>226</v>
      </c>
      <c r="D495" s="180">
        <v>9</v>
      </c>
      <c r="E495" s="3206"/>
      <c r="F495" s="3127">
        <f>E495*D495</f>
        <v>0</v>
      </c>
    </row>
    <row r="496" spans="1:6" s="2592" customFormat="1">
      <c r="A496" s="2612"/>
      <c r="B496" s="178" t="s">
        <v>4693</v>
      </c>
      <c r="C496" s="179" t="s">
        <v>226</v>
      </c>
      <c r="D496" s="180">
        <v>9</v>
      </c>
      <c r="E496" s="3206"/>
      <c r="F496" s="3127">
        <f>E496*D496</f>
        <v>0</v>
      </c>
    </row>
    <row r="497" spans="1:6" s="2592" customFormat="1">
      <c r="A497" s="2612" t="str">
        <f>IF(B497&gt;0,MAX(A$404:A496)+1,"")</f>
        <v/>
      </c>
      <c r="B497" s="178"/>
      <c r="C497" s="179"/>
      <c r="D497" s="180"/>
      <c r="E497" s="1495"/>
      <c r="F497" s="3127"/>
    </row>
    <row r="498" spans="1:6" s="2592" customFormat="1" ht="145.19999999999999">
      <c r="A498" s="2612">
        <f>IF(B498&gt;0,MAX(A$404:A497)+1,"")</f>
        <v>13</v>
      </c>
      <c r="B498" s="178" t="s">
        <v>4694</v>
      </c>
      <c r="C498" s="2624"/>
      <c r="D498" s="2837"/>
      <c r="E498" s="3206"/>
      <c r="F498" s="3127"/>
    </row>
    <row r="499" spans="1:6" s="2592" customFormat="1">
      <c r="A499" s="2612" t="str">
        <f>IF(B499&gt;0,MAX(A$404:A498)+1,"")</f>
        <v/>
      </c>
      <c r="B499" s="200"/>
      <c r="C499" s="179" t="s">
        <v>215</v>
      </c>
      <c r="D499" s="180">
        <v>2</v>
      </c>
      <c r="E499" s="3206"/>
      <c r="F499" s="3127">
        <f>E499*D499</f>
        <v>0</v>
      </c>
    </row>
    <row r="500" spans="1:6" s="2592" customFormat="1">
      <c r="A500" s="2612" t="str">
        <f>IF(B500&gt;0,MAX(A$404:A499)+1,"")</f>
        <v/>
      </c>
      <c r="B500" s="178"/>
      <c r="C500" s="179"/>
      <c r="D500" s="180"/>
      <c r="E500" s="1495"/>
      <c r="F500" s="3127"/>
    </row>
    <row r="501" spans="1:6" s="2592" customFormat="1" ht="237.6">
      <c r="A501" s="2612">
        <f>IF(B501&gt;0,MAX(A$404:A500)+1,"")</f>
        <v>14</v>
      </c>
      <c r="B501" s="178" t="s">
        <v>4695</v>
      </c>
      <c r="C501" s="2624"/>
      <c r="D501" s="2837"/>
      <c r="E501" s="3206"/>
      <c r="F501" s="3127"/>
    </row>
    <row r="502" spans="1:6" s="2592" customFormat="1">
      <c r="A502" s="2612" t="str">
        <f>IF(B502&gt;0,MAX(A$404:A501)+1,"")</f>
        <v/>
      </c>
      <c r="B502" s="187"/>
      <c r="C502" s="179"/>
      <c r="D502" s="180"/>
      <c r="E502" s="3206"/>
      <c r="F502" s="3127"/>
    </row>
    <row r="503" spans="1:6" s="2592" customFormat="1" ht="15.6">
      <c r="A503" s="2612"/>
      <c r="B503" s="184" t="s">
        <v>4684</v>
      </c>
      <c r="C503" s="179" t="s">
        <v>1314</v>
      </c>
      <c r="D503" s="180">
        <v>3</v>
      </c>
      <c r="E503" s="3206"/>
      <c r="F503" s="3127">
        <f>E503*D503</f>
        <v>0</v>
      </c>
    </row>
    <row r="504" spans="1:6" s="2592" customFormat="1">
      <c r="A504" s="2612"/>
      <c r="B504" s="184" t="s">
        <v>4685</v>
      </c>
      <c r="C504" s="179" t="s">
        <v>226</v>
      </c>
      <c r="D504" s="180">
        <v>25</v>
      </c>
      <c r="E504" s="3206"/>
      <c r="F504" s="3127">
        <f>E504*D504</f>
        <v>0</v>
      </c>
    </row>
    <row r="505" spans="1:6" s="2592" customFormat="1">
      <c r="A505" s="2612"/>
      <c r="B505" s="184" t="s">
        <v>4696</v>
      </c>
      <c r="C505" s="179" t="s">
        <v>215</v>
      </c>
      <c r="D505" s="180">
        <v>2</v>
      </c>
      <c r="E505" s="3206"/>
      <c r="F505" s="3127">
        <f>E505*D505</f>
        <v>0</v>
      </c>
    </row>
    <row r="506" spans="1:6" s="2592" customFormat="1">
      <c r="A506" s="2612"/>
      <c r="B506" s="178" t="s">
        <v>4693</v>
      </c>
      <c r="C506" s="179" t="s">
        <v>226</v>
      </c>
      <c r="D506" s="180">
        <v>26</v>
      </c>
      <c r="E506" s="3206"/>
      <c r="F506" s="3127">
        <f>E506*D506</f>
        <v>0</v>
      </c>
    </row>
    <row r="507" spans="1:6" s="2592" customFormat="1">
      <c r="A507" s="2612"/>
      <c r="B507" s="178"/>
      <c r="C507" s="179"/>
      <c r="D507" s="180"/>
      <c r="E507" s="1495"/>
      <c r="F507" s="3127"/>
    </row>
    <row r="508" spans="1:6" s="2592" customFormat="1" ht="184.8">
      <c r="A508" s="2612">
        <f>IF(B508&gt;0,MAX(A$404:A507)+1,"")</f>
        <v>15</v>
      </c>
      <c r="B508" s="178" t="s">
        <v>4697</v>
      </c>
      <c r="C508" s="2624"/>
      <c r="D508" s="2837"/>
      <c r="E508" s="3206"/>
      <c r="F508" s="3127"/>
    </row>
    <row r="509" spans="1:6" s="2592" customFormat="1">
      <c r="A509" s="2612" t="str">
        <f>IF(B509&gt;0,MAX(A$404:A508)+1,"")</f>
        <v/>
      </c>
      <c r="B509" s="200"/>
      <c r="C509" s="179" t="s">
        <v>215</v>
      </c>
      <c r="D509" s="180">
        <v>2</v>
      </c>
      <c r="E509" s="3206"/>
      <c r="F509" s="3127">
        <f>E509*D509</f>
        <v>0</v>
      </c>
    </row>
    <row r="510" spans="1:6" s="2592" customFormat="1">
      <c r="A510" s="2612" t="str">
        <f>IF(B510&gt;0,MAX(A$404:A509)+1,"")</f>
        <v/>
      </c>
      <c r="B510" s="178"/>
      <c r="C510" s="179"/>
      <c r="D510" s="180"/>
      <c r="E510" s="1495"/>
      <c r="F510" s="3127"/>
    </row>
    <row r="511" spans="1:6" s="2592" customFormat="1" ht="316.8">
      <c r="A511" s="2612">
        <f>IF(B511&gt;0,MAX(A$404:A510)+1,"")</f>
        <v>16</v>
      </c>
      <c r="B511" s="178" t="s">
        <v>4698</v>
      </c>
      <c r="C511" s="2624"/>
      <c r="D511" s="2837"/>
      <c r="E511" s="3206"/>
      <c r="F511" s="3127">
        <f>E511*D511</f>
        <v>0</v>
      </c>
    </row>
    <row r="512" spans="1:6" s="2592" customFormat="1">
      <c r="A512" s="2612" t="str">
        <f>IF(B512&gt;0,MAX(A$404:A511)+1,"")</f>
        <v/>
      </c>
      <c r="B512" s="200"/>
      <c r="C512" s="2624" t="s">
        <v>215</v>
      </c>
      <c r="D512" s="2837">
        <v>1</v>
      </c>
      <c r="E512" s="3206"/>
      <c r="F512" s="3127">
        <f>E512*D512</f>
        <v>0</v>
      </c>
    </row>
    <row r="513" spans="1:6" s="2592" customFormat="1">
      <c r="A513" s="2612" t="str">
        <f>IF(B513&gt;0,MAX(A$404:A512)+1,"")</f>
        <v/>
      </c>
      <c r="B513" s="2737"/>
      <c r="C513" s="2624"/>
      <c r="D513" s="2790"/>
      <c r="E513" s="3182"/>
      <c r="F513" s="2835"/>
    </row>
    <row r="514" spans="1:6" s="2592" customFormat="1">
      <c r="A514" s="2612"/>
      <c r="B514" s="2836" t="s">
        <v>4699</v>
      </c>
      <c r="C514" s="2617"/>
      <c r="D514" s="2790"/>
      <c r="E514" s="3182"/>
      <c r="F514" s="2835"/>
    </row>
    <row r="515" spans="1:6" s="2592" customFormat="1" ht="290.39999999999998">
      <c r="A515" s="2612">
        <f>IF(B515&gt;0,MAX(A$404:A514)+1,"")</f>
        <v>17</v>
      </c>
      <c r="B515" s="2737" t="s">
        <v>4700</v>
      </c>
      <c r="C515" s="2623"/>
      <c r="D515" s="2837"/>
      <c r="E515" s="3206"/>
      <c r="F515" s="3127"/>
    </row>
    <row r="516" spans="1:6" s="2592" customFormat="1">
      <c r="A516" s="2612" t="str">
        <f>IF(B516&gt;0,MAX(A$404:A515)+1,"")</f>
        <v/>
      </c>
      <c r="B516" s="3207"/>
      <c r="C516" s="2624" t="s">
        <v>215</v>
      </c>
      <c r="D516" s="2837">
        <v>1</v>
      </c>
      <c r="E516" s="3206"/>
      <c r="F516" s="3127">
        <f>E516*D516</f>
        <v>0</v>
      </c>
    </row>
    <row r="517" spans="1:6" s="2592" customFormat="1">
      <c r="A517" s="2612" t="str">
        <f>IF(B517&gt;0,MAX(A$404:A516)+1,"")</f>
        <v/>
      </c>
      <c r="B517" s="2836"/>
      <c r="D517" s="2624"/>
      <c r="E517" s="3182"/>
      <c r="F517" s="2835"/>
    </row>
    <row r="518" spans="1:6" s="2592" customFormat="1" ht="184.8">
      <c r="A518" s="2612">
        <f>IF(B518&gt;0,MAX(A$404:A517)+1,"")</f>
        <v>18</v>
      </c>
      <c r="B518" s="2737" t="s">
        <v>4701</v>
      </c>
      <c r="C518" s="2624"/>
      <c r="D518" s="2790"/>
      <c r="E518" s="3182"/>
      <c r="F518" s="2835"/>
    </row>
    <row r="519" spans="1:6" s="2592" customFormat="1">
      <c r="A519" s="2612" t="str">
        <f>IF(B519&gt;0,MAX(A$404:A518)+1,"")</f>
        <v/>
      </c>
      <c r="B519" s="3207"/>
      <c r="C519" s="2624" t="s">
        <v>215</v>
      </c>
      <c r="D519" s="2790">
        <v>2</v>
      </c>
      <c r="E519" s="3182"/>
      <c r="F519" s="2835">
        <f>E519*D519</f>
        <v>0</v>
      </c>
    </row>
    <row r="520" spans="1:6" s="2592" customFormat="1">
      <c r="A520" s="2612" t="str">
        <f>IF(B520&gt;0,MAX(A$404:A519)+1,"")</f>
        <v/>
      </c>
      <c r="B520" s="3264"/>
      <c r="C520" s="2624"/>
      <c r="D520" s="2790"/>
      <c r="E520" s="3206"/>
      <c r="F520" s="3127"/>
    </row>
    <row r="521" spans="1:6" s="2592" customFormat="1">
      <c r="A521" s="2612"/>
      <c r="B521" s="2836" t="s">
        <v>4511</v>
      </c>
      <c r="C521" s="2617"/>
      <c r="D521" s="2790"/>
      <c r="E521" s="3182"/>
      <c r="F521" s="2835"/>
    </row>
    <row r="522" spans="1:6" s="2592" customFormat="1" ht="79.2">
      <c r="A522" s="2612">
        <f>IF(B522&gt;0,MAX(A$404:A521)+1,"")</f>
        <v>19</v>
      </c>
      <c r="B522" s="2737" t="s">
        <v>4702</v>
      </c>
      <c r="C522" s="179"/>
      <c r="D522" s="2837"/>
      <c r="E522" s="3206"/>
      <c r="F522" s="3127">
        <f>E522*D522</f>
        <v>0</v>
      </c>
    </row>
    <row r="523" spans="1:6" s="2592" customFormat="1">
      <c r="A523" s="2612" t="str">
        <f>IF(B523&gt;0,MAX(A$404:A522)+1,"")</f>
        <v/>
      </c>
      <c r="B523" s="3207"/>
      <c r="C523" s="179"/>
      <c r="D523" s="2837"/>
      <c r="E523" s="3206"/>
      <c r="F523" s="3127"/>
    </row>
    <row r="524" spans="1:6" s="2592" customFormat="1">
      <c r="A524" s="2612"/>
      <c r="B524" s="2737" t="s">
        <v>4703</v>
      </c>
      <c r="C524" s="179" t="s">
        <v>226</v>
      </c>
      <c r="D524" s="2837">
        <v>40</v>
      </c>
      <c r="E524" s="3206"/>
      <c r="F524" s="3127">
        <f>E524*D524</f>
        <v>0</v>
      </c>
    </row>
    <row r="525" spans="1:6" s="2592" customFormat="1">
      <c r="A525" s="2612"/>
      <c r="B525" s="2737" t="s">
        <v>4704</v>
      </c>
      <c r="C525" s="179" t="s">
        <v>226</v>
      </c>
      <c r="D525" s="2837">
        <v>120</v>
      </c>
      <c r="E525" s="3206"/>
      <c r="F525" s="3127">
        <f>E525*D525</f>
        <v>0</v>
      </c>
    </row>
    <row r="526" spans="1:6" s="2592" customFormat="1">
      <c r="A526" s="2612" t="str">
        <f>IF(B526&gt;0,MAX(A$404:A525)+1,"")</f>
        <v/>
      </c>
      <c r="B526" s="3174"/>
      <c r="C526" s="2624"/>
      <c r="D526" s="2837"/>
      <c r="E526" s="3206"/>
      <c r="F526" s="3127">
        <f>E526*D526</f>
        <v>0</v>
      </c>
    </row>
    <row r="527" spans="1:6" s="2592" customFormat="1" ht="118.8">
      <c r="A527" s="2612">
        <f>IF(B527&gt;0,MAX(A$404:A526)+1,"")</f>
        <v>20</v>
      </c>
      <c r="B527" s="2737" t="s">
        <v>4705</v>
      </c>
      <c r="C527" s="179"/>
      <c r="D527" s="2837"/>
      <c r="E527" s="3206"/>
      <c r="F527" s="3127">
        <f>E527*D527</f>
        <v>0</v>
      </c>
    </row>
    <row r="528" spans="1:6" s="2592" customFormat="1">
      <c r="A528" s="2612" t="str">
        <f>IF(B528&gt;0,MAX(A$404:A527)+1,"")</f>
        <v/>
      </c>
      <c r="B528" s="3207"/>
      <c r="C528" s="179" t="s">
        <v>215</v>
      </c>
      <c r="D528" s="2837">
        <v>3</v>
      </c>
      <c r="E528" s="3206"/>
      <c r="F528" s="3127">
        <f>E528*D528</f>
        <v>0</v>
      </c>
    </row>
    <row r="529" spans="1:7" s="2951" customFormat="1">
      <c r="A529" s="2612" t="str">
        <f>IF(B529&gt;0,MAX(A$404:A528)+1,"")</f>
        <v/>
      </c>
      <c r="B529" s="2615"/>
      <c r="C529" s="2624"/>
      <c r="D529" s="2790"/>
      <c r="E529" s="3206"/>
      <c r="F529" s="3127"/>
      <c r="G529" s="3212"/>
    </row>
    <row r="530" spans="1:7" s="2592" customFormat="1" ht="39.6">
      <c r="A530" s="2612">
        <f>IF(B530&gt;0,MAX(A$404:A529)+1,"")</f>
        <v>21</v>
      </c>
      <c r="B530" s="2737" t="s">
        <v>4706</v>
      </c>
      <c r="C530" s="179"/>
      <c r="D530" s="2837"/>
      <c r="E530" s="3206"/>
      <c r="F530" s="3127">
        <f t="shared" ref="F530:F535" si="16">E530*D530</f>
        <v>0</v>
      </c>
    </row>
    <row r="531" spans="1:7" s="2592" customFormat="1">
      <c r="A531" s="2612"/>
      <c r="B531" s="2737" t="s">
        <v>4707</v>
      </c>
      <c r="C531" s="179" t="s">
        <v>215</v>
      </c>
      <c r="D531" s="2837">
        <v>1</v>
      </c>
      <c r="E531" s="3206"/>
      <c r="F531" s="3127">
        <f t="shared" si="16"/>
        <v>0</v>
      </c>
    </row>
    <row r="532" spans="1:7" s="2592" customFormat="1">
      <c r="A532" s="2612"/>
      <c r="B532" s="2737" t="s">
        <v>4708</v>
      </c>
      <c r="C532" s="179" t="s">
        <v>215</v>
      </c>
      <c r="D532" s="2837">
        <v>1</v>
      </c>
      <c r="E532" s="3206"/>
      <c r="F532" s="3127">
        <f t="shared" si="16"/>
        <v>0</v>
      </c>
    </row>
    <row r="533" spans="1:7" s="2592" customFormat="1">
      <c r="A533" s="2612"/>
      <c r="B533" s="2737" t="s">
        <v>4709</v>
      </c>
      <c r="C533" s="179" t="s">
        <v>215</v>
      </c>
      <c r="D533" s="2837">
        <v>1</v>
      </c>
      <c r="E533" s="3206"/>
      <c r="F533" s="3127">
        <f t="shared" si="16"/>
        <v>0</v>
      </c>
    </row>
    <row r="534" spans="1:7" s="2592" customFormat="1">
      <c r="A534" s="2612"/>
      <c r="B534" s="2737" t="s">
        <v>4710</v>
      </c>
      <c r="C534" s="179" t="s">
        <v>215</v>
      </c>
      <c r="D534" s="2837">
        <v>1</v>
      </c>
      <c r="E534" s="3206"/>
      <c r="F534" s="3127">
        <f t="shared" si="16"/>
        <v>0</v>
      </c>
    </row>
    <row r="535" spans="1:7" s="2592" customFormat="1">
      <c r="A535" s="2612"/>
      <c r="B535" s="2737" t="s">
        <v>4711</v>
      </c>
      <c r="C535" s="179" t="s">
        <v>215</v>
      </c>
      <c r="D535" s="2837">
        <v>1</v>
      </c>
      <c r="E535" s="3206"/>
      <c r="F535" s="3127">
        <f t="shared" si="16"/>
        <v>0</v>
      </c>
    </row>
    <row r="536" spans="1:7" s="2951" customFormat="1">
      <c r="A536" s="2612" t="str">
        <f>IF(B536&gt;0,MAX(A$404:A531)+1,"")</f>
        <v/>
      </c>
      <c r="B536" s="2615"/>
      <c r="C536" s="2624"/>
      <c r="D536" s="2790"/>
      <c r="E536" s="3206"/>
      <c r="F536" s="3127"/>
      <c r="G536" s="3212"/>
    </row>
    <row r="537" spans="1:7" s="3229" customFormat="1">
      <c r="A537" s="2612"/>
      <c r="B537" s="2896" t="s">
        <v>272</v>
      </c>
      <c r="C537" s="3225"/>
      <c r="D537" s="2775"/>
      <c r="E537" s="3227"/>
      <c r="F537" s="3265"/>
    </row>
    <row r="538" spans="1:7" s="2592" customFormat="1" ht="92.4">
      <c r="A538" s="2612">
        <f>IF(B538&gt;0,MAX(A$404:A537)+1,"")</f>
        <v>22</v>
      </c>
      <c r="B538" s="2663" t="s">
        <v>4712</v>
      </c>
      <c r="C538" s="3223" t="s">
        <v>267</v>
      </c>
      <c r="D538" s="2790">
        <v>1</v>
      </c>
      <c r="E538" s="3206"/>
      <c r="F538" s="3127">
        <f>E538*D538</f>
        <v>0</v>
      </c>
    </row>
    <row r="539" spans="1:7" s="2592" customFormat="1">
      <c r="A539" s="2612" t="str">
        <f>IF(B539&gt;0,MAX(A$404:A538)+1,"")</f>
        <v/>
      </c>
      <c r="B539" s="178"/>
      <c r="C539" s="2624"/>
      <c r="D539" s="2837"/>
      <c r="E539" s="3206"/>
      <c r="F539" s="3127">
        <f>E539*D539</f>
        <v>0</v>
      </c>
    </row>
    <row r="540" spans="1:7" s="2592" customFormat="1" ht="79.2">
      <c r="A540" s="2612">
        <f>IF(B540&gt;0,MAX(A$404:A539)+1,"")</f>
        <v>23</v>
      </c>
      <c r="B540" s="178" t="s">
        <v>4713</v>
      </c>
      <c r="C540" s="2624" t="s">
        <v>267</v>
      </c>
      <c r="D540" s="2837">
        <v>1</v>
      </c>
      <c r="E540" s="3206"/>
      <c r="F540" s="3127">
        <f>E540*D540</f>
        <v>0</v>
      </c>
    </row>
    <row r="541" spans="1:7" s="2592" customFormat="1">
      <c r="A541" s="2612" t="str">
        <f>IF(B541&gt;0,MAX(A$404:A540)+1,"")</f>
        <v/>
      </c>
      <c r="B541" s="2836"/>
      <c r="D541" s="2624"/>
      <c r="E541" s="2835"/>
      <c r="F541" s="2835"/>
    </row>
    <row r="542" spans="1:7" s="2613" customFormat="1">
      <c r="A542" s="3266" t="str">
        <f>A403</f>
        <v>5.3.1.</v>
      </c>
      <c r="B542" s="3267" t="str">
        <f>LEFT(B403,100)&amp;" UKUPNO:"</f>
        <v>TEMELJNA I VANJSKA ODVODNJA UKUPNO:</v>
      </c>
      <c r="C542" s="3268"/>
      <c r="D542" s="3269"/>
      <c r="E542" s="3270"/>
      <c r="F542" s="3270">
        <f>SUM(F404:F541)</f>
        <v>0</v>
      </c>
    </row>
    <row r="543" spans="1:7" s="2592" customFormat="1">
      <c r="A543" s="2695"/>
      <c r="B543" s="3174"/>
      <c r="C543" s="2623"/>
      <c r="D543" s="2790"/>
      <c r="E543" s="2835"/>
      <c r="F543" s="2835"/>
    </row>
    <row r="544" spans="1:7" s="2613" customFormat="1">
      <c r="A544" s="3271" t="s">
        <v>4714</v>
      </c>
      <c r="B544" s="3272" t="s">
        <v>1323</v>
      </c>
      <c r="C544" s="3273"/>
      <c r="D544" s="3273"/>
      <c r="E544" s="3274"/>
      <c r="F544" s="3274"/>
    </row>
    <row r="545" spans="1:6" s="2592" customFormat="1">
      <c r="A545" s="2703"/>
      <c r="B545" s="2836"/>
      <c r="C545" s="2617"/>
      <c r="D545" s="2790"/>
      <c r="E545" s="2835"/>
      <c r="F545" s="2835"/>
    </row>
    <row r="546" spans="1:6" s="3229" customFormat="1">
      <c r="A546" s="2612"/>
      <c r="B546" s="2896" t="s">
        <v>4653</v>
      </c>
      <c r="C546" s="3225"/>
      <c r="D546" s="2775"/>
      <c r="E546" s="3275"/>
      <c r="F546" s="3265"/>
    </row>
    <row r="547" spans="1:6" s="2592" customFormat="1" ht="145.19999999999999">
      <c r="A547" s="2612">
        <f>IF(B547&gt;0,MAX(A$546:A546)+1,"")</f>
        <v>1</v>
      </c>
      <c r="B547" s="2737" t="s">
        <v>4715</v>
      </c>
      <c r="C547" s="2624"/>
      <c r="D547" s="2790"/>
      <c r="E547" s="3182"/>
      <c r="F547" s="2835"/>
    </row>
    <row r="548" spans="1:6" s="2592" customFormat="1">
      <c r="A548" s="2612" t="str">
        <f>IF(B548&gt;0,MAX(A$546:A547)+1,"")</f>
        <v/>
      </c>
      <c r="B548" s="3207"/>
      <c r="C548" s="2624"/>
      <c r="D548" s="2790"/>
      <c r="E548" s="3182"/>
      <c r="F548" s="2835"/>
    </row>
    <row r="549" spans="1:6" s="2592" customFormat="1">
      <c r="A549" s="2612"/>
      <c r="B549" s="3264" t="s">
        <v>4571</v>
      </c>
      <c r="C549" s="2624" t="s">
        <v>226</v>
      </c>
      <c r="D549" s="2790">
        <v>20</v>
      </c>
      <c r="E549" s="3206"/>
      <c r="F549" s="3127">
        <f>E549*D549</f>
        <v>0</v>
      </c>
    </row>
    <row r="550" spans="1:6" s="2592" customFormat="1">
      <c r="A550" s="2612"/>
      <c r="B550" s="3264" t="s">
        <v>1324</v>
      </c>
      <c r="C550" s="2624" t="s">
        <v>226</v>
      </c>
      <c r="D550" s="2790">
        <v>200</v>
      </c>
      <c r="E550" s="3206"/>
      <c r="F550" s="3127">
        <f>E550*D550</f>
        <v>0</v>
      </c>
    </row>
    <row r="551" spans="1:6" s="2592" customFormat="1">
      <c r="A551" s="2612"/>
      <c r="B551" s="3264" t="s">
        <v>1320</v>
      </c>
      <c r="C551" s="2624" t="s">
        <v>226</v>
      </c>
      <c r="D551" s="2790">
        <v>130</v>
      </c>
      <c r="E551" s="3206"/>
      <c r="F551" s="3127">
        <f>E551*D551</f>
        <v>0</v>
      </c>
    </row>
    <row r="552" spans="1:6" s="2592" customFormat="1">
      <c r="A552" s="2612"/>
      <c r="B552" s="3264" t="s">
        <v>1321</v>
      </c>
      <c r="C552" s="2624" t="s">
        <v>226</v>
      </c>
      <c r="D552" s="2790">
        <v>75</v>
      </c>
      <c r="E552" s="3206"/>
      <c r="F552" s="3127">
        <f>E552*D552</f>
        <v>0</v>
      </c>
    </row>
    <row r="553" spans="1:6" s="2592" customFormat="1">
      <c r="A553" s="2612" t="str">
        <f>IF(B553&gt;0,MAX(A$546:A552)+1,"")</f>
        <v/>
      </c>
      <c r="B553" s="3276"/>
      <c r="C553" s="2624"/>
      <c r="D553" s="2790"/>
      <c r="E553" s="3206"/>
      <c r="F553" s="3127"/>
    </row>
    <row r="554" spans="1:6" s="2592" customFormat="1" ht="105.6">
      <c r="A554" s="2612">
        <f>IF(B554&gt;0,MAX(A$546:A553)+1,"")</f>
        <v>2</v>
      </c>
      <c r="B554" s="2663" t="s">
        <v>1325</v>
      </c>
      <c r="C554" s="179" t="s">
        <v>418</v>
      </c>
      <c r="D554" s="2790">
        <v>110</v>
      </c>
      <c r="E554" s="3206"/>
      <c r="F554" s="3127">
        <f>E554*D554</f>
        <v>0</v>
      </c>
    </row>
    <row r="555" spans="1:6" s="2592" customFormat="1">
      <c r="A555" s="2612" t="str">
        <f>IF(B555&gt;0,MAX(A$546:A554)+1,"")</f>
        <v/>
      </c>
      <c r="B555" s="2737"/>
      <c r="C555" s="2624"/>
      <c r="D555" s="2790"/>
      <c r="E555" s="3182"/>
      <c r="F555" s="2835"/>
    </row>
    <row r="556" spans="1:6" s="2592" customFormat="1" ht="92.4">
      <c r="A556" s="2612">
        <f>IF(B556&gt;0,MAX(A$546:A555)+1,"")</f>
        <v>3</v>
      </c>
      <c r="B556" s="2737" t="s">
        <v>4716</v>
      </c>
      <c r="C556" s="179"/>
      <c r="D556" s="2837"/>
      <c r="E556" s="3206"/>
      <c r="F556" s="3127">
        <f>E556*D556</f>
        <v>0</v>
      </c>
    </row>
    <row r="557" spans="1:6" s="2592" customFormat="1">
      <c r="A557" s="2612" t="str">
        <f>IF(B557&gt;0,MAX(A$546:A556)+1,"")</f>
        <v/>
      </c>
      <c r="B557" s="3207"/>
      <c r="C557" s="179"/>
      <c r="D557" s="2837"/>
      <c r="E557" s="3206"/>
      <c r="F557" s="3127"/>
    </row>
    <row r="558" spans="1:6" s="2592" customFormat="1">
      <c r="A558" s="2612"/>
      <c r="B558" s="2737" t="s">
        <v>4703</v>
      </c>
      <c r="C558" s="179" t="s">
        <v>226</v>
      </c>
      <c r="D558" s="2837">
        <v>450</v>
      </c>
      <c r="E558" s="3206"/>
      <c r="F558" s="3127">
        <f>E558*D558</f>
        <v>0</v>
      </c>
    </row>
    <row r="559" spans="1:6" s="2592" customFormat="1">
      <c r="A559" s="2612" t="str">
        <f>IF(B559&gt;0,MAX(A$546:A558)+1,"")</f>
        <v/>
      </c>
      <c r="B559" s="2737"/>
      <c r="C559" s="2624"/>
      <c r="D559" s="2790"/>
      <c r="E559" s="3182"/>
      <c r="F559" s="2835"/>
    </row>
    <row r="560" spans="1:6" s="2592" customFormat="1" ht="118.8">
      <c r="A560" s="2612">
        <f>IF(B560&gt;0,MAX(A$546:A559)+1,"")</f>
        <v>4</v>
      </c>
      <c r="B560" s="2737" t="s">
        <v>1326</v>
      </c>
      <c r="C560" s="2624"/>
      <c r="D560" s="2790"/>
      <c r="E560" s="3182"/>
      <c r="F560" s="2835"/>
    </row>
    <row r="561" spans="1:7" s="2592" customFormat="1">
      <c r="A561" s="2612" t="str">
        <f>IF(B561&gt;0,MAX(A$546:A560)+1,"")</f>
        <v/>
      </c>
      <c r="B561" s="3207"/>
      <c r="C561" s="2624" t="s">
        <v>215</v>
      </c>
      <c r="D561" s="2790">
        <v>23</v>
      </c>
      <c r="E561" s="3182"/>
      <c r="F561" s="2835">
        <f>E561*D561</f>
        <v>0</v>
      </c>
    </row>
    <row r="562" spans="1:7" s="2951" customFormat="1">
      <c r="A562" s="2612" t="str">
        <f>IF(B562&gt;0,MAX(A$546:A561)+1,"")</f>
        <v/>
      </c>
      <c r="B562" s="2737"/>
      <c r="C562" s="2624"/>
      <c r="D562" s="2790"/>
      <c r="E562" s="3182"/>
      <c r="F562" s="2835"/>
      <c r="G562" s="3212"/>
    </row>
    <row r="563" spans="1:7" s="2592" customFormat="1" ht="105.6">
      <c r="A563" s="2612">
        <f>IF(B563&gt;0,MAX(A$546:A562)+1,"")</f>
        <v>5</v>
      </c>
      <c r="B563" s="2737" t="s">
        <v>4717</v>
      </c>
      <c r="C563" s="2624"/>
      <c r="D563" s="2790"/>
      <c r="E563" s="3182"/>
      <c r="F563" s="2835">
        <f>E563*D563</f>
        <v>0</v>
      </c>
    </row>
    <row r="564" spans="1:7" s="2592" customFormat="1">
      <c r="A564" s="2612" t="str">
        <f>IF(B564&gt;0,MAX(A$546:A563)+1,"")</f>
        <v/>
      </c>
      <c r="B564" s="3207"/>
      <c r="C564" s="2624" t="s">
        <v>215</v>
      </c>
      <c r="D564" s="2790">
        <v>4</v>
      </c>
      <c r="E564" s="3182"/>
      <c r="F564" s="2835">
        <f>E564*D564</f>
        <v>0</v>
      </c>
    </row>
    <row r="565" spans="1:7" s="2592" customFormat="1">
      <c r="A565" s="2612" t="str">
        <f>IF(B565&gt;0,MAX(A$546:A564)+1,"")</f>
        <v/>
      </c>
      <c r="B565" s="2737"/>
      <c r="C565" s="2624"/>
      <c r="D565" s="2790"/>
      <c r="E565" s="3182"/>
      <c r="F565" s="2835"/>
    </row>
    <row r="566" spans="1:7" s="2592" customFormat="1" ht="105.6">
      <c r="A566" s="2612">
        <f>IF(B566&gt;0,MAX(A$546:A565)+1,"")</f>
        <v>6</v>
      </c>
      <c r="B566" s="2737" t="s">
        <v>4718</v>
      </c>
      <c r="C566" s="2624"/>
      <c r="D566" s="2790"/>
      <c r="E566" s="3182"/>
      <c r="F566" s="2835"/>
    </row>
    <row r="567" spans="1:7" s="2592" customFormat="1">
      <c r="A567" s="2612" t="str">
        <f>IF(B567&gt;0,MAX(A$546:A566)+1,"")</f>
        <v/>
      </c>
      <c r="B567" s="3207"/>
      <c r="C567" s="2624" t="s">
        <v>226</v>
      </c>
      <c r="D567" s="2790">
        <v>50</v>
      </c>
      <c r="E567" s="3182"/>
      <c r="F567" s="2835">
        <f>E567*D567</f>
        <v>0</v>
      </c>
    </row>
    <row r="568" spans="1:7" s="2592" customFormat="1">
      <c r="A568" s="2612" t="str">
        <f>IF(B568&gt;0,MAX(A$546:A567)+1,"")</f>
        <v/>
      </c>
      <c r="B568" s="2737"/>
      <c r="C568" s="2624"/>
      <c r="D568" s="2790"/>
      <c r="E568" s="3182"/>
      <c r="F568" s="2835"/>
    </row>
    <row r="569" spans="1:7" s="2592" customFormat="1" ht="118.8">
      <c r="A569" s="2612">
        <f>IF(B569&gt;0,MAX(A$546:A568)+1,"")</f>
        <v>7</v>
      </c>
      <c r="B569" s="2737" t="s">
        <v>1327</v>
      </c>
      <c r="C569" s="2624"/>
      <c r="D569" s="2790"/>
      <c r="E569" s="3182"/>
      <c r="F569" s="2835"/>
    </row>
    <row r="570" spans="1:7" s="2592" customFormat="1">
      <c r="A570" s="2612" t="str">
        <f>IF(B570&gt;0,MAX(A$546:A569)+1,"")</f>
        <v/>
      </c>
      <c r="B570" s="3207"/>
      <c r="C570" s="2624" t="s">
        <v>215</v>
      </c>
      <c r="D570" s="2790">
        <v>2</v>
      </c>
      <c r="E570" s="3182"/>
      <c r="F570" s="2835">
        <f>E570*D570</f>
        <v>0</v>
      </c>
    </row>
    <row r="571" spans="1:7" s="2951" customFormat="1">
      <c r="A571" s="2612"/>
      <c r="B571" s="2737"/>
      <c r="C571" s="2624"/>
      <c r="D571" s="2790"/>
      <c r="E571" s="3182"/>
      <c r="F571" s="2835"/>
      <c r="G571" s="3212"/>
    </row>
    <row r="572" spans="1:7" s="3229" customFormat="1">
      <c r="A572" s="2612"/>
      <c r="B572" s="2896" t="s">
        <v>4652</v>
      </c>
      <c r="C572" s="3225"/>
      <c r="D572" s="2775"/>
      <c r="E572" s="3227"/>
      <c r="F572" s="3265"/>
    </row>
    <row r="573" spans="1:7" s="2592" customFormat="1" ht="224.4">
      <c r="A573" s="2612">
        <f>IF(B573&gt;0,MAX(A$546:A572)+1,"")</f>
        <v>8</v>
      </c>
      <c r="B573" s="2737" t="s">
        <v>4719</v>
      </c>
      <c r="C573" s="2624"/>
      <c r="D573" s="2790"/>
      <c r="E573" s="3182"/>
      <c r="F573" s="2835"/>
    </row>
    <row r="574" spans="1:7" s="2592" customFormat="1">
      <c r="A574" s="2612" t="str">
        <f>IF(B574&gt;0,MAX(A$546:A573)+1,"")</f>
        <v/>
      </c>
      <c r="B574" s="3207"/>
      <c r="C574" s="2624"/>
      <c r="D574" s="2790"/>
      <c r="E574" s="3182"/>
      <c r="F574" s="2835"/>
    </row>
    <row r="575" spans="1:7" s="2592" customFormat="1">
      <c r="A575" s="2612"/>
      <c r="B575" s="3277" t="s">
        <v>4720</v>
      </c>
      <c r="C575" s="2624" t="s">
        <v>226</v>
      </c>
      <c r="D575" s="2790">
        <v>45</v>
      </c>
      <c r="E575" s="3206"/>
      <c r="F575" s="3127">
        <f>E575*D575</f>
        <v>0</v>
      </c>
    </row>
    <row r="576" spans="1:7" s="2592" customFormat="1">
      <c r="A576" s="2612"/>
      <c r="B576" s="3264" t="s">
        <v>4721</v>
      </c>
      <c r="C576" s="2624" t="s">
        <v>226</v>
      </c>
      <c r="D576" s="2790">
        <v>10</v>
      </c>
      <c r="E576" s="3206"/>
      <c r="F576" s="3127">
        <f>E576*D576</f>
        <v>0</v>
      </c>
    </row>
    <row r="577" spans="1:7" s="2592" customFormat="1">
      <c r="A577" s="2612"/>
      <c r="B577" s="3264" t="s">
        <v>4722</v>
      </c>
      <c r="C577" s="2624" t="s">
        <v>226</v>
      </c>
      <c r="D577" s="2790">
        <v>5</v>
      </c>
      <c r="E577" s="3206"/>
      <c r="F577" s="3127">
        <f>E577*D577</f>
        <v>0</v>
      </c>
    </row>
    <row r="578" spans="1:7" s="2676" customFormat="1">
      <c r="A578" s="2612" t="str">
        <f>IF(B578&gt;0,MAX(A$546:A577)+1,"")</f>
        <v/>
      </c>
      <c r="B578" s="3278"/>
      <c r="C578" s="3279"/>
      <c r="D578" s="3205"/>
      <c r="E578" s="3128"/>
      <c r="F578" s="3112"/>
    </row>
    <row r="579" spans="1:7" s="2676" customFormat="1" ht="250.8">
      <c r="A579" s="2612">
        <f>IF(B579&gt;0,MAX(A$546:A578)+1,"")</f>
        <v>9</v>
      </c>
      <c r="B579" s="2841" t="s">
        <v>4723</v>
      </c>
      <c r="C579" s="2670"/>
      <c r="D579" s="3205"/>
      <c r="E579" s="3132"/>
      <c r="F579" s="3111"/>
    </row>
    <row r="580" spans="1:7" s="2676" customFormat="1">
      <c r="A580" s="2612" t="str">
        <f>IF(B580&gt;0,MAX(A$546:A579)+1,"")</f>
        <v/>
      </c>
      <c r="B580" s="3280"/>
      <c r="C580" s="2670"/>
      <c r="D580" s="3205"/>
      <c r="E580" s="3132"/>
      <c r="F580" s="3111">
        <f>E580*D580</f>
        <v>0</v>
      </c>
    </row>
    <row r="581" spans="1:7" s="2676" customFormat="1">
      <c r="A581" s="2612"/>
      <c r="B581" s="2841" t="s">
        <v>1948</v>
      </c>
      <c r="C581" s="2670" t="s">
        <v>215</v>
      </c>
      <c r="D581" s="3205">
        <v>15</v>
      </c>
      <c r="E581" s="3132"/>
      <c r="F581" s="3111">
        <f>E581*D581</f>
        <v>0</v>
      </c>
    </row>
    <row r="582" spans="1:7" s="2676" customFormat="1">
      <c r="A582" s="2612" t="str">
        <f>IF(B582&gt;0,MAX(A$546:A581)+1,"")</f>
        <v/>
      </c>
      <c r="B582" s="3278"/>
      <c r="C582" s="3279"/>
      <c r="D582" s="3205"/>
      <c r="E582" s="3128"/>
      <c r="F582" s="3112"/>
    </row>
    <row r="583" spans="1:7" s="2676" customFormat="1" ht="277.2">
      <c r="A583" s="2612">
        <f>IF(B583&gt;0,MAX(A$546:A582)+1,"")</f>
        <v>10</v>
      </c>
      <c r="B583" s="2841" t="s">
        <v>4724</v>
      </c>
      <c r="C583" s="2670"/>
      <c r="D583" s="3205"/>
      <c r="E583" s="3132"/>
      <c r="F583" s="3111"/>
    </row>
    <row r="584" spans="1:7" s="2676" customFormat="1">
      <c r="A584" s="2612" t="str">
        <f>IF(B584&gt;0,MAX(A$546:A583)+1,"")</f>
        <v/>
      </c>
      <c r="B584" s="3280"/>
      <c r="C584" s="2670"/>
      <c r="D584" s="3205"/>
      <c r="E584" s="3132"/>
      <c r="F584" s="3111">
        <f>E584*D584</f>
        <v>0</v>
      </c>
    </row>
    <row r="585" spans="1:7" s="2676" customFormat="1">
      <c r="A585" s="2612"/>
      <c r="B585" s="2841" t="s">
        <v>4725</v>
      </c>
      <c r="C585" s="2670" t="s">
        <v>215</v>
      </c>
      <c r="D585" s="3205">
        <v>1</v>
      </c>
      <c r="E585" s="3132"/>
      <c r="F585" s="3111">
        <f>E585*D585</f>
        <v>0</v>
      </c>
    </row>
    <row r="586" spans="1:7" s="2592" customFormat="1">
      <c r="A586" s="2612" t="str">
        <f>IF(B586&gt;0,MAX(A$546:A585)+1,"")</f>
        <v/>
      </c>
      <c r="B586" s="3281"/>
      <c r="C586" s="3282"/>
      <c r="D586" s="2790"/>
      <c r="E586" s="3206"/>
      <c r="F586" s="3127"/>
    </row>
    <row r="587" spans="1:7" s="2592" customFormat="1" ht="92.4">
      <c r="A587" s="2612">
        <f>IF(B587&gt;0,MAX(A$546:A586)+1,"")</f>
        <v>11</v>
      </c>
      <c r="B587" s="2737" t="s">
        <v>4726</v>
      </c>
      <c r="C587" s="2624"/>
      <c r="D587" s="2790"/>
      <c r="E587" s="3182"/>
      <c r="F587" s="2835"/>
    </row>
    <row r="588" spans="1:7" s="2592" customFormat="1">
      <c r="A588" s="2612" t="str">
        <f>IF(B588&gt;0,MAX(A$546:A587)+1,"")</f>
        <v/>
      </c>
      <c r="B588" s="3207"/>
      <c r="C588" s="2624" t="s">
        <v>215</v>
      </c>
      <c r="D588" s="2790">
        <v>6</v>
      </c>
      <c r="E588" s="3182"/>
      <c r="F588" s="2835">
        <f>E588*D588</f>
        <v>0</v>
      </c>
    </row>
    <row r="589" spans="1:7" s="2951" customFormat="1">
      <c r="A589" s="2612" t="str">
        <f>IF(B589&gt;0,MAX(A$546:A588)+1,"")</f>
        <v/>
      </c>
      <c r="B589" s="2737"/>
      <c r="C589" s="2624"/>
      <c r="D589" s="2790"/>
      <c r="E589" s="3182"/>
      <c r="F589" s="2835"/>
      <c r="G589" s="3212"/>
    </row>
    <row r="590" spans="1:7" s="2592" customFormat="1" ht="105.6">
      <c r="A590" s="2612">
        <f>IF(B590&gt;0,MAX(A$546:A589)+1,"")</f>
        <v>12</v>
      </c>
      <c r="B590" s="2737" t="s">
        <v>4717</v>
      </c>
      <c r="C590" s="2624"/>
      <c r="D590" s="2790"/>
      <c r="E590" s="3182"/>
      <c r="F590" s="2835">
        <f>E590*D590</f>
        <v>0</v>
      </c>
    </row>
    <row r="591" spans="1:7" s="2592" customFormat="1">
      <c r="A591" s="2612" t="str">
        <f>IF(B591&gt;0,MAX(A$546:A590)+1,"")</f>
        <v/>
      </c>
      <c r="B591" s="3207"/>
      <c r="C591" s="2624" t="s">
        <v>215</v>
      </c>
      <c r="D591" s="2790">
        <v>3</v>
      </c>
      <c r="E591" s="3182"/>
      <c r="F591" s="2835">
        <f>E591*D591</f>
        <v>0</v>
      </c>
    </row>
    <row r="592" spans="1:7" s="2592" customFormat="1">
      <c r="A592" s="2612" t="str">
        <f>IF(B592&gt;0,MAX(A$546:A591)+1,"")</f>
        <v/>
      </c>
      <c r="B592" s="2737"/>
      <c r="C592" s="2624"/>
      <c r="D592" s="2790"/>
      <c r="E592" s="3182"/>
      <c r="F592" s="2835"/>
    </row>
    <row r="593" spans="1:7" s="3229" customFormat="1">
      <c r="A593" s="2612"/>
      <c r="B593" s="2896" t="s">
        <v>4651</v>
      </c>
      <c r="C593" s="3225"/>
      <c r="D593" s="2775"/>
      <c r="E593" s="3227"/>
      <c r="F593" s="3265"/>
    </row>
    <row r="594" spans="1:7" s="2592" customFormat="1" ht="224.4">
      <c r="A594" s="2612">
        <f>IF(B594&gt;0,MAX(A$546:A593)+1,"")</f>
        <v>13</v>
      </c>
      <c r="B594" s="2737" t="s">
        <v>4727</v>
      </c>
      <c r="C594" s="2624"/>
      <c r="D594" s="2790"/>
      <c r="E594" s="3182"/>
      <c r="F594" s="2835"/>
    </row>
    <row r="595" spans="1:7" s="2592" customFormat="1">
      <c r="A595" s="2612" t="str">
        <f>IF(B595&gt;0,MAX(A$546:A594)+1,"")</f>
        <v/>
      </c>
      <c r="B595" s="3207"/>
      <c r="C595" s="2624"/>
      <c r="D595" s="2790"/>
      <c r="E595" s="3182"/>
      <c r="F595" s="2835"/>
    </row>
    <row r="596" spans="1:7" s="2592" customFormat="1">
      <c r="A596" s="2612"/>
      <c r="B596" s="3277" t="s">
        <v>4728</v>
      </c>
      <c r="C596" s="2624" t="s">
        <v>226</v>
      </c>
      <c r="D596" s="2790">
        <v>20</v>
      </c>
      <c r="E596" s="3206"/>
      <c r="F596" s="3127">
        <f>E596*D596</f>
        <v>0</v>
      </c>
    </row>
    <row r="597" spans="1:7" s="2592" customFormat="1">
      <c r="A597" s="2612"/>
      <c r="B597" s="3277" t="s">
        <v>4729</v>
      </c>
      <c r="C597" s="2624" t="s">
        <v>226</v>
      </c>
      <c r="D597" s="2790">
        <v>20</v>
      </c>
      <c r="E597" s="3206"/>
      <c r="F597" s="3127">
        <f>E597*D597</f>
        <v>0</v>
      </c>
    </row>
    <row r="598" spans="1:7" s="2592" customFormat="1">
      <c r="A598" s="2612"/>
      <c r="B598" s="3277" t="s">
        <v>4730</v>
      </c>
      <c r="C598" s="2624" t="s">
        <v>226</v>
      </c>
      <c r="D598" s="2790">
        <v>100</v>
      </c>
      <c r="E598" s="3206"/>
      <c r="F598" s="3127">
        <f>E598*D598</f>
        <v>0</v>
      </c>
    </row>
    <row r="599" spans="1:7" s="2592" customFormat="1">
      <c r="A599" s="2612"/>
      <c r="B599" s="3264" t="s">
        <v>4721</v>
      </c>
      <c r="C599" s="2624" t="s">
        <v>226</v>
      </c>
      <c r="D599" s="2790">
        <v>15</v>
      </c>
      <c r="E599" s="3206"/>
      <c r="F599" s="3127">
        <f>E599*D599</f>
        <v>0</v>
      </c>
    </row>
    <row r="600" spans="1:7" s="2592" customFormat="1">
      <c r="A600" s="2612"/>
      <c r="B600" s="3264" t="s">
        <v>4731</v>
      </c>
      <c r="C600" s="2624" t="s">
        <v>226</v>
      </c>
      <c r="D600" s="2790">
        <v>60</v>
      </c>
      <c r="E600" s="3206"/>
      <c r="F600" s="3127">
        <f>E600*D600</f>
        <v>0</v>
      </c>
    </row>
    <row r="601" spans="1:7" s="2592" customFormat="1">
      <c r="A601" s="2612" t="str">
        <f>IF(B601&gt;0,MAX(A$546:A600)+1,"")</f>
        <v/>
      </c>
      <c r="B601" s="2737"/>
      <c r="C601" s="2624"/>
      <c r="D601" s="2837"/>
      <c r="E601" s="3182"/>
      <c r="F601" s="2835"/>
    </row>
    <row r="602" spans="1:7" s="2592" customFormat="1" ht="52.8">
      <c r="A602" s="2612">
        <f>IF(B602&gt;0,MAX(A$546:A601)+1,"")</f>
        <v>14</v>
      </c>
      <c r="B602" s="2737" t="s">
        <v>4732</v>
      </c>
      <c r="C602" s="2624"/>
      <c r="D602" s="2790"/>
      <c r="E602" s="3182"/>
      <c r="F602" s="2835">
        <f>E602*D602</f>
        <v>0</v>
      </c>
    </row>
    <row r="603" spans="1:7" s="2592" customFormat="1">
      <c r="A603" s="2612"/>
      <c r="B603" s="2737" t="s">
        <v>4733</v>
      </c>
      <c r="C603" s="2624" t="s">
        <v>215</v>
      </c>
      <c r="D603" s="2790">
        <v>5</v>
      </c>
      <c r="E603" s="3182"/>
      <c r="F603" s="2835">
        <f>E603*D603</f>
        <v>0</v>
      </c>
    </row>
    <row r="604" spans="1:7" s="2592" customFormat="1">
      <c r="A604" s="2612"/>
      <c r="B604" s="2737" t="s">
        <v>4734</v>
      </c>
      <c r="C604" s="2624" t="s">
        <v>215</v>
      </c>
      <c r="D604" s="2790">
        <v>5</v>
      </c>
      <c r="E604" s="3182"/>
      <c r="F604" s="2835">
        <f>E604*D604</f>
        <v>0</v>
      </c>
    </row>
    <row r="605" spans="1:7" s="2951" customFormat="1">
      <c r="A605" s="2612" t="str">
        <f>IF(B605&gt;0,MAX(A$546:A604)+1,"")</f>
        <v/>
      </c>
      <c r="B605" s="2737"/>
      <c r="C605" s="2624"/>
      <c r="D605" s="2790"/>
      <c r="E605" s="3182"/>
      <c r="F605" s="2835"/>
      <c r="G605" s="3212"/>
    </row>
    <row r="606" spans="1:7" s="2592" customFormat="1" ht="92.4">
      <c r="A606" s="2612">
        <f>IF(B606&gt;0,MAX(A$546:A605)+1,"")</f>
        <v>15</v>
      </c>
      <c r="B606" s="2663" t="s">
        <v>4735</v>
      </c>
      <c r="C606" s="179" t="s">
        <v>418</v>
      </c>
      <c r="D606" s="2790">
        <v>100</v>
      </c>
      <c r="E606" s="3206"/>
      <c r="F606" s="3127">
        <f>E606*D606</f>
        <v>0</v>
      </c>
    </row>
    <row r="607" spans="1:7" s="2592" customFormat="1">
      <c r="A607" s="2612" t="str">
        <f>IF(B607&gt;0,MAX(A$546:A606)+1,"")</f>
        <v/>
      </c>
      <c r="B607" s="2737"/>
      <c r="C607" s="2624"/>
      <c r="D607" s="2790"/>
      <c r="E607" s="3182"/>
      <c r="F607" s="2835"/>
    </row>
    <row r="608" spans="1:7" s="2592" customFormat="1" ht="66">
      <c r="A608" s="2612">
        <f>IF(B608&gt;0,MAX(A$546:A607)+1,"")</f>
        <v>16</v>
      </c>
      <c r="B608" s="2737" t="s">
        <v>4736</v>
      </c>
      <c r="C608" s="2624" t="s">
        <v>215</v>
      </c>
      <c r="D608" s="2790">
        <v>10</v>
      </c>
      <c r="E608" s="3182"/>
      <c r="F608" s="2835">
        <f>E608*D608</f>
        <v>0</v>
      </c>
    </row>
    <row r="609" spans="1:7" s="2951" customFormat="1">
      <c r="A609" s="2612" t="str">
        <f>IF(B609&gt;0,MAX(A$546:A608)+1,"")</f>
        <v/>
      </c>
      <c r="B609" s="2737"/>
      <c r="C609" s="2624"/>
      <c r="D609" s="2790"/>
      <c r="E609" s="3182"/>
      <c r="F609" s="2835"/>
      <c r="G609" s="3212"/>
    </row>
    <row r="610" spans="1:7" s="2592" customFormat="1" ht="105.6">
      <c r="A610" s="2612">
        <f>IF(B610&gt;0,MAX(A$546:A609)+1,"")</f>
        <v>17</v>
      </c>
      <c r="B610" s="2737" t="s">
        <v>4717</v>
      </c>
      <c r="C610" s="2624"/>
      <c r="D610" s="2790"/>
      <c r="E610" s="3182"/>
      <c r="F610" s="2835">
        <f>E610*D610</f>
        <v>0</v>
      </c>
    </row>
    <row r="611" spans="1:7" s="2592" customFormat="1">
      <c r="A611" s="2612" t="str">
        <f>IF(B611&gt;0,MAX(A$546:A610)+1,"")</f>
        <v/>
      </c>
      <c r="B611" s="3207"/>
      <c r="C611" s="2624" t="s">
        <v>215</v>
      </c>
      <c r="D611" s="2790">
        <v>7</v>
      </c>
      <c r="E611" s="3182"/>
      <c r="F611" s="2835">
        <f>E611*D611</f>
        <v>0</v>
      </c>
    </row>
    <row r="612" spans="1:7" s="2592" customFormat="1">
      <c r="A612" s="2612" t="str">
        <f>IF(B612&gt;0,MAX(A$546:A611)+1,"")</f>
        <v/>
      </c>
      <c r="B612" s="3281"/>
      <c r="C612" s="3282"/>
      <c r="D612" s="2790"/>
      <c r="E612" s="3206"/>
      <c r="F612" s="3127"/>
    </row>
    <row r="613" spans="1:7" s="2676" customFormat="1" ht="171.6">
      <c r="A613" s="2612">
        <f>IF(B613&gt;0,MAX(A$546:A612)+1,"")</f>
        <v>18</v>
      </c>
      <c r="B613" s="2841" t="s">
        <v>4737</v>
      </c>
      <c r="C613" s="2670"/>
      <c r="D613" s="3205"/>
      <c r="E613" s="3132"/>
      <c r="F613" s="3111"/>
    </row>
    <row r="614" spans="1:7" s="2676" customFormat="1">
      <c r="A614" s="2612" t="str">
        <f>IF(B614&gt;0,MAX(A$546:A613)+1,"")</f>
        <v/>
      </c>
      <c r="B614" s="3280"/>
      <c r="C614" s="2670" t="s">
        <v>215</v>
      </c>
      <c r="D614" s="3205">
        <v>7</v>
      </c>
      <c r="E614" s="3132"/>
      <c r="F614" s="3111">
        <f>E614*D614</f>
        <v>0</v>
      </c>
    </row>
    <row r="615" spans="1:7" s="2676" customFormat="1">
      <c r="A615" s="2612" t="str">
        <f>IF(B615&gt;0,MAX(A$546:A614)+1,"")</f>
        <v/>
      </c>
      <c r="B615" s="2841"/>
      <c r="C615" s="2670"/>
      <c r="D615" s="3205"/>
      <c r="E615" s="3132"/>
      <c r="F615" s="3111"/>
    </row>
    <row r="616" spans="1:7" s="2676" customFormat="1" ht="184.8">
      <c r="A616" s="2612">
        <f>IF(B616&gt;0,MAX(A$546:A615)+1,"")</f>
        <v>19</v>
      </c>
      <c r="B616" s="2841" t="s">
        <v>4738</v>
      </c>
      <c r="C616" s="2670"/>
      <c r="D616" s="3205"/>
      <c r="E616" s="3132"/>
      <c r="F616" s="3111"/>
    </row>
    <row r="617" spans="1:7" s="2676" customFormat="1">
      <c r="A617" s="2612" t="str">
        <f>IF(B617&gt;0,MAX(A$546:A616)+1,"")</f>
        <v/>
      </c>
      <c r="B617" s="3280"/>
      <c r="C617" s="2670" t="s">
        <v>215</v>
      </c>
      <c r="D617" s="3205">
        <v>15</v>
      </c>
      <c r="E617" s="3132"/>
      <c r="F617" s="3111">
        <f>E617*D617</f>
        <v>0</v>
      </c>
    </row>
    <row r="618" spans="1:7" s="2676" customFormat="1">
      <c r="A618" s="2612" t="str">
        <f>IF(B618&gt;0,MAX(A$546:A617)+1,"")</f>
        <v/>
      </c>
      <c r="B618" s="2841"/>
      <c r="C618" s="2670"/>
      <c r="D618" s="3205"/>
      <c r="E618" s="3132"/>
      <c r="F618" s="3111"/>
    </row>
    <row r="619" spans="1:7" s="2676" customFormat="1" ht="158.4">
      <c r="A619" s="2612">
        <f>IF(B619&gt;0,MAX(A$546:A618)+1,"")</f>
        <v>20</v>
      </c>
      <c r="B619" s="2841" t="s">
        <v>4739</v>
      </c>
      <c r="C619" s="2670"/>
      <c r="D619" s="3205"/>
      <c r="E619" s="3132"/>
      <c r="F619" s="3111"/>
    </row>
    <row r="620" spans="1:7" s="2676" customFormat="1">
      <c r="A620" s="2612" t="str">
        <f>IF(B620&gt;0,MAX(A$546:A619)+1,"")</f>
        <v/>
      </c>
      <c r="B620" s="3280"/>
      <c r="C620" s="2670" t="s">
        <v>215</v>
      </c>
      <c r="D620" s="3205">
        <v>2</v>
      </c>
      <c r="E620" s="3132"/>
      <c r="F620" s="3111">
        <f>E620*D620</f>
        <v>0</v>
      </c>
    </row>
    <row r="621" spans="1:7" s="2592" customFormat="1">
      <c r="A621" s="2612" t="str">
        <f>IF(B621&gt;0,MAX(A$546:A620)+1,"")</f>
        <v/>
      </c>
      <c r="B621" s="2737"/>
      <c r="C621" s="2624"/>
      <c r="D621" s="2790"/>
      <c r="E621" s="3182"/>
      <c r="F621" s="2835"/>
    </row>
    <row r="622" spans="1:7" s="2592" customFormat="1" ht="184.8">
      <c r="A622" s="2612">
        <f>IF(B622&gt;0,MAX(A$546:A621)+1,"")</f>
        <v>21</v>
      </c>
      <c r="B622" s="2737" t="s">
        <v>4740</v>
      </c>
      <c r="C622" s="2624"/>
      <c r="D622" s="2790"/>
      <c r="E622" s="3182"/>
      <c r="F622" s="2835"/>
    </row>
    <row r="623" spans="1:7" s="2592" customFormat="1">
      <c r="A623" s="2612" t="str">
        <f>IF(B623&gt;0,MAX(A$546:A622)+1,"")</f>
        <v/>
      </c>
      <c r="B623" s="3207"/>
      <c r="C623" s="2624" t="s">
        <v>215</v>
      </c>
      <c r="D623" s="2790">
        <v>1</v>
      </c>
      <c r="E623" s="3182"/>
      <c r="F623" s="2835">
        <f>E623*D623</f>
        <v>0</v>
      </c>
    </row>
    <row r="624" spans="1:7" s="2592" customFormat="1">
      <c r="A624" s="2612" t="str">
        <f>IF(B624&gt;0,MAX(A$546:A623)+1,"")</f>
        <v/>
      </c>
      <c r="B624" s="2737"/>
      <c r="C624" s="2624"/>
      <c r="D624" s="2790"/>
      <c r="E624" s="3182"/>
      <c r="F624" s="2835"/>
    </row>
    <row r="625" spans="1:7" s="2592" customFormat="1" ht="264">
      <c r="A625" s="2612">
        <f>IF(B625&gt;0,MAX(A$546:A624)+1,"")</f>
        <v>22</v>
      </c>
      <c r="B625" s="2737" t="s">
        <v>4741</v>
      </c>
      <c r="C625" s="2624"/>
      <c r="D625" s="2790"/>
      <c r="E625" s="3182"/>
      <c r="F625" s="2835"/>
    </row>
    <row r="626" spans="1:7" s="2592" customFormat="1">
      <c r="A626" s="2612" t="str">
        <f>IF(B626&gt;0,MAX(A$546:A625)+1,"")</f>
        <v/>
      </c>
      <c r="B626" s="3207"/>
      <c r="C626" s="2624" t="s">
        <v>215</v>
      </c>
      <c r="D626" s="2790">
        <v>2</v>
      </c>
      <c r="E626" s="3182"/>
      <c r="F626" s="2835">
        <f>E626*D626</f>
        <v>0</v>
      </c>
    </row>
    <row r="627" spans="1:7" s="2592" customFormat="1">
      <c r="A627" s="2612" t="str">
        <f>IF(B627&gt;0,MAX(A$546:A626)+1,"")</f>
        <v/>
      </c>
      <c r="B627" s="3281"/>
      <c r="C627" s="3282"/>
      <c r="D627" s="2790"/>
      <c r="E627" s="3206"/>
      <c r="F627" s="3127"/>
    </row>
    <row r="628" spans="1:7" s="2592" customFormat="1" ht="92.4">
      <c r="A628" s="2612">
        <f>IF(B628&gt;0,MAX(A$546:A627)+1,"")</f>
        <v>23</v>
      </c>
      <c r="B628" s="2737" t="s">
        <v>4742</v>
      </c>
      <c r="C628" s="2624"/>
      <c r="D628" s="2790"/>
      <c r="E628" s="3182"/>
      <c r="F628" s="2835"/>
    </row>
    <row r="629" spans="1:7" s="2592" customFormat="1">
      <c r="A629" s="2612" t="str">
        <f>IF(B629&gt;0,MAX(A$546:A628)+1,"")</f>
        <v/>
      </c>
      <c r="B629" s="3207"/>
      <c r="C629" s="2624" t="s">
        <v>215</v>
      </c>
      <c r="D629" s="2790">
        <v>5</v>
      </c>
      <c r="E629" s="3182"/>
      <c r="F629" s="2835">
        <f>E629*D629</f>
        <v>0</v>
      </c>
    </row>
    <row r="630" spans="1:7" s="2592" customFormat="1">
      <c r="A630" s="2612" t="str">
        <f>IF(B630&gt;0,MAX(A$546:A629)+1,"")</f>
        <v/>
      </c>
      <c r="B630" s="2737"/>
      <c r="C630" s="2624"/>
      <c r="D630" s="2790"/>
      <c r="E630" s="3182"/>
      <c r="F630" s="2835"/>
    </row>
    <row r="631" spans="1:7" s="2592" customFormat="1" ht="52.8">
      <c r="A631" s="2612">
        <f>IF(B631&gt;0,MAX(A$546:A630)+1,"")</f>
        <v>24</v>
      </c>
      <c r="B631" s="2737" t="s">
        <v>4743</v>
      </c>
      <c r="C631" s="2624"/>
      <c r="D631" s="2790"/>
      <c r="E631" s="3182"/>
      <c r="F631" s="2835"/>
    </row>
    <row r="632" spans="1:7" s="2592" customFormat="1">
      <c r="A632" s="2612" t="str">
        <f>IF(B632&gt;0,MAX(A$546:A631)+1,"")</f>
        <v/>
      </c>
      <c r="B632" s="3207"/>
      <c r="C632" s="2624" t="s">
        <v>215</v>
      </c>
      <c r="D632" s="2790">
        <v>2</v>
      </c>
      <c r="E632" s="3182"/>
      <c r="F632" s="2835">
        <f>E632*D632</f>
        <v>0</v>
      </c>
    </row>
    <row r="633" spans="1:7" s="2592" customFormat="1">
      <c r="A633" s="2612" t="str">
        <f>IF(B633&gt;0,MAX(A$546:A632)+1,"")</f>
        <v/>
      </c>
      <c r="B633" s="2737"/>
      <c r="C633" s="2624"/>
      <c r="D633" s="2790"/>
      <c r="E633" s="3182"/>
      <c r="F633" s="2835"/>
    </row>
    <row r="634" spans="1:7" s="2592" customFormat="1" ht="105.6">
      <c r="A634" s="2612">
        <f>IF(B634&gt;0,MAX(A$546:A633)+1,"")</f>
        <v>25</v>
      </c>
      <c r="B634" s="2737" t="s">
        <v>4744</v>
      </c>
      <c r="C634" s="2624"/>
      <c r="D634" s="2790"/>
      <c r="E634" s="3182"/>
      <c r="F634" s="2835"/>
    </row>
    <row r="635" spans="1:7" s="2592" customFormat="1">
      <c r="A635" s="2612" t="str">
        <f>IF(B635&gt;0,MAX(A$546:A634)+1,"")</f>
        <v/>
      </c>
      <c r="B635" s="3207"/>
      <c r="C635" s="2624" t="s">
        <v>215</v>
      </c>
      <c r="D635" s="2790">
        <v>12</v>
      </c>
      <c r="E635" s="3182"/>
      <c r="F635" s="2835">
        <f>E635*D635</f>
        <v>0</v>
      </c>
    </row>
    <row r="636" spans="1:7" s="2592" customFormat="1">
      <c r="A636" s="2612" t="str">
        <f>IF(B636&gt;0,MAX(A$546:A635)+1,"")</f>
        <v/>
      </c>
      <c r="B636" s="2737"/>
      <c r="C636" s="2624"/>
      <c r="D636" s="2790"/>
      <c r="E636" s="3182"/>
      <c r="F636" s="2835"/>
    </row>
    <row r="637" spans="1:7" s="2592" customFormat="1" ht="66">
      <c r="A637" s="2612">
        <f>IF(B637&gt;0,MAX(A$546:A636)+1,"")</f>
        <v>26</v>
      </c>
      <c r="B637" s="2737" t="s">
        <v>4745</v>
      </c>
      <c r="C637" s="2624" t="s">
        <v>215</v>
      </c>
      <c r="D637" s="2790">
        <v>1</v>
      </c>
      <c r="E637" s="3182"/>
      <c r="F637" s="2835">
        <f>E637*D637</f>
        <v>0</v>
      </c>
    </row>
    <row r="638" spans="1:7" s="2951" customFormat="1">
      <c r="A638" s="2612" t="str">
        <f>IF(B638&gt;0,MAX(A$546:A637)+1,"")</f>
        <v/>
      </c>
      <c r="B638" s="2737"/>
      <c r="C638" s="2624"/>
      <c r="D638" s="2790"/>
      <c r="E638" s="3182"/>
      <c r="F638" s="2835"/>
      <c r="G638" s="3212"/>
    </row>
    <row r="639" spans="1:7" s="3229" customFormat="1">
      <c r="A639" s="2612"/>
      <c r="B639" s="2896" t="s">
        <v>4746</v>
      </c>
      <c r="C639" s="3225"/>
      <c r="D639" s="2775"/>
      <c r="E639" s="3227"/>
      <c r="F639" s="3265"/>
    </row>
    <row r="640" spans="1:7" s="2592" customFormat="1" ht="237.6">
      <c r="A640" s="2612">
        <f>IF(B640&gt;0,MAX(A$546:A639)+1,"")</f>
        <v>27</v>
      </c>
      <c r="B640" s="2737" t="s">
        <v>4747</v>
      </c>
      <c r="C640" s="2624"/>
      <c r="D640" s="2790"/>
      <c r="E640" s="3182"/>
      <c r="F640" s="2835"/>
    </row>
    <row r="641" spans="1:7" s="2592" customFormat="1">
      <c r="A641" s="2612" t="str">
        <f>IF(B641&gt;0,MAX(A$546:A640)+1,"")</f>
        <v/>
      </c>
      <c r="B641" s="3207"/>
      <c r="C641" s="2624"/>
      <c r="D641" s="2790"/>
      <c r="E641" s="3182"/>
      <c r="F641" s="2835"/>
    </row>
    <row r="642" spans="1:7" s="2592" customFormat="1">
      <c r="A642" s="2612"/>
      <c r="B642" s="3277" t="s">
        <v>4566</v>
      </c>
      <c r="C642" s="2624" t="s">
        <v>226</v>
      </c>
      <c r="D642" s="2790">
        <v>40</v>
      </c>
      <c r="E642" s="3206"/>
      <c r="F642" s="3127">
        <f>E642*D642</f>
        <v>0</v>
      </c>
    </row>
    <row r="643" spans="1:7" s="2592" customFormat="1">
      <c r="A643" s="2612"/>
      <c r="B643" s="3277" t="s">
        <v>4568</v>
      </c>
      <c r="C643" s="2624" t="s">
        <v>226</v>
      </c>
      <c r="D643" s="2790">
        <v>100</v>
      </c>
      <c r="E643" s="3206"/>
      <c r="F643" s="3127">
        <f>E643*D643</f>
        <v>0</v>
      </c>
    </row>
    <row r="644" spans="1:7" s="2592" customFormat="1">
      <c r="A644" s="2612"/>
      <c r="B644" s="3277" t="s">
        <v>4570</v>
      </c>
      <c r="C644" s="2624" t="s">
        <v>226</v>
      </c>
      <c r="D644" s="2790">
        <v>35</v>
      </c>
      <c r="E644" s="3206"/>
      <c r="F644" s="3127">
        <f>E644*D644</f>
        <v>0</v>
      </c>
    </row>
    <row r="645" spans="1:7" s="2951" customFormat="1">
      <c r="A645" s="2612" t="str">
        <f>IF(B645&gt;0,MAX(A$546:A644)+1,"")</f>
        <v/>
      </c>
      <c r="B645" s="2615"/>
      <c r="C645" s="2624"/>
      <c r="D645" s="2790"/>
      <c r="E645" s="3206"/>
      <c r="F645" s="3127"/>
      <c r="G645" s="3212"/>
    </row>
    <row r="646" spans="1:7" s="2592" customFormat="1">
      <c r="A646" s="2612"/>
      <c r="B646" s="2836" t="s">
        <v>4748</v>
      </c>
      <c r="C646" s="2617"/>
      <c r="D646" s="2790"/>
      <c r="E646" s="3182"/>
      <c r="F646" s="2835"/>
    </row>
    <row r="647" spans="1:7" s="2592" customFormat="1" ht="171.6">
      <c r="A647" s="2612">
        <f>IF(B647&gt;0,MAX(A$546:A646)+1,"")</f>
        <v>28</v>
      </c>
      <c r="B647" s="2737" t="s">
        <v>4749</v>
      </c>
      <c r="C647" s="2624"/>
      <c r="D647" s="2790"/>
      <c r="E647" s="3182"/>
      <c r="F647" s="2835"/>
    </row>
    <row r="648" spans="1:7" s="2592" customFormat="1">
      <c r="A648" s="2612" t="str">
        <f>IF(B648&gt;0,MAX(A$546:A647)+1,"")</f>
        <v/>
      </c>
      <c r="B648" s="3207"/>
      <c r="C648" s="2624"/>
      <c r="D648" s="2790"/>
      <c r="E648" s="3182"/>
      <c r="F648" s="2835">
        <f>E648*D648</f>
        <v>0</v>
      </c>
    </row>
    <row r="649" spans="1:7" s="2592" customFormat="1">
      <c r="A649" s="2612"/>
      <c r="B649" s="2737" t="s">
        <v>4750</v>
      </c>
      <c r="C649" s="2624" t="s">
        <v>226</v>
      </c>
      <c r="D649" s="2790">
        <v>50</v>
      </c>
      <c r="E649" s="3182"/>
      <c r="F649" s="2835">
        <f>E649*D649</f>
        <v>0</v>
      </c>
    </row>
    <row r="650" spans="1:7" s="2592" customFormat="1" ht="26.4">
      <c r="A650" s="2612"/>
      <c r="B650" s="2737" t="s">
        <v>4751</v>
      </c>
      <c r="C650" s="2624" t="s">
        <v>226</v>
      </c>
      <c r="D650" s="2790">
        <v>50</v>
      </c>
      <c r="E650" s="3182"/>
      <c r="F650" s="2835">
        <f>E650*D650</f>
        <v>0</v>
      </c>
    </row>
    <row r="651" spans="1:7" s="2592" customFormat="1">
      <c r="A651" s="2612" t="str">
        <f>IF(B651&gt;0,MAX(A$546:A649)+1,"")</f>
        <v/>
      </c>
      <c r="B651" s="2737"/>
      <c r="C651" s="2624"/>
      <c r="D651" s="2790"/>
      <c r="E651" s="3182"/>
      <c r="F651" s="2835"/>
    </row>
    <row r="652" spans="1:7" s="2592" customFormat="1" ht="382.8">
      <c r="A652" s="2612">
        <f>IF(B652&gt;0,MAX(A$546:A651)+1,"")</f>
        <v>29</v>
      </c>
      <c r="B652" s="2737" t="s">
        <v>4752</v>
      </c>
      <c r="C652" s="2624"/>
      <c r="D652" s="2790"/>
      <c r="E652" s="3182"/>
      <c r="F652" s="2835"/>
    </row>
    <row r="653" spans="1:7" s="2592" customFormat="1" ht="52.8">
      <c r="A653" s="2612"/>
      <c r="B653" s="2737" t="s">
        <v>4753</v>
      </c>
      <c r="C653" s="2624"/>
      <c r="D653" s="2790"/>
      <c r="E653" s="3182"/>
      <c r="F653" s="2835"/>
    </row>
    <row r="654" spans="1:7" s="2592" customFormat="1">
      <c r="A654" s="2612" t="str">
        <f>IF(B654&gt;0,MAX(A$546:A652)+1,"")</f>
        <v/>
      </c>
      <c r="B654" s="3207"/>
      <c r="C654" s="2624" t="s">
        <v>215</v>
      </c>
      <c r="D654" s="2790">
        <v>1</v>
      </c>
      <c r="E654" s="3182"/>
      <c r="F654" s="2835">
        <f>E654*D654</f>
        <v>0</v>
      </c>
    </row>
    <row r="655" spans="1:7" s="2592" customFormat="1">
      <c r="A655" s="2612" t="str">
        <f>IF(B655&gt;0,MAX(A$546:A654)+1,"")</f>
        <v/>
      </c>
      <c r="B655" s="2737"/>
      <c r="C655" s="2624"/>
      <c r="D655" s="2790"/>
      <c r="E655" s="3182"/>
      <c r="F655" s="2835"/>
    </row>
    <row r="656" spans="1:7" s="2592" customFormat="1" ht="250.8">
      <c r="A656" s="2612">
        <f>IF(B656&gt;0,MAX(A$546:A655)+1,"")</f>
        <v>30</v>
      </c>
      <c r="B656" s="2737" t="s">
        <v>4754</v>
      </c>
      <c r="C656" s="2624" t="s">
        <v>215</v>
      </c>
      <c r="D656" s="2790">
        <v>1</v>
      </c>
      <c r="E656" s="3182"/>
      <c r="F656" s="2835">
        <f>E656*D656</f>
        <v>0</v>
      </c>
    </row>
    <row r="657" spans="1:7" s="2592" customFormat="1">
      <c r="A657" s="2612" t="str">
        <f>IF(B657&gt;0,MAX(A$546:A656)+1,"")</f>
        <v/>
      </c>
      <c r="B657" s="178"/>
      <c r="C657" s="179"/>
      <c r="D657" s="180"/>
      <c r="E657" s="1495"/>
      <c r="F657" s="2835">
        <f>D657*E657</f>
        <v>0</v>
      </c>
    </row>
    <row r="658" spans="1:7" s="2592" customFormat="1" ht="118.8">
      <c r="A658" s="2612">
        <f>IF(B658&gt;0,MAX(A$546:A657)+1,"")</f>
        <v>31</v>
      </c>
      <c r="B658" s="2737" t="s">
        <v>4755</v>
      </c>
      <c r="C658" s="2624"/>
      <c r="D658" s="2837"/>
      <c r="E658" s="3206"/>
      <c r="F658" s="2835">
        <f>D658*E658</f>
        <v>0</v>
      </c>
    </row>
    <row r="659" spans="1:7" s="2592" customFormat="1">
      <c r="A659" s="2612"/>
      <c r="B659" s="184" t="s">
        <v>4756</v>
      </c>
      <c r="C659" s="179" t="s">
        <v>226</v>
      </c>
      <c r="D659" s="180">
        <v>20</v>
      </c>
      <c r="E659" s="3206"/>
      <c r="F659" s="2835">
        <f>D659*E659</f>
        <v>0</v>
      </c>
    </row>
    <row r="660" spans="1:7" s="2951" customFormat="1">
      <c r="A660" s="2612" t="str">
        <f>IF(B660&gt;0,MAX(A$546:A659)+1,"")</f>
        <v/>
      </c>
      <c r="B660" s="2615"/>
      <c r="C660" s="2624"/>
      <c r="D660" s="2790"/>
      <c r="E660" s="3206"/>
      <c r="F660" s="3127"/>
      <c r="G660" s="3212"/>
    </row>
    <row r="661" spans="1:7" s="3229" customFormat="1">
      <c r="A661" s="2612"/>
      <c r="B661" s="2896" t="s">
        <v>272</v>
      </c>
      <c r="C661" s="3225"/>
      <c r="D661" s="2775"/>
      <c r="E661" s="3227"/>
      <c r="F661" s="3265"/>
    </row>
    <row r="662" spans="1:7" s="2592" customFormat="1" ht="79.2">
      <c r="A662" s="2612">
        <f>IF(B662&gt;0,MAX(A$546:A661)+1,"")</f>
        <v>32</v>
      </c>
      <c r="B662" s="2663" t="s">
        <v>1328</v>
      </c>
      <c r="C662" s="3223" t="s">
        <v>267</v>
      </c>
      <c r="D662" s="2790">
        <v>1</v>
      </c>
      <c r="E662" s="3182"/>
      <c r="F662" s="2835">
        <f>E662*D662</f>
        <v>0</v>
      </c>
    </row>
    <row r="663" spans="1:7" s="3224" customFormat="1">
      <c r="A663" s="2612" t="str">
        <f>IF(B663&gt;0,MAX(A$546:A662)+1,"")</f>
        <v/>
      </c>
      <c r="B663" s="2737"/>
      <c r="C663" s="3223"/>
      <c r="D663" s="2790"/>
      <c r="E663" s="3228"/>
      <c r="F663" s="3228"/>
    </row>
    <row r="664" spans="1:7" s="2613" customFormat="1">
      <c r="A664" s="3283" t="str">
        <f>A544</f>
        <v>5.3.2.</v>
      </c>
      <c r="B664" s="3284" t="str">
        <f>LEFT(B544,100)&amp; " UKUPNO:"</f>
        <v>ODVODNJA GRAĐEVINE UKUPNO:</v>
      </c>
      <c r="C664" s="3268"/>
      <c r="D664" s="3268"/>
      <c r="E664" s="3270"/>
      <c r="F664" s="3270">
        <f>SUM(F545:F663)</f>
        <v>0</v>
      </c>
    </row>
    <row r="665" spans="1:7" s="2592" customFormat="1">
      <c r="A665" s="2612" t="str">
        <f>IF(B665&gt;0,MAX(A$402:A664)+1,"")</f>
        <v/>
      </c>
      <c r="B665" s="2737"/>
      <c r="C665" s="3251"/>
      <c r="D665" s="2837"/>
      <c r="E665" s="3258"/>
      <c r="F665" s="2835"/>
    </row>
    <row r="666" spans="1:7" s="2592" customFormat="1">
      <c r="A666" s="3285" t="str">
        <f>A401</f>
        <v>5.3.</v>
      </c>
      <c r="B666" s="3286" t="str">
        <f>LEFT(B401,100)&amp;" UKUPNO:"</f>
        <v>INSTALACIJE ODVODNJE UKUPNO:</v>
      </c>
      <c r="C666" s="3240"/>
      <c r="D666" s="3240"/>
      <c r="E666" s="3287"/>
      <c r="F666" s="3288">
        <f>SUM(F664,F542)</f>
        <v>0</v>
      </c>
    </row>
    <row r="667" spans="1:7" s="2592" customFormat="1">
      <c r="A667" s="2703"/>
      <c r="B667" s="2899"/>
      <c r="C667" s="2624"/>
      <c r="D667" s="2837"/>
      <c r="E667" s="2740"/>
      <c r="F667" s="3127"/>
    </row>
    <row r="668" spans="1:7" s="2592" customFormat="1">
      <c r="C668" s="2624"/>
      <c r="F668" s="3127"/>
    </row>
    <row r="669" spans="1:7" s="2592" customFormat="1" ht="12.75" customHeight="1">
      <c r="A669" s="3245" t="s">
        <v>1941</v>
      </c>
      <c r="B669" s="3246" t="s">
        <v>1934</v>
      </c>
      <c r="C669" s="3247"/>
      <c r="D669" s="3248"/>
      <c r="E669" s="3289"/>
      <c r="F669" s="3250"/>
    </row>
    <row r="670" spans="1:7" s="2592" customFormat="1">
      <c r="A670" s="2612"/>
      <c r="B670" s="2737"/>
      <c r="C670" s="2624"/>
      <c r="D670" s="2738"/>
      <c r="E670" s="2740"/>
      <c r="F670" s="3127"/>
    </row>
    <row r="671" spans="1:7" s="540" customFormat="1">
      <c r="A671" s="2612"/>
      <c r="B671" s="3290" t="s">
        <v>4526</v>
      </c>
      <c r="C671" s="3291"/>
      <c r="D671" s="539"/>
      <c r="E671" s="192"/>
      <c r="F671" s="192"/>
    </row>
    <row r="672" spans="1:7" s="2592" customFormat="1" ht="145.19999999999999">
      <c r="A672" s="2612">
        <f>IF(B672&gt;0,MAX(A$671:A671)+1,"")</f>
        <v>1</v>
      </c>
      <c r="B672" s="2737" t="s">
        <v>4757</v>
      </c>
      <c r="C672" s="2624"/>
      <c r="D672" s="2837"/>
      <c r="E672" s="3206"/>
      <c r="F672" s="3127"/>
    </row>
    <row r="673" spans="1:6" s="2592" customFormat="1">
      <c r="A673" s="2612" t="str">
        <f>IF(B673&gt;0,MAX(A$671:A672)+1,"")</f>
        <v/>
      </c>
      <c r="B673" s="3207"/>
      <c r="C673" s="2624"/>
      <c r="D673" s="2837"/>
      <c r="E673" s="3206"/>
      <c r="F673" s="3127"/>
    </row>
    <row r="674" spans="1:6" s="2592" customFormat="1">
      <c r="A674" s="2612"/>
      <c r="B674" s="178" t="s">
        <v>4552</v>
      </c>
      <c r="C674" s="179" t="s">
        <v>226</v>
      </c>
      <c r="D674" s="2837">
        <v>160</v>
      </c>
      <c r="E674" s="3206"/>
      <c r="F674" s="3127">
        <f>E674*D674</f>
        <v>0</v>
      </c>
    </row>
    <row r="675" spans="1:6" s="2592" customFormat="1">
      <c r="A675" s="2612"/>
      <c r="B675" s="178" t="s">
        <v>4758</v>
      </c>
      <c r="C675" s="179" t="s">
        <v>226</v>
      </c>
      <c r="D675" s="2837">
        <v>90</v>
      </c>
      <c r="E675" s="3206"/>
      <c r="F675" s="3127">
        <f>E675*D675</f>
        <v>0</v>
      </c>
    </row>
    <row r="676" spans="1:6" s="2592" customFormat="1">
      <c r="A676" s="2612"/>
      <c r="B676" s="178" t="s">
        <v>4554</v>
      </c>
      <c r="C676" s="179" t="s">
        <v>226</v>
      </c>
      <c r="D676" s="2837">
        <v>10</v>
      </c>
      <c r="E676" s="3206"/>
      <c r="F676" s="3127">
        <f>E676*D676</f>
        <v>0</v>
      </c>
    </row>
    <row r="677" spans="1:6" s="2592" customFormat="1">
      <c r="A677" s="2612"/>
      <c r="B677" s="178" t="s">
        <v>4559</v>
      </c>
      <c r="C677" s="179" t="s">
        <v>226</v>
      </c>
      <c r="D677" s="2837">
        <v>10</v>
      </c>
      <c r="E677" s="3206"/>
      <c r="F677" s="3127">
        <f>E677*D677</f>
        <v>0</v>
      </c>
    </row>
    <row r="678" spans="1:6" s="2592" customFormat="1">
      <c r="A678" s="2612" t="str">
        <f>IF(B678&gt;0,MAX(A$671:A677)+1,"")</f>
        <v/>
      </c>
      <c r="B678" s="3174"/>
      <c r="C678" s="2624"/>
      <c r="D678" s="2837"/>
      <c r="E678" s="3206"/>
      <c r="F678" s="3127"/>
    </row>
    <row r="679" spans="1:6" s="2592" customFormat="1" ht="52.8">
      <c r="A679" s="2612">
        <f>IF(B679&gt;0,MAX(A$671:A678)+1,"")</f>
        <v>2</v>
      </c>
      <c r="B679" s="2737" t="s">
        <v>4562</v>
      </c>
      <c r="C679" s="179" t="s">
        <v>226</v>
      </c>
      <c r="D679" s="2837">
        <v>260</v>
      </c>
      <c r="E679" s="3206"/>
      <c r="F679" s="3127">
        <f>E679*D679</f>
        <v>0</v>
      </c>
    </row>
    <row r="680" spans="1:6" s="2592" customFormat="1">
      <c r="A680" s="2612" t="str">
        <f>IF(B680&gt;0,MAX(A$671:A679)+1,"")</f>
        <v/>
      </c>
      <c r="B680" s="3174"/>
      <c r="C680" s="2624"/>
      <c r="D680" s="2837"/>
      <c r="E680" s="3182"/>
      <c r="F680" s="2835"/>
    </row>
    <row r="681" spans="1:6" s="2592" customFormat="1" ht="132">
      <c r="A681" s="2612">
        <f>IF(B681&gt;0,MAX(A$671:A680)+1,"")</f>
        <v>3</v>
      </c>
      <c r="B681" s="2663" t="s">
        <v>4759</v>
      </c>
      <c r="C681" s="2624"/>
      <c r="D681" s="2837"/>
      <c r="E681" s="3206"/>
      <c r="F681" s="3127"/>
    </row>
    <row r="682" spans="1:6" s="2592" customFormat="1">
      <c r="A682" s="2612" t="str">
        <f>IF(B682&gt;0,MAX(A$671:A681)+1,"")</f>
        <v/>
      </c>
      <c r="B682" s="3210"/>
      <c r="C682" s="2624"/>
      <c r="D682" s="2837"/>
      <c r="E682" s="3206"/>
      <c r="F682" s="3127"/>
    </row>
    <row r="683" spans="1:6" s="2592" customFormat="1">
      <c r="A683" s="2612"/>
      <c r="B683" s="3211" t="s">
        <v>4569</v>
      </c>
      <c r="C683" s="2624" t="s">
        <v>215</v>
      </c>
      <c r="D683" s="2837">
        <v>1</v>
      </c>
      <c r="E683" s="3206"/>
      <c r="F683" s="3127">
        <f t="shared" ref="F683:F716" si="17">E683*D683</f>
        <v>0</v>
      </c>
    </row>
    <row r="684" spans="1:6" s="2592" customFormat="1">
      <c r="A684" s="2612"/>
      <c r="B684" s="3211" t="s">
        <v>4571</v>
      </c>
      <c r="C684" s="2624" t="s">
        <v>215</v>
      </c>
      <c r="D684" s="2837">
        <v>1</v>
      </c>
      <c r="E684" s="3206"/>
      <c r="F684" s="3127">
        <f t="shared" si="17"/>
        <v>0</v>
      </c>
    </row>
    <row r="685" spans="1:6" s="540" customFormat="1">
      <c r="A685" s="2612" t="str">
        <f>IF(B685&gt;0,MAX(A$671:A684)+1,"")</f>
        <v/>
      </c>
      <c r="B685" s="184"/>
      <c r="C685" s="179"/>
      <c r="D685" s="539"/>
      <c r="E685" s="1507"/>
      <c r="F685" s="3127">
        <f t="shared" si="17"/>
        <v>0</v>
      </c>
    </row>
    <row r="686" spans="1:6" s="540" customFormat="1" ht="26.4">
      <c r="A686" s="2612">
        <f>IF(B686&gt;0,MAX(A$671:A685)+1,"")</f>
        <v>4</v>
      </c>
      <c r="B686" s="178" t="s">
        <v>4760</v>
      </c>
      <c r="C686" s="179"/>
      <c r="D686" s="539"/>
      <c r="E686" s="1507"/>
      <c r="F686" s="3127">
        <f t="shared" si="17"/>
        <v>0</v>
      </c>
    </row>
    <row r="687" spans="1:6" s="540" customFormat="1" ht="66">
      <c r="A687" s="2612"/>
      <c r="B687" s="178" t="s">
        <v>4761</v>
      </c>
      <c r="C687" s="179"/>
      <c r="D687" s="539"/>
      <c r="E687" s="1507"/>
      <c r="F687" s="3127">
        <f t="shared" si="17"/>
        <v>0</v>
      </c>
    </row>
    <row r="688" spans="1:6" s="540" customFormat="1">
      <c r="A688" s="2612" t="str">
        <f>IF(B688&gt;0,MAX(A$671:A687)+1,"")</f>
        <v/>
      </c>
      <c r="B688" s="200"/>
      <c r="C688" s="179" t="s">
        <v>215</v>
      </c>
      <c r="D688" s="539">
        <v>3</v>
      </c>
      <c r="E688" s="1507"/>
      <c r="F688" s="3127">
        <f t="shared" si="17"/>
        <v>0</v>
      </c>
    </row>
    <row r="689" spans="1:6" s="540" customFormat="1" ht="52.8">
      <c r="A689" s="2612"/>
      <c r="B689" s="178" t="s">
        <v>4762</v>
      </c>
      <c r="C689" s="179" t="s">
        <v>215</v>
      </c>
      <c r="D689" s="539">
        <v>3</v>
      </c>
      <c r="E689" s="1507"/>
      <c r="F689" s="3127">
        <f t="shared" si="17"/>
        <v>0</v>
      </c>
    </row>
    <row r="690" spans="1:6" s="540" customFormat="1" ht="52.8">
      <c r="A690" s="2612"/>
      <c r="B690" s="3292" t="s">
        <v>4763</v>
      </c>
      <c r="C690" s="179" t="s">
        <v>215</v>
      </c>
      <c r="D690" s="539">
        <v>3</v>
      </c>
      <c r="E690" s="1507"/>
      <c r="F690" s="3127">
        <f t="shared" si="17"/>
        <v>0</v>
      </c>
    </row>
    <row r="691" spans="1:6" s="540" customFormat="1" ht="52.8">
      <c r="A691" s="2612"/>
      <c r="B691" s="178" t="s">
        <v>4764</v>
      </c>
      <c r="C691" s="179" t="s">
        <v>215</v>
      </c>
      <c r="D691" s="539">
        <v>3</v>
      </c>
      <c r="E691" s="1507"/>
      <c r="F691" s="3127">
        <f t="shared" si="17"/>
        <v>0</v>
      </c>
    </row>
    <row r="692" spans="1:6" s="540" customFormat="1">
      <c r="A692" s="2612" t="str">
        <f>IF(B692&gt;0,MAX(A$671:A691)+1,"")</f>
        <v/>
      </c>
      <c r="B692" s="184"/>
      <c r="C692" s="179"/>
      <c r="D692" s="539"/>
      <c r="E692" s="1507"/>
      <c r="F692" s="3127">
        <f t="shared" si="17"/>
        <v>0</v>
      </c>
    </row>
    <row r="693" spans="1:6" s="540" customFormat="1" ht="79.2">
      <c r="A693" s="2612">
        <f>IF(B693&gt;0,MAX(A$671:A692)+1,"")</f>
        <v>5</v>
      </c>
      <c r="B693" s="178" t="s">
        <v>4765</v>
      </c>
      <c r="C693" s="179"/>
      <c r="D693" s="539"/>
      <c r="E693" s="1507"/>
      <c r="F693" s="3127">
        <f t="shared" si="17"/>
        <v>0</v>
      </c>
    </row>
    <row r="694" spans="1:6" s="540" customFormat="1">
      <c r="A694" s="2612"/>
      <c r="B694" s="178" t="s">
        <v>4766</v>
      </c>
      <c r="C694" s="179" t="s">
        <v>215</v>
      </c>
      <c r="D694" s="539">
        <v>2</v>
      </c>
      <c r="E694" s="1507"/>
      <c r="F694" s="3127">
        <f t="shared" si="17"/>
        <v>0</v>
      </c>
    </row>
    <row r="695" spans="1:6" s="540" customFormat="1">
      <c r="A695" s="2612"/>
      <c r="B695" s="184" t="s">
        <v>4767</v>
      </c>
      <c r="C695" s="179" t="s">
        <v>215</v>
      </c>
      <c r="D695" s="539">
        <v>2</v>
      </c>
      <c r="E695" s="1507"/>
      <c r="F695" s="3127">
        <f t="shared" si="17"/>
        <v>0</v>
      </c>
    </row>
    <row r="696" spans="1:6" s="540" customFormat="1">
      <c r="A696" s="2612"/>
      <c r="B696" s="178" t="s">
        <v>4768</v>
      </c>
      <c r="C696" s="179" t="s">
        <v>215</v>
      </c>
      <c r="D696" s="539">
        <v>2</v>
      </c>
      <c r="E696" s="1507"/>
      <c r="F696" s="3127">
        <f t="shared" si="17"/>
        <v>0</v>
      </c>
    </row>
    <row r="697" spans="1:6" s="540" customFormat="1">
      <c r="A697" s="2612"/>
      <c r="B697" s="187" t="s">
        <v>4769</v>
      </c>
      <c r="C697" s="188" t="s">
        <v>215</v>
      </c>
      <c r="D697" s="3293">
        <v>1</v>
      </c>
      <c r="E697" s="1509"/>
      <c r="F697" s="3294">
        <f t="shared" si="17"/>
        <v>0</v>
      </c>
    </row>
    <row r="698" spans="1:6" s="540" customFormat="1">
      <c r="A698" s="2612" t="str">
        <f>IF(B698&gt;0,MAX(A$671:A697)+1,"")</f>
        <v/>
      </c>
      <c r="B698" s="184"/>
      <c r="C698" s="179" t="s">
        <v>267</v>
      </c>
      <c r="D698" s="539">
        <v>3</v>
      </c>
      <c r="E698" s="1507"/>
      <c r="F698" s="3127">
        <f t="shared" si="17"/>
        <v>0</v>
      </c>
    </row>
    <row r="699" spans="1:6" s="2592" customFormat="1">
      <c r="A699" s="2612" t="str">
        <f>IF(B699&gt;0,MAX(A$671:A698)+1,"")</f>
        <v/>
      </c>
      <c r="B699" s="178"/>
      <c r="C699" s="179"/>
      <c r="D699" s="2837"/>
      <c r="E699" s="3206"/>
      <c r="F699" s="3127">
        <f t="shared" si="17"/>
        <v>0</v>
      </c>
    </row>
    <row r="700" spans="1:6" s="2676" customFormat="1" ht="224.4">
      <c r="A700" s="2612">
        <f>IF(B700&gt;0,MAX(A$671:A699)+1,"")</f>
        <v>6</v>
      </c>
      <c r="B700" s="181" t="s">
        <v>4770</v>
      </c>
      <c r="C700" s="182"/>
      <c r="D700" s="2842"/>
      <c r="E700" s="3128"/>
      <c r="F700" s="3112">
        <f t="shared" si="17"/>
        <v>0</v>
      </c>
    </row>
    <row r="701" spans="1:6" s="2676" customFormat="1">
      <c r="A701" s="2612" t="str">
        <f>IF(B701&gt;0,MAX(A$671:A700)+1,"")</f>
        <v/>
      </c>
      <c r="B701" s="3164"/>
      <c r="C701" s="182"/>
      <c r="D701" s="2842"/>
      <c r="E701" s="3128"/>
      <c r="F701" s="3112">
        <f t="shared" si="17"/>
        <v>0</v>
      </c>
    </row>
    <row r="702" spans="1:6" s="2676" customFormat="1">
      <c r="A702" s="2612"/>
      <c r="B702" s="2841" t="s">
        <v>4584</v>
      </c>
      <c r="C702" s="2670" t="s">
        <v>215</v>
      </c>
      <c r="D702" s="2842">
        <v>2</v>
      </c>
      <c r="E702" s="3128"/>
      <c r="F702" s="3112">
        <f t="shared" si="17"/>
        <v>0</v>
      </c>
    </row>
    <row r="703" spans="1:6" s="2676" customFormat="1">
      <c r="A703" s="2612"/>
      <c r="B703" s="2841" t="s">
        <v>4585</v>
      </c>
      <c r="C703" s="2670" t="s">
        <v>215</v>
      </c>
      <c r="D703" s="2842">
        <v>1</v>
      </c>
      <c r="E703" s="3128"/>
      <c r="F703" s="3112">
        <f t="shared" si="17"/>
        <v>0</v>
      </c>
    </row>
    <row r="704" spans="1:6" s="2676" customFormat="1">
      <c r="A704" s="2612"/>
      <c r="B704" s="3148" t="s">
        <v>4771</v>
      </c>
      <c r="C704" s="182" t="s">
        <v>215</v>
      </c>
      <c r="D704" s="2842">
        <v>1</v>
      </c>
      <c r="E704" s="3128"/>
      <c r="F704" s="3112">
        <f t="shared" si="17"/>
        <v>0</v>
      </c>
    </row>
    <row r="705" spans="1:7" s="2676" customFormat="1">
      <c r="A705" s="2612"/>
      <c r="B705" s="181" t="s">
        <v>4597</v>
      </c>
      <c r="C705" s="182" t="s">
        <v>215</v>
      </c>
      <c r="D705" s="2842">
        <v>1</v>
      </c>
      <c r="E705" s="3128"/>
      <c r="F705" s="3112">
        <f t="shared" si="17"/>
        <v>0</v>
      </c>
    </row>
    <row r="706" spans="1:7" s="2676" customFormat="1">
      <c r="A706" s="2612"/>
      <c r="B706" s="181" t="s">
        <v>4598</v>
      </c>
      <c r="C706" s="182" t="s">
        <v>215</v>
      </c>
      <c r="D706" s="2842">
        <v>1</v>
      </c>
      <c r="E706" s="3128"/>
      <c r="F706" s="3112">
        <f t="shared" si="17"/>
        <v>0</v>
      </c>
    </row>
    <row r="707" spans="1:7" s="1021" customFormat="1">
      <c r="A707" s="2612" t="str">
        <f>IF(B707&gt;0,MAX(A$671:A706)+1,"")</f>
        <v/>
      </c>
      <c r="B707" s="181"/>
      <c r="C707" s="182"/>
      <c r="D707" s="3113"/>
      <c r="E707" s="1500"/>
      <c r="F707" s="3112">
        <f t="shared" si="17"/>
        <v>0</v>
      </c>
    </row>
    <row r="708" spans="1:7" s="1021" customFormat="1">
      <c r="A708" s="2612"/>
      <c r="B708" s="1018" t="s">
        <v>1935</v>
      </c>
      <c r="C708" s="1019"/>
      <c r="D708" s="1020"/>
      <c r="E708" s="1506"/>
      <c r="F708" s="3112">
        <f t="shared" si="17"/>
        <v>0</v>
      </c>
    </row>
    <row r="709" spans="1:7" s="540" customFormat="1" ht="158.4">
      <c r="A709" s="2612">
        <f>IF(B709&gt;0,MAX(A$671:A708)+1,"")</f>
        <v>7</v>
      </c>
      <c r="B709" s="178" t="s">
        <v>4772</v>
      </c>
      <c r="C709" s="179"/>
      <c r="D709" s="539"/>
      <c r="E709" s="1507"/>
      <c r="F709" s="3127">
        <f t="shared" si="17"/>
        <v>0</v>
      </c>
    </row>
    <row r="710" spans="1:7" s="540" customFormat="1">
      <c r="A710" s="2612"/>
      <c r="B710" s="184" t="s">
        <v>1936</v>
      </c>
      <c r="C710" s="179" t="s">
        <v>226</v>
      </c>
      <c r="D710" s="180">
        <v>6</v>
      </c>
      <c r="E710" s="1495"/>
      <c r="F710" s="3127">
        <f t="shared" si="17"/>
        <v>0</v>
      </c>
    </row>
    <row r="711" spans="1:7" s="540" customFormat="1">
      <c r="A711" s="2612" t="str">
        <f>IF(B711&gt;0,MAX(A$671:A710)+1,"")</f>
        <v/>
      </c>
      <c r="B711" s="178"/>
      <c r="C711" s="179"/>
      <c r="D711" s="180"/>
      <c r="E711" s="1495"/>
      <c r="F711" s="3127">
        <f t="shared" si="17"/>
        <v>0</v>
      </c>
    </row>
    <row r="712" spans="1:7" s="540" customFormat="1" ht="184.8">
      <c r="A712" s="2612">
        <f>IF(B712&gt;0,MAX(A$671:A711)+1,"")</f>
        <v>8</v>
      </c>
      <c r="B712" s="178" t="s">
        <v>4773</v>
      </c>
      <c r="C712" s="179"/>
      <c r="D712" s="539"/>
      <c r="E712" s="1507"/>
      <c r="F712" s="3127">
        <f t="shared" si="17"/>
        <v>0</v>
      </c>
    </row>
    <row r="713" spans="1:7" s="540" customFormat="1">
      <c r="A713" s="2612" t="str">
        <f>IF(B713&gt;0,MAX(A$671:A712)+1,"")</f>
        <v/>
      </c>
      <c r="B713" s="187"/>
      <c r="C713" s="179"/>
      <c r="D713" s="180">
        <f>D709</f>
        <v>0</v>
      </c>
      <c r="E713" s="1495"/>
      <c r="F713" s="3127">
        <f t="shared" si="17"/>
        <v>0</v>
      </c>
    </row>
    <row r="714" spans="1:7" s="540" customFormat="1">
      <c r="A714" s="2612"/>
      <c r="B714" s="184" t="s">
        <v>1937</v>
      </c>
      <c r="C714" s="179" t="s">
        <v>226</v>
      </c>
      <c r="D714" s="180">
        <v>6</v>
      </c>
      <c r="E714" s="1495"/>
      <c r="F714" s="3127">
        <f t="shared" si="17"/>
        <v>0</v>
      </c>
    </row>
    <row r="715" spans="1:7" s="540" customFormat="1">
      <c r="A715" s="2612" t="str">
        <f>IF(B715&gt;0,MAX(A$671:A714)+1,"")</f>
        <v/>
      </c>
      <c r="B715" s="178"/>
      <c r="C715" s="179"/>
      <c r="D715" s="180"/>
      <c r="E715" s="1495"/>
      <c r="F715" s="3127">
        <f t="shared" si="17"/>
        <v>0</v>
      </c>
    </row>
    <row r="716" spans="1:7" s="540" customFormat="1" ht="184.8">
      <c r="A716" s="2612">
        <f>IF(B716&gt;0,MAX(A$671:A715)+1,"")</f>
        <v>9</v>
      </c>
      <c r="B716" s="178" t="s">
        <v>1938</v>
      </c>
      <c r="C716" s="179" t="s">
        <v>267</v>
      </c>
      <c r="D716" s="539">
        <v>1</v>
      </c>
      <c r="E716" s="1507"/>
      <c r="F716" s="192">
        <f t="shared" si="17"/>
        <v>0</v>
      </c>
    </row>
    <row r="717" spans="1:7" s="3187" customFormat="1">
      <c r="A717" s="2612" t="str">
        <f>IF(B717&gt;0,MAX(A$671:A716)+1,"")</f>
        <v/>
      </c>
      <c r="B717" s="3184"/>
      <c r="C717" s="179"/>
      <c r="D717" s="539"/>
      <c r="E717" s="1495"/>
      <c r="F717" s="3183"/>
      <c r="G717" s="3186"/>
    </row>
    <row r="718" spans="1:7" s="540" customFormat="1">
      <c r="A718" s="2612"/>
      <c r="B718" s="3290" t="s">
        <v>4774</v>
      </c>
      <c r="C718" s="3291"/>
      <c r="D718" s="539"/>
      <c r="E718" s="1507"/>
      <c r="F718" s="192"/>
    </row>
    <row r="719" spans="1:7" s="2592" customFormat="1" ht="118.8">
      <c r="A719" s="2612">
        <f>IF(B719&gt;0,MAX(A$671:A718)+1,"")</f>
        <v>10</v>
      </c>
      <c r="B719" s="2627" t="s">
        <v>4775</v>
      </c>
      <c r="C719" s="2624"/>
      <c r="D719" s="2837"/>
      <c r="E719" s="3206"/>
      <c r="F719" s="3295">
        <f>E719*D719</f>
        <v>0</v>
      </c>
    </row>
    <row r="720" spans="1:7" s="2592" customFormat="1">
      <c r="A720" s="2612" t="str">
        <f>IF(B720&gt;0,MAX(A$671:A719)+1,"")</f>
        <v/>
      </c>
      <c r="B720" s="3296"/>
      <c r="C720" s="2624"/>
      <c r="D720" s="2837"/>
      <c r="E720" s="3206"/>
      <c r="F720" s="3295"/>
    </row>
    <row r="721" spans="1:6" s="2592" customFormat="1">
      <c r="A721" s="2612"/>
      <c r="B721" s="3264" t="s">
        <v>4776</v>
      </c>
      <c r="C721" s="2624" t="s">
        <v>267</v>
      </c>
      <c r="D721" s="2837">
        <v>5</v>
      </c>
      <c r="E721" s="3206"/>
      <c r="F721" s="3295">
        <f>E721*D721</f>
        <v>0</v>
      </c>
    </row>
    <row r="722" spans="1:6" s="2592" customFormat="1">
      <c r="A722" s="2612"/>
      <c r="B722" s="3264" t="s">
        <v>4568</v>
      </c>
      <c r="C722" s="2624" t="s">
        <v>267</v>
      </c>
      <c r="D722" s="2837">
        <v>10</v>
      </c>
      <c r="E722" s="3206"/>
      <c r="F722" s="3295">
        <f>E722*D722</f>
        <v>0</v>
      </c>
    </row>
    <row r="723" spans="1:6" s="2592" customFormat="1">
      <c r="A723" s="2612"/>
      <c r="B723" s="3264" t="s">
        <v>4571</v>
      </c>
      <c r="C723" s="2624" t="s">
        <v>267</v>
      </c>
      <c r="D723" s="2837">
        <v>5</v>
      </c>
      <c r="E723" s="3206"/>
      <c r="F723" s="3295">
        <f>E723*D723</f>
        <v>0</v>
      </c>
    </row>
    <row r="724" spans="1:6" s="2592" customFormat="1">
      <c r="A724" s="2612"/>
      <c r="B724" s="3264" t="s">
        <v>1324</v>
      </c>
      <c r="C724" s="2624" t="s">
        <v>267</v>
      </c>
      <c r="D724" s="2837">
        <v>20</v>
      </c>
      <c r="E724" s="3206"/>
      <c r="F724" s="3295">
        <f>E724*D724</f>
        <v>0</v>
      </c>
    </row>
    <row r="725" spans="1:6" s="2592" customFormat="1">
      <c r="A725" s="2612"/>
      <c r="B725" s="3264" t="s">
        <v>1320</v>
      </c>
      <c r="C725" s="2624" t="s">
        <v>267</v>
      </c>
      <c r="D725" s="2837">
        <v>5</v>
      </c>
      <c r="E725" s="3206"/>
      <c r="F725" s="3295">
        <f>E725*D725</f>
        <v>0</v>
      </c>
    </row>
    <row r="726" spans="1:6" s="2592" customFormat="1">
      <c r="A726" s="2612" t="str">
        <f>IF(B726&gt;0,MAX(A$671:A725)+1,"")</f>
        <v/>
      </c>
      <c r="B726" s="3220"/>
      <c r="C726" s="2624"/>
      <c r="D726" s="2837"/>
      <c r="E726" s="3206"/>
      <c r="F726" s="3127"/>
    </row>
    <row r="727" spans="1:6" s="1027" customFormat="1">
      <c r="A727" s="2612"/>
      <c r="B727" s="1023" t="s">
        <v>272</v>
      </c>
      <c r="C727" s="1024"/>
      <c r="D727" s="1025"/>
      <c r="E727" s="1508"/>
      <c r="F727" s="1026"/>
    </row>
    <row r="728" spans="1:6" s="540" customFormat="1" ht="92.4">
      <c r="A728" s="2612">
        <f>IF(B728&gt;0,MAX(A$671:A727)+1,"")</f>
        <v>11</v>
      </c>
      <c r="B728" s="1028" t="s">
        <v>1939</v>
      </c>
      <c r="C728" s="1029" t="s">
        <v>267</v>
      </c>
      <c r="D728" s="539">
        <v>1</v>
      </c>
      <c r="E728" s="1507"/>
      <c r="F728" s="192">
        <f>E728*D728</f>
        <v>0</v>
      </c>
    </row>
    <row r="729" spans="1:6" s="540" customFormat="1">
      <c r="A729" s="2612" t="str">
        <f>IF(B729&gt;0,MAX(A$671:A728)+1,"")</f>
        <v/>
      </c>
      <c r="B729" s="1028"/>
      <c r="C729" s="179"/>
      <c r="D729" s="539"/>
      <c r="E729" s="1507"/>
      <c r="F729" s="192"/>
    </row>
    <row r="730" spans="1:6" s="1030" customFormat="1" ht="92.4">
      <c r="A730" s="2612">
        <f>IF(B730&gt;0,MAX(A$671:A729)+1,"")</f>
        <v>12</v>
      </c>
      <c r="B730" s="1028" t="s">
        <v>1940</v>
      </c>
      <c r="C730" s="1029" t="s">
        <v>267</v>
      </c>
      <c r="D730" s="1025">
        <v>1</v>
      </c>
      <c r="E730" s="1507"/>
      <c r="F730" s="192">
        <f>E730*D730</f>
        <v>0</v>
      </c>
    </row>
    <row r="731" spans="1:6" s="2592" customFormat="1">
      <c r="A731" s="2612" t="str">
        <f>IF(B731&gt;0,MAX(A$671:A730)+1,"")</f>
        <v/>
      </c>
      <c r="C731" s="2624"/>
      <c r="F731" s="3127"/>
    </row>
    <row r="732" spans="1:6" s="2592" customFormat="1">
      <c r="A732" s="3297" t="str">
        <f>A669</f>
        <v>5.4.</v>
      </c>
      <c r="B732" s="3239" t="str">
        <f>LEFT(B669,100)&amp;" UKUPNO:"</f>
        <v>PROTUPOŽARNA OPREMA UKUPNO:</v>
      </c>
      <c r="C732" s="3240"/>
      <c r="D732" s="3240"/>
      <c r="E732" s="3287"/>
      <c r="F732" s="3288">
        <f>SUM(F670:F731)</f>
        <v>0</v>
      </c>
    </row>
    <row r="733" spans="1:6" s="2592" customFormat="1">
      <c r="A733" s="2703"/>
      <c r="B733" s="2899"/>
      <c r="C733" s="2624"/>
      <c r="D733" s="2837"/>
      <c r="E733" s="2740"/>
      <c r="F733" s="3127"/>
    </row>
    <row r="734" spans="1:6" s="2592" customFormat="1">
      <c r="C734" s="2624"/>
      <c r="F734" s="3127"/>
    </row>
    <row r="735" spans="1:6" s="2592" customFormat="1" ht="12.75" customHeight="1">
      <c r="A735" s="3245" t="s">
        <v>4777</v>
      </c>
      <c r="B735" s="3246" t="s">
        <v>274</v>
      </c>
      <c r="C735" s="3247"/>
      <c r="D735" s="3248"/>
      <c r="E735" s="3289"/>
      <c r="F735" s="3250"/>
    </row>
    <row r="736" spans="1:6" s="2592" customFormat="1">
      <c r="A736" s="2612"/>
      <c r="B736" s="2737"/>
      <c r="C736" s="2624"/>
      <c r="D736" s="2738"/>
      <c r="E736" s="2740"/>
      <c r="F736" s="3127"/>
    </row>
    <row r="737" spans="1:6" s="2768" customFormat="1">
      <c r="A737" s="2703"/>
      <c r="B737" s="3298" t="s">
        <v>1329</v>
      </c>
      <c r="C737" s="3251"/>
      <c r="D737" s="2837"/>
      <c r="E737" s="3299"/>
      <c r="F737" s="3299"/>
    </row>
    <row r="738" spans="1:6" s="2768" customFormat="1" ht="39.9" customHeight="1">
      <c r="A738" s="3300" t="s">
        <v>155</v>
      </c>
      <c r="B738" s="3301" t="s">
        <v>1330</v>
      </c>
      <c r="C738" s="3301"/>
      <c r="D738" s="3301"/>
      <c r="E738" s="3302"/>
      <c r="F738" s="3302"/>
    </row>
    <row r="739" spans="1:6" s="2768" customFormat="1" ht="63.9" customHeight="1">
      <c r="A739" s="3303" t="s">
        <v>156</v>
      </c>
      <c r="B739" s="3304" t="s">
        <v>275</v>
      </c>
      <c r="C739" s="3304"/>
      <c r="D739" s="3304"/>
      <c r="E739" s="3302"/>
      <c r="F739" s="3302"/>
    </row>
    <row r="740" spans="1:6" s="2768" customFormat="1" ht="120.75" customHeight="1">
      <c r="A740" s="3303" t="s">
        <v>753</v>
      </c>
      <c r="B740" s="3304" t="s">
        <v>1331</v>
      </c>
      <c r="C740" s="3304"/>
      <c r="D740" s="3304"/>
      <c r="E740" s="3302"/>
      <c r="F740" s="3302"/>
    </row>
    <row r="741" spans="1:6" s="2768" customFormat="1" ht="41.25" customHeight="1">
      <c r="A741" s="3303" t="s">
        <v>2434</v>
      </c>
      <c r="B741" s="3304" t="s">
        <v>2433</v>
      </c>
      <c r="C741" s="3304"/>
      <c r="D741" s="3304"/>
      <c r="E741" s="3302"/>
      <c r="F741" s="3302"/>
    </row>
    <row r="742" spans="1:6" s="2611" customFormat="1">
      <c r="A742" s="3305"/>
      <c r="B742" s="3082"/>
      <c r="D742" s="2608"/>
      <c r="E742" s="3306"/>
      <c r="F742" s="3307"/>
    </row>
    <row r="743" spans="1:6" s="2768" customFormat="1">
      <c r="A743" s="2703"/>
      <c r="B743" s="2836" t="s">
        <v>4778</v>
      </c>
      <c r="C743" s="3251"/>
      <c r="D743" s="2837"/>
      <c r="E743" s="3308"/>
      <c r="F743" s="3308"/>
    </row>
    <row r="744" spans="1:6" s="2768" customFormat="1" ht="92.4">
      <c r="A744" s="2612">
        <f>IF(B744&gt;0,MAX(A$743:A743)+1,"")</f>
        <v>1</v>
      </c>
      <c r="B744" s="195" t="s">
        <v>4779</v>
      </c>
      <c r="C744" s="191"/>
      <c r="D744" s="180"/>
      <c r="E744" s="192"/>
      <c r="F744" s="192"/>
    </row>
    <row r="745" spans="1:6" s="2768" customFormat="1" ht="382.8">
      <c r="A745" s="2612"/>
      <c r="B745" s="202" t="s">
        <v>4780</v>
      </c>
      <c r="C745" s="191"/>
      <c r="D745" s="180"/>
      <c r="E745" s="1507"/>
      <c r="F745" s="2835"/>
    </row>
    <row r="746" spans="1:6" s="2768" customFormat="1">
      <c r="A746" s="2612"/>
      <c r="B746" s="3309"/>
      <c r="C746" s="191"/>
      <c r="D746" s="180"/>
      <c r="E746" s="1507"/>
      <c r="F746" s="2835">
        <f>E746*D746</f>
        <v>0</v>
      </c>
    </row>
    <row r="747" spans="1:6" s="2768" customFormat="1" ht="26.4">
      <c r="A747" s="2612"/>
      <c r="B747" s="193" t="s">
        <v>1332</v>
      </c>
      <c r="C747" s="191"/>
      <c r="D747" s="180"/>
      <c r="E747" s="1507"/>
      <c r="F747" s="2835"/>
    </row>
    <row r="748" spans="1:6" s="2768" customFormat="1" ht="132">
      <c r="A748" s="2612"/>
      <c r="B748" s="2741" t="s">
        <v>1607</v>
      </c>
      <c r="C748" s="191"/>
      <c r="D748" s="180"/>
      <c r="E748" s="1507"/>
      <c r="F748" s="2835">
        <f>E748*D748</f>
        <v>0</v>
      </c>
    </row>
    <row r="749" spans="1:6" s="2768" customFormat="1">
      <c r="A749" s="2612"/>
      <c r="B749" s="3309"/>
      <c r="C749" s="640"/>
      <c r="D749" s="641"/>
      <c r="E749" s="1509"/>
      <c r="F749" s="3310">
        <f>E749*D749</f>
        <v>0</v>
      </c>
    </row>
    <row r="750" spans="1:6" s="2768" customFormat="1">
      <c r="A750" s="2612"/>
      <c r="B750" s="2741" t="s">
        <v>1333</v>
      </c>
      <c r="C750" s="191" t="s">
        <v>267</v>
      </c>
      <c r="D750" s="180">
        <v>7</v>
      </c>
      <c r="E750" s="1507"/>
      <c r="F750" s="2835">
        <f>E750*D750</f>
        <v>0</v>
      </c>
    </row>
    <row r="751" spans="1:6" s="2768" customFormat="1">
      <c r="A751" s="2612"/>
      <c r="B751" s="2741" t="s">
        <v>1334</v>
      </c>
      <c r="C751" s="191" t="s">
        <v>267</v>
      </c>
      <c r="D751" s="180">
        <v>7</v>
      </c>
      <c r="E751" s="1507"/>
      <c r="F751" s="2835">
        <f>E751*D751</f>
        <v>0</v>
      </c>
    </row>
    <row r="752" spans="1:6" s="2768" customFormat="1">
      <c r="A752" s="2612" t="str">
        <f>IF(B752&gt;0,MAX(A$743:A751)+1,"")</f>
        <v/>
      </c>
      <c r="B752" s="3311"/>
      <c r="C752" s="3251"/>
      <c r="D752" s="2837"/>
      <c r="E752" s="2835"/>
      <c r="F752" s="2835"/>
    </row>
    <row r="753" spans="1:6" s="2768" customFormat="1" ht="79.2">
      <c r="A753" s="2612">
        <f>IF(B753&gt;0,MAX(A$743:A752)+1,"")</f>
        <v>2</v>
      </c>
      <c r="B753" s="194" t="s">
        <v>1944</v>
      </c>
      <c r="C753" s="191"/>
      <c r="D753" s="180"/>
      <c r="E753" s="192"/>
      <c r="F753" s="192"/>
    </row>
    <row r="754" spans="1:6" s="2768" customFormat="1" ht="145.19999999999999">
      <c r="A754" s="2612"/>
      <c r="B754" s="195" t="s">
        <v>1945</v>
      </c>
      <c r="C754" s="191"/>
      <c r="D754" s="180"/>
      <c r="E754" s="1507"/>
      <c r="F754" s="192"/>
    </row>
    <row r="755" spans="1:6" s="2768" customFormat="1">
      <c r="A755" s="2612"/>
      <c r="B755" s="196"/>
      <c r="C755" s="191"/>
      <c r="D755" s="180"/>
      <c r="E755" s="1507"/>
      <c r="F755" s="192">
        <f>E755*D755</f>
        <v>0</v>
      </c>
    </row>
    <row r="756" spans="1:6" s="2768" customFormat="1" ht="198">
      <c r="A756" s="2612"/>
      <c r="B756" s="197" t="s">
        <v>2432</v>
      </c>
      <c r="C756" s="191"/>
      <c r="D756" s="180"/>
      <c r="E756" s="1507"/>
      <c r="F756" s="192"/>
    </row>
    <row r="757" spans="1:6" s="2768" customFormat="1">
      <c r="A757" s="2612" t="str">
        <f>IF(B757&gt;0,MAX(A$743:A756)+1,"")</f>
        <v/>
      </c>
      <c r="B757" s="198"/>
      <c r="C757" s="640"/>
      <c r="D757" s="641"/>
      <c r="E757" s="1509"/>
      <c r="F757" s="642">
        <f>E757*D757</f>
        <v>0</v>
      </c>
    </row>
    <row r="758" spans="1:6" s="2768" customFormat="1">
      <c r="A758" s="2612"/>
      <c r="B758" s="2741" t="s">
        <v>1333</v>
      </c>
      <c r="C758" s="191" t="s">
        <v>267</v>
      </c>
      <c r="D758" s="180">
        <v>7</v>
      </c>
      <c r="E758" s="1507"/>
      <c r="F758" s="192">
        <f>E758*D758</f>
        <v>0</v>
      </c>
    </row>
    <row r="759" spans="1:6" s="2768" customFormat="1">
      <c r="A759" s="2612"/>
      <c r="B759" s="2741" t="s">
        <v>1334</v>
      </c>
      <c r="C759" s="191" t="s">
        <v>267</v>
      </c>
      <c r="D759" s="180">
        <v>7</v>
      </c>
      <c r="E759" s="1507"/>
      <c r="F759" s="192">
        <f>E759*D759</f>
        <v>0</v>
      </c>
    </row>
    <row r="760" spans="1:6" s="2768" customFormat="1">
      <c r="A760" s="2612" t="str">
        <f>IF(B760&gt;0,MAX(A$743:A759)+1,"")</f>
        <v/>
      </c>
      <c r="B760" s="3311"/>
      <c r="C760" s="3251"/>
      <c r="D760" s="2837"/>
      <c r="E760" s="3182"/>
      <c r="F760" s="2835"/>
    </row>
    <row r="761" spans="1:6" s="2768" customFormat="1" ht="92.4">
      <c r="A761" s="2612">
        <f>IF(B761&gt;0,MAX(A$743:A760)+1,"")</f>
        <v>3</v>
      </c>
      <c r="B761" s="199" t="s">
        <v>1946</v>
      </c>
      <c r="C761" s="191"/>
      <c r="D761" s="180"/>
      <c r="E761" s="192"/>
      <c r="F761" s="192"/>
    </row>
    <row r="762" spans="1:6" s="2768" customFormat="1" ht="158.4">
      <c r="A762" s="2612"/>
      <c r="B762" s="202" t="s">
        <v>2431</v>
      </c>
      <c r="C762" s="191"/>
      <c r="D762" s="180"/>
      <c r="E762" s="192"/>
      <c r="F762" s="192"/>
    </row>
    <row r="763" spans="1:6" s="2768" customFormat="1">
      <c r="A763" s="2612"/>
      <c r="B763" s="200"/>
      <c r="C763" s="191"/>
      <c r="D763" s="180"/>
      <c r="E763" s="192"/>
      <c r="F763" s="192">
        <f>E763*D763</f>
        <v>0</v>
      </c>
    </row>
    <row r="764" spans="1:6" s="2768" customFormat="1" ht="105.6">
      <c r="A764" s="2612"/>
      <c r="B764" s="1036" t="s">
        <v>1335</v>
      </c>
      <c r="C764" s="640"/>
      <c r="D764" s="641"/>
      <c r="E764" s="1509"/>
      <c r="F764" s="642">
        <f>E764*D764</f>
        <v>0</v>
      </c>
    </row>
    <row r="765" spans="1:6" s="2768" customFormat="1">
      <c r="A765" s="2612"/>
      <c r="B765" s="2741" t="s">
        <v>1333</v>
      </c>
      <c r="C765" s="191" t="s">
        <v>267</v>
      </c>
      <c r="D765" s="180">
        <v>3</v>
      </c>
      <c r="E765" s="1507"/>
      <c r="F765" s="192">
        <f>E765*D765</f>
        <v>0</v>
      </c>
    </row>
    <row r="766" spans="1:6" s="2768" customFormat="1">
      <c r="A766" s="2612"/>
      <c r="B766" s="2741" t="s">
        <v>1334</v>
      </c>
      <c r="C766" s="191" t="s">
        <v>267</v>
      </c>
      <c r="D766" s="180">
        <v>3</v>
      </c>
      <c r="E766" s="1507"/>
      <c r="F766" s="192">
        <f>E766*D766</f>
        <v>0</v>
      </c>
    </row>
    <row r="767" spans="1:6" s="2768" customFormat="1">
      <c r="A767" s="2612" t="str">
        <f>IF(B767&gt;0,MAX(A$743:A766)+1,"")</f>
        <v/>
      </c>
      <c r="B767" s="3311"/>
      <c r="C767" s="3251"/>
      <c r="D767" s="2837"/>
      <c r="E767" s="3182"/>
      <c r="F767" s="2835"/>
    </row>
    <row r="768" spans="1:6" s="2768" customFormat="1" ht="79.2">
      <c r="A768" s="2612">
        <f>IF(B768&gt;0,MAX(A$743:A767)+1,"")</f>
        <v>4</v>
      </c>
      <c r="B768" s="178" t="s">
        <v>4781</v>
      </c>
      <c r="C768" s="191"/>
      <c r="D768" s="180"/>
      <c r="E768" s="1507"/>
      <c r="F768" s="192"/>
    </row>
    <row r="769" spans="1:6" s="2768" customFormat="1" ht="39.6">
      <c r="A769" s="2612"/>
      <c r="B769" s="2741" t="s">
        <v>1338</v>
      </c>
      <c r="C769" s="3251"/>
      <c r="D769" s="2837"/>
      <c r="E769" s="3182"/>
      <c r="F769" s="2835"/>
    </row>
    <row r="770" spans="1:6" s="2768" customFormat="1">
      <c r="A770" s="2612"/>
      <c r="B770" s="3309"/>
      <c r="C770" s="3251"/>
      <c r="D770" s="2837"/>
      <c r="E770" s="2835"/>
      <c r="F770" s="2835">
        <f>D770*E770</f>
        <v>0</v>
      </c>
    </row>
    <row r="771" spans="1:6" s="2768" customFormat="1" ht="92.4">
      <c r="A771" s="2612"/>
      <c r="B771" s="202" t="s">
        <v>2430</v>
      </c>
      <c r="C771" s="191"/>
      <c r="D771" s="180"/>
      <c r="E771" s="192"/>
      <c r="F771" s="2835"/>
    </row>
    <row r="772" spans="1:6" s="2768" customFormat="1">
      <c r="A772" s="2612"/>
      <c r="B772" s="3309"/>
      <c r="C772" s="191"/>
      <c r="D772" s="180"/>
      <c r="E772" s="192"/>
      <c r="F772" s="2835">
        <f>E772*D772</f>
        <v>0</v>
      </c>
    </row>
    <row r="773" spans="1:6" s="2768" customFormat="1" ht="145.19999999999999">
      <c r="A773" s="2612"/>
      <c r="B773" s="2741" t="s">
        <v>1339</v>
      </c>
      <c r="C773" s="191"/>
      <c r="D773" s="180"/>
      <c r="E773" s="1507"/>
      <c r="F773" s="2835"/>
    </row>
    <row r="774" spans="1:6" s="2768" customFormat="1">
      <c r="A774" s="2612" t="str">
        <f>IF(B774&gt;0,MAX(A$743:A773)+1,"")</f>
        <v/>
      </c>
      <c r="B774" s="3309"/>
      <c r="C774" s="640"/>
      <c r="D774" s="641"/>
      <c r="E774" s="1509"/>
      <c r="F774" s="3310">
        <f>E774*D774</f>
        <v>0</v>
      </c>
    </row>
    <row r="775" spans="1:6" s="2768" customFormat="1">
      <c r="A775" s="2612"/>
      <c r="B775" s="2741" t="s">
        <v>1333</v>
      </c>
      <c r="C775" s="191" t="s">
        <v>267</v>
      </c>
      <c r="D775" s="180">
        <v>1</v>
      </c>
      <c r="E775" s="1507"/>
      <c r="F775" s="192">
        <f>E775*D775</f>
        <v>0</v>
      </c>
    </row>
    <row r="776" spans="1:6" s="2768" customFormat="1">
      <c r="A776" s="2612"/>
      <c r="B776" s="2741" t="s">
        <v>1334</v>
      </c>
      <c r="C776" s="191" t="s">
        <v>267</v>
      </c>
      <c r="D776" s="180">
        <v>1</v>
      </c>
      <c r="E776" s="1507"/>
      <c r="F776" s="192">
        <f>E776*D776</f>
        <v>0</v>
      </c>
    </row>
    <row r="777" spans="1:6" s="2592" customFormat="1">
      <c r="A777" s="2612" t="str">
        <f>IF(B777&gt;0,MAX(A$743:A776)+1,"")</f>
        <v/>
      </c>
      <c r="B777" s="2899"/>
      <c r="D777" s="2624"/>
      <c r="E777" s="3182"/>
      <c r="F777" s="3127"/>
    </row>
    <row r="778" spans="1:6" s="2768" customFormat="1" ht="79.2">
      <c r="A778" s="2612">
        <f>IF(B778&gt;0,MAX(A$743:A777)+1,"")</f>
        <v>5</v>
      </c>
      <c r="B778" s="195" t="s">
        <v>4782</v>
      </c>
      <c r="C778" s="191"/>
      <c r="D778" s="180"/>
      <c r="E778" s="1507"/>
      <c r="F778" s="192"/>
    </row>
    <row r="779" spans="1:6" s="2768" customFormat="1" ht="39.6">
      <c r="A779" s="2612"/>
      <c r="B779" s="202" t="s">
        <v>1341</v>
      </c>
      <c r="C779" s="191"/>
      <c r="D779" s="180"/>
      <c r="E779" s="1507"/>
      <c r="F779" s="192"/>
    </row>
    <row r="780" spans="1:6" s="2768" customFormat="1">
      <c r="A780" s="2612"/>
      <c r="B780" s="200"/>
      <c r="C780" s="191"/>
      <c r="D780" s="180"/>
      <c r="E780" s="1507"/>
      <c r="F780" s="192">
        <f>E780*D780</f>
        <v>0</v>
      </c>
    </row>
    <row r="781" spans="1:6" s="2768" customFormat="1" ht="237.6">
      <c r="A781" s="2612"/>
      <c r="B781" s="201" t="s">
        <v>4783</v>
      </c>
      <c r="C781" s="191"/>
      <c r="D781" s="180"/>
      <c r="E781" s="1507"/>
      <c r="F781" s="192"/>
    </row>
    <row r="782" spans="1:6" s="2768" customFormat="1">
      <c r="A782" s="2612" t="str">
        <f>IF(B782&gt;0,MAX(A$743:A781)+1,"")</f>
        <v/>
      </c>
      <c r="B782" s="203"/>
      <c r="C782" s="191"/>
      <c r="D782" s="180"/>
      <c r="E782" s="1507"/>
      <c r="F782" s="192">
        <f>E782*D782</f>
        <v>0</v>
      </c>
    </row>
    <row r="783" spans="1:6" s="2768" customFormat="1">
      <c r="A783" s="2612"/>
      <c r="B783" s="1036" t="s">
        <v>1342</v>
      </c>
      <c r="C783" s="640"/>
      <c r="D783" s="641"/>
      <c r="E783" s="1509"/>
      <c r="F783" s="642">
        <f>E783*D783</f>
        <v>0</v>
      </c>
    </row>
    <row r="784" spans="1:6" s="2768" customFormat="1">
      <c r="A784" s="2612"/>
      <c r="B784" s="2741" t="s">
        <v>1333</v>
      </c>
      <c r="C784" s="191" t="s">
        <v>267</v>
      </c>
      <c r="D784" s="180">
        <v>1</v>
      </c>
      <c r="E784" s="1507"/>
      <c r="F784" s="192">
        <f>E784*D784</f>
        <v>0</v>
      </c>
    </row>
    <row r="785" spans="1:9" s="2768" customFormat="1">
      <c r="A785" s="2612"/>
      <c r="B785" s="2741" t="s">
        <v>1334</v>
      </c>
      <c r="C785" s="191" t="s">
        <v>267</v>
      </c>
      <c r="D785" s="180">
        <v>1</v>
      </c>
      <c r="E785" s="1507"/>
      <c r="F785" s="192">
        <f>E785*D785</f>
        <v>0</v>
      </c>
    </row>
    <row r="786" spans="1:9" s="2768" customFormat="1">
      <c r="A786" s="2612" t="str">
        <f>IF(B786&gt;0,MAX(A$743:A849)+1,"")</f>
        <v/>
      </c>
      <c r="B786" s="2737"/>
      <c r="C786" s="3251"/>
      <c r="D786" s="2837"/>
      <c r="E786" s="2692"/>
      <c r="F786" s="2835"/>
    </row>
    <row r="787" spans="1:9" s="2768" customFormat="1" ht="92.4">
      <c r="A787" s="2612">
        <f>IF(B787&gt;0,MAX(A$743:A786)+1,"")</f>
        <v>6</v>
      </c>
      <c r="B787" s="178" t="s">
        <v>4784</v>
      </c>
      <c r="C787" s="191"/>
      <c r="D787" s="180"/>
      <c r="E787" s="1499"/>
      <c r="F787" s="192">
        <f t="shared" ref="F787:F793" si="18">E787*D787</f>
        <v>0</v>
      </c>
    </row>
    <row r="788" spans="1:9" s="2768" customFormat="1" ht="356.4">
      <c r="A788" s="2612"/>
      <c r="B788" s="202" t="s">
        <v>4785</v>
      </c>
      <c r="C788" s="191"/>
      <c r="D788" s="180"/>
      <c r="E788" s="1507"/>
      <c r="F788" s="192">
        <f t="shared" si="18"/>
        <v>0</v>
      </c>
      <c r="I788" s="2833"/>
    </row>
    <row r="789" spans="1:9" s="2768" customFormat="1">
      <c r="A789" s="2612"/>
      <c r="B789" s="3309"/>
      <c r="C789" s="191"/>
      <c r="D789" s="180"/>
      <c r="E789" s="1507"/>
      <c r="F789" s="192">
        <f t="shared" si="18"/>
        <v>0</v>
      </c>
    </row>
    <row r="790" spans="1:9" s="2768" customFormat="1" ht="26.4">
      <c r="A790" s="2612"/>
      <c r="B790" s="193" t="s">
        <v>4786</v>
      </c>
      <c r="C790" s="191"/>
      <c r="D790" s="180"/>
      <c r="E790" s="1507"/>
      <c r="F790" s="192">
        <f t="shared" si="18"/>
        <v>0</v>
      </c>
    </row>
    <row r="791" spans="1:9" s="2768" customFormat="1">
      <c r="A791" s="2612"/>
      <c r="B791" s="3309"/>
      <c r="C791" s="640"/>
      <c r="D791" s="641"/>
      <c r="E791" s="1509"/>
      <c r="F791" s="642">
        <f t="shared" si="18"/>
        <v>0</v>
      </c>
    </row>
    <row r="792" spans="1:9" s="2768" customFormat="1">
      <c r="A792" s="2612"/>
      <c r="B792" s="2741" t="s">
        <v>1333</v>
      </c>
      <c r="C792" s="191" t="s">
        <v>267</v>
      </c>
      <c r="D792" s="180">
        <v>1</v>
      </c>
      <c r="E792" s="1507"/>
      <c r="F792" s="192">
        <f t="shared" si="18"/>
        <v>0</v>
      </c>
    </row>
    <row r="793" spans="1:9" s="2768" customFormat="1">
      <c r="A793" s="2612"/>
      <c r="B793" s="2741" t="s">
        <v>1334</v>
      </c>
      <c r="C793" s="191" t="s">
        <v>267</v>
      </c>
      <c r="D793" s="180">
        <v>1</v>
      </c>
      <c r="E793" s="1507"/>
      <c r="F793" s="192">
        <f t="shared" si="18"/>
        <v>0</v>
      </c>
    </row>
    <row r="794" spans="1:9" s="2768" customFormat="1">
      <c r="A794" s="2612" t="str">
        <f>IF(B794&gt;0,MAX(A$743:A852)+1,"")</f>
        <v/>
      </c>
      <c r="B794" s="3311"/>
      <c r="C794" s="3251"/>
      <c r="D794" s="2837"/>
      <c r="E794" s="3182"/>
      <c r="F794" s="2835"/>
    </row>
    <row r="795" spans="1:9" s="2768" customFormat="1" ht="145.19999999999999">
      <c r="A795" s="2612">
        <f>IF(B795&gt;0,MAX(A$743:A794)+1,"")</f>
        <v>7</v>
      </c>
      <c r="B795" s="178" t="s">
        <v>4787</v>
      </c>
      <c r="C795" s="191"/>
      <c r="D795" s="180"/>
      <c r="E795" s="1507"/>
      <c r="F795" s="192"/>
    </row>
    <row r="796" spans="1:9" s="2768" customFormat="1">
      <c r="A796" s="2612" t="str">
        <f>IF(B796&gt;0,MAX(A$743:A795)+1,"")</f>
        <v/>
      </c>
      <c r="B796" s="200"/>
      <c r="C796" s="640"/>
      <c r="D796" s="641"/>
      <c r="E796" s="1509"/>
      <c r="F796" s="642">
        <f>E796*D796</f>
        <v>0</v>
      </c>
    </row>
    <row r="797" spans="1:9" s="2768" customFormat="1">
      <c r="A797" s="2612"/>
      <c r="B797" s="2741" t="s">
        <v>1333</v>
      </c>
      <c r="C797" s="191" t="s">
        <v>267</v>
      </c>
      <c r="D797" s="180">
        <v>1</v>
      </c>
      <c r="E797" s="1507"/>
      <c r="F797" s="2835">
        <f>E797*D797</f>
        <v>0</v>
      </c>
    </row>
    <row r="798" spans="1:9" s="2768" customFormat="1">
      <c r="A798" s="2612"/>
      <c r="B798" s="2741" t="s">
        <v>1334</v>
      </c>
      <c r="C798" s="191" t="s">
        <v>267</v>
      </c>
      <c r="D798" s="180">
        <v>1</v>
      </c>
      <c r="E798" s="1507"/>
      <c r="F798" s="2835">
        <f>E798*D798</f>
        <v>0</v>
      </c>
    </row>
    <row r="799" spans="1:9" s="2768" customFormat="1">
      <c r="A799" s="2612" t="str">
        <f>IF(B799&gt;0,MAX(A$743:A785)+1,"")</f>
        <v/>
      </c>
      <c r="B799" s="3311"/>
      <c r="C799" s="3251"/>
      <c r="D799" s="2837"/>
      <c r="E799" s="3182"/>
      <c r="F799" s="2835"/>
    </row>
    <row r="800" spans="1:9" s="2768" customFormat="1">
      <c r="A800" s="2612"/>
      <c r="B800" s="2836" t="s">
        <v>4788</v>
      </c>
      <c r="C800" s="3251"/>
      <c r="D800" s="2837"/>
      <c r="E800" s="3312"/>
      <c r="F800" s="3308"/>
    </row>
    <row r="801" spans="1:6" s="2768" customFormat="1" ht="66">
      <c r="A801" s="2612">
        <f>IF(B801&gt;0,MAX(A$743:A800)+1,"")</f>
        <v>8</v>
      </c>
      <c r="B801" s="195" t="s">
        <v>4789</v>
      </c>
      <c r="C801" s="191"/>
      <c r="D801" s="180"/>
      <c r="E801" s="1507"/>
      <c r="F801" s="192"/>
    </row>
    <row r="802" spans="1:6" s="2768" customFormat="1">
      <c r="A802" s="2612"/>
      <c r="B802" s="3313" t="s">
        <v>4790</v>
      </c>
      <c r="C802" s="3251"/>
      <c r="D802" s="2837"/>
      <c r="E802" s="3182"/>
      <c r="F802" s="2835"/>
    </row>
    <row r="803" spans="1:6" s="2768" customFormat="1">
      <c r="A803" s="2612"/>
      <c r="B803" s="3309"/>
      <c r="C803" s="3251"/>
      <c r="D803" s="2837"/>
      <c r="E803" s="3182"/>
      <c r="F803" s="2835">
        <f>D803*E803</f>
        <v>0</v>
      </c>
    </row>
    <row r="804" spans="1:6" s="2768" customFormat="1" ht="52.8">
      <c r="A804" s="2612"/>
      <c r="B804" s="178" t="s">
        <v>4791</v>
      </c>
      <c r="C804" s="191"/>
      <c r="D804" s="180"/>
      <c r="E804" s="1507"/>
      <c r="F804" s="2835"/>
    </row>
    <row r="805" spans="1:6" s="2768" customFormat="1">
      <c r="A805" s="2612"/>
      <c r="B805" s="3309"/>
      <c r="C805" s="191"/>
      <c r="D805" s="180"/>
      <c r="E805" s="1507"/>
      <c r="F805" s="2835">
        <f>E805*D805</f>
        <v>0</v>
      </c>
    </row>
    <row r="806" spans="1:6" s="2768" customFormat="1" ht="26.4">
      <c r="A806" s="2612"/>
      <c r="B806" s="193" t="s">
        <v>1332</v>
      </c>
      <c r="C806" s="191"/>
      <c r="D806" s="180"/>
      <c r="E806" s="1507"/>
      <c r="F806" s="2835"/>
    </row>
    <row r="807" spans="1:6" s="2768" customFormat="1">
      <c r="A807" s="2612"/>
      <c r="B807" s="3309"/>
      <c r="C807" s="191"/>
      <c r="D807" s="180"/>
      <c r="E807" s="1507"/>
      <c r="F807" s="2835">
        <f>E807*D807</f>
        <v>0</v>
      </c>
    </row>
    <row r="808" spans="1:6" s="2768" customFormat="1" ht="132">
      <c r="A808" s="2612"/>
      <c r="B808" s="2741" t="s">
        <v>1607</v>
      </c>
      <c r="C808" s="191"/>
      <c r="D808" s="180"/>
      <c r="E808" s="1507"/>
      <c r="F808" s="2835"/>
    </row>
    <row r="809" spans="1:6" s="2768" customFormat="1">
      <c r="A809" s="2612" t="str">
        <f>IF(B809&gt;0,MAX(A$743:A808)+1,"")</f>
        <v/>
      </c>
      <c r="B809" s="3309"/>
      <c r="C809" s="640"/>
      <c r="D809" s="641"/>
      <c r="E809" s="1509"/>
      <c r="F809" s="3310">
        <f>E809*D809</f>
        <v>0</v>
      </c>
    </row>
    <row r="810" spans="1:6" s="2768" customFormat="1">
      <c r="A810" s="2612"/>
      <c r="B810" s="2741" t="s">
        <v>1333</v>
      </c>
      <c r="C810" s="191" t="s">
        <v>267</v>
      </c>
      <c r="D810" s="180">
        <v>8</v>
      </c>
      <c r="E810" s="1507"/>
      <c r="F810" s="2835">
        <f>E810*D810</f>
        <v>0</v>
      </c>
    </row>
    <row r="811" spans="1:6" s="2768" customFormat="1">
      <c r="A811" s="2612"/>
      <c r="B811" s="2741" t="s">
        <v>1334</v>
      </c>
      <c r="C811" s="191" t="s">
        <v>267</v>
      </c>
      <c r="D811" s="180">
        <v>8</v>
      </c>
      <c r="E811" s="1507"/>
      <c r="F811" s="2835">
        <f>E811*D811</f>
        <v>0</v>
      </c>
    </row>
    <row r="812" spans="1:6" s="2768" customFormat="1">
      <c r="A812" s="2612" t="str">
        <f>IF(B812&gt;0,MAX(A$743:A811)+1,"")</f>
        <v/>
      </c>
      <c r="B812" s="3311"/>
      <c r="C812" s="3251"/>
      <c r="D812" s="2837"/>
      <c r="E812" s="3182"/>
      <c r="F812" s="2835"/>
    </row>
    <row r="813" spans="1:6" s="2768" customFormat="1" ht="66">
      <c r="A813" s="2612">
        <f>IF(B813&gt;0,MAX(A$743:A812)+1,"")</f>
        <v>9</v>
      </c>
      <c r="B813" s="194" t="s">
        <v>4792</v>
      </c>
      <c r="C813" s="191"/>
      <c r="D813" s="180"/>
      <c r="E813" s="1507"/>
      <c r="F813" s="192"/>
    </row>
    <row r="814" spans="1:6" s="2768" customFormat="1" ht="39.6">
      <c r="A814" s="2612"/>
      <c r="B814" s="195" t="s">
        <v>4793</v>
      </c>
      <c r="C814" s="191"/>
      <c r="D814" s="180"/>
      <c r="E814" s="1507"/>
      <c r="F814" s="192"/>
    </row>
    <row r="815" spans="1:6" s="2768" customFormat="1">
      <c r="A815" s="2612"/>
      <c r="B815" s="196"/>
      <c r="C815" s="191"/>
      <c r="D815" s="180"/>
      <c r="E815" s="1507"/>
      <c r="F815" s="192">
        <f>E815*D815</f>
        <v>0</v>
      </c>
    </row>
    <row r="816" spans="1:6" s="2768" customFormat="1" ht="184.8">
      <c r="A816" s="2612"/>
      <c r="B816" s="197" t="s">
        <v>4794</v>
      </c>
      <c r="C816" s="191"/>
      <c r="D816" s="180"/>
      <c r="E816" s="1507"/>
      <c r="F816" s="192"/>
    </row>
    <row r="817" spans="1:6" s="2768" customFormat="1">
      <c r="A817" s="2612" t="str">
        <f>IF(B817&gt;0,MAX(A$743:A816)+1,"")</f>
        <v/>
      </c>
      <c r="B817" s="198"/>
      <c r="C817" s="640"/>
      <c r="D817" s="641"/>
      <c r="E817" s="1509"/>
      <c r="F817" s="642">
        <f>E817*D817</f>
        <v>0</v>
      </c>
    </row>
    <row r="818" spans="1:6" s="2768" customFormat="1">
      <c r="A818" s="2612"/>
      <c r="B818" s="2741" t="s">
        <v>1333</v>
      </c>
      <c r="C818" s="191" t="s">
        <v>267</v>
      </c>
      <c r="D818" s="180">
        <v>9</v>
      </c>
      <c r="E818" s="1507"/>
      <c r="F818" s="192">
        <f>E818*D818</f>
        <v>0</v>
      </c>
    </row>
    <row r="819" spans="1:6" s="2768" customFormat="1">
      <c r="A819" s="2612"/>
      <c r="B819" s="2741" t="s">
        <v>1334</v>
      </c>
      <c r="C819" s="191" t="s">
        <v>267</v>
      </c>
      <c r="D819" s="180">
        <v>9</v>
      </c>
      <c r="E819" s="1507"/>
      <c r="F819" s="192">
        <f>E819*D819</f>
        <v>0</v>
      </c>
    </row>
    <row r="820" spans="1:6" s="2768" customFormat="1">
      <c r="A820" s="2612" t="str">
        <f>IF(B820&gt;0,MAX(A$743:A819)+1,"")</f>
        <v/>
      </c>
      <c r="B820" s="3311"/>
      <c r="C820" s="3251"/>
      <c r="D820" s="2837"/>
      <c r="E820" s="3182"/>
      <c r="F820" s="2835"/>
    </row>
    <row r="821" spans="1:6" s="2768" customFormat="1" ht="66">
      <c r="A821" s="2612">
        <f>IF(B821&gt;0,MAX(A$743:A820)+1,"")</f>
        <v>10</v>
      </c>
      <c r="B821" s="199" t="s">
        <v>4795</v>
      </c>
      <c r="C821" s="191"/>
      <c r="D821" s="180"/>
      <c r="E821" s="1507"/>
      <c r="F821" s="192"/>
    </row>
    <row r="822" spans="1:6" s="2768" customFormat="1" ht="26.4">
      <c r="A822" s="2612"/>
      <c r="B822" s="178" t="s">
        <v>4796</v>
      </c>
      <c r="C822" s="191"/>
      <c r="D822" s="180"/>
      <c r="E822" s="1507"/>
      <c r="F822" s="192"/>
    </row>
    <row r="823" spans="1:6" s="2768" customFormat="1">
      <c r="A823" s="2612"/>
      <c r="B823" s="200"/>
      <c r="C823" s="191"/>
      <c r="D823" s="180"/>
      <c r="E823" s="1507"/>
      <c r="F823" s="192">
        <f>E823*D823</f>
        <v>0</v>
      </c>
    </row>
    <row r="824" spans="1:6" s="2768" customFormat="1" ht="39.6">
      <c r="A824" s="2612"/>
      <c r="B824" s="178" t="s">
        <v>4797</v>
      </c>
      <c r="C824" s="191"/>
      <c r="D824" s="180"/>
      <c r="E824" s="1507"/>
      <c r="F824" s="192"/>
    </row>
    <row r="825" spans="1:6" s="2768" customFormat="1">
      <c r="A825" s="2612"/>
      <c r="B825" s="200"/>
      <c r="C825" s="191"/>
      <c r="D825" s="180"/>
      <c r="E825" s="1507"/>
      <c r="F825" s="192">
        <f>E825*D825</f>
        <v>0</v>
      </c>
    </row>
    <row r="826" spans="1:6" s="2768" customFormat="1" ht="105.6">
      <c r="A826" s="2612"/>
      <c r="B826" s="201" t="s">
        <v>1335</v>
      </c>
      <c r="C826" s="191"/>
      <c r="D826" s="180"/>
      <c r="E826" s="1507"/>
      <c r="F826" s="192">
        <f>E826*D826</f>
        <v>0</v>
      </c>
    </row>
    <row r="827" spans="1:6" s="2768" customFormat="1">
      <c r="A827" s="2612"/>
      <c r="B827" s="2741" t="s">
        <v>1333</v>
      </c>
      <c r="C827" s="191" t="s">
        <v>267</v>
      </c>
      <c r="D827" s="180">
        <v>4</v>
      </c>
      <c r="E827" s="1507"/>
      <c r="F827" s="192">
        <f>E827*D827</f>
        <v>0</v>
      </c>
    </row>
    <row r="828" spans="1:6" s="2768" customFormat="1">
      <c r="A828" s="2612"/>
      <c r="B828" s="2741" t="s">
        <v>1334</v>
      </c>
      <c r="C828" s="191" t="s">
        <v>267</v>
      </c>
      <c r="D828" s="180">
        <v>4</v>
      </c>
      <c r="E828" s="1507"/>
      <c r="F828" s="192">
        <f>E828*D828</f>
        <v>0</v>
      </c>
    </row>
    <row r="829" spans="1:6" s="2768" customFormat="1">
      <c r="A829" s="2612" t="str">
        <f>IF(B829&gt;0,MAX(A$743:A828)+1,"")</f>
        <v/>
      </c>
      <c r="B829" s="3311"/>
      <c r="C829" s="3251"/>
      <c r="D829" s="2837"/>
      <c r="E829" s="3182"/>
      <c r="F829" s="2835"/>
    </row>
    <row r="830" spans="1:6" s="2768" customFormat="1" ht="66">
      <c r="A830" s="2612">
        <f>IF(B830&gt;0,MAX(A$743:A829)+1,"")</f>
        <v>11</v>
      </c>
      <c r="B830" s="3314" t="s">
        <v>4798</v>
      </c>
      <c r="C830" s="191"/>
      <c r="D830" s="180"/>
      <c r="E830" s="1507"/>
      <c r="F830" s="192"/>
    </row>
    <row r="831" spans="1:6" s="2768" customFormat="1" ht="66">
      <c r="A831" s="2612"/>
      <c r="B831" s="178" t="s">
        <v>4799</v>
      </c>
      <c r="C831" s="191"/>
      <c r="D831" s="180"/>
      <c r="E831" s="1507"/>
      <c r="F831" s="192"/>
    </row>
    <row r="832" spans="1:6" s="2768" customFormat="1">
      <c r="A832" s="2612"/>
      <c r="B832" s="200"/>
      <c r="C832" s="191"/>
      <c r="D832" s="180"/>
      <c r="E832" s="1507"/>
      <c r="F832" s="192">
        <f>E832*D832</f>
        <v>0</v>
      </c>
    </row>
    <row r="833" spans="1:6" s="2768" customFormat="1" ht="39.6">
      <c r="A833" s="2612"/>
      <c r="B833" s="178" t="s">
        <v>4800</v>
      </c>
      <c r="C833" s="191"/>
      <c r="D833" s="180"/>
      <c r="E833" s="1507"/>
      <c r="F833" s="192"/>
    </row>
    <row r="834" spans="1:6" s="2768" customFormat="1">
      <c r="A834" s="2612"/>
      <c r="B834" s="200"/>
      <c r="C834" s="191"/>
      <c r="D834" s="180"/>
      <c r="E834" s="1507"/>
      <c r="F834" s="192">
        <f>E834*D834</f>
        <v>0</v>
      </c>
    </row>
    <row r="835" spans="1:6" s="2768" customFormat="1" ht="39.6">
      <c r="A835" s="2612"/>
      <c r="B835" s="201" t="s">
        <v>4801</v>
      </c>
      <c r="C835" s="191"/>
      <c r="D835" s="180"/>
      <c r="E835" s="1507"/>
      <c r="F835" s="192"/>
    </row>
    <row r="836" spans="1:6" s="2768" customFormat="1">
      <c r="A836" s="2612"/>
      <c r="B836" s="3315"/>
      <c r="C836" s="640"/>
      <c r="D836" s="641"/>
      <c r="E836" s="1509"/>
      <c r="F836" s="642">
        <f>E836*D836</f>
        <v>0</v>
      </c>
    </row>
    <row r="837" spans="1:6" s="2768" customFormat="1">
      <c r="A837" s="2612"/>
      <c r="B837" s="2741" t="s">
        <v>1333</v>
      </c>
      <c r="C837" s="191" t="s">
        <v>267</v>
      </c>
      <c r="D837" s="180">
        <v>8</v>
      </c>
      <c r="E837" s="1507"/>
      <c r="F837" s="192">
        <f>E837*D837</f>
        <v>0</v>
      </c>
    </row>
    <row r="838" spans="1:6" s="2768" customFormat="1">
      <c r="A838" s="2612"/>
      <c r="B838" s="2741" t="s">
        <v>1334</v>
      </c>
      <c r="C838" s="191" t="s">
        <v>267</v>
      </c>
      <c r="D838" s="180">
        <v>8</v>
      </c>
      <c r="E838" s="1507"/>
      <c r="F838" s="192">
        <f>E838*D838</f>
        <v>0</v>
      </c>
    </row>
    <row r="839" spans="1:6" s="2768" customFormat="1">
      <c r="A839" s="2612" t="str">
        <f>IF(B839&gt;0,MAX(A$743:A838)+1,"")</f>
        <v/>
      </c>
      <c r="B839" s="3311"/>
      <c r="C839" s="3251"/>
      <c r="D839" s="2837"/>
      <c r="E839" s="2692"/>
      <c r="F839" s="2835"/>
    </row>
    <row r="840" spans="1:6" s="2768" customFormat="1" ht="79.2">
      <c r="A840" s="2612">
        <f>IF(B840&gt;0,MAX(A$743:A839)+1,"")</f>
        <v>12</v>
      </c>
      <c r="B840" s="3316" t="s">
        <v>4802</v>
      </c>
      <c r="C840" s="191"/>
      <c r="D840" s="180"/>
      <c r="E840" s="1499"/>
      <c r="F840" s="192"/>
    </row>
    <row r="841" spans="1:6" s="2768" customFormat="1" ht="39.6">
      <c r="A841" s="2612"/>
      <c r="B841" s="1407" t="s">
        <v>4803</v>
      </c>
      <c r="C841" s="191"/>
      <c r="D841" s="180"/>
      <c r="E841" s="3317"/>
      <c r="F841" s="192">
        <f>E841*D841</f>
        <v>0</v>
      </c>
    </row>
    <row r="842" spans="1:6" s="2768" customFormat="1">
      <c r="A842" s="2612"/>
      <c r="B842" s="3318"/>
      <c r="C842" s="191"/>
      <c r="D842" s="180"/>
      <c r="E842" s="3317"/>
      <c r="F842" s="192">
        <f>E842*D842</f>
        <v>0</v>
      </c>
    </row>
    <row r="843" spans="1:6" s="2768" customFormat="1" ht="39.6">
      <c r="A843" s="2612"/>
      <c r="B843" s="201" t="s">
        <v>4804</v>
      </c>
      <c r="C843" s="191"/>
      <c r="D843" s="180"/>
      <c r="E843" s="3319"/>
      <c r="F843" s="192"/>
    </row>
    <row r="844" spans="1:6" s="2768" customFormat="1">
      <c r="A844" s="2612"/>
      <c r="B844" s="3315"/>
      <c r="C844" s="191"/>
      <c r="D844" s="180"/>
      <c r="E844" s="3319"/>
      <c r="F844" s="192">
        <f>E844*D844</f>
        <v>0</v>
      </c>
    </row>
    <row r="845" spans="1:6" s="2768" customFormat="1" ht="213.75" customHeight="1">
      <c r="A845" s="2612"/>
      <c r="B845" s="3320" t="s">
        <v>4805</v>
      </c>
      <c r="C845" s="3321"/>
      <c r="D845" s="3322">
        <f>D841</f>
        <v>0</v>
      </c>
      <c r="E845" s="3323"/>
      <c r="F845" s="3310">
        <f>E845*D845</f>
        <v>0</v>
      </c>
    </row>
    <row r="846" spans="1:6" s="2768" customFormat="1">
      <c r="A846" s="2612"/>
      <c r="B846" s="2741" t="s">
        <v>1333</v>
      </c>
      <c r="C846" s="191" t="s">
        <v>267</v>
      </c>
      <c r="D846" s="180">
        <v>2</v>
      </c>
      <c r="E846" s="1499"/>
      <c r="F846" s="2835">
        <f>E846*D846</f>
        <v>0</v>
      </c>
    </row>
    <row r="847" spans="1:6" s="2768" customFormat="1">
      <c r="A847" s="2612"/>
      <c r="B847" s="2741" t="s">
        <v>1334</v>
      </c>
      <c r="C847" s="191" t="s">
        <v>267</v>
      </c>
      <c r="D847" s="180">
        <v>2</v>
      </c>
      <c r="E847" s="1499"/>
      <c r="F847" s="2835">
        <f>E847*D847</f>
        <v>0</v>
      </c>
    </row>
    <row r="848" spans="1:6" s="2768" customFormat="1">
      <c r="A848" s="2612" t="str">
        <f>IF(B848&gt;0,MAX(A$743:A847)+1,"")</f>
        <v/>
      </c>
      <c r="B848" s="2737"/>
      <c r="C848" s="3251"/>
      <c r="D848" s="2837"/>
      <c r="E848" s="2692"/>
      <c r="F848" s="2835"/>
    </row>
    <row r="849" spans="1:6" s="2768" customFormat="1" ht="79.2">
      <c r="A849" s="2612">
        <f>IF(B849&gt;0,MAX(A$743:A848)+1,"")</f>
        <v>13</v>
      </c>
      <c r="B849" s="178" t="s">
        <v>4806</v>
      </c>
      <c r="C849" s="191" t="s">
        <v>215</v>
      </c>
      <c r="D849" s="180">
        <v>1</v>
      </c>
      <c r="E849" s="1499"/>
      <c r="F849" s="192">
        <f>E849*D849</f>
        <v>0</v>
      </c>
    </row>
    <row r="850" spans="1:6" s="2768" customFormat="1">
      <c r="A850" s="2612" t="str">
        <f>IF(B850&gt;0,MAX(A$743:A849)+1,"")</f>
        <v/>
      </c>
      <c r="B850" s="2737"/>
      <c r="C850" s="3251"/>
      <c r="D850" s="2837"/>
      <c r="E850" s="2692"/>
      <c r="F850" s="2835"/>
    </row>
    <row r="851" spans="1:6" s="2768" customFormat="1" ht="66">
      <c r="A851" s="2612">
        <f>IF(B851&gt;0,MAX(A$743:A850)+1,"")</f>
        <v>14</v>
      </c>
      <c r="B851" s="178" t="s">
        <v>4807</v>
      </c>
      <c r="C851" s="191"/>
      <c r="D851" s="180"/>
      <c r="E851" s="1499"/>
      <c r="F851" s="192">
        <f>E851*D851</f>
        <v>0</v>
      </c>
    </row>
    <row r="852" spans="1:6" s="2768" customFormat="1">
      <c r="A852" s="2612"/>
      <c r="B852" s="178" t="s">
        <v>4808</v>
      </c>
      <c r="C852" s="191" t="s">
        <v>215</v>
      </c>
      <c r="D852" s="180">
        <v>1</v>
      </c>
      <c r="E852" s="1499"/>
      <c r="F852" s="192">
        <f>E852*D852</f>
        <v>0</v>
      </c>
    </row>
    <row r="853" spans="1:6" s="2768" customFormat="1">
      <c r="A853" s="2612" t="str">
        <f>IF(B853&gt;0,MAX(A$743:A852)+1,"")</f>
        <v/>
      </c>
      <c r="B853" s="2836"/>
      <c r="C853" s="3251"/>
      <c r="D853" s="2837"/>
      <c r="E853" s="3312"/>
      <c r="F853" s="3308"/>
    </row>
    <row r="854" spans="1:6" s="2768" customFormat="1">
      <c r="A854" s="2612"/>
      <c r="B854" s="2836" t="s">
        <v>4809</v>
      </c>
      <c r="C854" s="3251"/>
      <c r="D854" s="2837"/>
      <c r="E854" s="3312"/>
      <c r="F854" s="3308"/>
    </row>
    <row r="855" spans="1:6" s="2768" customFormat="1" ht="92.4">
      <c r="A855" s="2612">
        <f>IF(B855&gt;0,MAX(A$743:A854)+1,"")</f>
        <v>15</v>
      </c>
      <c r="B855" s="195" t="s">
        <v>4810</v>
      </c>
      <c r="C855" s="191"/>
      <c r="D855" s="180"/>
      <c r="E855" s="1507"/>
      <c r="F855" s="192"/>
    </row>
    <row r="856" spans="1:6" s="2768" customFormat="1" ht="382.8">
      <c r="A856" s="2612"/>
      <c r="B856" s="202" t="s">
        <v>4780</v>
      </c>
      <c r="C856" s="191"/>
      <c r="D856" s="180"/>
      <c r="E856" s="1507"/>
      <c r="F856" s="2835"/>
    </row>
    <row r="857" spans="1:6" s="2768" customFormat="1">
      <c r="A857" s="2612"/>
      <c r="B857" s="3309"/>
      <c r="C857" s="191"/>
      <c r="D857" s="180"/>
      <c r="E857" s="1507"/>
      <c r="F857" s="2835">
        <f>E857*D857</f>
        <v>0</v>
      </c>
    </row>
    <row r="858" spans="1:6" s="2768" customFormat="1" ht="26.4">
      <c r="A858" s="2612"/>
      <c r="B858" s="193" t="s">
        <v>1332</v>
      </c>
      <c r="C858" s="191"/>
      <c r="D858" s="180"/>
      <c r="E858" s="1507"/>
      <c r="F858" s="2835"/>
    </row>
    <row r="859" spans="1:6" s="2768" customFormat="1">
      <c r="A859" s="2612"/>
      <c r="B859" s="3309"/>
      <c r="C859" s="191"/>
      <c r="D859" s="180"/>
      <c r="E859" s="1507"/>
      <c r="F859" s="2835">
        <f>E859*D859</f>
        <v>0</v>
      </c>
    </row>
    <row r="860" spans="1:6" s="2768" customFormat="1" ht="132">
      <c r="A860" s="2612"/>
      <c r="B860" s="2741" t="s">
        <v>1607</v>
      </c>
      <c r="C860" s="191"/>
      <c r="D860" s="180"/>
      <c r="E860" s="1507"/>
      <c r="F860" s="2835"/>
    </row>
    <row r="861" spans="1:6" s="2768" customFormat="1">
      <c r="A861" s="2612" t="str">
        <f>IF(B861&gt;0,MAX(A$743:A860)+1,"")</f>
        <v/>
      </c>
      <c r="B861" s="3309"/>
      <c r="C861" s="640"/>
      <c r="D861" s="641"/>
      <c r="E861" s="1509"/>
      <c r="F861" s="3310">
        <f>E861*D861</f>
        <v>0</v>
      </c>
    </row>
    <row r="862" spans="1:6" s="2768" customFormat="1">
      <c r="A862" s="2612"/>
      <c r="B862" s="2741" t="s">
        <v>1333</v>
      </c>
      <c r="C862" s="191" t="s">
        <v>267</v>
      </c>
      <c r="D862" s="180">
        <v>5</v>
      </c>
      <c r="E862" s="1507"/>
      <c r="F862" s="2835">
        <f>E862*D862</f>
        <v>0</v>
      </c>
    </row>
    <row r="863" spans="1:6" s="2768" customFormat="1">
      <c r="A863" s="2612"/>
      <c r="B863" s="2741" t="s">
        <v>1334</v>
      </c>
      <c r="C863" s="191" t="s">
        <v>267</v>
      </c>
      <c r="D863" s="180">
        <v>5</v>
      </c>
      <c r="E863" s="1507"/>
      <c r="F863" s="2835">
        <f>E863*D863</f>
        <v>0</v>
      </c>
    </row>
    <row r="864" spans="1:6" s="2768" customFormat="1">
      <c r="A864" s="2612" t="str">
        <f>IF(B864&gt;0,MAX(A$743:A863)+1,"")</f>
        <v/>
      </c>
      <c r="B864" s="3311"/>
      <c r="C864" s="3251"/>
      <c r="D864" s="2837"/>
      <c r="E864" s="3182"/>
      <c r="F864" s="2835"/>
    </row>
    <row r="865" spans="1:6" s="2768" customFormat="1" ht="79.2">
      <c r="A865" s="2612">
        <f>IF(B865&gt;0,MAX(A$743:A864)+1,"")</f>
        <v>16</v>
      </c>
      <c r="B865" s="194" t="s">
        <v>1944</v>
      </c>
      <c r="C865" s="191"/>
      <c r="D865" s="180"/>
      <c r="E865" s="1507"/>
      <c r="F865" s="192"/>
    </row>
    <row r="866" spans="1:6" s="2768" customFormat="1" ht="145.19999999999999">
      <c r="A866" s="2612"/>
      <c r="B866" s="195" t="s">
        <v>1945</v>
      </c>
      <c r="C866" s="191"/>
      <c r="D866" s="180"/>
      <c r="E866" s="1507"/>
      <c r="F866" s="192"/>
    </row>
    <row r="867" spans="1:6" s="2768" customFormat="1">
      <c r="A867" s="2612"/>
      <c r="B867" s="196"/>
      <c r="C867" s="191"/>
      <c r="D867" s="180"/>
      <c r="E867" s="1507"/>
      <c r="F867" s="192">
        <f>E867*D867</f>
        <v>0</v>
      </c>
    </row>
    <row r="868" spans="1:6" s="2768" customFormat="1" ht="198">
      <c r="A868" s="2612"/>
      <c r="B868" s="197" t="s">
        <v>2432</v>
      </c>
      <c r="C868" s="191"/>
      <c r="D868" s="180"/>
      <c r="E868" s="1507"/>
      <c r="F868" s="192"/>
    </row>
    <row r="869" spans="1:6" s="2768" customFormat="1">
      <c r="A869" s="2612" t="str">
        <f>IF(B869&gt;0,MAX(A$743:A868)+1,"")</f>
        <v/>
      </c>
      <c r="B869" s="198"/>
      <c r="C869" s="640"/>
      <c r="D869" s="641"/>
      <c r="E869" s="1509"/>
      <c r="F869" s="642">
        <f>E869*D869</f>
        <v>0</v>
      </c>
    </row>
    <row r="870" spans="1:6" s="2768" customFormat="1">
      <c r="A870" s="2612"/>
      <c r="B870" s="2741" t="s">
        <v>1333</v>
      </c>
      <c r="C870" s="191" t="s">
        <v>267</v>
      </c>
      <c r="D870" s="180">
        <v>6</v>
      </c>
      <c r="E870" s="1507"/>
      <c r="F870" s="192">
        <f>E870*D870</f>
        <v>0</v>
      </c>
    </row>
    <row r="871" spans="1:6" s="2768" customFormat="1">
      <c r="A871" s="2612"/>
      <c r="B871" s="2741" t="s">
        <v>1334</v>
      </c>
      <c r="C871" s="191" t="s">
        <v>267</v>
      </c>
      <c r="D871" s="180">
        <v>6</v>
      </c>
      <c r="E871" s="1507"/>
      <c r="F871" s="192">
        <f>E871*D871</f>
        <v>0</v>
      </c>
    </row>
    <row r="872" spans="1:6" s="2768" customFormat="1">
      <c r="A872" s="2612" t="str">
        <f>IF(B872&gt;0,MAX(A$743:A871)+1,"")</f>
        <v/>
      </c>
      <c r="B872" s="3311"/>
      <c r="C872" s="3251"/>
      <c r="D872" s="2837"/>
      <c r="E872" s="3182"/>
      <c r="F872" s="2835"/>
    </row>
    <row r="873" spans="1:6" s="2768" customFormat="1" ht="92.4">
      <c r="A873" s="2612">
        <f>IF(B873&gt;0,MAX(A$743:A872)+1,"")</f>
        <v>17</v>
      </c>
      <c r="B873" s="199" t="s">
        <v>1946</v>
      </c>
      <c r="C873" s="191"/>
      <c r="D873" s="180"/>
      <c r="E873" s="1507"/>
      <c r="F873" s="192"/>
    </row>
    <row r="874" spans="1:6" s="2768" customFormat="1" ht="158.4">
      <c r="A874" s="2612"/>
      <c r="B874" s="202" t="s">
        <v>2431</v>
      </c>
      <c r="C874" s="191"/>
      <c r="D874" s="180"/>
      <c r="E874" s="1507"/>
      <c r="F874" s="192"/>
    </row>
    <row r="875" spans="1:6" s="2768" customFormat="1">
      <c r="A875" s="2612"/>
      <c r="B875" s="200"/>
      <c r="C875" s="191"/>
      <c r="D875" s="180"/>
      <c r="E875" s="1507"/>
      <c r="F875" s="192">
        <f>E875*D875</f>
        <v>0</v>
      </c>
    </row>
    <row r="876" spans="1:6" s="2768" customFormat="1" ht="105.6">
      <c r="A876" s="2612"/>
      <c r="B876" s="1036" t="s">
        <v>1335</v>
      </c>
      <c r="C876" s="640"/>
      <c r="D876" s="641"/>
      <c r="E876" s="1509"/>
      <c r="F876" s="642">
        <f>E876*D876</f>
        <v>0</v>
      </c>
    </row>
    <row r="877" spans="1:6" s="2768" customFormat="1">
      <c r="A877" s="2612"/>
      <c r="B877" s="2741" t="s">
        <v>1333</v>
      </c>
      <c r="C877" s="191" t="s">
        <v>267</v>
      </c>
      <c r="D877" s="180">
        <v>4</v>
      </c>
      <c r="E877" s="1507"/>
      <c r="F877" s="192">
        <f>E877*D877</f>
        <v>0</v>
      </c>
    </row>
    <row r="878" spans="1:6" s="2768" customFormat="1">
      <c r="A878" s="2612"/>
      <c r="B878" s="2741" t="s">
        <v>1334</v>
      </c>
      <c r="C878" s="191" t="s">
        <v>267</v>
      </c>
      <c r="D878" s="180">
        <v>4</v>
      </c>
      <c r="E878" s="1507"/>
      <c r="F878" s="192">
        <f>E878*D878</f>
        <v>0</v>
      </c>
    </row>
    <row r="879" spans="1:6" s="2768" customFormat="1">
      <c r="A879" s="2612" t="str">
        <f>IF(B879&gt;0,MAX(A$743:A878)+1,"")</f>
        <v/>
      </c>
      <c r="B879" s="3311"/>
      <c r="C879" s="3251"/>
      <c r="D879" s="2837"/>
      <c r="E879" s="3182"/>
      <c r="F879" s="2835"/>
    </row>
    <row r="880" spans="1:6" s="2768" customFormat="1" ht="39.6">
      <c r="A880" s="2612">
        <f>IF(B880&gt;0,MAX(A$743:A879)+1,"")</f>
        <v>18</v>
      </c>
      <c r="B880" s="178" t="s">
        <v>1337</v>
      </c>
      <c r="C880" s="191"/>
      <c r="D880" s="180"/>
      <c r="E880" s="1507"/>
      <c r="F880" s="192"/>
    </row>
    <row r="881" spans="1:6" s="2768" customFormat="1" ht="39.6">
      <c r="A881" s="2612"/>
      <c r="B881" s="2741" t="s">
        <v>1338</v>
      </c>
      <c r="C881" s="3251"/>
      <c r="D881" s="2837"/>
      <c r="E881" s="3182"/>
      <c r="F881" s="2835"/>
    </row>
    <row r="882" spans="1:6" s="2768" customFormat="1">
      <c r="A882" s="2612"/>
      <c r="B882" s="3309"/>
      <c r="C882" s="3251"/>
      <c r="D882" s="2837"/>
      <c r="E882" s="3182"/>
      <c r="F882" s="2835">
        <f>D882*E882</f>
        <v>0</v>
      </c>
    </row>
    <row r="883" spans="1:6" s="2768" customFormat="1" ht="92.4">
      <c r="A883" s="2612"/>
      <c r="B883" s="202" t="s">
        <v>2430</v>
      </c>
      <c r="C883" s="191"/>
      <c r="D883" s="180"/>
      <c r="E883" s="1507"/>
      <c r="F883" s="2835"/>
    </row>
    <row r="884" spans="1:6" s="2768" customFormat="1">
      <c r="A884" s="2612"/>
      <c r="B884" s="3309"/>
      <c r="C884" s="191"/>
      <c r="D884" s="180"/>
      <c r="E884" s="1507"/>
      <c r="F884" s="2835">
        <f>E884*D884</f>
        <v>0</v>
      </c>
    </row>
    <row r="885" spans="1:6" s="2768" customFormat="1" ht="145.19999999999999">
      <c r="A885" s="2612"/>
      <c r="B885" s="2741" t="s">
        <v>1339</v>
      </c>
      <c r="C885" s="191"/>
      <c r="D885" s="180"/>
      <c r="E885" s="1507"/>
      <c r="F885" s="2835"/>
    </row>
    <row r="886" spans="1:6" s="2768" customFormat="1">
      <c r="A886" s="2612" t="str">
        <f>IF(B886&gt;0,MAX(A$743:A885)+1,"")</f>
        <v/>
      </c>
      <c r="B886" s="3309"/>
      <c r="C886" s="640"/>
      <c r="D886" s="641"/>
      <c r="E886" s="1509"/>
      <c r="F886" s="3310">
        <f>E886*D886</f>
        <v>0</v>
      </c>
    </row>
    <row r="887" spans="1:6" s="2768" customFormat="1">
      <c r="A887" s="2612"/>
      <c r="B887" s="2741" t="s">
        <v>1333</v>
      </c>
      <c r="C887" s="191" t="s">
        <v>267</v>
      </c>
      <c r="D887" s="180">
        <v>1</v>
      </c>
      <c r="E887" s="1507"/>
      <c r="F887" s="192">
        <f>E887*D887</f>
        <v>0</v>
      </c>
    </row>
    <row r="888" spans="1:6" s="2768" customFormat="1">
      <c r="A888" s="2612"/>
      <c r="B888" s="2741" t="s">
        <v>1334</v>
      </c>
      <c r="C888" s="191" t="s">
        <v>267</v>
      </c>
      <c r="D888" s="180">
        <v>1</v>
      </c>
      <c r="E888" s="1507"/>
      <c r="F888" s="192">
        <f>E888*D888</f>
        <v>0</v>
      </c>
    </row>
    <row r="889" spans="1:6" s="2592" customFormat="1">
      <c r="A889" s="2612" t="str">
        <f>IF(B889&gt;0,MAX(A$743:A888)+1,"")</f>
        <v/>
      </c>
      <c r="B889" s="2899"/>
      <c r="D889" s="2624"/>
      <c r="E889" s="3182"/>
      <c r="F889" s="3127"/>
    </row>
    <row r="890" spans="1:6" s="2768" customFormat="1" ht="39.6">
      <c r="A890" s="2612">
        <f>IF(B890&gt;0,MAX(A$743:A889)+1,"")</f>
        <v>19</v>
      </c>
      <c r="B890" s="190" t="s">
        <v>1340</v>
      </c>
      <c r="C890" s="191"/>
      <c r="D890" s="180"/>
      <c r="E890" s="1507"/>
      <c r="F890" s="192"/>
    </row>
    <row r="891" spans="1:6" s="2768" customFormat="1" ht="39.6">
      <c r="A891" s="2612"/>
      <c r="B891" s="202" t="s">
        <v>1341</v>
      </c>
      <c r="C891" s="191"/>
      <c r="D891" s="180"/>
      <c r="E891" s="1507"/>
      <c r="F891" s="192"/>
    </row>
    <row r="892" spans="1:6" s="2768" customFormat="1">
      <c r="A892" s="2612" t="str">
        <f>IF(B892&gt;0,MAX(A$743:A891)+1,"")</f>
        <v/>
      </c>
      <c r="B892" s="200"/>
      <c r="C892" s="191"/>
      <c r="D892" s="180"/>
      <c r="E892" s="1507"/>
      <c r="F892" s="192">
        <f>E892*D892</f>
        <v>0</v>
      </c>
    </row>
    <row r="893" spans="1:6" s="2768" customFormat="1" ht="237.6">
      <c r="A893" s="2612"/>
      <c r="B893" s="201" t="s">
        <v>4811</v>
      </c>
      <c r="C893" s="191"/>
      <c r="D893" s="180"/>
      <c r="E893" s="1507"/>
      <c r="F893" s="192"/>
    </row>
    <row r="894" spans="1:6" s="2768" customFormat="1">
      <c r="A894" s="2612" t="str">
        <f>IF(B894&gt;0,MAX(A$743:A893)+1,"")</f>
        <v/>
      </c>
      <c r="B894" s="203"/>
      <c r="C894" s="191"/>
      <c r="D894" s="180"/>
      <c r="E894" s="1507"/>
      <c r="F894" s="192">
        <f>E894*D894</f>
        <v>0</v>
      </c>
    </row>
    <row r="895" spans="1:6" s="2768" customFormat="1">
      <c r="A895" s="2612"/>
      <c r="B895" s="1036" t="s">
        <v>1342</v>
      </c>
      <c r="C895" s="640"/>
      <c r="D895" s="641"/>
      <c r="E895" s="1509"/>
      <c r="F895" s="642">
        <f>E895*D895</f>
        <v>0</v>
      </c>
    </row>
    <row r="896" spans="1:6" s="2768" customFormat="1">
      <c r="A896" s="2612"/>
      <c r="B896" s="2741" t="s">
        <v>1333</v>
      </c>
      <c r="C896" s="191" t="s">
        <v>267</v>
      </c>
      <c r="D896" s="180">
        <v>1</v>
      </c>
      <c r="E896" s="1507"/>
      <c r="F896" s="192">
        <f>E896*D896</f>
        <v>0</v>
      </c>
    </row>
    <row r="897" spans="1:6" s="2768" customFormat="1">
      <c r="A897" s="2612"/>
      <c r="B897" s="2741" t="s">
        <v>1334</v>
      </c>
      <c r="C897" s="191" t="s">
        <v>267</v>
      </c>
      <c r="D897" s="180">
        <v>1</v>
      </c>
      <c r="E897" s="1507"/>
      <c r="F897" s="192">
        <f>E897*D897</f>
        <v>0</v>
      </c>
    </row>
    <row r="898" spans="1:6" s="2768" customFormat="1">
      <c r="A898" s="2612" t="str">
        <f>IF(B898&gt;0,MAX(A$743:A897)+1,"")</f>
        <v/>
      </c>
      <c r="B898" s="3311"/>
      <c r="C898" s="3251"/>
      <c r="D898" s="2837"/>
      <c r="E898" s="3182"/>
      <c r="F898" s="2835"/>
    </row>
    <row r="899" spans="1:6" s="2768" customFormat="1" ht="145.19999999999999">
      <c r="A899" s="2612">
        <f>IF(B899&gt;0,MAX(A$743:A898)+1,"")</f>
        <v>20</v>
      </c>
      <c r="B899" s="178" t="s">
        <v>4812</v>
      </c>
      <c r="C899" s="191"/>
      <c r="D899" s="180"/>
      <c r="E899" s="1507"/>
      <c r="F899" s="192"/>
    </row>
    <row r="900" spans="1:6" s="2768" customFormat="1">
      <c r="A900" s="2612" t="str">
        <f>IF(B900&gt;0,MAX(A$743:A899)+1,"")</f>
        <v/>
      </c>
      <c r="B900" s="200"/>
      <c r="C900" s="640"/>
      <c r="D900" s="641"/>
      <c r="E900" s="1509"/>
      <c r="F900" s="642">
        <f>E900*D900</f>
        <v>0</v>
      </c>
    </row>
    <row r="901" spans="1:6" s="2768" customFormat="1">
      <c r="A901" s="2612"/>
      <c r="B901" s="2741" t="s">
        <v>1333</v>
      </c>
      <c r="C901" s="191" t="s">
        <v>267</v>
      </c>
      <c r="D901" s="180">
        <v>3</v>
      </c>
      <c r="E901" s="1507"/>
      <c r="F901" s="2835">
        <f>E901*D901</f>
        <v>0</v>
      </c>
    </row>
    <row r="902" spans="1:6" s="2768" customFormat="1">
      <c r="A902" s="2612"/>
      <c r="B902" s="2741" t="s">
        <v>1334</v>
      </c>
      <c r="C902" s="191" t="s">
        <v>267</v>
      </c>
      <c r="D902" s="180">
        <v>3</v>
      </c>
      <c r="E902" s="1507"/>
      <c r="F902" s="2835">
        <f>E902*D902</f>
        <v>0</v>
      </c>
    </row>
    <row r="903" spans="1:6" s="2768" customFormat="1">
      <c r="A903" s="2612" t="str">
        <f>IF(B903&gt;0,MAX(A$743:A902)+1,"")</f>
        <v/>
      </c>
      <c r="B903" s="2836"/>
      <c r="C903" s="3251"/>
      <c r="D903" s="2837"/>
      <c r="E903" s="3312"/>
      <c r="F903" s="3308"/>
    </row>
    <row r="904" spans="1:6" s="2768" customFormat="1">
      <c r="A904" s="2612"/>
      <c r="B904" s="2836" t="s">
        <v>4813</v>
      </c>
      <c r="C904" s="3251"/>
      <c r="D904" s="2837"/>
      <c r="E904" s="3312"/>
      <c r="F904" s="3308"/>
    </row>
    <row r="905" spans="1:6" s="2768" customFormat="1" ht="66">
      <c r="A905" s="2612">
        <f>IF(B905&gt;0,MAX(A$743:A904)+1,"")</f>
        <v>21</v>
      </c>
      <c r="B905" s="195" t="s">
        <v>4789</v>
      </c>
      <c r="C905" s="191"/>
      <c r="D905" s="180"/>
      <c r="E905" s="1507"/>
      <c r="F905" s="192"/>
    </row>
    <row r="906" spans="1:6" s="2768" customFormat="1">
      <c r="A906" s="2612"/>
      <c r="B906" s="3313" t="s">
        <v>4790</v>
      </c>
      <c r="C906" s="3251"/>
      <c r="D906" s="2837"/>
      <c r="E906" s="3182"/>
      <c r="F906" s="2835"/>
    </row>
    <row r="907" spans="1:6" s="2768" customFormat="1">
      <c r="A907" s="2612"/>
      <c r="B907" s="3309"/>
      <c r="C907" s="3251"/>
      <c r="D907" s="2837"/>
      <c r="E907" s="3182"/>
      <c r="F907" s="2835">
        <f>D907*E907</f>
        <v>0</v>
      </c>
    </row>
    <row r="908" spans="1:6" s="2768" customFormat="1" ht="52.8">
      <c r="A908" s="2612"/>
      <c r="B908" s="178" t="s">
        <v>4791</v>
      </c>
      <c r="C908" s="191"/>
      <c r="D908" s="180"/>
      <c r="E908" s="1507"/>
      <c r="F908" s="2835"/>
    </row>
    <row r="909" spans="1:6" s="2768" customFormat="1">
      <c r="A909" s="2612"/>
      <c r="B909" s="3309"/>
      <c r="C909" s="191"/>
      <c r="D909" s="180"/>
      <c r="E909" s="1507"/>
      <c r="F909" s="2835">
        <f>E909*D909</f>
        <v>0</v>
      </c>
    </row>
    <row r="910" spans="1:6" s="2768" customFormat="1" ht="26.4">
      <c r="A910" s="2612"/>
      <c r="B910" s="193" t="s">
        <v>1332</v>
      </c>
      <c r="C910" s="191"/>
      <c r="D910" s="180"/>
      <c r="E910" s="1507"/>
      <c r="F910" s="2835"/>
    </row>
    <row r="911" spans="1:6" s="2768" customFormat="1">
      <c r="A911" s="2612" t="str">
        <f>IF(B911&gt;0,MAX(A$743:A910)+1,"")</f>
        <v/>
      </c>
      <c r="B911" s="3309"/>
      <c r="C911" s="191"/>
      <c r="D911" s="180"/>
      <c r="E911" s="1507"/>
      <c r="F911" s="2835">
        <f>E911*D911</f>
        <v>0</v>
      </c>
    </row>
    <row r="912" spans="1:6" s="2768" customFormat="1" ht="132">
      <c r="A912" s="2612"/>
      <c r="B912" s="2741" t="s">
        <v>1607</v>
      </c>
      <c r="C912" s="191"/>
      <c r="D912" s="180"/>
      <c r="E912" s="1507"/>
      <c r="F912" s="2835"/>
    </row>
    <row r="913" spans="1:6" s="2768" customFormat="1">
      <c r="A913" s="2612" t="str">
        <f>IF(B913&gt;0,MAX(A$743:A912)+1,"")</f>
        <v/>
      </c>
      <c r="B913" s="3309"/>
      <c r="C913" s="640"/>
      <c r="D913" s="641"/>
      <c r="E913" s="1509"/>
      <c r="F913" s="3310">
        <f>E913*D913</f>
        <v>0</v>
      </c>
    </row>
    <row r="914" spans="1:6" s="2768" customFormat="1">
      <c r="A914" s="2612"/>
      <c r="B914" s="2741" t="s">
        <v>1333</v>
      </c>
      <c r="C914" s="191" t="s">
        <v>267</v>
      </c>
      <c r="D914" s="180">
        <v>1</v>
      </c>
      <c r="E914" s="1507"/>
      <c r="F914" s="2835">
        <f>E914*D914</f>
        <v>0</v>
      </c>
    </row>
    <row r="915" spans="1:6" s="2768" customFormat="1">
      <c r="A915" s="2612"/>
      <c r="B915" s="2741" t="s">
        <v>1334</v>
      </c>
      <c r="C915" s="191" t="s">
        <v>267</v>
      </c>
      <c r="D915" s="180">
        <v>1</v>
      </c>
      <c r="E915" s="1507"/>
      <c r="F915" s="2835">
        <f>E915*D915</f>
        <v>0</v>
      </c>
    </row>
    <row r="916" spans="1:6" s="2768" customFormat="1">
      <c r="A916" s="2612" t="str">
        <f>IF(B916&gt;0,MAX(A$743:A915)+1,"")</f>
        <v/>
      </c>
      <c r="B916" s="3311"/>
      <c r="C916" s="3251"/>
      <c r="D916" s="2837"/>
      <c r="E916" s="3182"/>
      <c r="F916" s="2835"/>
    </row>
    <row r="917" spans="1:6" s="2768" customFormat="1" ht="145.19999999999999">
      <c r="A917" s="2612">
        <f>IF(B917&gt;0,MAX(A$743:A916)+1,"")</f>
        <v>22</v>
      </c>
      <c r="B917" s="178" t="s">
        <v>4787</v>
      </c>
      <c r="C917" s="191"/>
      <c r="D917" s="180"/>
      <c r="E917" s="1507"/>
      <c r="F917" s="192"/>
    </row>
    <row r="918" spans="1:6" s="2768" customFormat="1">
      <c r="A918" s="2612" t="str">
        <f>IF(B918&gt;0,MAX(A$10:A917)+1,"")</f>
        <v/>
      </c>
      <c r="B918" s="200"/>
      <c r="C918" s="640"/>
      <c r="D918" s="641"/>
      <c r="E918" s="1509"/>
      <c r="F918" s="642">
        <f>E918*D918</f>
        <v>0</v>
      </c>
    </row>
    <row r="919" spans="1:6" s="2768" customFormat="1">
      <c r="A919" s="2612"/>
      <c r="B919" s="2741" t="s">
        <v>1333</v>
      </c>
      <c r="C919" s="191" t="s">
        <v>267</v>
      </c>
      <c r="D919" s="180">
        <v>1</v>
      </c>
      <c r="E919" s="1507"/>
      <c r="F919" s="2835">
        <f>E919*D919</f>
        <v>0</v>
      </c>
    </row>
    <row r="920" spans="1:6" s="2768" customFormat="1">
      <c r="A920" s="2612"/>
      <c r="B920" s="2741" t="s">
        <v>1334</v>
      </c>
      <c r="C920" s="191" t="s">
        <v>267</v>
      </c>
      <c r="D920" s="180">
        <v>1</v>
      </c>
      <c r="E920" s="1507"/>
      <c r="F920" s="2835">
        <f>E920*D920</f>
        <v>0</v>
      </c>
    </row>
    <row r="921" spans="1:6" s="2611" customFormat="1">
      <c r="C921" s="2608"/>
      <c r="F921" s="3307"/>
    </row>
    <row r="922" spans="1:6" s="2592" customFormat="1">
      <c r="A922" s="3297" t="str">
        <f>A735</f>
        <v>5.5.</v>
      </c>
      <c r="B922" s="3239" t="str">
        <f>LEFT(B735,100)&amp;" UKUPNO:"</f>
        <v>SANITARNA OPREMA UKUPNO:</v>
      </c>
      <c r="C922" s="3240"/>
      <c r="D922" s="3240"/>
      <c r="E922" s="3287"/>
      <c r="F922" s="3288">
        <f>SUM(F736:F921)</f>
        <v>0</v>
      </c>
    </row>
    <row r="923" spans="1:6" s="2592" customFormat="1">
      <c r="A923" s="2703"/>
      <c r="B923" s="2899"/>
      <c r="C923" s="2624"/>
      <c r="D923" s="2837"/>
      <c r="E923" s="2740"/>
      <c r="F923" s="3127"/>
    </row>
    <row r="924" spans="1:6" s="2592" customFormat="1">
      <c r="C924" s="2624"/>
      <c r="F924" s="3127"/>
    </row>
    <row r="925" spans="1:6" s="2592" customFormat="1" ht="12.75" customHeight="1">
      <c r="A925" s="3245" t="s">
        <v>4814</v>
      </c>
      <c r="B925" s="3246" t="s">
        <v>4815</v>
      </c>
      <c r="C925" s="3247"/>
      <c r="D925" s="3248"/>
      <c r="E925" s="3289"/>
      <c r="F925" s="3250"/>
    </row>
    <row r="926" spans="1:6" s="2592" customFormat="1">
      <c r="A926" s="2612"/>
      <c r="B926" s="2737"/>
      <c r="C926" s="2624"/>
      <c r="D926" s="2738"/>
      <c r="E926" s="2740"/>
      <c r="F926" s="3127"/>
    </row>
    <row r="927" spans="1:6" s="2592" customFormat="1" ht="224.4">
      <c r="A927" s="2840">
        <f>IF(B927&gt;0,MAX(A$926:A926)+1,"")</f>
        <v>1</v>
      </c>
      <c r="B927" s="2741" t="s">
        <v>4816</v>
      </c>
      <c r="C927" s="2624" t="s">
        <v>267</v>
      </c>
      <c r="D927" s="2738">
        <v>1</v>
      </c>
      <c r="E927" s="3182">
        <v>0</v>
      </c>
      <c r="F927" s="2835">
        <f>E927*D927</f>
        <v>0</v>
      </c>
    </row>
    <row r="928" spans="1:6" s="2592" customFormat="1">
      <c r="C928" s="2624"/>
      <c r="F928" s="3127"/>
    </row>
    <row r="929" spans="1:6" s="2592" customFormat="1">
      <c r="A929" s="3297" t="str">
        <f>A925</f>
        <v>5.6.</v>
      </c>
      <c r="B929" s="3239" t="str">
        <f>LEFT(B925,100)&amp;" UKUPNO:"</f>
        <v>SNIMAK IZVEDENOG STANJA INSTALACIJA UKUPNO:</v>
      </c>
      <c r="C929" s="3240"/>
      <c r="D929" s="3240"/>
      <c r="E929" s="3287"/>
      <c r="F929" s="3288">
        <f>SUM(F926:F928)</f>
        <v>0</v>
      </c>
    </row>
    <row r="930" spans="1:6" s="2592" customFormat="1">
      <c r="A930" s="3300"/>
      <c r="B930" s="2899"/>
      <c r="C930" s="2617"/>
      <c r="D930" s="2617"/>
      <c r="E930" s="3324"/>
      <c r="F930" s="3325"/>
    </row>
    <row r="931" spans="1:6" s="2592" customFormat="1">
      <c r="A931" s="3300"/>
      <c r="B931" s="2899"/>
      <c r="C931" s="2617"/>
      <c r="D931" s="2617"/>
      <c r="E931" s="3324"/>
      <c r="F931" s="3325"/>
    </row>
    <row r="932" spans="1:6" s="2592" customFormat="1">
      <c r="A932" s="3300"/>
      <c r="B932" s="2899"/>
      <c r="C932" s="2617"/>
      <c r="D932" s="2617"/>
      <c r="E932" s="3324"/>
      <c r="F932" s="3325"/>
    </row>
    <row r="933" spans="1:6" s="2592" customFormat="1" ht="16.8">
      <c r="A933" s="3326"/>
      <c r="B933" s="3327" t="s">
        <v>1349</v>
      </c>
      <c r="C933" s="3328"/>
      <c r="D933" s="3329"/>
      <c r="E933" s="3329"/>
      <c r="F933" s="3330"/>
    </row>
    <row r="934" spans="1:6" s="2592" customFormat="1">
      <c r="A934" s="3331"/>
      <c r="B934" s="2899"/>
      <c r="C934" s="3332"/>
      <c r="D934" s="2776"/>
      <c r="E934" s="2693"/>
      <c r="F934" s="2835"/>
    </row>
    <row r="935" spans="1:6" s="2592" customFormat="1">
      <c r="A935" s="3331"/>
      <c r="B935" s="3333"/>
      <c r="C935" s="3332"/>
      <c r="D935" s="2626"/>
      <c r="E935" s="2693"/>
      <c r="F935" s="2835"/>
    </row>
    <row r="936" spans="1:6" s="2592" customFormat="1">
      <c r="A936" s="3334" t="str">
        <f>A9</f>
        <v>5.1.</v>
      </c>
      <c r="B936" s="3335" t="str">
        <f>B9</f>
        <v>GRAĐEVINSKI RADOVI</v>
      </c>
      <c r="C936" s="3336"/>
      <c r="D936" s="3337"/>
      <c r="E936" s="3338"/>
      <c r="F936" s="3339"/>
    </row>
    <row r="937" spans="1:6" s="2592" customFormat="1">
      <c r="A937" s="3340" t="str">
        <f>A11</f>
        <v>5.1.1.</v>
      </c>
      <c r="B937" s="3341" t="str">
        <f>B11</f>
        <v>PRIPREMNI RADOVI</v>
      </c>
      <c r="C937" s="2627"/>
      <c r="D937" s="2627"/>
      <c r="F937" s="3295">
        <f>F19</f>
        <v>0</v>
      </c>
    </row>
    <row r="938" spans="1:6" s="2592" customFormat="1">
      <c r="A938" s="3340" t="str">
        <f>A21</f>
        <v>5.1.2.</v>
      </c>
      <c r="B938" s="3341" t="str">
        <f>B21</f>
        <v>RUŠENJA I DEMONTAŽE</v>
      </c>
      <c r="C938" s="2627"/>
      <c r="D938" s="2627"/>
      <c r="F938" s="3295">
        <f>F47</f>
        <v>0</v>
      </c>
    </row>
    <row r="939" spans="1:6" s="2592" customFormat="1">
      <c r="A939" s="3340" t="str">
        <f>A49</f>
        <v>5.1.3.</v>
      </c>
      <c r="B939" s="3341" t="str">
        <f>B49</f>
        <v>ZEMLJANI RADOVI</v>
      </c>
      <c r="C939" s="2627"/>
      <c r="D939" s="2627"/>
      <c r="F939" s="3295">
        <f>F97</f>
        <v>0</v>
      </c>
    </row>
    <row r="940" spans="1:6" s="2592" customFormat="1">
      <c r="A940" s="3340" t="str">
        <f>A99</f>
        <v>5.1.4.</v>
      </c>
      <c r="B940" s="3341" t="str">
        <f>B99</f>
        <v>BETONSKI I ARMIRANOBETONSKI RADOVI</v>
      </c>
      <c r="C940" s="2627"/>
      <c r="D940" s="2776"/>
      <c r="F940" s="3295">
        <f>F177</f>
        <v>0</v>
      </c>
    </row>
    <row r="941" spans="1:6" s="2592" customFormat="1">
      <c r="A941" s="3340" t="str">
        <f>A179</f>
        <v>5.1.5.</v>
      </c>
      <c r="B941" s="3341" t="str">
        <f>B179</f>
        <v>ZIDARSKI RADOVI</v>
      </c>
      <c r="C941" s="2627"/>
      <c r="D941" s="2776"/>
      <c r="F941" s="3295">
        <f>F199</f>
        <v>0</v>
      </c>
    </row>
    <row r="942" spans="1:6" s="2592" customFormat="1">
      <c r="A942" s="3342" t="str">
        <f>A936</f>
        <v>5.1.</v>
      </c>
      <c r="B942" s="3343" t="str">
        <f>B936</f>
        <v>GRAĐEVINSKI RADOVI</v>
      </c>
      <c r="C942" s="3343"/>
      <c r="D942" s="3343"/>
      <c r="E942" s="3343"/>
      <c r="F942" s="3344">
        <f>SUM(F937:F941)</f>
        <v>0</v>
      </c>
    </row>
    <row r="943" spans="1:6" s="2611" customFormat="1">
      <c r="A943" s="3081"/>
      <c r="B943" s="3082"/>
      <c r="C943" s="3345"/>
      <c r="D943" s="3346"/>
      <c r="E943" s="3347"/>
      <c r="F943" s="3348"/>
    </row>
    <row r="944" spans="1:6" s="2592" customFormat="1">
      <c r="A944" s="3331"/>
      <c r="B944" s="2899"/>
      <c r="C944" s="3349"/>
      <c r="D944" s="3350"/>
      <c r="E944" s="3351"/>
      <c r="F944" s="3352"/>
    </row>
    <row r="945" spans="1:6" s="2592" customFormat="1">
      <c r="A945" s="3353" t="str">
        <f>A204</f>
        <v>5.2.</v>
      </c>
      <c r="B945" s="3354" t="str">
        <f>B204</f>
        <v>INSTALACIJE VODE</v>
      </c>
      <c r="C945" s="3336"/>
      <c r="D945" s="3337"/>
      <c r="E945" s="3338"/>
      <c r="F945" s="3339"/>
    </row>
    <row r="946" spans="1:6" s="2592" customFormat="1">
      <c r="A946" s="3340" t="str">
        <f>A206</f>
        <v>5.2.1.</v>
      </c>
      <c r="B946" s="3341" t="str">
        <f>B206</f>
        <v>VANJSKI RAZVOD VODE</v>
      </c>
      <c r="C946" s="2627"/>
      <c r="D946" s="2627"/>
      <c r="F946" s="3295">
        <f>F284</f>
        <v>0</v>
      </c>
    </row>
    <row r="947" spans="1:6" s="2592" customFormat="1">
      <c r="A947" s="3340" t="str">
        <f>A286</f>
        <v>5.2.2.</v>
      </c>
      <c r="B947" s="3341" t="str">
        <f>B286</f>
        <v>UNUTARNJI RAZVOD VODE</v>
      </c>
      <c r="C947" s="2627"/>
      <c r="D947" s="2776"/>
      <c r="F947" s="3295">
        <f>F396</f>
        <v>0</v>
      </c>
    </row>
    <row r="948" spans="1:6" s="2592" customFormat="1">
      <c r="A948" s="3342" t="str">
        <f>A945</f>
        <v>5.2.</v>
      </c>
      <c r="B948" s="3355" t="str">
        <f>B945</f>
        <v>INSTALACIJE VODE</v>
      </c>
      <c r="C948" s="3343"/>
      <c r="D948" s="3343"/>
      <c r="E948" s="3343"/>
      <c r="F948" s="3356">
        <f>SUM(F946:F947)</f>
        <v>0</v>
      </c>
    </row>
    <row r="949" spans="1:6" s="2592" customFormat="1">
      <c r="A949" s="3331"/>
      <c r="B949" s="2899"/>
      <c r="C949" s="3349"/>
      <c r="D949" s="3350"/>
      <c r="E949" s="3351"/>
      <c r="F949" s="3352"/>
    </row>
    <row r="950" spans="1:6" s="2592" customFormat="1">
      <c r="A950" s="3331"/>
      <c r="B950" s="2899"/>
      <c r="C950" s="3349"/>
      <c r="D950" s="3350"/>
      <c r="E950" s="3351"/>
      <c r="F950" s="3352"/>
    </row>
    <row r="951" spans="1:6" s="2592" customFormat="1">
      <c r="A951" s="3353" t="str">
        <f>A401</f>
        <v>5.3.</v>
      </c>
      <c r="B951" s="3354" t="str">
        <f>B401</f>
        <v>INSTALACIJE ODVODNJE</v>
      </c>
      <c r="C951" s="3336"/>
      <c r="D951" s="3337"/>
      <c r="E951" s="3338"/>
      <c r="F951" s="3339"/>
    </row>
    <row r="952" spans="1:6" s="2592" customFormat="1">
      <c r="A952" s="3340" t="str">
        <f>A403</f>
        <v>5.3.1.</v>
      </c>
      <c r="B952" s="3341" t="str">
        <f>B401</f>
        <v>INSTALACIJE ODVODNJE</v>
      </c>
      <c r="C952" s="2627"/>
      <c r="D952" s="2627"/>
      <c r="F952" s="3295">
        <f>F542</f>
        <v>0</v>
      </c>
    </row>
    <row r="953" spans="1:6" s="2592" customFormat="1">
      <c r="A953" s="3340" t="str">
        <f>A544</f>
        <v>5.3.2.</v>
      </c>
      <c r="B953" s="3341" t="str">
        <f>B544</f>
        <v>ODVODNJA GRAĐEVINE</v>
      </c>
      <c r="C953" s="2627"/>
      <c r="D953" s="2776"/>
      <c r="F953" s="3357">
        <f>F664</f>
        <v>0</v>
      </c>
    </row>
    <row r="954" spans="1:6" s="2592" customFormat="1">
      <c r="A954" s="3342" t="str">
        <f>A951</f>
        <v>5.3.</v>
      </c>
      <c r="B954" s="3343" t="str">
        <f>B951</f>
        <v>INSTALACIJE ODVODNJE</v>
      </c>
      <c r="C954" s="3343"/>
      <c r="D954" s="3343"/>
      <c r="E954" s="3343"/>
      <c r="F954" s="3358">
        <f>SUM(F952:F953)</f>
        <v>0</v>
      </c>
    </row>
    <row r="955" spans="1:6" s="2592" customFormat="1">
      <c r="A955" s="3359"/>
      <c r="B955" s="3360"/>
      <c r="C955" s="3349"/>
      <c r="D955" s="3350"/>
      <c r="E955" s="3351"/>
      <c r="F955" s="3352"/>
    </row>
    <row r="956" spans="1:6" s="2592" customFormat="1">
      <c r="A956" s="3359"/>
      <c r="B956" s="3360"/>
      <c r="C956" s="3349"/>
      <c r="D956" s="3350"/>
      <c r="E956" s="3351"/>
      <c r="F956" s="3352"/>
    </row>
    <row r="957" spans="1:6" s="2592" customFormat="1">
      <c r="A957" s="3353" t="str">
        <f>A669</f>
        <v>5.4.</v>
      </c>
      <c r="B957" s="3354" t="str">
        <f>B669</f>
        <v>PROTUPOŽARNA OPREMA</v>
      </c>
      <c r="C957" s="3336"/>
      <c r="D957" s="3337"/>
      <c r="E957" s="3338"/>
      <c r="F957" s="3339"/>
    </row>
    <row r="958" spans="1:6" s="2592" customFormat="1" ht="12.75" customHeight="1">
      <c r="A958" s="3342" t="str">
        <f>A957</f>
        <v>5.4.</v>
      </c>
      <c r="B958" s="3343" t="str">
        <f>B957</f>
        <v>PROTUPOŽARNA OPREMA</v>
      </c>
      <c r="C958" s="3343"/>
      <c r="D958" s="3343"/>
      <c r="E958" s="3343"/>
      <c r="F958" s="3361">
        <f>F732</f>
        <v>0</v>
      </c>
    </row>
    <row r="959" spans="1:6" s="2611" customFormat="1">
      <c r="A959" s="3362"/>
      <c r="B959" s="3363"/>
      <c r="C959" s="3345"/>
      <c r="D959" s="3346"/>
      <c r="E959" s="3347"/>
      <c r="F959" s="3348"/>
    </row>
    <row r="960" spans="1:6" s="2592" customFormat="1">
      <c r="A960" s="3359"/>
      <c r="B960" s="3360"/>
      <c r="C960" s="3349"/>
      <c r="D960" s="3350"/>
      <c r="E960" s="3351"/>
      <c r="F960" s="3352"/>
    </row>
    <row r="961" spans="1:6" s="2592" customFormat="1">
      <c r="A961" s="3353" t="str">
        <f>A922</f>
        <v>5.5.</v>
      </c>
      <c r="B961" s="3354" t="str">
        <f>B922</f>
        <v>SANITARNA OPREMA UKUPNO:</v>
      </c>
      <c r="C961" s="3336"/>
      <c r="D961" s="3337"/>
      <c r="E961" s="3338"/>
      <c r="F961" s="3339"/>
    </row>
    <row r="962" spans="1:6" s="2592" customFormat="1" ht="12.75" customHeight="1">
      <c r="A962" s="3342" t="str">
        <f>A961</f>
        <v>5.5.</v>
      </c>
      <c r="B962" s="3343" t="str">
        <f>B961</f>
        <v>SANITARNA OPREMA UKUPNO:</v>
      </c>
      <c r="C962" s="3343"/>
      <c r="D962" s="3343"/>
      <c r="E962" s="3343"/>
      <c r="F962" s="3361">
        <f>F922</f>
        <v>0</v>
      </c>
    </row>
    <row r="963" spans="1:6" s="2611" customFormat="1">
      <c r="A963" s="3362"/>
      <c r="B963" s="3363"/>
      <c r="C963" s="3345"/>
      <c r="D963" s="3346"/>
      <c r="E963" s="3347"/>
      <c r="F963" s="3348"/>
    </row>
    <row r="964" spans="1:6" s="2592" customFormat="1">
      <c r="A964" s="3359"/>
      <c r="B964" s="3360"/>
      <c r="C964" s="3349"/>
      <c r="D964" s="3350"/>
      <c r="E964" s="3351"/>
      <c r="F964" s="3352"/>
    </row>
    <row r="965" spans="1:6" s="2592" customFormat="1">
      <c r="A965" s="3353" t="str">
        <f>A925</f>
        <v>5.6.</v>
      </c>
      <c r="B965" s="3354" t="str">
        <f>B925</f>
        <v>SNIMAK IZVEDENOG STANJA INSTALACIJA</v>
      </c>
      <c r="C965" s="3336"/>
      <c r="D965" s="3337"/>
      <c r="E965" s="3338"/>
      <c r="F965" s="3339"/>
    </row>
    <row r="966" spans="1:6" s="2592" customFormat="1" ht="12.75" customHeight="1">
      <c r="A966" s="3342" t="str">
        <f>A965</f>
        <v>5.6.</v>
      </c>
      <c r="B966" s="3343" t="str">
        <f>B965</f>
        <v>SNIMAK IZVEDENOG STANJA INSTALACIJA</v>
      </c>
      <c r="C966" s="3343"/>
      <c r="D966" s="3343"/>
      <c r="E966" s="3343"/>
      <c r="F966" s="3361">
        <f>F929</f>
        <v>0</v>
      </c>
    </row>
    <row r="967" spans="1:6" s="2592" customFormat="1" ht="12.75" customHeight="1">
      <c r="A967" s="3364"/>
      <c r="B967" s="3365"/>
      <c r="C967" s="3365"/>
      <c r="D967" s="3365"/>
      <c r="E967" s="3365"/>
      <c r="F967" s="3361"/>
    </row>
    <row r="968" spans="1:6" s="2592" customFormat="1" ht="13.8" thickBot="1">
      <c r="A968" s="3366"/>
      <c r="B968" s="2899"/>
      <c r="C968" s="3349"/>
      <c r="D968" s="3350"/>
      <c r="E968" s="3351"/>
      <c r="F968" s="3352"/>
    </row>
    <row r="969" spans="1:6" s="2592" customFormat="1">
      <c r="A969" s="3367"/>
      <c r="B969" s="3368" t="s">
        <v>276</v>
      </c>
      <c r="C969" s="3369"/>
      <c r="D969" s="3370"/>
      <c r="E969" s="3371"/>
      <c r="F969" s="3372">
        <f>F942+F948+F954+F958+F962+F966</f>
        <v>0</v>
      </c>
    </row>
    <row r="970" spans="1:6" s="2592" customFormat="1">
      <c r="A970" s="3331"/>
      <c r="B970" s="2899"/>
      <c r="C970" s="3332"/>
      <c r="D970" s="2776"/>
      <c r="E970" s="2693"/>
      <c r="F970" s="2835"/>
    </row>
    <row r="971" spans="1:6" ht="13.8" thickBot="1">
      <c r="A971" s="2851"/>
      <c r="B971" s="2851" t="s">
        <v>1350</v>
      </c>
      <c r="C971" s="2847"/>
      <c r="D971" s="2851"/>
      <c r="E971" s="2851"/>
      <c r="F971" s="3373">
        <f>F969*25/100</f>
        <v>0</v>
      </c>
    </row>
    <row r="972" spans="1:6" ht="13.8" thickBot="1">
      <c r="A972" s="3374"/>
      <c r="B972" s="3375" t="s">
        <v>1351</v>
      </c>
      <c r="C972" s="3376"/>
      <c r="D972" s="3375"/>
      <c r="E972" s="3375"/>
      <c r="F972" s="3377">
        <f>SUM(F969,F971)</f>
        <v>0</v>
      </c>
    </row>
    <row r="973" spans="1:6" s="2592" customFormat="1">
      <c r="A973" s="3331"/>
      <c r="B973" s="2899"/>
      <c r="C973" s="3332"/>
      <c r="D973" s="2776"/>
      <c r="E973" s="2693"/>
      <c r="F973" s="2835"/>
    </row>
    <row r="974" spans="1:6">
      <c r="A974" s="2851"/>
      <c r="B974" s="2851"/>
      <c r="C974" s="2847"/>
      <c r="D974" s="2851"/>
      <c r="E974" s="2851"/>
      <c r="F974" s="3373"/>
    </row>
    <row r="975" spans="1:6">
      <c r="A975" s="2851"/>
      <c r="B975" s="2851"/>
      <c r="C975" s="2847"/>
      <c r="D975" s="2851"/>
      <c r="E975" s="2851"/>
      <c r="F975" s="3373"/>
    </row>
  </sheetData>
  <sheetProtection algorithmName="SHA-512" hashValue="G9bhaYvrqVdLtP9QDJ6jROVeuDKC++1argzL47lPGNZqxBX2e7B44HVn8fJ13ytwkG7MeP06BXildQTWm2bcCA==" saltValue="lYAAaP2HsZpi+Z6jJWPwNg==" spinCount="100000" sheet="1" objects="1" scenarios="1"/>
  <mergeCells count="8">
    <mergeCell ref="B740:F740"/>
    <mergeCell ref="B741:F741"/>
    <mergeCell ref="B99:D99"/>
    <mergeCell ref="B179:D179"/>
    <mergeCell ref="B286:D286"/>
    <mergeCell ref="B544:D544"/>
    <mergeCell ref="B738:F738"/>
    <mergeCell ref="B739:F739"/>
  </mergeCells>
  <conditionalFormatting sqref="F10 F101:F165 F343:F394 F405:F541">
    <cfRule type="cellIs" dxfId="43" priority="23" stopIfTrue="1" operator="equal">
      <formula>0</formula>
    </cfRule>
  </conditionalFormatting>
  <conditionalFormatting sqref="F12:F17">
    <cfRule type="cellIs" dxfId="42" priority="10" stopIfTrue="1" operator="equal">
      <formula>0</formula>
    </cfRule>
  </conditionalFormatting>
  <conditionalFormatting sqref="F18 F50 F96">
    <cfRule type="cellIs" dxfId="41" priority="25" stopIfTrue="1" operator="equal">
      <formula>0</formula>
    </cfRule>
  </conditionalFormatting>
  <conditionalFormatting sqref="F20">
    <cfRule type="cellIs" dxfId="40" priority="11" stopIfTrue="1" operator="equal">
      <formula>0</formula>
    </cfRule>
  </conditionalFormatting>
  <conditionalFormatting sqref="F22:F45">
    <cfRule type="cellIs" dxfId="39" priority="9" stopIfTrue="1" operator="equal">
      <formula>0</formula>
    </cfRule>
  </conditionalFormatting>
  <conditionalFormatting sqref="F46">
    <cfRule type="cellIs" dxfId="38" priority="12" stopIfTrue="1" operator="equal">
      <formula>0</formula>
    </cfRule>
  </conditionalFormatting>
  <conditionalFormatting sqref="F51:F95">
    <cfRule type="cellIs" dxfId="37" priority="8" stopIfTrue="1" operator="equal">
      <formula>0</formula>
    </cfRule>
  </conditionalFormatting>
  <conditionalFormatting sqref="F100">
    <cfRule type="cellIs" dxfId="36" priority="26" stopIfTrue="1" operator="equal">
      <formula>0</formula>
    </cfRule>
  </conditionalFormatting>
  <conditionalFormatting sqref="F166 F176">
    <cfRule type="cellIs" dxfId="35" priority="24" stopIfTrue="1" operator="equal">
      <formula>0</formula>
    </cfRule>
  </conditionalFormatting>
  <conditionalFormatting sqref="F167:F175">
    <cfRule type="cellIs" dxfId="34" priority="1" stopIfTrue="1" operator="equal">
      <formula>0</formula>
    </cfRule>
  </conditionalFormatting>
  <conditionalFormatting sqref="F180">
    <cfRule type="cellIs" dxfId="33" priority="22" stopIfTrue="1" operator="equal">
      <formula>0</formula>
    </cfRule>
  </conditionalFormatting>
  <conditionalFormatting sqref="F181:F197">
    <cfRule type="cellIs" dxfId="32" priority="7" stopIfTrue="1" operator="equal">
      <formula>0</formula>
    </cfRule>
  </conditionalFormatting>
  <conditionalFormatting sqref="F198">
    <cfRule type="cellIs" dxfId="31" priority="21" stopIfTrue="1" operator="equal">
      <formula>0</formula>
    </cfRule>
  </conditionalFormatting>
  <conditionalFormatting sqref="F207">
    <cfRule type="cellIs" dxfId="30" priority="29" stopIfTrue="1" operator="equal">
      <formula>0</formula>
    </cfRule>
  </conditionalFormatting>
  <conditionalFormatting sqref="F208:F282">
    <cfRule type="cellIs" dxfId="29" priority="2" stopIfTrue="1" operator="equal">
      <formula>0</formula>
    </cfRule>
  </conditionalFormatting>
  <conditionalFormatting sqref="F283">
    <cfRule type="cellIs" dxfId="28" priority="28" stopIfTrue="1" operator="equal">
      <formula>0</formula>
    </cfRule>
  </conditionalFormatting>
  <conditionalFormatting sqref="F287">
    <cfRule type="cellIs" dxfId="27" priority="30" stopIfTrue="1" operator="equal">
      <formula>0</formula>
    </cfRule>
  </conditionalFormatting>
  <conditionalFormatting sqref="F288:F336">
    <cfRule type="cellIs" dxfId="26" priority="5" stopIfTrue="1" operator="equal">
      <formula>0</formula>
    </cfRule>
  </conditionalFormatting>
  <conditionalFormatting sqref="F395">
    <cfRule type="cellIs" dxfId="25" priority="27" stopIfTrue="1" operator="equal">
      <formula>0</formula>
    </cfRule>
  </conditionalFormatting>
  <conditionalFormatting sqref="F404">
    <cfRule type="cellIs" dxfId="24" priority="20" stopIfTrue="1" operator="equal">
      <formula>0</formula>
    </cfRule>
  </conditionalFormatting>
  <conditionalFormatting sqref="F542">
    <cfRule type="cellIs" dxfId="23" priority="18" stopIfTrue="1" operator="equal">
      <formula>0</formula>
    </cfRule>
  </conditionalFormatting>
  <conditionalFormatting sqref="F545:F646">
    <cfRule type="cellIs" dxfId="22" priority="3" stopIfTrue="1" operator="equal">
      <formula>0</formula>
    </cfRule>
  </conditionalFormatting>
  <conditionalFormatting sqref="F657:F663">
    <cfRule type="cellIs" dxfId="21" priority="4" stopIfTrue="1" operator="equal">
      <formula>0</formula>
    </cfRule>
  </conditionalFormatting>
  <conditionalFormatting sqref="F664">
    <cfRule type="cellIs" dxfId="20" priority="19" stopIfTrue="1" operator="equal">
      <formula>0</formula>
    </cfRule>
  </conditionalFormatting>
  <conditionalFormatting sqref="F671:F730">
    <cfRule type="cellIs" dxfId="19" priority="6" stopIfTrue="1" operator="equal">
      <formula>0</formula>
    </cfRule>
  </conditionalFormatting>
  <conditionalFormatting sqref="F927">
    <cfRule type="cellIs" dxfId="18" priority="17" stopIfTrue="1" operator="equal">
      <formula>0</formula>
    </cfRule>
  </conditionalFormatting>
  <conditionalFormatting sqref="F937:F941">
    <cfRule type="cellIs" dxfId="17" priority="34" stopIfTrue="1" operator="equal">
      <formula>0</formula>
    </cfRule>
  </conditionalFormatting>
  <conditionalFormatting sqref="F943:F944">
    <cfRule type="cellIs" dxfId="16" priority="32" stopIfTrue="1" operator="equal">
      <formula>0</formula>
    </cfRule>
  </conditionalFormatting>
  <conditionalFormatting sqref="F946:F947">
    <cfRule type="cellIs" dxfId="15" priority="35" stopIfTrue="1" operator="equal">
      <formula>0</formula>
    </cfRule>
  </conditionalFormatting>
  <conditionalFormatting sqref="F949:F950">
    <cfRule type="cellIs" dxfId="14" priority="31" stopIfTrue="1" operator="equal">
      <formula>0</formula>
    </cfRule>
  </conditionalFormatting>
  <conditionalFormatting sqref="F952:F953">
    <cfRule type="cellIs" dxfId="13" priority="13" stopIfTrue="1" operator="equal">
      <formula>0</formula>
    </cfRule>
  </conditionalFormatting>
  <conditionalFormatting sqref="F955:F956">
    <cfRule type="cellIs" dxfId="12" priority="14" stopIfTrue="1" operator="equal">
      <formula>0</formula>
    </cfRule>
  </conditionalFormatting>
  <conditionalFormatting sqref="F958:F960">
    <cfRule type="cellIs" dxfId="11" priority="15" stopIfTrue="1" operator="equal">
      <formula>0</formula>
    </cfRule>
  </conditionalFormatting>
  <conditionalFormatting sqref="F962:F964">
    <cfRule type="cellIs" dxfId="10" priority="16" stopIfTrue="1" operator="equal">
      <formula>0</formula>
    </cfRule>
  </conditionalFormatting>
  <conditionalFormatting sqref="F966:F967">
    <cfRule type="cellIs" dxfId="9" priority="36" stopIfTrue="1" operator="equal">
      <formula>0</formula>
    </cfRule>
  </conditionalFormatting>
  <conditionalFormatting sqref="F969">
    <cfRule type="cellIs" dxfId="8" priority="33" stopIfTrue="1" operator="equal">
      <formula>0</formula>
    </cfRule>
  </conditionalFormatting>
  <printOptions horizontalCentered="1"/>
  <pageMargins left="1.3" right="0.56999999999999995" top="0.34" bottom="0.41" header="0" footer="0"/>
  <pageSetup paperSize="9" scale="90" orientation="portrait" cellComments="atEnd" r:id="rId1"/>
  <rowBreaks count="31" manualBreakCount="31">
    <brk id="20" max="5" man="1"/>
    <brk id="48" max="5" man="1"/>
    <brk id="91" max="5" man="1"/>
    <brk id="98" max="5" man="1"/>
    <brk id="178" max="5" man="1"/>
    <brk id="203" max="5" man="1"/>
    <brk id="253" max="5" man="1"/>
    <brk id="285" max="5" man="1"/>
    <brk id="367" max="5" man="1"/>
    <brk id="400" max="5" man="1"/>
    <brk id="424" max="5" man="1"/>
    <brk id="481" max="5" man="1"/>
    <brk id="513" max="5" man="1"/>
    <brk id="536" max="5" man="1"/>
    <brk id="543" max="5" man="1"/>
    <brk id="565" max="5" man="1"/>
    <brk id="660" max="5" man="1"/>
    <brk id="668" max="5" man="1"/>
    <brk id="692" max="5" man="1"/>
    <brk id="734" max="5" man="1"/>
    <brk id="752" max="5" man="1"/>
    <brk id="767" max="5" man="1"/>
    <brk id="799" max="5" man="1"/>
    <brk id="820" max="5" man="1"/>
    <brk id="839" max="5" man="1"/>
    <brk id="853" max="5" man="1"/>
    <brk id="872" max="5" man="1"/>
    <brk id="889" max="5" man="1"/>
    <brk id="903" max="5" man="1"/>
    <brk id="924" max="5" man="1"/>
    <brk id="930" max="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A2302-43AB-4EB0-8B18-3ED031861216}">
  <sheetPr>
    <tabColor rgb="FF7030A0"/>
    <pageSetUpPr fitToPage="1"/>
  </sheetPr>
  <dimension ref="A1:W995"/>
  <sheetViews>
    <sheetView view="pageBreakPreview" zoomScaleNormal="100" zoomScaleSheetLayoutView="100" workbookViewId="0"/>
  </sheetViews>
  <sheetFormatPr defaultColWidth="14.44140625" defaultRowHeight="15" customHeight="1"/>
  <cols>
    <col min="1" max="1" width="18.5546875" style="1555" customWidth="1"/>
    <col min="2" max="2" width="15.77734375" style="1555" customWidth="1"/>
    <col min="3" max="3" width="49" style="1555" customWidth="1"/>
    <col min="4" max="23" width="8.88671875" style="1555" customWidth="1"/>
    <col min="24" max="16384" width="14.44140625" style="1555"/>
  </cols>
  <sheetData>
    <row r="1" spans="1:3" ht="15" customHeight="1">
      <c r="A1" s="1634"/>
      <c r="B1" s="1634"/>
    </row>
    <row r="2" spans="1:3" ht="48.75" customHeight="1">
      <c r="B2" s="1570" t="s">
        <v>0</v>
      </c>
      <c r="C2" s="1570" t="s">
        <v>2530</v>
      </c>
    </row>
    <row r="3" spans="1:3" ht="7.5" customHeight="1">
      <c r="B3" s="1680"/>
    </row>
    <row r="4" spans="1:3" ht="37.5" customHeight="1">
      <c r="B4" s="1570" t="s">
        <v>1</v>
      </c>
      <c r="C4" s="1570" t="s">
        <v>1393</v>
      </c>
    </row>
    <row r="5" spans="1:3" ht="7.5" customHeight="1"/>
    <row r="6" spans="1:3" ht="24" customHeight="1">
      <c r="A6" s="1634"/>
      <c r="B6" s="2147" t="s">
        <v>149</v>
      </c>
      <c r="C6" s="1570" t="s">
        <v>4817</v>
      </c>
    </row>
    <row r="7" spans="1:3" ht="7.5" customHeight="1">
      <c r="B7" s="1634"/>
    </row>
    <row r="8" spans="1:3" ht="7.5" customHeight="1">
      <c r="B8" s="1634"/>
    </row>
    <row r="9" spans="1:3" ht="15" customHeight="1">
      <c r="B9" s="2147" t="s">
        <v>4</v>
      </c>
      <c r="C9" s="2148" t="s">
        <v>396</v>
      </c>
    </row>
    <row r="10" spans="1:3" ht="15" customHeight="1">
      <c r="B10" s="2147" t="s">
        <v>1610</v>
      </c>
      <c r="C10" s="2148" t="s">
        <v>4818</v>
      </c>
    </row>
    <row r="11" spans="1:3" ht="15" customHeight="1">
      <c r="A11" s="1634"/>
      <c r="B11" s="1680"/>
    </row>
    <row r="12" spans="1:3" ht="15" customHeight="1">
      <c r="B12" s="1634"/>
    </row>
    <row r="14" spans="1:3" ht="15" customHeight="1">
      <c r="A14" s="1634"/>
      <c r="B14" s="1680"/>
    </row>
    <row r="15" spans="1:3" ht="15" customHeight="1">
      <c r="A15" s="1634"/>
      <c r="B15" s="1680"/>
    </row>
    <row r="16" spans="1:3" ht="15" customHeight="1">
      <c r="A16" s="1634"/>
      <c r="B16" s="1680"/>
    </row>
    <row r="19" spans="1:23" ht="15" customHeight="1">
      <c r="A19" s="1634"/>
      <c r="B19" s="2149"/>
    </row>
    <row r="20" spans="1:23" ht="15" customHeight="1">
      <c r="A20" s="1634"/>
      <c r="B20" s="2149"/>
    </row>
    <row r="22" spans="1:23" ht="15.75" customHeight="1"/>
    <row r="23" spans="1:23" ht="15" customHeight="1">
      <c r="A23" s="1634"/>
      <c r="B23" s="1680"/>
    </row>
    <row r="24" spans="1:23" ht="15" customHeight="1">
      <c r="A24" s="1634"/>
      <c r="B24" s="1680"/>
    </row>
    <row r="25" spans="1:23" ht="25.5" customHeight="1">
      <c r="B25" s="2150" t="s">
        <v>2515</v>
      </c>
    </row>
    <row r="26" spans="1:23" ht="40.5" customHeight="1">
      <c r="A26" s="2151"/>
      <c r="B26" s="2152" t="s">
        <v>4819</v>
      </c>
      <c r="C26" s="2153"/>
      <c r="D26" s="1562"/>
      <c r="E26" s="1562"/>
      <c r="F26" s="1562"/>
      <c r="G26" s="1562"/>
      <c r="H26" s="1562"/>
      <c r="I26" s="1562"/>
      <c r="J26" s="1562"/>
      <c r="K26" s="1562"/>
      <c r="L26" s="1562"/>
      <c r="M26" s="1562"/>
      <c r="N26" s="1562"/>
      <c r="O26" s="1562"/>
      <c r="P26" s="1562"/>
      <c r="Q26" s="1562"/>
      <c r="R26" s="1562"/>
      <c r="S26" s="1562"/>
      <c r="T26" s="1562"/>
      <c r="U26" s="1562"/>
      <c r="V26" s="1562"/>
      <c r="W26" s="1562"/>
    </row>
    <row r="27" spans="1:23" ht="15" customHeight="1">
      <c r="A27" s="2154"/>
      <c r="B27" s="2149"/>
    </row>
    <row r="28" spans="1:23" ht="15" customHeight="1">
      <c r="A28" s="2154"/>
      <c r="B28" s="1634"/>
    </row>
    <row r="29" spans="1:23" ht="15" customHeight="1">
      <c r="A29" s="2154"/>
      <c r="B29" s="1634"/>
    </row>
    <row r="30" spans="1:23" ht="15" customHeight="1">
      <c r="A30" s="2155"/>
      <c r="B30" s="1680"/>
    </row>
    <row r="31" spans="1:23" ht="15" customHeight="1">
      <c r="A31" s="2154"/>
      <c r="B31" s="1634"/>
    </row>
    <row r="32" spans="1:23" ht="15" customHeight="1">
      <c r="A32" s="2154"/>
      <c r="B32" s="1634"/>
    </row>
    <row r="33" spans="1:23" ht="15" customHeight="1">
      <c r="A33" s="2154"/>
      <c r="B33" s="1634"/>
    </row>
    <row r="34" spans="1:23" ht="15" customHeight="1">
      <c r="A34" s="2154"/>
      <c r="B34" s="1634"/>
      <c r="C34" s="1634"/>
      <c r="D34" s="1634"/>
      <c r="E34" s="1634"/>
      <c r="F34" s="1634"/>
      <c r="G34" s="1634"/>
      <c r="H34" s="1634"/>
      <c r="I34" s="1634"/>
      <c r="J34" s="1634"/>
      <c r="K34" s="1634"/>
      <c r="L34" s="1634"/>
      <c r="M34" s="1634"/>
      <c r="N34" s="1634"/>
      <c r="O34" s="1634"/>
      <c r="P34" s="1634"/>
      <c r="Q34" s="1634"/>
      <c r="R34" s="1634"/>
      <c r="S34" s="1634"/>
      <c r="T34" s="1634"/>
      <c r="U34" s="1634"/>
      <c r="V34" s="1634"/>
      <c r="W34" s="1634"/>
    </row>
    <row r="35" spans="1:23" ht="15" customHeight="1">
      <c r="A35" s="2154"/>
      <c r="B35" s="1634"/>
      <c r="C35" s="1634"/>
      <c r="D35" s="1634"/>
      <c r="E35" s="1634"/>
      <c r="F35" s="1634"/>
      <c r="G35" s="1634"/>
      <c r="H35" s="1634"/>
      <c r="I35" s="1634"/>
      <c r="J35" s="1634"/>
      <c r="K35" s="1634"/>
      <c r="L35" s="1634"/>
      <c r="M35" s="1634"/>
      <c r="N35" s="1634"/>
      <c r="O35" s="1634"/>
      <c r="P35" s="1634"/>
      <c r="Q35" s="1634"/>
      <c r="R35" s="1634"/>
      <c r="S35" s="1634"/>
      <c r="T35" s="1634"/>
      <c r="U35" s="1634"/>
      <c r="V35" s="1634"/>
      <c r="W35" s="1634"/>
    </row>
    <row r="36" spans="1:23" ht="15" customHeight="1">
      <c r="A36" s="2154"/>
      <c r="B36" s="1634"/>
      <c r="C36" s="1634"/>
      <c r="D36" s="1634"/>
      <c r="E36" s="1634"/>
      <c r="F36" s="1634"/>
      <c r="G36" s="1634"/>
      <c r="H36" s="1634"/>
      <c r="I36" s="1634"/>
      <c r="J36" s="1634"/>
      <c r="K36" s="1634"/>
      <c r="L36" s="1634"/>
      <c r="M36" s="1634"/>
      <c r="N36" s="1634"/>
      <c r="O36" s="1634"/>
      <c r="P36" s="1634"/>
      <c r="Q36" s="1634"/>
      <c r="R36" s="1634"/>
      <c r="S36" s="1634"/>
      <c r="T36" s="1634"/>
      <c r="U36" s="1634"/>
      <c r="V36" s="1634"/>
      <c r="W36" s="1634"/>
    </row>
    <row r="37" spans="1:23" ht="15" customHeight="1">
      <c r="A37" s="2154"/>
      <c r="B37" s="1634"/>
    </row>
    <row r="38" spans="1:23" ht="0.75" customHeight="1">
      <c r="A38" s="2154"/>
      <c r="B38" s="1634"/>
    </row>
    <row r="39" spans="1:23" ht="10.5" customHeight="1">
      <c r="A39" s="2154"/>
      <c r="B39" s="1680"/>
    </row>
    <row r="40" spans="1:23" ht="19.5" customHeight="1">
      <c r="A40" s="1680"/>
      <c r="B40" s="1570" t="s">
        <v>151</v>
      </c>
      <c r="C40" s="1570" t="s">
        <v>4820</v>
      </c>
      <c r="D40" s="1680"/>
      <c r="E40" s="1680"/>
      <c r="F40" s="1680"/>
      <c r="G40" s="1680"/>
      <c r="H40" s="1680"/>
      <c r="I40" s="1680"/>
      <c r="J40" s="1680"/>
      <c r="K40" s="1680"/>
      <c r="L40" s="1680"/>
      <c r="M40" s="1680"/>
      <c r="N40" s="1680"/>
      <c r="O40" s="1680"/>
      <c r="P40" s="1680"/>
      <c r="Q40" s="1680"/>
      <c r="R40" s="1680"/>
      <c r="S40" s="1680"/>
      <c r="T40" s="1680"/>
      <c r="U40" s="1680"/>
      <c r="V40" s="1680"/>
      <c r="W40" s="1680"/>
    </row>
    <row r="41" spans="1:23" ht="17.25" customHeight="1">
      <c r="A41" s="1680"/>
      <c r="B41" s="1680"/>
      <c r="C41" s="1634" t="s">
        <v>2518</v>
      </c>
      <c r="D41" s="1680"/>
      <c r="E41" s="1680"/>
      <c r="F41" s="1680"/>
      <c r="G41" s="1680"/>
      <c r="H41" s="1680"/>
      <c r="I41" s="1680"/>
      <c r="J41" s="1680"/>
      <c r="K41" s="1680"/>
      <c r="L41" s="1680"/>
      <c r="M41" s="1680"/>
      <c r="N41" s="1680"/>
      <c r="O41" s="1680"/>
      <c r="P41" s="1680"/>
      <c r="Q41" s="1680"/>
      <c r="R41" s="1680"/>
      <c r="S41" s="1680"/>
      <c r="T41" s="1680"/>
      <c r="U41" s="1680"/>
      <c r="V41" s="1680"/>
      <c r="W41" s="1680"/>
    </row>
    <row r="42" spans="1:23" ht="15" customHeight="1">
      <c r="B42" s="1634"/>
    </row>
    <row r="43" spans="1:23" ht="15.75" customHeight="1"/>
    <row r="44" spans="1:23" ht="15.75" customHeight="1"/>
    <row r="45" spans="1:23" ht="15.75" customHeight="1"/>
    <row r="46" spans="1:23" ht="15.75" customHeight="1"/>
    <row r="47" spans="1:23" ht="15.75" customHeight="1"/>
    <row r="48" spans="1:2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sheetProtection algorithmName="SHA-512" hashValue="kkKWl8rqrbMwBDE5vXwEtqQD4oBhnVUnb1zsosCMRL8hLAcUjnziPqWJxdXkEb+XSZcSvcKSrzs0POVszMSe1g==" saltValue="Hc7EUbUZXPO70GgdCwobjw==" spinCount="100000" sheet="1" objects="1" scenarios="1"/>
  <mergeCells count="1">
    <mergeCell ref="B26:C26"/>
  </mergeCells>
  <printOptions horizontalCentered="1"/>
  <pageMargins left="1.299212598425197" right="0.55118110236220474" top="0.35433070866141736" bottom="0.39370078740157483" header="0" footer="0"/>
  <pageSetup paperSize="9" fitToHeight="0" orientation="portrait" r:id="rId1"/>
  <headerFooter>
    <oddFooter>&amp;L&amp;A&amp;C&amp;9DIO 2 - ELEMENT - GRAĐENJE&amp;R&amp;"Arial,Bold"&amp;9&amp;P/&amp;N</oddFooter>
  </headerFooter>
  <colBreaks count="1" manualBreakCount="1">
    <brk id="3" max="5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189E2-D2A2-4BE5-9219-8833716B7C8F}">
  <sheetPr>
    <tabColor rgb="FF7030A0"/>
  </sheetPr>
  <dimension ref="A1:Z252"/>
  <sheetViews>
    <sheetView view="pageBreakPreview" zoomScaleNormal="100" zoomScaleSheetLayoutView="100" workbookViewId="0"/>
  </sheetViews>
  <sheetFormatPr defaultColWidth="14.44140625" defaultRowHeight="13.2"/>
  <cols>
    <col min="1" max="1" width="5.77734375" style="1555" customWidth="1"/>
    <col min="2" max="2" width="40.77734375" style="1555" customWidth="1"/>
    <col min="3" max="3" width="5.77734375" style="1555" customWidth="1"/>
    <col min="4" max="4" width="9.77734375" style="1555" customWidth="1"/>
    <col min="5" max="5" width="12.77734375" style="1555" customWidth="1"/>
    <col min="6" max="6" width="17.44140625" style="1555" customWidth="1"/>
    <col min="7" max="7" width="8.88671875" style="1555" customWidth="1"/>
    <col min="8" max="8" width="8.88671875" style="1555" hidden="1" customWidth="1"/>
    <col min="9" max="26" width="8.88671875" style="1555" customWidth="1"/>
    <col min="27" max="16384" width="14.44140625" style="1555"/>
  </cols>
  <sheetData>
    <row r="1" spans="1:26" ht="13.8">
      <c r="A1" s="2566">
        <v>6</v>
      </c>
      <c r="B1" s="2567" t="s">
        <v>4821</v>
      </c>
      <c r="C1" s="2568"/>
      <c r="D1" s="2569"/>
      <c r="E1" s="2569"/>
      <c r="F1" s="2570"/>
      <c r="G1" s="1634"/>
      <c r="H1" s="1634"/>
      <c r="I1" s="1634"/>
      <c r="J1" s="1634"/>
      <c r="K1" s="1634"/>
      <c r="L1" s="1634"/>
      <c r="M1" s="1634"/>
      <c r="N1" s="1634"/>
      <c r="O1" s="1634"/>
      <c r="P1" s="1634"/>
      <c r="Q1" s="1634"/>
      <c r="R1" s="1634"/>
      <c r="S1" s="1634"/>
      <c r="T1" s="1634"/>
      <c r="U1" s="1634"/>
      <c r="V1" s="1634"/>
      <c r="W1" s="1634"/>
      <c r="X1" s="1634"/>
      <c r="Y1" s="1634"/>
      <c r="Z1" s="1634"/>
    </row>
    <row r="2" spans="1:26">
      <c r="A2" s="1565"/>
      <c r="B2" s="1565"/>
      <c r="C2" s="1565"/>
      <c r="D2" s="1565"/>
      <c r="E2" s="1565"/>
      <c r="F2" s="1565"/>
      <c r="G2" s="1565"/>
      <c r="H2" s="1565"/>
      <c r="I2" s="1565"/>
      <c r="J2" s="1565"/>
      <c r="K2" s="1565"/>
      <c r="L2" s="1565"/>
      <c r="M2" s="1565"/>
      <c r="N2" s="1565"/>
      <c r="O2" s="1565"/>
      <c r="P2" s="1565"/>
      <c r="Q2" s="1565"/>
      <c r="R2" s="1565"/>
      <c r="S2" s="1565"/>
      <c r="T2" s="1565"/>
      <c r="U2" s="1565"/>
      <c r="V2" s="1565"/>
      <c r="W2" s="1565"/>
      <c r="X2" s="1565"/>
      <c r="Y2" s="1565"/>
      <c r="Z2" s="1565"/>
    </row>
    <row r="3" spans="1:26" s="3384" customFormat="1">
      <c r="A3" s="3379"/>
      <c r="B3" s="3380" t="s">
        <v>227</v>
      </c>
      <c r="C3" s="3381"/>
      <c r="D3" s="3382"/>
      <c r="E3" s="3382"/>
      <c r="F3" s="3383"/>
    </row>
    <row r="4" spans="1:26" s="3384" customFormat="1">
      <c r="A4" s="3385"/>
      <c r="B4" s="3386"/>
      <c r="C4" s="3387"/>
      <c r="D4" s="3388"/>
      <c r="E4" s="3388"/>
      <c r="F4" s="3389"/>
    </row>
    <row r="5" spans="1:26" s="3384" customFormat="1">
      <c r="A5" s="3390"/>
      <c r="B5" s="3391" t="s">
        <v>204</v>
      </c>
      <c r="C5" s="3392"/>
      <c r="D5" s="3393"/>
      <c r="E5" s="3394"/>
      <c r="F5" s="3395"/>
    </row>
    <row r="6" spans="1:26" s="3384" customFormat="1" ht="52.8">
      <c r="A6" s="3396"/>
      <c r="B6" s="3391" t="s">
        <v>4822</v>
      </c>
      <c r="C6" s="3397"/>
      <c r="D6" s="3398"/>
      <c r="E6" s="3399"/>
      <c r="F6" s="3400"/>
    </row>
    <row r="7" spans="1:26" s="3384" customFormat="1" ht="52.8">
      <c r="A7" s="3390"/>
      <c r="B7" s="3391" t="s">
        <v>4823</v>
      </c>
      <c r="C7" s="3392"/>
      <c r="D7" s="3393"/>
      <c r="E7" s="3394"/>
      <c r="F7" s="3395"/>
    </row>
    <row r="8" spans="1:26" s="3384" customFormat="1" ht="26.4">
      <c r="A8" s="3401"/>
      <c r="B8" s="3402" t="s">
        <v>4821</v>
      </c>
      <c r="C8" s="3403"/>
      <c r="D8" s="3404"/>
      <c r="E8" s="3405"/>
      <c r="F8" s="3405"/>
    </row>
    <row r="9" spans="1:26" s="3384" customFormat="1" ht="26.4">
      <c r="A9" s="3406"/>
      <c r="B9" s="3391" t="s">
        <v>4824</v>
      </c>
      <c r="C9" s="3407"/>
      <c r="D9" s="3407"/>
      <c r="E9" s="3408"/>
      <c r="F9" s="3408"/>
    </row>
    <row r="10" spans="1:26" s="3384" customFormat="1" ht="39.6">
      <c r="A10" s="3406"/>
      <c r="B10" s="3391" t="s">
        <v>4825</v>
      </c>
      <c r="C10" s="3407"/>
      <c r="D10" s="3407"/>
      <c r="E10" s="3408"/>
      <c r="F10" s="3408"/>
    </row>
    <row r="11" spans="1:26" s="3384" customFormat="1" ht="66">
      <c r="A11" s="3406"/>
      <c r="B11" s="3391" t="s">
        <v>4826</v>
      </c>
      <c r="C11" s="3407"/>
      <c r="D11" s="3407"/>
      <c r="E11" s="3408"/>
      <c r="F11" s="3408"/>
    </row>
    <row r="12" spans="1:26" s="3384" customFormat="1" ht="39.6">
      <c r="A12" s="3406"/>
      <c r="B12" s="3391" t="s">
        <v>4827</v>
      </c>
      <c r="C12" s="3407"/>
      <c r="D12" s="3407"/>
      <c r="E12" s="3408"/>
      <c r="F12" s="3408"/>
    </row>
    <row r="13" spans="1:26" s="3384" customFormat="1" ht="39.6">
      <c r="A13" s="3406"/>
      <c r="B13" s="3391" t="s">
        <v>4828</v>
      </c>
      <c r="C13" s="3407"/>
      <c r="D13" s="3407"/>
      <c r="E13" s="3408"/>
      <c r="F13" s="3408"/>
    </row>
    <row r="14" spans="1:26" s="3384" customFormat="1" ht="79.2">
      <c r="A14" s="3406"/>
      <c r="B14" s="3391" t="s">
        <v>4829</v>
      </c>
      <c r="C14" s="3407"/>
      <c r="D14" s="3407"/>
      <c r="E14" s="3408"/>
      <c r="F14" s="3408"/>
    </row>
    <row r="15" spans="1:26" s="3384" customFormat="1" ht="26.4">
      <c r="A15" s="3406"/>
      <c r="B15" s="3391" t="s">
        <v>4830</v>
      </c>
      <c r="C15" s="3407"/>
      <c r="D15" s="3407"/>
      <c r="E15" s="3408"/>
      <c r="F15" s="3408"/>
    </row>
    <row r="16" spans="1:26" s="3384" customFormat="1" ht="39.6">
      <c r="A16" s="3406"/>
      <c r="B16" s="3391" t="s">
        <v>4831</v>
      </c>
      <c r="C16" s="3407"/>
      <c r="D16" s="3407"/>
      <c r="E16" s="3408"/>
      <c r="F16" s="3408"/>
    </row>
    <row r="17" spans="1:6" s="3384" customFormat="1">
      <c r="A17" s="3406"/>
      <c r="B17" s="3391" t="s">
        <v>4832</v>
      </c>
      <c r="C17" s="3407"/>
      <c r="D17" s="3407"/>
      <c r="E17" s="3408"/>
      <c r="F17" s="3408"/>
    </row>
    <row r="18" spans="1:6" s="3384" customFormat="1">
      <c r="A18" s="3406"/>
      <c r="B18" s="3391" t="s">
        <v>4833</v>
      </c>
      <c r="C18" s="3407"/>
      <c r="D18" s="3407"/>
      <c r="E18" s="3408"/>
      <c r="F18" s="3408"/>
    </row>
    <row r="19" spans="1:6" s="3384" customFormat="1">
      <c r="A19" s="3406"/>
      <c r="B19" s="3391" t="s">
        <v>4834</v>
      </c>
      <c r="C19" s="3407"/>
      <c r="D19" s="3407"/>
      <c r="E19" s="3408"/>
      <c r="F19" s="3408"/>
    </row>
    <row r="20" spans="1:6" s="3384" customFormat="1">
      <c r="A20" s="3406"/>
      <c r="B20" s="3391" t="s">
        <v>4835</v>
      </c>
      <c r="C20" s="3407"/>
      <c r="D20" s="3407"/>
      <c r="E20" s="3408"/>
      <c r="F20" s="3408"/>
    </row>
    <row r="21" spans="1:6" s="3384" customFormat="1">
      <c r="A21" s="3406"/>
      <c r="B21" s="3391" t="s">
        <v>4836</v>
      </c>
      <c r="C21" s="3407"/>
      <c r="D21" s="3407"/>
      <c r="E21" s="3408"/>
      <c r="F21" s="3408"/>
    </row>
    <row r="22" spans="1:6" s="3384" customFormat="1" ht="184.8">
      <c r="A22" s="3406"/>
      <c r="B22" s="3391" t="s">
        <v>4837</v>
      </c>
      <c r="C22" s="3407"/>
      <c r="D22" s="3407"/>
      <c r="E22" s="3408"/>
      <c r="F22" s="3408"/>
    </row>
    <row r="23" spans="1:6" s="3384" customFormat="1" ht="39.6">
      <c r="A23" s="3406"/>
      <c r="B23" s="3391" t="s">
        <v>4838</v>
      </c>
      <c r="C23" s="3407"/>
      <c r="D23" s="3407"/>
      <c r="E23" s="3408"/>
      <c r="F23" s="3408"/>
    </row>
    <row r="24" spans="1:6" s="3384" customFormat="1" ht="39.6">
      <c r="A24" s="3406"/>
      <c r="B24" s="3391" t="s">
        <v>4839</v>
      </c>
      <c r="C24" s="3407"/>
      <c r="D24" s="3407"/>
      <c r="E24" s="3408"/>
      <c r="F24" s="3408"/>
    </row>
    <row r="25" spans="1:6" s="3384" customFormat="1" ht="26.4">
      <c r="A25" s="3406"/>
      <c r="B25" s="3391" t="s">
        <v>4840</v>
      </c>
      <c r="C25" s="3407"/>
      <c r="D25" s="3407"/>
      <c r="E25" s="3408"/>
      <c r="F25" s="3408"/>
    </row>
    <row r="26" spans="1:6" s="3384" customFormat="1" ht="26.4">
      <c r="A26" s="3406"/>
      <c r="B26" s="3391" t="s">
        <v>4841</v>
      </c>
      <c r="C26" s="3407"/>
      <c r="D26" s="3407"/>
      <c r="E26" s="3408"/>
      <c r="F26" s="3408"/>
    </row>
    <row r="27" spans="1:6" s="3384" customFormat="1" ht="26.4">
      <c r="A27" s="3406"/>
      <c r="B27" s="3391" t="s">
        <v>4842</v>
      </c>
      <c r="C27" s="3407"/>
      <c r="D27" s="3407"/>
      <c r="E27" s="3408"/>
      <c r="F27" s="3408"/>
    </row>
    <row r="28" spans="1:6" s="3384" customFormat="1" ht="52.8">
      <c r="A28" s="3406"/>
      <c r="B28" s="3391" t="s">
        <v>4843</v>
      </c>
      <c r="C28" s="3407"/>
      <c r="D28" s="3407"/>
      <c r="E28" s="3408"/>
      <c r="F28" s="3408"/>
    </row>
    <row r="29" spans="1:6" s="3384" customFormat="1" ht="52.8">
      <c r="A29" s="3406"/>
      <c r="B29" s="3391" t="s">
        <v>4844</v>
      </c>
      <c r="C29" s="3407"/>
      <c r="D29" s="3407"/>
      <c r="E29" s="3408"/>
      <c r="F29" s="3408"/>
    </row>
    <row r="30" spans="1:6" s="3384" customFormat="1" ht="39.6">
      <c r="A30" s="3406"/>
      <c r="B30" s="3391" t="s">
        <v>4845</v>
      </c>
      <c r="C30" s="3407"/>
      <c r="D30" s="3407"/>
      <c r="E30" s="3408"/>
      <c r="F30" s="3408"/>
    </row>
    <row r="31" spans="1:6" s="3384" customFormat="1" ht="52.8">
      <c r="A31" s="3406"/>
      <c r="B31" s="3391" t="s">
        <v>4846</v>
      </c>
      <c r="C31" s="3407"/>
      <c r="D31" s="3407"/>
      <c r="E31" s="3408"/>
      <c r="F31" s="3408"/>
    </row>
    <row r="32" spans="1:6" s="3384" customFormat="1" ht="26.4">
      <c r="A32" s="3406"/>
      <c r="B32" s="3391" t="s">
        <v>4847</v>
      </c>
      <c r="C32" s="3407"/>
      <c r="D32" s="3407"/>
      <c r="E32" s="3408"/>
      <c r="F32" s="3408"/>
    </row>
    <row r="33" spans="1:6" s="3384" customFormat="1" ht="26.4">
      <c r="A33" s="3406"/>
      <c r="B33" s="3391" t="s">
        <v>4848</v>
      </c>
      <c r="C33" s="3407"/>
      <c r="D33" s="3407"/>
      <c r="E33" s="3408"/>
      <c r="F33" s="3408"/>
    </row>
    <row r="34" spans="1:6" s="3384" customFormat="1" ht="39.6">
      <c r="A34" s="3406"/>
      <c r="B34" s="3391" t="s">
        <v>4849</v>
      </c>
      <c r="C34" s="3407"/>
      <c r="D34" s="3407"/>
      <c r="E34" s="3408"/>
      <c r="F34" s="3408"/>
    </row>
    <row r="35" spans="1:6" s="3384" customFormat="1" ht="26.4">
      <c r="A35" s="3406"/>
      <c r="B35" s="3391" t="s">
        <v>4850</v>
      </c>
      <c r="C35" s="3407"/>
      <c r="D35" s="3407"/>
      <c r="E35" s="3408"/>
      <c r="F35" s="3408"/>
    </row>
    <row r="36" spans="1:6" s="3384" customFormat="1">
      <c r="A36" s="3406"/>
      <c r="B36" s="3391" t="s">
        <v>4851</v>
      </c>
      <c r="C36" s="3407"/>
      <c r="D36" s="3407"/>
      <c r="E36" s="3408"/>
      <c r="F36" s="3408"/>
    </row>
    <row r="37" spans="1:6" s="3384" customFormat="1" ht="211.2">
      <c r="A37" s="3406"/>
      <c r="B37" s="3391" t="s">
        <v>4852</v>
      </c>
      <c r="C37" s="3407"/>
      <c r="D37" s="3407"/>
      <c r="E37" s="3408"/>
      <c r="F37" s="3408"/>
    </row>
    <row r="38" spans="1:6" s="3384" customFormat="1" ht="79.2">
      <c r="A38" s="3406"/>
      <c r="B38" s="3391" t="s">
        <v>4853</v>
      </c>
      <c r="C38" s="3407"/>
      <c r="D38" s="3407"/>
      <c r="E38" s="3408"/>
      <c r="F38" s="3408"/>
    </row>
    <row r="39" spans="1:6" s="3384" customFormat="1" ht="92.4">
      <c r="A39" s="3406"/>
      <c r="B39" s="3391" t="s">
        <v>4854</v>
      </c>
      <c r="C39" s="3407"/>
      <c r="D39" s="3407"/>
      <c r="E39" s="3408"/>
      <c r="F39" s="3408"/>
    </row>
    <row r="40" spans="1:6" s="3384" customFormat="1" ht="79.2">
      <c r="A40" s="3406"/>
      <c r="B40" s="3391" t="s">
        <v>4855</v>
      </c>
      <c r="C40" s="3407"/>
      <c r="D40" s="3407"/>
      <c r="E40" s="3408"/>
      <c r="F40" s="3408"/>
    </row>
    <row r="41" spans="1:6" s="3384" customFormat="1" ht="92.4">
      <c r="A41" s="3406"/>
      <c r="B41" s="3391" t="s">
        <v>4856</v>
      </c>
      <c r="C41" s="3407"/>
      <c r="D41" s="3407"/>
      <c r="E41" s="3408"/>
      <c r="F41" s="3408"/>
    </row>
    <row r="42" spans="1:6" s="3384" customFormat="1" ht="66">
      <c r="A42" s="3406"/>
      <c r="B42" s="3391" t="s">
        <v>4857</v>
      </c>
      <c r="C42" s="3407"/>
      <c r="D42" s="3407"/>
      <c r="E42" s="3408"/>
      <c r="F42" s="3408"/>
    </row>
    <row r="43" spans="1:6" s="3384" customFormat="1" ht="26.4">
      <c r="A43" s="3406"/>
      <c r="B43" s="3391" t="s">
        <v>4858</v>
      </c>
      <c r="C43" s="3407"/>
      <c r="D43" s="3407"/>
      <c r="E43" s="3408"/>
      <c r="F43" s="3408"/>
    </row>
    <row r="44" spans="1:6" s="3384" customFormat="1" ht="39.6">
      <c r="A44" s="3406"/>
      <c r="B44" s="3391" t="s">
        <v>4859</v>
      </c>
      <c r="C44" s="3407"/>
      <c r="D44" s="3407"/>
      <c r="E44" s="3408"/>
      <c r="F44" s="3408"/>
    </row>
    <row r="45" spans="1:6" s="3384" customFormat="1">
      <c r="A45" s="3406"/>
      <c r="B45" s="3391" t="s">
        <v>4860</v>
      </c>
      <c r="C45" s="3407"/>
      <c r="D45" s="3407"/>
      <c r="E45" s="3408"/>
      <c r="F45" s="3408"/>
    </row>
    <row r="46" spans="1:6" s="3384" customFormat="1">
      <c r="A46" s="3406"/>
      <c r="B46" s="3391" t="s">
        <v>4861</v>
      </c>
      <c r="C46" s="3407"/>
      <c r="D46" s="3407"/>
      <c r="E46" s="3408"/>
      <c r="F46" s="3408"/>
    </row>
    <row r="47" spans="1:6" s="3384" customFormat="1">
      <c r="A47" s="3406"/>
      <c r="B47" s="3391" t="s">
        <v>4862</v>
      </c>
      <c r="C47" s="3407"/>
      <c r="D47" s="3407"/>
      <c r="E47" s="3408"/>
      <c r="F47" s="3408"/>
    </row>
    <row r="48" spans="1:6" s="3384" customFormat="1" ht="79.2">
      <c r="A48" s="3406"/>
      <c r="B48" s="3391" t="s">
        <v>4863</v>
      </c>
      <c r="C48" s="3407"/>
      <c r="D48" s="3407"/>
      <c r="E48" s="3408"/>
      <c r="F48" s="3408"/>
    </row>
    <row r="49" spans="1:8" s="3384" customFormat="1" ht="52.8">
      <c r="A49" s="3406"/>
      <c r="B49" s="3391" t="s">
        <v>4864</v>
      </c>
      <c r="C49" s="3407"/>
      <c r="D49" s="3407"/>
      <c r="E49" s="3408"/>
      <c r="F49" s="3408"/>
    </row>
    <row r="50" spans="1:8" s="3384" customFormat="1" ht="39.6">
      <c r="A50" s="3406"/>
      <c r="B50" s="3391" t="s">
        <v>4865</v>
      </c>
      <c r="C50" s="3407"/>
      <c r="D50" s="3407"/>
      <c r="E50" s="3408"/>
      <c r="F50" s="3408"/>
    </row>
    <row r="51" spans="1:8" s="3384" customFormat="1" ht="66">
      <c r="A51" s="3406"/>
      <c r="B51" s="3391" t="s">
        <v>4866</v>
      </c>
      <c r="C51" s="3407"/>
      <c r="D51" s="3407"/>
      <c r="E51" s="3408"/>
      <c r="F51" s="3408"/>
    </row>
    <row r="52" spans="1:8">
      <c r="A52" s="1634"/>
      <c r="B52" s="2581"/>
      <c r="C52" s="2582"/>
      <c r="D52" s="2583"/>
      <c r="E52" s="2582"/>
      <c r="F52" s="2582"/>
      <c r="H52" s="2584"/>
    </row>
    <row r="53" spans="1:8">
      <c r="B53" s="2581"/>
      <c r="C53" s="2589"/>
    </row>
    <row r="54" spans="1:8">
      <c r="C54" s="2589"/>
    </row>
    <row r="55" spans="1:8">
      <c r="C55" s="2589"/>
    </row>
    <row r="56" spans="1:8">
      <c r="C56" s="2589"/>
    </row>
    <row r="57" spans="1:8">
      <c r="C57" s="2589"/>
    </row>
    <row r="58" spans="1:8">
      <c r="C58" s="2589"/>
    </row>
    <row r="59" spans="1:8">
      <c r="C59" s="2589"/>
    </row>
    <row r="60" spans="1:8">
      <c r="C60" s="2589"/>
    </row>
    <row r="61" spans="1:8">
      <c r="C61" s="2589"/>
    </row>
    <row r="62" spans="1:8">
      <c r="C62" s="2589"/>
    </row>
    <row r="63" spans="1:8">
      <c r="C63" s="2589"/>
    </row>
    <row r="64" spans="1:8">
      <c r="C64" s="2589"/>
    </row>
    <row r="65" spans="3:3">
      <c r="C65" s="2589"/>
    </row>
    <row r="66" spans="3:3">
      <c r="C66" s="2589"/>
    </row>
    <row r="67" spans="3:3">
      <c r="C67" s="2589"/>
    </row>
    <row r="68" spans="3:3">
      <c r="C68" s="2589"/>
    </row>
    <row r="69" spans="3:3">
      <c r="C69" s="2589"/>
    </row>
    <row r="70" spans="3:3">
      <c r="C70" s="2589"/>
    </row>
    <row r="71" spans="3:3">
      <c r="C71" s="2589"/>
    </row>
    <row r="72" spans="3:3">
      <c r="C72" s="2589"/>
    </row>
    <row r="73" spans="3:3">
      <c r="C73" s="2589"/>
    </row>
    <row r="74" spans="3:3">
      <c r="C74" s="2589"/>
    </row>
    <row r="75" spans="3:3">
      <c r="C75" s="2589"/>
    </row>
    <row r="76" spans="3:3">
      <c r="C76" s="2589"/>
    </row>
    <row r="77" spans="3:3">
      <c r="C77" s="2589"/>
    </row>
    <row r="78" spans="3:3">
      <c r="C78" s="2589"/>
    </row>
    <row r="79" spans="3:3">
      <c r="C79" s="2589"/>
    </row>
    <row r="80" spans="3:3">
      <c r="C80" s="2589"/>
    </row>
    <row r="81" spans="3:3">
      <c r="C81" s="2589"/>
    </row>
    <row r="82" spans="3:3">
      <c r="C82" s="2589"/>
    </row>
    <row r="83" spans="3:3">
      <c r="C83" s="2589"/>
    </row>
    <row r="84" spans="3:3">
      <c r="C84" s="2589"/>
    </row>
    <row r="85" spans="3:3">
      <c r="C85" s="2589"/>
    </row>
    <row r="86" spans="3:3">
      <c r="C86" s="2589"/>
    </row>
    <row r="87" spans="3:3">
      <c r="C87" s="2589"/>
    </row>
    <row r="88" spans="3:3">
      <c r="C88" s="2589"/>
    </row>
    <row r="89" spans="3:3">
      <c r="C89" s="2589"/>
    </row>
    <row r="90" spans="3:3">
      <c r="C90" s="2589"/>
    </row>
    <row r="91" spans="3:3">
      <c r="C91" s="2589"/>
    </row>
    <row r="92" spans="3:3">
      <c r="C92" s="2589"/>
    </row>
    <row r="93" spans="3:3">
      <c r="C93" s="2589"/>
    </row>
    <row r="94" spans="3:3">
      <c r="C94" s="2589"/>
    </row>
    <row r="95" spans="3:3">
      <c r="C95" s="2589"/>
    </row>
    <row r="96" spans="3:3">
      <c r="C96" s="2589"/>
    </row>
    <row r="97" spans="3:3">
      <c r="C97" s="2589"/>
    </row>
    <row r="98" spans="3:3">
      <c r="C98" s="2589"/>
    </row>
    <row r="99" spans="3:3">
      <c r="C99" s="2589"/>
    </row>
    <row r="100" spans="3:3">
      <c r="C100" s="2589"/>
    </row>
    <row r="101" spans="3:3">
      <c r="C101" s="2589"/>
    </row>
    <row r="102" spans="3:3">
      <c r="C102" s="2589"/>
    </row>
    <row r="103" spans="3:3">
      <c r="C103" s="2589"/>
    </row>
    <row r="104" spans="3:3">
      <c r="C104" s="2589"/>
    </row>
    <row r="105" spans="3:3">
      <c r="C105" s="2589"/>
    </row>
    <row r="106" spans="3:3">
      <c r="C106" s="2589"/>
    </row>
    <row r="107" spans="3:3">
      <c r="C107" s="2589"/>
    </row>
    <row r="108" spans="3:3">
      <c r="C108" s="2589"/>
    </row>
    <row r="109" spans="3:3">
      <c r="C109" s="2589"/>
    </row>
    <row r="110" spans="3:3">
      <c r="C110" s="2589"/>
    </row>
    <row r="111" spans="3:3">
      <c r="C111" s="2589"/>
    </row>
    <row r="112" spans="3:3">
      <c r="C112" s="2589"/>
    </row>
    <row r="113" spans="3:3">
      <c r="C113" s="2589"/>
    </row>
    <row r="114" spans="3:3">
      <c r="C114" s="2589"/>
    </row>
    <row r="115" spans="3:3">
      <c r="C115" s="2589"/>
    </row>
    <row r="116" spans="3:3">
      <c r="C116" s="2589"/>
    </row>
    <row r="117" spans="3:3">
      <c r="C117" s="2589"/>
    </row>
    <row r="118" spans="3:3">
      <c r="C118" s="2589"/>
    </row>
    <row r="119" spans="3:3">
      <c r="C119" s="2589"/>
    </row>
    <row r="120" spans="3:3">
      <c r="C120" s="2589"/>
    </row>
    <row r="121" spans="3:3">
      <c r="C121" s="2589"/>
    </row>
    <row r="122" spans="3:3">
      <c r="C122" s="2589"/>
    </row>
    <row r="123" spans="3:3">
      <c r="C123" s="2589"/>
    </row>
    <row r="124" spans="3:3">
      <c r="C124" s="2589"/>
    </row>
    <row r="125" spans="3:3">
      <c r="C125" s="2589"/>
    </row>
    <row r="126" spans="3:3">
      <c r="C126" s="2589"/>
    </row>
    <row r="127" spans="3:3">
      <c r="C127" s="2589"/>
    </row>
    <row r="128" spans="3:3">
      <c r="C128" s="2589"/>
    </row>
    <row r="129" spans="3:3">
      <c r="C129" s="2589"/>
    </row>
    <row r="130" spans="3:3">
      <c r="C130" s="2589"/>
    </row>
    <row r="131" spans="3:3">
      <c r="C131" s="2589"/>
    </row>
    <row r="132" spans="3:3">
      <c r="C132" s="2589"/>
    </row>
    <row r="133" spans="3:3">
      <c r="C133" s="2589"/>
    </row>
    <row r="134" spans="3:3">
      <c r="C134" s="2589"/>
    </row>
    <row r="135" spans="3:3">
      <c r="C135" s="2589"/>
    </row>
    <row r="136" spans="3:3">
      <c r="C136" s="2589"/>
    </row>
    <row r="137" spans="3:3">
      <c r="C137" s="2589"/>
    </row>
    <row r="138" spans="3:3">
      <c r="C138" s="2589"/>
    </row>
    <row r="139" spans="3:3">
      <c r="C139" s="2589"/>
    </row>
    <row r="140" spans="3:3">
      <c r="C140" s="2589"/>
    </row>
    <row r="141" spans="3:3">
      <c r="C141" s="2589"/>
    </row>
    <row r="142" spans="3:3">
      <c r="C142" s="2589"/>
    </row>
    <row r="143" spans="3:3">
      <c r="C143" s="2589"/>
    </row>
    <row r="144" spans="3:3">
      <c r="C144" s="2589"/>
    </row>
    <row r="145" spans="3:3">
      <c r="C145" s="2589"/>
    </row>
    <row r="146" spans="3:3">
      <c r="C146" s="2589"/>
    </row>
    <row r="147" spans="3:3">
      <c r="C147" s="2589"/>
    </row>
    <row r="148" spans="3:3">
      <c r="C148" s="2589"/>
    </row>
    <row r="149" spans="3:3">
      <c r="C149" s="2589"/>
    </row>
    <row r="150" spans="3:3">
      <c r="C150" s="2589"/>
    </row>
    <row r="151" spans="3:3">
      <c r="C151" s="2589"/>
    </row>
    <row r="152" spans="3:3">
      <c r="C152" s="2589"/>
    </row>
    <row r="153" spans="3:3">
      <c r="C153" s="2589"/>
    </row>
    <row r="154" spans="3:3">
      <c r="C154" s="2589"/>
    </row>
    <row r="155" spans="3:3">
      <c r="C155" s="2589"/>
    </row>
    <row r="156" spans="3:3">
      <c r="C156" s="2589"/>
    </row>
    <row r="157" spans="3:3">
      <c r="C157" s="2589"/>
    </row>
    <row r="158" spans="3:3">
      <c r="C158" s="2589"/>
    </row>
    <row r="159" spans="3:3">
      <c r="C159" s="2589"/>
    </row>
    <row r="160" spans="3:3">
      <c r="C160" s="2589"/>
    </row>
    <row r="161" spans="3:3">
      <c r="C161" s="2589"/>
    </row>
    <row r="162" spans="3:3">
      <c r="C162" s="2589"/>
    </row>
    <row r="163" spans="3:3">
      <c r="C163" s="2589"/>
    </row>
    <row r="164" spans="3:3">
      <c r="C164" s="2589"/>
    </row>
    <row r="165" spans="3:3">
      <c r="C165" s="2589"/>
    </row>
    <row r="166" spans="3:3">
      <c r="C166" s="2589"/>
    </row>
    <row r="167" spans="3:3">
      <c r="C167" s="2589"/>
    </row>
    <row r="168" spans="3:3">
      <c r="C168" s="2589"/>
    </row>
    <row r="169" spans="3:3">
      <c r="C169" s="2589"/>
    </row>
    <row r="170" spans="3:3">
      <c r="C170" s="2589"/>
    </row>
    <row r="171" spans="3:3">
      <c r="C171" s="2589"/>
    </row>
    <row r="172" spans="3:3">
      <c r="C172" s="2589"/>
    </row>
    <row r="173" spans="3:3">
      <c r="C173" s="2589"/>
    </row>
    <row r="174" spans="3:3">
      <c r="C174" s="2589"/>
    </row>
    <row r="175" spans="3:3">
      <c r="C175" s="2589"/>
    </row>
    <row r="176" spans="3:3">
      <c r="C176" s="2589"/>
    </row>
    <row r="177" spans="3:3">
      <c r="C177" s="2589"/>
    </row>
    <row r="178" spans="3:3">
      <c r="C178" s="2589"/>
    </row>
    <row r="179" spans="3:3">
      <c r="C179" s="2589"/>
    </row>
    <row r="180" spans="3:3">
      <c r="C180" s="2589"/>
    </row>
    <row r="181" spans="3:3">
      <c r="C181" s="2589"/>
    </row>
    <row r="182" spans="3:3">
      <c r="C182" s="2589"/>
    </row>
    <row r="183" spans="3:3">
      <c r="C183" s="2589"/>
    </row>
    <row r="184" spans="3:3">
      <c r="C184" s="2589"/>
    </row>
    <row r="185" spans="3:3">
      <c r="C185" s="2589"/>
    </row>
    <row r="186" spans="3:3">
      <c r="C186" s="2589"/>
    </row>
    <row r="187" spans="3:3">
      <c r="C187" s="2589"/>
    </row>
    <row r="188" spans="3:3">
      <c r="C188" s="2589"/>
    </row>
    <row r="189" spans="3:3">
      <c r="C189" s="2589"/>
    </row>
    <row r="190" spans="3:3">
      <c r="C190" s="2589"/>
    </row>
    <row r="191" spans="3:3">
      <c r="C191" s="2589"/>
    </row>
    <row r="192" spans="3:3">
      <c r="C192" s="2589"/>
    </row>
    <row r="193" spans="3:3">
      <c r="C193" s="2589"/>
    </row>
    <row r="194" spans="3:3">
      <c r="C194" s="2589"/>
    </row>
    <row r="195" spans="3:3">
      <c r="C195" s="2589"/>
    </row>
    <row r="196" spans="3:3">
      <c r="C196" s="2589"/>
    </row>
    <row r="197" spans="3:3">
      <c r="C197" s="2589"/>
    </row>
    <row r="198" spans="3:3">
      <c r="C198" s="2589"/>
    </row>
    <row r="199" spans="3:3">
      <c r="C199" s="2589"/>
    </row>
    <row r="200" spans="3:3">
      <c r="C200" s="2589"/>
    </row>
    <row r="201" spans="3:3">
      <c r="C201" s="2589"/>
    </row>
    <row r="202" spans="3:3">
      <c r="C202" s="2589"/>
    </row>
    <row r="203" spans="3:3">
      <c r="C203" s="2589"/>
    </row>
    <row r="204" spans="3:3">
      <c r="C204" s="2589"/>
    </row>
    <row r="205" spans="3:3">
      <c r="C205" s="2589"/>
    </row>
    <row r="206" spans="3:3">
      <c r="C206" s="2589"/>
    </row>
    <row r="207" spans="3:3">
      <c r="C207" s="2589"/>
    </row>
    <row r="208" spans="3:3">
      <c r="C208" s="2589"/>
    </row>
    <row r="209" spans="3:3">
      <c r="C209" s="2589"/>
    </row>
    <row r="210" spans="3:3">
      <c r="C210" s="2589"/>
    </row>
    <row r="211" spans="3:3">
      <c r="C211" s="2589"/>
    </row>
    <row r="212" spans="3:3">
      <c r="C212" s="2589"/>
    </row>
    <row r="213" spans="3:3">
      <c r="C213" s="2589"/>
    </row>
    <row r="214" spans="3:3">
      <c r="C214" s="2589"/>
    </row>
    <row r="215" spans="3:3">
      <c r="C215" s="2589"/>
    </row>
    <row r="216" spans="3:3">
      <c r="C216" s="2589"/>
    </row>
    <row r="217" spans="3:3">
      <c r="C217" s="2589"/>
    </row>
    <row r="218" spans="3:3">
      <c r="C218" s="2589"/>
    </row>
    <row r="219" spans="3:3">
      <c r="C219" s="2589"/>
    </row>
    <row r="220" spans="3:3">
      <c r="C220" s="2589"/>
    </row>
    <row r="221" spans="3:3">
      <c r="C221" s="2589"/>
    </row>
    <row r="222" spans="3:3">
      <c r="C222" s="2589"/>
    </row>
    <row r="223" spans="3:3">
      <c r="C223" s="2589"/>
    </row>
    <row r="224" spans="3:3">
      <c r="C224" s="2589"/>
    </row>
    <row r="225" spans="3:3">
      <c r="C225" s="2589"/>
    </row>
    <row r="226" spans="3:3">
      <c r="C226" s="2589"/>
    </row>
    <row r="227" spans="3:3">
      <c r="C227" s="2589"/>
    </row>
    <row r="228" spans="3:3">
      <c r="C228" s="2589"/>
    </row>
    <row r="229" spans="3:3">
      <c r="C229" s="2589"/>
    </row>
    <row r="230" spans="3:3">
      <c r="C230" s="2589"/>
    </row>
    <row r="231" spans="3:3">
      <c r="C231" s="2589"/>
    </row>
    <row r="232" spans="3:3">
      <c r="C232" s="2589"/>
    </row>
    <row r="233" spans="3:3">
      <c r="C233" s="2589"/>
    </row>
    <row r="234" spans="3:3">
      <c r="C234" s="2589"/>
    </row>
    <row r="235" spans="3:3">
      <c r="C235" s="2589"/>
    </row>
    <row r="236" spans="3:3">
      <c r="C236" s="2589"/>
    </row>
    <row r="237" spans="3:3">
      <c r="C237" s="2589"/>
    </row>
    <row r="238" spans="3:3">
      <c r="C238" s="2589"/>
    </row>
    <row r="239" spans="3:3">
      <c r="C239" s="2589"/>
    </row>
    <row r="240" spans="3:3">
      <c r="C240" s="2589"/>
    </row>
    <row r="241" spans="3:3">
      <c r="C241" s="2589"/>
    </row>
    <row r="242" spans="3:3">
      <c r="C242" s="2589"/>
    </row>
    <row r="243" spans="3:3">
      <c r="C243" s="2589"/>
    </row>
    <row r="244" spans="3:3">
      <c r="C244" s="2589"/>
    </row>
    <row r="245" spans="3:3">
      <c r="C245" s="2589"/>
    </row>
    <row r="246" spans="3:3">
      <c r="C246" s="2589"/>
    </row>
    <row r="247" spans="3:3">
      <c r="C247" s="2589"/>
    </row>
    <row r="248" spans="3:3">
      <c r="C248" s="2589"/>
    </row>
    <row r="249" spans="3:3">
      <c r="C249" s="2589"/>
    </row>
    <row r="250" spans="3:3">
      <c r="C250" s="2589"/>
    </row>
    <row r="251" spans="3:3">
      <c r="C251" s="2589"/>
    </row>
    <row r="252" spans="3:3">
      <c r="C252" s="2589"/>
    </row>
  </sheetData>
  <sheetProtection algorithmName="SHA-512" hashValue="PzDNl8s9Nc/mCo2B88Zd8qZNmIoDEB+dqqxUwfjKStBDfS74WkWQe4SLCOk8hE7RxWHNkCflQaY5UWCycyFMhw==" saltValue="Cph1KQbGspq6w8yEKTziJQ==" spinCount="100000" sheet="1" objects="1" scenarios="1"/>
  <conditionalFormatting sqref="B5:B7">
    <cfRule type="expression" dxfId="7" priority="5">
      <formula>#REF!&lt;&gt;0</formula>
    </cfRule>
  </conditionalFormatting>
  <conditionalFormatting sqref="B8">
    <cfRule type="expression" dxfId="6" priority="2">
      <formula>#REF!&lt;&gt;0</formula>
    </cfRule>
  </conditionalFormatting>
  <conditionalFormatting sqref="B9">
    <cfRule type="expression" dxfId="5" priority="3">
      <formula>#REF!&lt;&gt;0</formula>
    </cfRule>
  </conditionalFormatting>
  <conditionalFormatting sqref="B10:B51">
    <cfRule type="expression" dxfId="4" priority="4">
      <formula>#REF!&lt;&gt;0</formula>
    </cfRule>
  </conditionalFormatting>
  <conditionalFormatting sqref="E8:E51">
    <cfRule type="expression" dxfId="3" priority="1">
      <formula>AND(D8&lt;&gt;0,E8=0)</formula>
    </cfRule>
  </conditionalFormatting>
  <printOptions horizontalCentered="1"/>
  <pageMargins left="0.25" right="0.25" top="0.75" bottom="0.75" header="0.3" footer="0.3"/>
  <pageSetup paperSize="9" orientation="portrait" r:id="rId1"/>
  <headerFooter>
    <oddFooter>&amp;L&amp;9&amp;A&amp;C&amp;9DIO 2 - ELEMENT - GRAĐENJE&amp;R&amp;"Arial,Bold"&amp;9&amp;P/&amp;N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95C72-2392-40D4-9CDE-C530D18B2057}">
  <sheetPr>
    <tabColor rgb="FF7030A0"/>
  </sheetPr>
  <dimension ref="A1:V88"/>
  <sheetViews>
    <sheetView showZeros="0" view="pageBreakPreview" zoomScaleNormal="100" zoomScaleSheetLayoutView="100" workbookViewId="0">
      <pane ySplit="2" topLeftCell="A3" activePane="bottomLeft" state="frozen"/>
      <selection pane="bottomLeft"/>
    </sheetView>
  </sheetViews>
  <sheetFormatPr defaultColWidth="14.44140625" defaultRowHeight="13.2"/>
  <cols>
    <col min="1" max="1" width="5.77734375" style="1555" customWidth="1"/>
    <col min="2" max="2" width="40.77734375" style="1555" customWidth="1"/>
    <col min="3" max="3" width="7.77734375" style="1555" customWidth="1"/>
    <col min="4" max="4" width="9.77734375" style="1555" customWidth="1"/>
    <col min="5" max="5" width="12.77734375" style="1555" customWidth="1"/>
    <col min="6" max="6" width="15.21875" style="1555" customWidth="1"/>
    <col min="7" max="22" width="8.88671875" style="1555" customWidth="1"/>
    <col min="23" max="16384" width="14.44140625" style="1555"/>
  </cols>
  <sheetData>
    <row r="1" spans="1:22">
      <c r="A1" s="3409" t="s">
        <v>165</v>
      </c>
      <c r="B1" s="3410" t="s">
        <v>166</v>
      </c>
      <c r="C1" s="3410" t="s">
        <v>167</v>
      </c>
      <c r="D1" s="3410" t="s">
        <v>168</v>
      </c>
      <c r="E1" s="3410"/>
      <c r="F1" s="3410" t="s">
        <v>170</v>
      </c>
      <c r="G1" s="3411"/>
      <c r="H1" s="3411"/>
      <c r="I1" s="3411"/>
      <c r="J1" s="3411"/>
      <c r="K1" s="3411"/>
      <c r="L1" s="3411"/>
      <c r="M1" s="3411"/>
      <c r="N1" s="3411"/>
      <c r="O1" s="3411"/>
      <c r="P1" s="3411"/>
      <c r="Q1" s="3411"/>
      <c r="R1" s="3411"/>
      <c r="S1" s="3411"/>
      <c r="T1" s="3411"/>
      <c r="U1" s="3411"/>
      <c r="V1" s="3411"/>
    </row>
    <row r="2" spans="1:22">
      <c r="A2" s="3412">
        <v>1</v>
      </c>
      <c r="B2" s="3413">
        <v>2</v>
      </c>
      <c r="C2" s="3413">
        <v>3</v>
      </c>
      <c r="D2" s="3413">
        <v>4</v>
      </c>
      <c r="E2" s="3413"/>
      <c r="F2" s="3413" t="s">
        <v>171</v>
      </c>
      <c r="G2" s="1565"/>
      <c r="H2" s="1565"/>
      <c r="I2" s="1565"/>
      <c r="J2" s="1565"/>
      <c r="K2" s="1565"/>
      <c r="L2" s="1565"/>
      <c r="M2" s="1565"/>
      <c r="N2" s="1565"/>
      <c r="O2" s="1565"/>
      <c r="P2" s="1565"/>
      <c r="Q2" s="1565"/>
      <c r="R2" s="1565"/>
      <c r="S2" s="1565"/>
      <c r="T2" s="1565"/>
      <c r="U2" s="1565"/>
      <c r="V2" s="1565"/>
    </row>
    <row r="3" spans="1:22">
      <c r="A3" s="1565"/>
      <c r="B3" s="1565"/>
      <c r="C3" s="1565"/>
      <c r="D3" s="1565"/>
      <c r="E3" s="1565"/>
      <c r="F3" s="1565"/>
      <c r="G3" s="1565"/>
      <c r="H3" s="1565"/>
      <c r="I3" s="1565"/>
      <c r="J3" s="1565"/>
      <c r="K3" s="1565"/>
      <c r="L3" s="1565"/>
      <c r="M3" s="1565"/>
      <c r="N3" s="1565"/>
      <c r="O3" s="1565"/>
      <c r="P3" s="1565"/>
      <c r="Q3" s="1565"/>
      <c r="R3" s="1565"/>
      <c r="S3" s="1565"/>
      <c r="T3" s="1565"/>
      <c r="U3" s="1565"/>
      <c r="V3" s="1565"/>
    </row>
    <row r="4" spans="1:22" ht="13.8">
      <c r="A4" s="3414">
        <v>6</v>
      </c>
      <c r="B4" s="3415" t="s">
        <v>4821</v>
      </c>
      <c r="C4" s="3416"/>
      <c r="D4" s="3417"/>
      <c r="E4" s="3418"/>
      <c r="F4" s="3418"/>
      <c r="G4" s="1634"/>
      <c r="H4" s="1634"/>
      <c r="I4" s="1634"/>
      <c r="J4" s="1634"/>
      <c r="K4" s="1634"/>
      <c r="L4" s="1634"/>
      <c r="M4" s="1634"/>
      <c r="N4" s="1634"/>
      <c r="O4" s="1634"/>
      <c r="P4" s="1634"/>
      <c r="Q4" s="1634"/>
      <c r="R4" s="1634"/>
      <c r="S4" s="1634"/>
      <c r="T4" s="1634"/>
      <c r="U4" s="1634"/>
      <c r="V4" s="1634"/>
    </row>
    <row r="5" spans="1:22">
      <c r="A5" s="1565"/>
      <c r="B5" s="1565"/>
      <c r="C5" s="1565"/>
      <c r="D5" s="1565"/>
      <c r="E5" s="1565"/>
      <c r="F5" s="1565"/>
      <c r="G5" s="1565"/>
      <c r="H5" s="1565"/>
      <c r="I5" s="1565"/>
      <c r="J5" s="1565"/>
      <c r="K5" s="1565"/>
      <c r="L5" s="1565"/>
      <c r="M5" s="1565"/>
      <c r="N5" s="1565"/>
      <c r="O5" s="1565"/>
      <c r="P5" s="1565"/>
      <c r="Q5" s="1565"/>
      <c r="R5" s="1565"/>
      <c r="S5" s="1565"/>
      <c r="T5" s="1565"/>
      <c r="U5" s="1565"/>
      <c r="V5" s="1565"/>
    </row>
    <row r="6" spans="1:22">
      <c r="A6" s="3419" t="s">
        <v>4030</v>
      </c>
      <c r="B6" s="3420" t="s">
        <v>4867</v>
      </c>
      <c r="C6" s="3421"/>
      <c r="D6" s="3422"/>
      <c r="E6" s="3423"/>
      <c r="F6" s="3423"/>
      <c r="G6" s="1634"/>
      <c r="H6" s="1634"/>
      <c r="I6" s="1634"/>
      <c r="J6" s="1634"/>
      <c r="K6" s="1634"/>
      <c r="L6" s="1634"/>
      <c r="M6" s="1634"/>
      <c r="N6" s="1634"/>
      <c r="O6" s="1634"/>
      <c r="P6" s="1634"/>
      <c r="Q6" s="1634"/>
      <c r="R6" s="1634"/>
      <c r="S6" s="1634"/>
      <c r="T6" s="1634"/>
      <c r="U6" s="1634"/>
      <c r="V6" s="1634"/>
    </row>
    <row r="7" spans="1:22">
      <c r="A7" s="3424"/>
      <c r="B7" s="3425"/>
      <c r="C7" s="2589"/>
      <c r="D7" s="3426"/>
      <c r="E7" s="3427"/>
      <c r="F7" s="3427"/>
      <c r="G7" s="1634"/>
      <c r="H7" s="1634"/>
      <c r="I7" s="1634"/>
      <c r="J7" s="1634"/>
      <c r="K7" s="1634"/>
      <c r="L7" s="1634"/>
      <c r="M7" s="1634"/>
      <c r="N7" s="1634"/>
      <c r="O7" s="1634"/>
      <c r="P7" s="1634"/>
      <c r="Q7" s="1634"/>
      <c r="R7" s="1634"/>
      <c r="S7" s="1634"/>
      <c r="T7" s="1634"/>
      <c r="U7" s="1634"/>
      <c r="V7" s="1634"/>
    </row>
    <row r="8" spans="1:22" ht="52.8">
      <c r="A8" s="3424" t="s">
        <v>172</v>
      </c>
      <c r="B8" s="3425" t="s">
        <v>4868</v>
      </c>
      <c r="C8" s="2589"/>
      <c r="D8" s="3426"/>
      <c r="E8" s="3427"/>
      <c r="F8" s="3427"/>
      <c r="G8" s="1634"/>
      <c r="H8" s="1634"/>
      <c r="I8" s="1634"/>
      <c r="J8" s="1634"/>
      <c r="K8" s="1634"/>
      <c r="L8" s="1634"/>
      <c r="M8" s="1634"/>
      <c r="N8" s="1634"/>
      <c r="O8" s="1634"/>
      <c r="P8" s="1634"/>
      <c r="Q8" s="1634"/>
      <c r="R8" s="1634"/>
      <c r="S8" s="1634"/>
      <c r="T8" s="1634"/>
      <c r="U8" s="1634"/>
      <c r="V8" s="1634"/>
    </row>
    <row r="9" spans="1:22">
      <c r="A9" s="3424"/>
      <c r="B9" s="3425" t="s">
        <v>4869</v>
      </c>
      <c r="C9" s="2589" t="s">
        <v>226</v>
      </c>
      <c r="D9" s="3428">
        <v>54</v>
      </c>
      <c r="E9" s="3429"/>
      <c r="F9" s="3427">
        <f t="shared" ref="F9:F13" si="0">ROUND(D9*E9,2)</f>
        <v>0</v>
      </c>
      <c r="G9" s="1634"/>
      <c r="H9" s="1634"/>
      <c r="I9" s="1634"/>
      <c r="J9" s="1634"/>
      <c r="K9" s="1634"/>
      <c r="L9" s="1634"/>
      <c r="M9" s="1634"/>
      <c r="N9" s="1634"/>
      <c r="O9" s="1634"/>
      <c r="P9" s="1634"/>
      <c r="Q9" s="1634"/>
      <c r="R9" s="1634"/>
      <c r="S9" s="1634"/>
      <c r="T9" s="1634"/>
      <c r="U9" s="1634"/>
      <c r="V9" s="1634"/>
    </row>
    <row r="10" spans="1:22">
      <c r="A10" s="3424"/>
      <c r="B10" s="3425" t="s">
        <v>4870</v>
      </c>
      <c r="C10" s="2589" t="s">
        <v>226</v>
      </c>
      <c r="D10" s="3428">
        <v>45</v>
      </c>
      <c r="E10" s="3429"/>
      <c r="F10" s="3427">
        <f t="shared" si="0"/>
        <v>0</v>
      </c>
      <c r="G10" s="1634"/>
      <c r="H10" s="1634"/>
      <c r="I10" s="1634"/>
      <c r="J10" s="1634"/>
      <c r="K10" s="1634"/>
      <c r="L10" s="1634"/>
      <c r="M10" s="1634"/>
      <c r="N10" s="1634"/>
      <c r="O10" s="1634"/>
      <c r="P10" s="1634"/>
      <c r="Q10" s="1634"/>
      <c r="R10" s="1634"/>
      <c r="S10" s="1634"/>
      <c r="T10" s="1634"/>
      <c r="U10" s="1634"/>
      <c r="V10" s="1634"/>
    </row>
    <row r="11" spans="1:22">
      <c r="A11" s="3424"/>
      <c r="B11" s="3425" t="s">
        <v>4871</v>
      </c>
      <c r="C11" s="2589" t="s">
        <v>226</v>
      </c>
      <c r="D11" s="3428">
        <v>24</v>
      </c>
      <c r="E11" s="3429"/>
      <c r="F11" s="3427">
        <f t="shared" si="0"/>
        <v>0</v>
      </c>
      <c r="G11" s="1634"/>
      <c r="H11" s="1634"/>
      <c r="I11" s="1634"/>
      <c r="J11" s="1634"/>
      <c r="K11" s="1634"/>
      <c r="L11" s="1634"/>
      <c r="M11" s="1634"/>
      <c r="N11" s="1634"/>
      <c r="O11" s="1634"/>
      <c r="P11" s="1634"/>
      <c r="Q11" s="1634"/>
      <c r="R11" s="1634"/>
      <c r="S11" s="1634"/>
      <c r="T11" s="1634"/>
      <c r="U11" s="1634"/>
      <c r="V11" s="1634"/>
    </row>
    <row r="12" spans="1:22">
      <c r="A12" s="3424"/>
      <c r="B12" s="3425" t="s">
        <v>4872</v>
      </c>
      <c r="C12" s="2589" t="s">
        <v>226</v>
      </c>
      <c r="D12" s="3428">
        <v>39</v>
      </c>
      <c r="E12" s="3429"/>
      <c r="F12" s="3427">
        <f t="shared" si="0"/>
        <v>0</v>
      </c>
      <c r="G12" s="1634"/>
      <c r="H12" s="1634"/>
      <c r="I12" s="1634"/>
      <c r="J12" s="1634"/>
      <c r="K12" s="1634"/>
      <c r="L12" s="1634"/>
      <c r="M12" s="1634"/>
      <c r="N12" s="1634"/>
      <c r="O12" s="1634"/>
      <c r="P12" s="1634"/>
      <c r="Q12" s="1634"/>
      <c r="R12" s="1634"/>
      <c r="S12" s="1634"/>
      <c r="T12" s="1634"/>
      <c r="U12" s="1634"/>
      <c r="V12" s="1634"/>
    </row>
    <row r="13" spans="1:22">
      <c r="A13" s="3424"/>
      <c r="B13" s="3425" t="s">
        <v>4873</v>
      </c>
      <c r="C13" s="2589" t="s">
        <v>226</v>
      </c>
      <c r="D13" s="3428">
        <v>24</v>
      </c>
      <c r="E13" s="3429"/>
      <c r="F13" s="3427">
        <f t="shared" si="0"/>
        <v>0</v>
      </c>
      <c r="G13" s="1634"/>
      <c r="H13" s="1634"/>
      <c r="I13" s="1634"/>
      <c r="J13" s="1634"/>
      <c r="K13" s="1634"/>
      <c r="L13" s="1634"/>
      <c r="M13" s="1634"/>
      <c r="N13" s="1634"/>
      <c r="O13" s="1634"/>
      <c r="P13" s="1634"/>
      <c r="Q13" s="1634"/>
      <c r="R13" s="1634"/>
      <c r="S13" s="1634"/>
      <c r="T13" s="1634"/>
      <c r="U13" s="1634"/>
      <c r="V13" s="1634"/>
    </row>
    <row r="14" spans="1:22">
      <c r="A14" s="3424"/>
      <c r="B14" s="3425"/>
      <c r="C14" s="2589"/>
      <c r="D14" s="3428"/>
      <c r="E14" s="3430"/>
      <c r="F14" s="3427"/>
      <c r="G14" s="1634"/>
      <c r="H14" s="1634"/>
      <c r="I14" s="1634"/>
      <c r="J14" s="1634"/>
      <c r="K14" s="1634"/>
      <c r="L14" s="1634"/>
      <c r="M14" s="1634"/>
      <c r="N14" s="1634"/>
      <c r="O14" s="1634"/>
      <c r="P14" s="1634"/>
      <c r="Q14" s="1634"/>
      <c r="R14" s="1634"/>
      <c r="S14" s="1634"/>
      <c r="T14" s="1634"/>
      <c r="U14" s="1634"/>
      <c r="V14" s="1634"/>
    </row>
    <row r="15" spans="1:22" ht="66">
      <c r="A15" s="3424" t="s">
        <v>202</v>
      </c>
      <c r="B15" s="3425" t="s">
        <v>4874</v>
      </c>
      <c r="C15" s="2589" t="s">
        <v>267</v>
      </c>
      <c r="D15" s="3428">
        <v>1</v>
      </c>
      <c r="E15" s="3429"/>
      <c r="F15" s="3427">
        <f t="shared" ref="F15" si="1">ROUND(D15*E15,2)</f>
        <v>0</v>
      </c>
      <c r="G15" s="1634"/>
      <c r="H15" s="1634"/>
      <c r="I15" s="1634"/>
      <c r="J15" s="1634"/>
      <c r="K15" s="1634"/>
      <c r="L15" s="1634"/>
      <c r="M15" s="1634"/>
      <c r="N15" s="1634"/>
      <c r="O15" s="1634"/>
      <c r="P15" s="1634"/>
      <c r="Q15" s="1634"/>
      <c r="R15" s="1634"/>
      <c r="S15" s="1634"/>
      <c r="T15" s="1634"/>
      <c r="U15" s="1634"/>
      <c r="V15" s="1634"/>
    </row>
    <row r="16" spans="1:22">
      <c r="A16" s="3424"/>
      <c r="B16" s="3425"/>
      <c r="C16" s="2589"/>
      <c r="D16" s="3428"/>
      <c r="E16" s="3430"/>
      <c r="F16" s="3427"/>
      <c r="G16" s="1634"/>
      <c r="H16" s="1634"/>
      <c r="I16" s="1634"/>
      <c r="J16" s="1634"/>
      <c r="K16" s="1634"/>
      <c r="L16" s="1634"/>
      <c r="M16" s="1634"/>
      <c r="N16" s="1634"/>
      <c r="O16" s="1634"/>
      <c r="P16" s="1634"/>
      <c r="Q16" s="1634"/>
      <c r="R16" s="1634"/>
      <c r="S16" s="1634"/>
      <c r="T16" s="1634"/>
      <c r="U16" s="1634"/>
      <c r="V16" s="1634"/>
    </row>
    <row r="17" spans="1:22" ht="39.6">
      <c r="A17" s="3424" t="s">
        <v>203</v>
      </c>
      <c r="B17" s="3425" t="s">
        <v>4875</v>
      </c>
      <c r="C17" s="2589"/>
      <c r="D17" s="3428"/>
      <c r="E17" s="3430"/>
      <c r="F17" s="3427"/>
      <c r="G17" s="1634"/>
      <c r="H17" s="1634"/>
      <c r="I17" s="1634"/>
      <c r="J17" s="1634"/>
      <c r="K17" s="1634"/>
      <c r="L17" s="1634"/>
      <c r="M17" s="1634"/>
      <c r="N17" s="1634"/>
      <c r="O17" s="1634"/>
      <c r="P17" s="1634"/>
      <c r="Q17" s="1634"/>
      <c r="R17" s="1634"/>
      <c r="S17" s="1634"/>
      <c r="T17" s="1634"/>
      <c r="U17" s="1634"/>
      <c r="V17" s="1634"/>
    </row>
    <row r="18" spans="1:22">
      <c r="A18" s="3424"/>
      <c r="B18" s="3425" t="s">
        <v>4876</v>
      </c>
      <c r="C18" s="2589" t="s">
        <v>267</v>
      </c>
      <c r="D18" s="3428">
        <v>1</v>
      </c>
      <c r="E18" s="3429"/>
      <c r="F18" s="3427">
        <f t="shared" ref="F18:F19" si="2">ROUND(D18*E18,2)</f>
        <v>0</v>
      </c>
      <c r="G18" s="1634"/>
      <c r="H18" s="1634"/>
      <c r="I18" s="1634"/>
      <c r="J18" s="1634"/>
      <c r="K18" s="1634"/>
      <c r="L18" s="1634"/>
      <c r="M18" s="1634"/>
      <c r="N18" s="1634"/>
      <c r="O18" s="1634"/>
      <c r="P18" s="1634"/>
      <c r="Q18" s="1634"/>
      <c r="R18" s="1634"/>
      <c r="S18" s="1634"/>
      <c r="T18" s="1634"/>
      <c r="U18" s="1634"/>
      <c r="V18" s="1634"/>
    </row>
    <row r="19" spans="1:22" ht="26.4">
      <c r="A19" s="3424"/>
      <c r="B19" s="3425" t="s">
        <v>4877</v>
      </c>
      <c r="C19" s="2589" t="s">
        <v>267</v>
      </c>
      <c r="D19" s="3428">
        <v>1</v>
      </c>
      <c r="E19" s="3429"/>
      <c r="F19" s="3427">
        <f t="shared" si="2"/>
        <v>0</v>
      </c>
      <c r="G19" s="1634"/>
      <c r="H19" s="1634"/>
      <c r="I19" s="1634"/>
      <c r="J19" s="1634"/>
      <c r="K19" s="1634"/>
      <c r="L19" s="1634"/>
      <c r="M19" s="1634"/>
      <c r="N19" s="1634"/>
      <c r="O19" s="1634"/>
      <c r="P19" s="1634"/>
      <c r="Q19" s="1634"/>
      <c r="R19" s="1634"/>
      <c r="S19" s="1634"/>
      <c r="T19" s="1634"/>
      <c r="U19" s="1634"/>
      <c r="V19" s="1634"/>
    </row>
    <row r="20" spans="1:22">
      <c r="A20" s="3424"/>
      <c r="B20" s="3425"/>
      <c r="C20" s="2589"/>
      <c r="D20" s="3428"/>
      <c r="E20" s="3429"/>
      <c r="F20" s="3427"/>
      <c r="G20" s="1634"/>
      <c r="H20" s="1634"/>
      <c r="I20" s="1634"/>
      <c r="J20" s="1634"/>
      <c r="K20" s="1634"/>
      <c r="L20" s="1634"/>
      <c r="M20" s="1634"/>
      <c r="N20" s="1634"/>
      <c r="O20" s="1634"/>
      <c r="P20" s="1634"/>
      <c r="Q20" s="1634"/>
      <c r="R20" s="1634"/>
      <c r="S20" s="1634"/>
      <c r="T20" s="1634"/>
      <c r="U20" s="1634"/>
      <c r="V20" s="1634"/>
    </row>
    <row r="21" spans="1:22">
      <c r="A21" s="3431" t="str">
        <f>A6</f>
        <v>7.1.</v>
      </c>
      <c r="B21" s="3432" t="str">
        <f>LEFT(B6,100)&amp;" UKUPNO:"</f>
        <v>INSTALACIJA UKUPNO:</v>
      </c>
      <c r="C21" s="3433"/>
      <c r="D21" s="3434"/>
      <c r="E21" s="3435"/>
      <c r="F21" s="3436">
        <f>SUM(F8:F20)</f>
        <v>0</v>
      </c>
      <c r="G21" s="1634"/>
      <c r="H21" s="1634"/>
      <c r="I21" s="1634"/>
      <c r="J21" s="1634"/>
      <c r="K21" s="1634"/>
      <c r="L21" s="1634"/>
      <c r="M21" s="1634"/>
      <c r="N21" s="1634"/>
      <c r="O21" s="1634"/>
      <c r="P21" s="1634"/>
      <c r="Q21" s="1634"/>
      <c r="R21" s="1634"/>
      <c r="S21" s="1634"/>
      <c r="T21" s="1634"/>
      <c r="U21" s="1634"/>
      <c r="V21" s="1634"/>
    </row>
    <row r="22" spans="1:22">
      <c r="A22" s="3424"/>
      <c r="B22" s="3437"/>
      <c r="C22" s="2589"/>
      <c r="D22" s="3426"/>
      <c r="E22" s="3429"/>
      <c r="F22" s="3427"/>
      <c r="G22" s="1634"/>
      <c r="H22" s="1634"/>
      <c r="I22" s="1634"/>
      <c r="J22" s="1634"/>
      <c r="K22" s="1634"/>
      <c r="L22" s="1634"/>
      <c r="M22" s="1634"/>
      <c r="N22" s="1634"/>
      <c r="O22" s="1634"/>
      <c r="P22" s="1634"/>
      <c r="Q22" s="1634"/>
      <c r="R22" s="1634"/>
      <c r="S22" s="1634"/>
      <c r="T22" s="1634"/>
      <c r="U22" s="1634"/>
      <c r="V22" s="1634"/>
    </row>
    <row r="23" spans="1:22">
      <c r="A23" s="3424"/>
      <c r="B23" s="3437"/>
      <c r="C23" s="2589"/>
      <c r="D23" s="3426"/>
      <c r="E23" s="3429"/>
      <c r="F23" s="3427"/>
      <c r="G23" s="1634"/>
      <c r="H23" s="1634"/>
      <c r="I23" s="1634"/>
      <c r="J23" s="1634"/>
      <c r="K23" s="1634"/>
      <c r="L23" s="1634"/>
      <c r="M23" s="1634"/>
      <c r="N23" s="1634"/>
      <c r="O23" s="1634"/>
      <c r="P23" s="1634"/>
      <c r="Q23" s="1634"/>
      <c r="R23" s="1634"/>
      <c r="S23" s="1634"/>
      <c r="T23" s="1634"/>
      <c r="U23" s="1634"/>
      <c r="V23" s="1634"/>
    </row>
    <row r="24" spans="1:22">
      <c r="A24" s="3419" t="s">
        <v>4878</v>
      </c>
      <c r="B24" s="3420" t="s">
        <v>4879</v>
      </c>
      <c r="C24" s="3421"/>
      <c r="D24" s="3422"/>
      <c r="E24" s="3423"/>
      <c r="F24" s="3423"/>
      <c r="G24" s="1634"/>
      <c r="H24" s="1634"/>
      <c r="I24" s="1634"/>
      <c r="J24" s="1634"/>
      <c r="K24" s="1634"/>
      <c r="L24" s="1634"/>
      <c r="M24" s="1634"/>
      <c r="N24" s="1634"/>
      <c r="O24" s="1634"/>
      <c r="P24" s="1634"/>
      <c r="Q24" s="1634"/>
      <c r="R24" s="1634"/>
      <c r="S24" s="1634"/>
      <c r="T24" s="1634"/>
      <c r="U24" s="1634"/>
      <c r="V24" s="1634"/>
    </row>
    <row r="25" spans="1:22">
      <c r="A25" s="3424"/>
      <c r="B25" s="3425"/>
      <c r="C25" s="2589"/>
      <c r="D25" s="3426"/>
      <c r="E25" s="3427"/>
      <c r="F25" s="3427"/>
      <c r="G25" s="1634"/>
      <c r="H25" s="1634"/>
      <c r="I25" s="1634"/>
      <c r="J25" s="1634"/>
      <c r="K25" s="1634"/>
      <c r="L25" s="1634"/>
      <c r="M25" s="1634"/>
      <c r="N25" s="1634"/>
      <c r="O25" s="1634"/>
      <c r="P25" s="1634"/>
      <c r="Q25" s="1634"/>
      <c r="R25" s="1634"/>
      <c r="S25" s="1634"/>
      <c r="T25" s="1634"/>
      <c r="U25" s="1634"/>
      <c r="V25" s="1634"/>
    </row>
    <row r="26" spans="1:22" ht="26.4">
      <c r="A26" s="3424" t="s">
        <v>172</v>
      </c>
      <c r="B26" s="3425" t="s">
        <v>4880</v>
      </c>
      <c r="C26" s="2589"/>
      <c r="D26" s="3426"/>
      <c r="E26" s="3427"/>
      <c r="F26" s="3427"/>
      <c r="G26" s="1634"/>
      <c r="H26" s="1634"/>
      <c r="I26" s="1634"/>
      <c r="J26" s="1634"/>
      <c r="K26" s="1634"/>
      <c r="L26" s="1634"/>
      <c r="M26" s="1634"/>
      <c r="N26" s="1634"/>
      <c r="O26" s="1634"/>
      <c r="P26" s="1634"/>
      <c r="Q26" s="1634"/>
      <c r="R26" s="1634"/>
      <c r="S26" s="1634"/>
      <c r="T26" s="1634"/>
      <c r="U26" s="1634"/>
      <c r="V26" s="1634"/>
    </row>
    <row r="27" spans="1:22">
      <c r="A27" s="3424"/>
      <c r="B27" s="3425" t="s">
        <v>4881</v>
      </c>
      <c r="C27" s="2589" t="s">
        <v>232</v>
      </c>
      <c r="D27" s="3428">
        <v>1</v>
      </c>
      <c r="E27" s="3427"/>
      <c r="F27" s="3427">
        <f t="shared" ref="F27" si="3">ROUND(D27*E27,2)</f>
        <v>0</v>
      </c>
      <c r="G27" s="1634"/>
      <c r="H27" s="1634"/>
      <c r="I27" s="1634"/>
      <c r="J27" s="1634"/>
      <c r="K27" s="1634"/>
      <c r="L27" s="1634"/>
      <c r="M27" s="1634"/>
      <c r="N27" s="1634"/>
      <c r="O27" s="1634"/>
      <c r="P27" s="1634"/>
      <c r="Q27" s="1634"/>
      <c r="R27" s="1634"/>
      <c r="S27" s="1634"/>
      <c r="T27" s="1634"/>
      <c r="U27" s="1634"/>
      <c r="V27" s="1634"/>
    </row>
    <row r="28" spans="1:22">
      <c r="A28" s="3424"/>
      <c r="B28" s="3425"/>
      <c r="C28" s="2589"/>
      <c r="D28" s="3426"/>
      <c r="E28" s="3427"/>
      <c r="F28" s="3427"/>
      <c r="G28" s="1634"/>
      <c r="H28" s="1634"/>
      <c r="I28" s="1634"/>
      <c r="J28" s="1634"/>
      <c r="K28" s="1634"/>
      <c r="L28" s="1634"/>
      <c r="M28" s="1634"/>
      <c r="N28" s="1634"/>
      <c r="O28" s="1634"/>
      <c r="P28" s="1634"/>
      <c r="Q28" s="1634"/>
      <c r="R28" s="1634"/>
      <c r="S28" s="1634"/>
      <c r="T28" s="1634"/>
      <c r="U28" s="1634"/>
      <c r="V28" s="1634"/>
    </row>
    <row r="29" spans="1:22">
      <c r="A29" s="3431" t="str">
        <f>A24</f>
        <v>7.2.</v>
      </c>
      <c r="B29" s="3432" t="str">
        <f>LEFT(B24,100)&amp;" UKUPNO:"</f>
        <v>PRIKLJUČNI VODOVOD UKUPNO:</v>
      </c>
      <c r="C29" s="3433"/>
      <c r="D29" s="3434"/>
      <c r="E29" s="3435"/>
      <c r="F29" s="3436">
        <f>SUM(F26:F28)</f>
        <v>0</v>
      </c>
      <c r="G29" s="1634"/>
      <c r="H29" s="1634"/>
      <c r="I29" s="1634"/>
      <c r="J29" s="1634"/>
      <c r="K29" s="1634"/>
      <c r="L29" s="1634"/>
      <c r="M29" s="1634"/>
      <c r="N29" s="1634"/>
      <c r="O29" s="1634"/>
      <c r="P29" s="1634"/>
      <c r="Q29" s="1634"/>
      <c r="R29" s="1634"/>
      <c r="S29" s="1634"/>
      <c r="T29" s="1634"/>
      <c r="U29" s="1634"/>
      <c r="V29" s="1634"/>
    </row>
    <row r="30" spans="1:22">
      <c r="A30" s="3424"/>
      <c r="B30" s="3437"/>
      <c r="C30" s="2589"/>
      <c r="D30" s="3426"/>
      <c r="E30" s="3429"/>
      <c r="F30" s="3427"/>
      <c r="G30" s="1634"/>
      <c r="H30" s="1634"/>
      <c r="I30" s="1634"/>
      <c r="J30" s="1634"/>
      <c r="K30" s="1634"/>
      <c r="L30" s="1634"/>
      <c r="M30" s="1634"/>
      <c r="N30" s="1634"/>
      <c r="O30" s="1634"/>
      <c r="P30" s="1634"/>
      <c r="Q30" s="1634"/>
      <c r="R30" s="1634"/>
      <c r="S30" s="1634"/>
      <c r="T30" s="1634"/>
      <c r="U30" s="1634"/>
      <c r="V30" s="1634"/>
    </row>
    <row r="31" spans="1:22">
      <c r="A31" s="3424"/>
      <c r="B31" s="3437"/>
      <c r="C31" s="2589"/>
      <c r="D31" s="3426"/>
      <c r="E31" s="3429"/>
      <c r="F31" s="3427"/>
      <c r="G31" s="1634"/>
      <c r="H31" s="1634"/>
      <c r="I31" s="1634"/>
      <c r="J31" s="1634"/>
      <c r="K31" s="1634"/>
      <c r="L31" s="1634"/>
      <c r="M31" s="1634"/>
      <c r="N31" s="1634"/>
      <c r="O31" s="1634"/>
      <c r="P31" s="1634"/>
      <c r="Q31" s="1634"/>
      <c r="R31" s="1634"/>
      <c r="S31" s="1634"/>
      <c r="T31" s="1634"/>
      <c r="U31" s="1634"/>
      <c r="V31" s="1634"/>
    </row>
    <row r="32" spans="1:22">
      <c r="A32" s="3419" t="s">
        <v>4882</v>
      </c>
      <c r="B32" s="3420" t="s">
        <v>4883</v>
      </c>
      <c r="C32" s="3421"/>
      <c r="D32" s="3422"/>
      <c r="E32" s="3423"/>
      <c r="F32" s="3423"/>
      <c r="G32" s="1634"/>
      <c r="H32" s="1634"/>
      <c r="I32" s="1634"/>
      <c r="J32" s="1634"/>
      <c r="K32" s="1634"/>
      <c r="L32" s="1634"/>
      <c r="M32" s="1634"/>
      <c r="N32" s="1634"/>
      <c r="O32" s="1634"/>
      <c r="P32" s="1634"/>
      <c r="Q32" s="1634"/>
      <c r="R32" s="1634"/>
      <c r="S32" s="1634"/>
      <c r="T32" s="1634"/>
      <c r="U32" s="1634"/>
      <c r="V32" s="1634"/>
    </row>
    <row r="33" spans="1:22">
      <c r="A33" s="3424"/>
      <c r="B33" s="3425"/>
      <c r="C33" s="2589"/>
      <c r="D33" s="3426"/>
      <c r="E33" s="3427"/>
      <c r="F33" s="3427"/>
      <c r="G33" s="1634"/>
      <c r="H33" s="1634"/>
      <c r="I33" s="1634"/>
      <c r="J33" s="1634"/>
      <c r="K33" s="1634"/>
      <c r="L33" s="1634"/>
      <c r="M33" s="1634"/>
      <c r="N33" s="1634"/>
      <c r="O33" s="1634"/>
      <c r="P33" s="1634"/>
      <c r="Q33" s="1634"/>
      <c r="R33" s="1634"/>
      <c r="S33" s="1634"/>
      <c r="T33" s="1634"/>
      <c r="U33" s="1634"/>
      <c r="V33" s="1634"/>
    </row>
    <row r="34" spans="1:22" ht="92.4">
      <c r="A34" s="3424" t="s">
        <v>172</v>
      </c>
      <c r="B34" s="3425" t="s">
        <v>4884</v>
      </c>
      <c r="C34" s="2589"/>
      <c r="D34" s="3426"/>
      <c r="E34" s="3427"/>
      <c r="F34" s="3427"/>
      <c r="G34" s="1634"/>
      <c r="H34" s="1634"/>
      <c r="I34" s="1634"/>
      <c r="J34" s="1634"/>
      <c r="K34" s="1634"/>
      <c r="L34" s="1634"/>
      <c r="M34" s="1634"/>
      <c r="N34" s="1634"/>
      <c r="O34" s="1634"/>
      <c r="P34" s="1634"/>
      <c r="Q34" s="1634"/>
      <c r="R34" s="1634"/>
      <c r="S34" s="1634"/>
      <c r="T34" s="1634"/>
      <c r="U34" s="1634"/>
      <c r="V34" s="1634"/>
    </row>
    <row r="35" spans="1:22">
      <c r="A35" s="3424"/>
      <c r="B35" s="3425" t="s">
        <v>4885</v>
      </c>
      <c r="C35" s="2589" t="s">
        <v>232</v>
      </c>
      <c r="D35" s="3428">
        <v>1</v>
      </c>
      <c r="E35" s="3427"/>
      <c r="F35" s="3427">
        <f t="shared" ref="F35:F48" si="4">ROUND(D35*E35,2)</f>
        <v>0</v>
      </c>
      <c r="G35" s="1634"/>
      <c r="H35" s="1634"/>
      <c r="I35" s="1634"/>
      <c r="J35" s="1634"/>
      <c r="K35" s="1634"/>
      <c r="L35" s="1634"/>
      <c r="M35" s="1634"/>
      <c r="N35" s="1634"/>
      <c r="O35" s="1634"/>
      <c r="P35" s="1634"/>
      <c r="Q35" s="1634"/>
      <c r="R35" s="1634"/>
      <c r="S35" s="1634"/>
      <c r="T35" s="1634"/>
      <c r="U35" s="1634"/>
      <c r="V35" s="1634"/>
    </row>
    <row r="36" spans="1:22">
      <c r="A36" s="3424"/>
      <c r="B36" s="3425" t="s">
        <v>4886</v>
      </c>
      <c r="C36" s="2589" t="s">
        <v>232</v>
      </c>
      <c r="D36" s="3428">
        <v>1</v>
      </c>
      <c r="E36" s="3427"/>
      <c r="F36" s="3427">
        <f t="shared" si="4"/>
        <v>0</v>
      </c>
      <c r="G36" s="1634"/>
      <c r="H36" s="1634"/>
      <c r="I36" s="1634"/>
      <c r="J36" s="1634"/>
      <c r="K36" s="1634"/>
      <c r="L36" s="1634"/>
      <c r="M36" s="1634"/>
      <c r="N36" s="1634"/>
      <c r="O36" s="1634"/>
      <c r="P36" s="1634"/>
      <c r="Q36" s="1634"/>
      <c r="R36" s="1634"/>
      <c r="S36" s="1634"/>
      <c r="T36" s="1634"/>
      <c r="U36" s="1634"/>
      <c r="V36" s="1634"/>
    </row>
    <row r="37" spans="1:22">
      <c r="A37" s="3424"/>
      <c r="B37" s="3425" t="s">
        <v>4887</v>
      </c>
      <c r="C37" s="2589" t="s">
        <v>232</v>
      </c>
      <c r="D37" s="3428">
        <v>1</v>
      </c>
      <c r="E37" s="3427"/>
      <c r="F37" s="3427">
        <f t="shared" si="4"/>
        <v>0</v>
      </c>
      <c r="G37" s="1634"/>
      <c r="H37" s="1634"/>
      <c r="I37" s="1634"/>
      <c r="J37" s="1634"/>
      <c r="K37" s="1634"/>
      <c r="L37" s="1634"/>
      <c r="M37" s="1634"/>
      <c r="N37" s="1634"/>
      <c r="O37" s="1634"/>
      <c r="P37" s="1634"/>
      <c r="Q37" s="1634"/>
      <c r="R37" s="1634"/>
      <c r="S37" s="1634"/>
      <c r="T37" s="1634"/>
      <c r="U37" s="1634"/>
      <c r="V37" s="1634"/>
    </row>
    <row r="38" spans="1:22">
      <c r="A38" s="3424"/>
      <c r="B38" s="3425" t="s">
        <v>4888</v>
      </c>
      <c r="C38" s="2589" t="s">
        <v>232</v>
      </c>
      <c r="D38" s="3428">
        <v>2</v>
      </c>
      <c r="E38" s="3427"/>
      <c r="F38" s="3427">
        <f t="shared" si="4"/>
        <v>0</v>
      </c>
      <c r="G38" s="1634"/>
      <c r="H38" s="1634"/>
      <c r="I38" s="1634"/>
      <c r="J38" s="1634"/>
      <c r="K38" s="1634"/>
      <c r="L38" s="1634"/>
      <c r="M38" s="1634"/>
      <c r="N38" s="1634"/>
      <c r="O38" s="1634"/>
      <c r="P38" s="1634"/>
      <c r="Q38" s="1634"/>
      <c r="R38" s="1634"/>
      <c r="S38" s="1634"/>
      <c r="T38" s="1634"/>
      <c r="U38" s="1634"/>
      <c r="V38" s="1634"/>
    </row>
    <row r="39" spans="1:22">
      <c r="A39" s="3424"/>
      <c r="B39" s="3425" t="s">
        <v>4889</v>
      </c>
      <c r="C39" s="2589" t="s">
        <v>232</v>
      </c>
      <c r="D39" s="3428">
        <v>2</v>
      </c>
      <c r="E39" s="3427"/>
      <c r="F39" s="3427">
        <f t="shared" si="4"/>
        <v>0</v>
      </c>
      <c r="G39" s="1634"/>
      <c r="H39" s="1634"/>
      <c r="I39" s="1634"/>
      <c r="J39" s="1634"/>
      <c r="K39" s="1634"/>
      <c r="L39" s="1634"/>
      <c r="M39" s="1634"/>
      <c r="N39" s="1634"/>
      <c r="O39" s="1634"/>
      <c r="P39" s="1634"/>
      <c r="Q39" s="1634"/>
      <c r="R39" s="1634"/>
      <c r="S39" s="1634"/>
      <c r="T39" s="1634"/>
      <c r="U39" s="1634"/>
      <c r="V39" s="1634"/>
    </row>
    <row r="40" spans="1:22">
      <c r="A40" s="3424"/>
      <c r="B40" s="3425" t="s">
        <v>4890</v>
      </c>
      <c r="C40" s="2589" t="s">
        <v>232</v>
      </c>
      <c r="D40" s="3428">
        <v>4</v>
      </c>
      <c r="E40" s="3427"/>
      <c r="F40" s="3427">
        <f t="shared" si="4"/>
        <v>0</v>
      </c>
      <c r="G40" s="1634"/>
      <c r="H40" s="1634"/>
      <c r="I40" s="1634"/>
      <c r="J40" s="1634"/>
      <c r="K40" s="1634"/>
      <c r="L40" s="1634"/>
      <c r="M40" s="1634"/>
      <c r="N40" s="1634"/>
      <c r="O40" s="1634"/>
      <c r="P40" s="1634"/>
      <c r="Q40" s="1634"/>
      <c r="R40" s="1634"/>
      <c r="S40" s="1634"/>
      <c r="T40" s="1634"/>
      <c r="U40" s="1634"/>
      <c r="V40" s="1634"/>
    </row>
    <row r="41" spans="1:22">
      <c r="A41" s="3424"/>
      <c r="B41" s="3425" t="s">
        <v>4891</v>
      </c>
      <c r="C41" s="2589" t="s">
        <v>232</v>
      </c>
      <c r="D41" s="3428">
        <v>4</v>
      </c>
      <c r="E41" s="3427"/>
      <c r="F41" s="3427">
        <f t="shared" si="4"/>
        <v>0</v>
      </c>
      <c r="G41" s="1634"/>
      <c r="H41" s="1634"/>
      <c r="I41" s="1634"/>
      <c r="J41" s="1634"/>
      <c r="K41" s="1634"/>
      <c r="L41" s="1634"/>
      <c r="M41" s="1634"/>
      <c r="N41" s="1634"/>
      <c r="O41" s="1634"/>
      <c r="P41" s="1634"/>
      <c r="Q41" s="1634"/>
      <c r="R41" s="1634"/>
      <c r="S41" s="1634"/>
      <c r="T41" s="1634"/>
      <c r="U41" s="1634"/>
      <c r="V41" s="1634"/>
    </row>
    <row r="42" spans="1:22">
      <c r="A42" s="3424"/>
      <c r="B42" s="3425" t="s">
        <v>4892</v>
      </c>
      <c r="C42" s="2589" t="s">
        <v>232</v>
      </c>
      <c r="D42" s="3428">
        <v>2</v>
      </c>
      <c r="E42" s="3427"/>
      <c r="F42" s="3427">
        <f t="shared" si="4"/>
        <v>0</v>
      </c>
      <c r="G42" s="1634"/>
      <c r="H42" s="1634"/>
      <c r="I42" s="1634"/>
      <c r="J42" s="1634"/>
      <c r="K42" s="1634"/>
      <c r="L42" s="1634"/>
      <c r="M42" s="1634"/>
      <c r="N42" s="1634"/>
      <c r="O42" s="1634"/>
      <c r="P42" s="1634"/>
      <c r="Q42" s="1634"/>
      <c r="R42" s="1634"/>
      <c r="S42" s="1634"/>
      <c r="T42" s="1634"/>
      <c r="U42" s="1634"/>
      <c r="V42" s="1634"/>
    </row>
    <row r="43" spans="1:22">
      <c r="A43" s="3424"/>
      <c r="B43" s="3425" t="s">
        <v>4893</v>
      </c>
      <c r="C43" s="2589" t="s">
        <v>232</v>
      </c>
      <c r="D43" s="3428">
        <v>2</v>
      </c>
      <c r="E43" s="3427"/>
      <c r="F43" s="3427">
        <f t="shared" si="4"/>
        <v>0</v>
      </c>
      <c r="G43" s="1634"/>
      <c r="H43" s="1634"/>
      <c r="I43" s="1634"/>
      <c r="J43" s="1634"/>
      <c r="K43" s="1634"/>
      <c r="L43" s="1634"/>
      <c r="M43" s="1634"/>
      <c r="N43" s="1634"/>
      <c r="O43" s="1634"/>
      <c r="P43" s="1634"/>
      <c r="Q43" s="1634"/>
      <c r="R43" s="1634"/>
      <c r="S43" s="1634"/>
      <c r="T43" s="1634"/>
      <c r="U43" s="1634"/>
      <c r="V43" s="1634"/>
    </row>
    <row r="44" spans="1:22">
      <c r="A44" s="3424"/>
      <c r="B44" s="3425" t="s">
        <v>4894</v>
      </c>
      <c r="C44" s="2589" t="s">
        <v>232</v>
      </c>
      <c r="D44" s="3428">
        <v>2</v>
      </c>
      <c r="E44" s="3427"/>
      <c r="F44" s="3427">
        <f t="shared" si="4"/>
        <v>0</v>
      </c>
      <c r="G44" s="1634"/>
      <c r="H44" s="1634"/>
      <c r="I44" s="1634"/>
      <c r="J44" s="1634"/>
      <c r="K44" s="1634"/>
      <c r="L44" s="1634"/>
      <c r="M44" s="1634"/>
      <c r="N44" s="1634"/>
      <c r="O44" s="1634"/>
      <c r="P44" s="1634"/>
      <c r="Q44" s="1634"/>
      <c r="R44" s="1634"/>
      <c r="S44" s="1634"/>
      <c r="T44" s="1634"/>
      <c r="U44" s="1634"/>
      <c r="V44" s="1634"/>
    </row>
    <row r="45" spans="1:22">
      <c r="A45" s="3424"/>
      <c r="B45" s="3425" t="s">
        <v>4895</v>
      </c>
      <c r="C45" s="2589" t="s">
        <v>232</v>
      </c>
      <c r="D45" s="3428">
        <v>2</v>
      </c>
      <c r="E45" s="3427"/>
      <c r="F45" s="3427">
        <f t="shared" si="4"/>
        <v>0</v>
      </c>
      <c r="G45" s="1634"/>
      <c r="H45" s="1634"/>
      <c r="I45" s="1634"/>
      <c r="J45" s="1634"/>
      <c r="K45" s="1634"/>
      <c r="L45" s="1634"/>
      <c r="M45" s="1634"/>
      <c r="N45" s="1634"/>
      <c r="O45" s="1634"/>
      <c r="P45" s="1634"/>
      <c r="Q45" s="1634"/>
      <c r="R45" s="1634"/>
      <c r="S45" s="1634"/>
      <c r="T45" s="1634"/>
      <c r="U45" s="1634"/>
      <c r="V45" s="1634"/>
    </row>
    <row r="46" spans="1:22">
      <c r="A46" s="3424"/>
      <c r="B46" s="3425" t="s">
        <v>4896</v>
      </c>
      <c r="C46" s="2589" t="s">
        <v>232</v>
      </c>
      <c r="D46" s="3428">
        <v>1</v>
      </c>
      <c r="E46" s="3427"/>
      <c r="F46" s="3427">
        <f t="shared" si="4"/>
        <v>0</v>
      </c>
      <c r="G46" s="1634"/>
      <c r="H46" s="1634"/>
      <c r="I46" s="1634"/>
      <c r="J46" s="1634"/>
      <c r="K46" s="1634"/>
      <c r="L46" s="1634"/>
      <c r="M46" s="1634"/>
      <c r="N46" s="1634"/>
      <c r="O46" s="1634"/>
      <c r="P46" s="1634"/>
      <c r="Q46" s="1634"/>
      <c r="R46" s="1634"/>
      <c r="S46" s="1634"/>
      <c r="T46" s="1634"/>
      <c r="U46" s="1634"/>
      <c r="V46" s="1634"/>
    </row>
    <row r="47" spans="1:22">
      <c r="A47" s="3424"/>
      <c r="B47" s="3425" t="s">
        <v>4897</v>
      </c>
      <c r="C47" s="2589" t="s">
        <v>232</v>
      </c>
      <c r="D47" s="3428">
        <v>2</v>
      </c>
      <c r="E47" s="3427"/>
      <c r="F47" s="3427">
        <f t="shared" si="4"/>
        <v>0</v>
      </c>
      <c r="G47" s="1634"/>
      <c r="H47" s="1634"/>
      <c r="I47" s="1634"/>
      <c r="J47" s="1634"/>
      <c r="K47" s="1634"/>
      <c r="L47" s="1634"/>
      <c r="M47" s="1634"/>
      <c r="N47" s="1634"/>
      <c r="O47" s="1634"/>
      <c r="P47" s="1634"/>
      <c r="Q47" s="1634"/>
      <c r="R47" s="1634"/>
      <c r="S47" s="1634"/>
      <c r="T47" s="1634"/>
      <c r="U47" s="1634"/>
      <c r="V47" s="1634"/>
    </row>
    <row r="48" spans="1:22">
      <c r="A48" s="3424"/>
      <c r="B48" s="3425" t="s">
        <v>4898</v>
      </c>
      <c r="C48" s="2589" t="s">
        <v>232</v>
      </c>
      <c r="D48" s="3428">
        <v>1</v>
      </c>
      <c r="E48" s="3427"/>
      <c r="F48" s="3427">
        <f t="shared" si="4"/>
        <v>0</v>
      </c>
      <c r="G48" s="1634"/>
      <c r="H48" s="1634"/>
      <c r="I48" s="1634"/>
      <c r="J48" s="1634"/>
      <c r="K48" s="1634"/>
      <c r="L48" s="1634"/>
      <c r="M48" s="1634"/>
      <c r="N48" s="1634"/>
      <c r="O48" s="1634"/>
      <c r="P48" s="1634"/>
      <c r="Q48" s="1634"/>
      <c r="R48" s="1634"/>
      <c r="S48" s="1634"/>
      <c r="T48" s="1634"/>
      <c r="U48" s="1634"/>
      <c r="V48" s="1634"/>
    </row>
    <row r="49" spans="1:22">
      <c r="A49" s="3424"/>
      <c r="B49" s="3438"/>
      <c r="C49" s="2589"/>
      <c r="D49" s="3426"/>
      <c r="E49" s="3427"/>
      <c r="F49" s="3427"/>
      <c r="G49" s="1634"/>
      <c r="H49" s="1634"/>
      <c r="I49" s="1634"/>
      <c r="J49" s="1634"/>
      <c r="K49" s="1634"/>
      <c r="L49" s="1634"/>
      <c r="M49" s="1634"/>
      <c r="N49" s="1634"/>
      <c r="O49" s="1634"/>
      <c r="P49" s="1634"/>
      <c r="Q49" s="1634"/>
      <c r="R49" s="1634"/>
      <c r="S49" s="1634"/>
      <c r="T49" s="1634"/>
      <c r="U49" s="1634"/>
      <c r="V49" s="1634"/>
    </row>
    <row r="50" spans="1:22">
      <c r="A50" s="3431" t="str">
        <f>A32</f>
        <v>7.3.</v>
      </c>
      <c r="B50" s="3432" t="str">
        <f>LEFT(B32,100)&amp;" UKUPNO:"</f>
        <v>PRODORI U ZIDOVIMA UKUPNO:</v>
      </c>
      <c r="C50" s="3433"/>
      <c r="D50" s="3434"/>
      <c r="E50" s="3435"/>
      <c r="F50" s="3436">
        <f>SUM(F34:F49)</f>
        <v>0</v>
      </c>
      <c r="G50" s="1634"/>
      <c r="H50" s="1634"/>
      <c r="I50" s="1634"/>
      <c r="J50" s="1634"/>
      <c r="K50" s="1634"/>
      <c r="L50" s="1634"/>
      <c r="M50" s="1634"/>
      <c r="N50" s="1634"/>
      <c r="O50" s="1634"/>
      <c r="P50" s="1634"/>
      <c r="Q50" s="1634"/>
      <c r="R50" s="1634"/>
      <c r="S50" s="1634"/>
      <c r="T50" s="1634"/>
      <c r="U50" s="1634"/>
      <c r="V50" s="1634"/>
    </row>
    <row r="51" spans="1:22">
      <c r="A51" s="3424"/>
      <c r="B51" s="3437"/>
      <c r="C51" s="2589"/>
      <c r="D51" s="3426"/>
      <c r="E51" s="3429"/>
      <c r="F51" s="3427"/>
      <c r="G51" s="1634"/>
      <c r="H51" s="1634"/>
      <c r="I51" s="1634"/>
      <c r="J51" s="1634"/>
      <c r="K51" s="1634"/>
      <c r="L51" s="1634"/>
      <c r="M51" s="1634"/>
      <c r="N51" s="1634"/>
      <c r="O51" s="1634"/>
      <c r="P51" s="1634"/>
      <c r="Q51" s="1634"/>
      <c r="R51" s="1634"/>
      <c r="S51" s="1634"/>
      <c r="T51" s="1634"/>
      <c r="U51" s="1634"/>
      <c r="V51" s="1634"/>
    </row>
    <row r="52" spans="1:22">
      <c r="A52" s="3424"/>
      <c r="B52" s="3437"/>
      <c r="C52" s="2589"/>
      <c r="D52" s="3426"/>
      <c r="E52" s="3429"/>
      <c r="F52" s="3427"/>
      <c r="G52" s="1634"/>
      <c r="H52" s="1634"/>
      <c r="I52" s="1634"/>
      <c r="J52" s="1634"/>
      <c r="K52" s="1634"/>
      <c r="L52" s="1634"/>
      <c r="M52" s="1634"/>
      <c r="N52" s="1634"/>
      <c r="O52" s="1634"/>
      <c r="P52" s="1634"/>
      <c r="Q52" s="1634"/>
      <c r="R52" s="1634"/>
      <c r="S52" s="1634"/>
      <c r="T52" s="1634"/>
      <c r="U52" s="1634"/>
      <c r="V52" s="1634"/>
    </row>
    <row r="53" spans="1:22">
      <c r="A53" s="3419" t="s">
        <v>4899</v>
      </c>
      <c r="B53" s="3420" t="s">
        <v>4900</v>
      </c>
      <c r="C53" s="3421"/>
      <c r="D53" s="3422"/>
      <c r="E53" s="3423"/>
      <c r="F53" s="3423"/>
      <c r="G53" s="1634"/>
      <c r="H53" s="1634"/>
      <c r="I53" s="1634"/>
      <c r="J53" s="1634"/>
      <c r="K53" s="1634"/>
      <c r="L53" s="1634"/>
      <c r="M53" s="1634"/>
      <c r="N53" s="1634"/>
      <c r="O53" s="1634"/>
      <c r="P53" s="1634"/>
      <c r="Q53" s="1634"/>
      <c r="R53" s="1634"/>
      <c r="S53" s="1634"/>
      <c r="T53" s="1634"/>
      <c r="U53" s="1634"/>
      <c r="V53" s="1634"/>
    </row>
    <row r="54" spans="1:22">
      <c r="A54" s="3424"/>
      <c r="B54" s="3425"/>
      <c r="C54" s="2589"/>
      <c r="D54" s="3426"/>
      <c r="E54" s="3427"/>
      <c r="F54" s="3427"/>
      <c r="G54" s="1634"/>
      <c r="H54" s="1634"/>
      <c r="I54" s="1634"/>
      <c r="J54" s="1634"/>
      <c r="K54" s="1634"/>
      <c r="L54" s="1634"/>
      <c r="M54" s="1634"/>
      <c r="N54" s="1634"/>
      <c r="O54" s="1634"/>
      <c r="P54" s="1634"/>
      <c r="Q54" s="1634"/>
      <c r="R54" s="1634"/>
      <c r="S54" s="1634"/>
      <c r="T54" s="1634"/>
      <c r="U54" s="1634"/>
      <c r="V54" s="1634"/>
    </row>
    <row r="55" spans="1:22" ht="52.8">
      <c r="A55" s="3424" t="s">
        <v>172</v>
      </c>
      <c r="B55" s="3425" t="s">
        <v>4901</v>
      </c>
      <c r="C55" s="2589" t="s">
        <v>267</v>
      </c>
      <c r="D55" s="3428">
        <v>1</v>
      </c>
      <c r="E55" s="3427"/>
      <c r="F55" s="3427">
        <f t="shared" ref="F55" si="5">ROUND(D55*E55,2)</f>
        <v>0</v>
      </c>
      <c r="G55" s="1634"/>
      <c r="H55" s="1634"/>
      <c r="I55" s="1634"/>
      <c r="J55" s="1634"/>
      <c r="K55" s="1634"/>
      <c r="L55" s="1634"/>
      <c r="M55" s="1634"/>
      <c r="N55" s="1634"/>
      <c r="O55" s="1634"/>
      <c r="P55" s="1634"/>
      <c r="Q55" s="1634"/>
      <c r="R55" s="1634"/>
      <c r="S55" s="1634"/>
      <c r="T55" s="1634"/>
      <c r="U55" s="1634"/>
      <c r="V55" s="1634"/>
    </row>
    <row r="56" spans="1:22">
      <c r="A56" s="3424"/>
      <c r="B56" s="3425"/>
      <c r="C56" s="2589"/>
      <c r="D56" s="3426"/>
      <c r="E56" s="3427"/>
      <c r="F56" s="3427"/>
      <c r="G56" s="1634"/>
      <c r="H56" s="1634"/>
      <c r="I56" s="1634"/>
      <c r="J56" s="1634"/>
      <c r="K56" s="1634"/>
      <c r="L56" s="1634"/>
      <c r="M56" s="1634"/>
      <c r="N56" s="1634"/>
      <c r="O56" s="1634"/>
      <c r="P56" s="1634"/>
      <c r="Q56" s="1634"/>
      <c r="R56" s="1634"/>
      <c r="S56" s="1634"/>
      <c r="T56" s="1634"/>
      <c r="U56" s="1634"/>
      <c r="V56" s="1634"/>
    </row>
    <row r="57" spans="1:22" ht="52.8">
      <c r="A57" s="3424" t="s">
        <v>202</v>
      </c>
      <c r="B57" s="3425" t="s">
        <v>4902</v>
      </c>
      <c r="C57" s="2589"/>
      <c r="D57" s="3426"/>
      <c r="E57" s="3427"/>
      <c r="F57" s="3427"/>
      <c r="G57" s="1634"/>
      <c r="H57" s="1634"/>
      <c r="I57" s="1634"/>
      <c r="J57" s="1634"/>
      <c r="K57" s="1634"/>
      <c r="L57" s="1634"/>
      <c r="M57" s="1634"/>
      <c r="N57" s="1634"/>
      <c r="O57" s="1634"/>
      <c r="P57" s="1634"/>
      <c r="Q57" s="1634"/>
      <c r="R57" s="1634"/>
      <c r="S57" s="1634"/>
      <c r="T57" s="1634"/>
      <c r="U57" s="1634"/>
      <c r="V57" s="1634"/>
    </row>
    <row r="58" spans="1:22">
      <c r="A58" s="3424"/>
      <c r="B58" s="3425" t="s">
        <v>4871</v>
      </c>
      <c r="C58" s="2589" t="s">
        <v>232</v>
      </c>
      <c r="D58" s="3428">
        <v>1</v>
      </c>
      <c r="E58" s="3427"/>
      <c r="F58" s="3427">
        <f t="shared" ref="F58" si="6">ROUND(D58*E58,2)</f>
        <v>0</v>
      </c>
      <c r="G58" s="1634"/>
      <c r="H58" s="1634"/>
      <c r="I58" s="1634"/>
      <c r="J58" s="1634"/>
      <c r="K58" s="1634"/>
      <c r="L58" s="1634"/>
      <c r="M58" s="1634"/>
      <c r="N58" s="1634"/>
      <c r="O58" s="1634"/>
      <c r="P58" s="1634"/>
      <c r="Q58" s="1634"/>
      <c r="R58" s="1634"/>
      <c r="S58" s="1634"/>
      <c r="T58" s="1634"/>
      <c r="U58" s="1634"/>
      <c r="V58" s="1634"/>
    </row>
    <row r="59" spans="1:22">
      <c r="A59" s="3424"/>
      <c r="B59" s="3425"/>
      <c r="C59" s="2589"/>
      <c r="D59" s="3426"/>
      <c r="E59" s="3427"/>
      <c r="F59" s="3427"/>
      <c r="G59" s="1634"/>
      <c r="H59" s="1634"/>
      <c r="I59" s="1634"/>
      <c r="J59" s="1634"/>
      <c r="K59" s="1634"/>
      <c r="L59" s="1634"/>
      <c r="M59" s="1634"/>
      <c r="N59" s="1634"/>
      <c r="O59" s="1634"/>
      <c r="P59" s="1634"/>
      <c r="Q59" s="1634"/>
      <c r="R59" s="1634"/>
      <c r="S59" s="1634"/>
      <c r="T59" s="1634"/>
      <c r="U59" s="1634"/>
      <c r="V59" s="1634"/>
    </row>
    <row r="60" spans="1:22" ht="52.8">
      <c r="A60" s="3424" t="s">
        <v>203</v>
      </c>
      <c r="B60" s="3425" t="s">
        <v>4903</v>
      </c>
      <c r="C60" s="2589" t="s">
        <v>267</v>
      </c>
      <c r="D60" s="3428">
        <v>1</v>
      </c>
      <c r="E60" s="3427"/>
      <c r="F60" s="3427">
        <f t="shared" ref="F60" si="7">ROUND(D60*E60,2)</f>
        <v>0</v>
      </c>
      <c r="G60" s="1634"/>
      <c r="H60" s="1634"/>
      <c r="I60" s="1634"/>
      <c r="J60" s="1634"/>
      <c r="K60" s="1634"/>
      <c r="L60" s="1634"/>
      <c r="M60" s="1634"/>
      <c r="N60" s="1634"/>
      <c r="O60" s="1634"/>
      <c r="P60" s="1634"/>
      <c r="Q60" s="1634"/>
      <c r="R60" s="1634"/>
      <c r="S60" s="1634"/>
      <c r="T60" s="1634"/>
      <c r="U60" s="1634"/>
      <c r="V60" s="1634"/>
    </row>
    <row r="61" spans="1:22">
      <c r="A61" s="3424"/>
      <c r="B61" s="3425"/>
      <c r="C61" s="2589"/>
      <c r="D61" s="3426"/>
      <c r="E61" s="3427"/>
      <c r="F61" s="3427"/>
      <c r="G61" s="1634"/>
      <c r="H61" s="1634"/>
      <c r="I61" s="1634"/>
      <c r="J61" s="1634"/>
      <c r="K61" s="1634"/>
      <c r="L61" s="1634"/>
      <c r="M61" s="1634"/>
      <c r="N61" s="1634"/>
      <c r="O61" s="1634"/>
      <c r="P61" s="1634"/>
      <c r="Q61" s="1634"/>
      <c r="R61" s="1634"/>
      <c r="S61" s="1634"/>
      <c r="T61" s="1634"/>
      <c r="U61" s="1634"/>
      <c r="V61" s="1634"/>
    </row>
    <row r="62" spans="1:22" ht="52.8">
      <c r="A62" s="3424" t="s">
        <v>205</v>
      </c>
      <c r="B62" s="3425" t="s">
        <v>4904</v>
      </c>
      <c r="C62" s="2589" t="s">
        <v>267</v>
      </c>
      <c r="D62" s="3428">
        <v>1</v>
      </c>
      <c r="E62" s="3427"/>
      <c r="F62" s="3427">
        <f t="shared" ref="F62" si="8">ROUND(D62*E62,2)</f>
        <v>0</v>
      </c>
      <c r="G62" s="1634"/>
      <c r="H62" s="1634"/>
      <c r="I62" s="1634"/>
      <c r="J62" s="1634"/>
      <c r="K62" s="1634"/>
      <c r="L62" s="1634"/>
      <c r="M62" s="1634"/>
      <c r="N62" s="1634"/>
      <c r="O62" s="1634"/>
      <c r="P62" s="1634"/>
      <c r="Q62" s="1634"/>
      <c r="R62" s="1634"/>
      <c r="S62" s="1634"/>
      <c r="T62" s="1634"/>
      <c r="U62" s="1634"/>
      <c r="V62" s="1634"/>
    </row>
    <row r="63" spans="1:22">
      <c r="A63" s="3424"/>
      <c r="B63" s="3425"/>
      <c r="C63" s="2589"/>
      <c r="D63" s="3426"/>
      <c r="E63" s="3427"/>
      <c r="F63" s="3427"/>
      <c r="G63" s="1634"/>
      <c r="H63" s="1634"/>
      <c r="I63" s="1634"/>
      <c r="J63" s="1634"/>
      <c r="K63" s="1634"/>
      <c r="L63" s="1634"/>
      <c r="M63" s="1634"/>
      <c r="N63" s="1634"/>
      <c r="O63" s="1634"/>
      <c r="P63" s="1634"/>
      <c r="Q63" s="1634"/>
      <c r="R63" s="1634"/>
      <c r="S63" s="1634"/>
      <c r="T63" s="1634"/>
      <c r="U63" s="1634"/>
      <c r="V63" s="1634"/>
    </row>
    <row r="64" spans="1:22">
      <c r="A64" s="3431" t="str">
        <f>A53</f>
        <v>7.4.</v>
      </c>
      <c r="B64" s="3432" t="str">
        <f>LEFT(B53,100)&amp;" UKUPNO:"</f>
        <v>UGRADBENI ELEMENTI FONTANE UKUPNO:</v>
      </c>
      <c r="C64" s="3433"/>
      <c r="D64" s="3434"/>
      <c r="E64" s="3435"/>
      <c r="F64" s="3436">
        <f>SUM(F55:F63)</f>
        <v>0</v>
      </c>
      <c r="G64" s="1634"/>
      <c r="H64" s="1634"/>
      <c r="I64" s="1634"/>
      <c r="J64" s="1634"/>
      <c r="K64" s="1634"/>
      <c r="L64" s="1634"/>
      <c r="M64" s="1634"/>
      <c r="N64" s="1634"/>
      <c r="O64" s="1634"/>
      <c r="P64" s="1634"/>
      <c r="Q64" s="1634"/>
      <c r="R64" s="1634"/>
      <c r="S64" s="1634"/>
      <c r="T64" s="1634"/>
      <c r="U64" s="1634"/>
      <c r="V64" s="1634"/>
    </row>
    <row r="65" spans="1:22">
      <c r="A65" s="3424"/>
      <c r="B65" s="3437"/>
      <c r="C65" s="2589"/>
      <c r="D65" s="3426"/>
      <c r="E65" s="3429"/>
      <c r="F65" s="3427"/>
      <c r="G65" s="1634"/>
      <c r="H65" s="1634"/>
      <c r="I65" s="1634"/>
      <c r="J65" s="1634"/>
      <c r="K65" s="1634"/>
      <c r="L65" s="1634"/>
      <c r="M65" s="1634"/>
      <c r="N65" s="1634"/>
      <c r="O65" s="1634"/>
      <c r="P65" s="1634"/>
      <c r="Q65" s="1634"/>
      <c r="R65" s="1634"/>
      <c r="S65" s="1634"/>
      <c r="T65" s="1634"/>
      <c r="U65" s="1634"/>
      <c r="V65" s="1634"/>
    </row>
    <row r="66" spans="1:22">
      <c r="A66" s="3424"/>
      <c r="B66" s="3437"/>
      <c r="C66" s="2589"/>
      <c r="D66" s="3426"/>
      <c r="E66" s="3429"/>
      <c r="F66" s="3427"/>
      <c r="G66" s="1634"/>
      <c r="H66" s="1634"/>
      <c r="I66" s="1634"/>
      <c r="J66" s="1634"/>
      <c r="K66" s="1634"/>
      <c r="L66" s="1634"/>
      <c r="M66" s="1634"/>
      <c r="N66" s="1634"/>
      <c r="O66" s="1634"/>
      <c r="P66" s="1634"/>
      <c r="Q66" s="1634"/>
      <c r="R66" s="1634"/>
      <c r="S66" s="1634"/>
      <c r="T66" s="1634"/>
      <c r="U66" s="1634"/>
      <c r="V66" s="1634"/>
    </row>
    <row r="67" spans="1:22">
      <c r="A67" s="3419" t="s">
        <v>4905</v>
      </c>
      <c r="B67" s="3420" t="s">
        <v>4906</v>
      </c>
      <c r="C67" s="3421"/>
      <c r="D67" s="3422"/>
      <c r="E67" s="3423"/>
      <c r="F67" s="3423"/>
      <c r="G67" s="1634"/>
      <c r="H67" s="1634"/>
      <c r="I67" s="1634"/>
      <c r="J67" s="1634"/>
      <c r="K67" s="1634"/>
      <c r="L67" s="1634"/>
      <c r="M67" s="1634"/>
      <c r="N67" s="1634"/>
      <c r="O67" s="1634"/>
      <c r="P67" s="1634"/>
      <c r="Q67" s="1634"/>
      <c r="R67" s="1634"/>
      <c r="S67" s="1634"/>
      <c r="T67" s="1634"/>
      <c r="U67" s="1634"/>
      <c r="V67" s="1634"/>
    </row>
    <row r="68" spans="1:22">
      <c r="A68" s="3424"/>
      <c r="B68" s="3425"/>
      <c r="C68" s="2589"/>
      <c r="D68" s="3426"/>
      <c r="E68" s="3427"/>
      <c r="F68" s="3427"/>
      <c r="G68" s="1634"/>
      <c r="H68" s="1634"/>
      <c r="I68" s="1634"/>
      <c r="J68" s="1634"/>
      <c r="K68" s="1634"/>
      <c r="L68" s="1634"/>
      <c r="M68" s="1634"/>
      <c r="N68" s="1634"/>
      <c r="O68" s="1634"/>
      <c r="P68" s="1634"/>
      <c r="Q68" s="1634"/>
      <c r="R68" s="1634"/>
      <c r="S68" s="1634"/>
      <c r="T68" s="1634"/>
      <c r="U68" s="1634"/>
      <c r="V68" s="1634"/>
    </row>
    <row r="69" spans="1:22" ht="52.8">
      <c r="A69" s="3424" t="s">
        <v>172</v>
      </c>
      <c r="B69" s="3425" t="s">
        <v>4907</v>
      </c>
      <c r="C69" s="2589" t="s">
        <v>267</v>
      </c>
      <c r="D69" s="3428">
        <v>1</v>
      </c>
      <c r="E69" s="3427"/>
      <c r="F69" s="3427">
        <f t="shared" ref="F69" si="9">ROUND(D69*E69,2)</f>
        <v>0</v>
      </c>
      <c r="G69" s="1634"/>
      <c r="H69" s="1634"/>
      <c r="I69" s="1634"/>
      <c r="J69" s="1634"/>
      <c r="K69" s="1634"/>
      <c r="L69" s="1634"/>
      <c r="M69" s="1634"/>
      <c r="N69" s="1634"/>
      <c r="O69" s="1634"/>
      <c r="P69" s="1634"/>
      <c r="Q69" s="1634"/>
      <c r="R69" s="1634"/>
      <c r="S69" s="1634"/>
      <c r="T69" s="1634"/>
      <c r="U69" s="1634"/>
      <c r="V69" s="1634"/>
    </row>
    <row r="70" spans="1:22">
      <c r="A70" s="3424"/>
      <c r="B70" s="3425"/>
      <c r="C70" s="2589"/>
      <c r="D70" s="3426"/>
      <c r="E70" s="3427"/>
      <c r="F70" s="3427"/>
      <c r="G70" s="1634"/>
      <c r="H70" s="1634"/>
      <c r="I70" s="1634"/>
      <c r="J70" s="1634"/>
      <c r="K70" s="1634"/>
      <c r="L70" s="1634"/>
      <c r="M70" s="1634"/>
      <c r="N70" s="1634"/>
      <c r="O70" s="1634"/>
      <c r="P70" s="1634"/>
      <c r="Q70" s="1634"/>
      <c r="R70" s="1634"/>
      <c r="S70" s="1634"/>
      <c r="T70" s="1634"/>
      <c r="U70" s="1634"/>
      <c r="V70" s="1634"/>
    </row>
    <row r="71" spans="1:22" ht="39.6">
      <c r="A71" s="3424" t="s">
        <v>202</v>
      </c>
      <c r="B71" s="3425" t="s">
        <v>4908</v>
      </c>
      <c r="C71" s="2589" t="s">
        <v>267</v>
      </c>
      <c r="D71" s="3428">
        <v>1</v>
      </c>
      <c r="E71" s="3427"/>
      <c r="F71" s="3427">
        <f t="shared" ref="F71" si="10">ROUND(D71*E71,2)</f>
        <v>0</v>
      </c>
      <c r="G71" s="1634"/>
      <c r="H71" s="1634"/>
      <c r="I71" s="1634"/>
      <c r="J71" s="1634"/>
      <c r="K71" s="1634"/>
      <c r="L71" s="1634"/>
      <c r="M71" s="1634"/>
      <c r="N71" s="1634"/>
      <c r="O71" s="1634"/>
      <c r="P71" s="1634"/>
      <c r="Q71" s="1634"/>
      <c r="R71" s="1634"/>
      <c r="S71" s="1634"/>
      <c r="T71" s="1634"/>
      <c r="U71" s="1634"/>
      <c r="V71" s="1634"/>
    </row>
    <row r="72" spans="1:22">
      <c r="A72" s="3424"/>
      <c r="B72" s="3425"/>
      <c r="C72" s="2589"/>
      <c r="D72" s="3426"/>
      <c r="E72" s="3427"/>
      <c r="F72" s="3427"/>
      <c r="G72" s="1634"/>
      <c r="H72" s="1634"/>
      <c r="I72" s="1634"/>
      <c r="J72" s="1634"/>
      <c r="K72" s="1634"/>
      <c r="L72" s="1634"/>
      <c r="M72" s="1634"/>
      <c r="N72" s="1634"/>
      <c r="O72" s="1634"/>
      <c r="P72" s="1634"/>
      <c r="Q72" s="1634"/>
      <c r="R72" s="1634"/>
      <c r="S72" s="1634"/>
      <c r="T72" s="1634"/>
      <c r="U72" s="1634"/>
      <c r="V72" s="1634"/>
    </row>
    <row r="73" spans="1:22">
      <c r="A73" s="3431" t="str">
        <f>A67</f>
        <v>7.5.</v>
      </c>
      <c r="B73" s="3432" t="str">
        <f>LEFT(B67,100)&amp;" UKUPNO:"</f>
        <v>OSTALO UKUPNO:</v>
      </c>
      <c r="C73" s="3433"/>
      <c r="D73" s="3434"/>
      <c r="E73" s="3435"/>
      <c r="F73" s="3436">
        <f>SUM(F69:F72)</f>
        <v>0</v>
      </c>
      <c r="G73" s="1634"/>
      <c r="H73" s="1634"/>
      <c r="I73" s="1634"/>
      <c r="J73" s="1634"/>
      <c r="K73" s="1634"/>
      <c r="L73" s="1634"/>
      <c r="M73" s="1634"/>
      <c r="N73" s="1634"/>
      <c r="O73" s="1634"/>
      <c r="P73" s="1634"/>
      <c r="Q73" s="1634"/>
      <c r="R73" s="1634"/>
      <c r="S73" s="1634"/>
      <c r="T73" s="1634"/>
      <c r="U73" s="1634"/>
      <c r="V73" s="1634"/>
    </row>
    <row r="74" spans="1:22">
      <c r="A74" s="3424"/>
      <c r="B74" s="3437"/>
      <c r="C74" s="2589"/>
      <c r="D74" s="3426"/>
      <c r="E74" s="3429"/>
      <c r="F74" s="3427"/>
      <c r="G74" s="1634"/>
      <c r="H74" s="1634"/>
      <c r="I74" s="1634"/>
      <c r="J74" s="1634"/>
      <c r="K74" s="1634"/>
      <c r="L74" s="1634"/>
      <c r="M74" s="1634"/>
      <c r="N74" s="1634"/>
      <c r="O74" s="1634"/>
      <c r="P74" s="1634"/>
      <c r="Q74" s="1634"/>
      <c r="R74" s="1634"/>
      <c r="S74" s="1634"/>
      <c r="T74" s="1634"/>
      <c r="U74" s="1634"/>
      <c r="V74" s="1634"/>
    </row>
    <row r="75" spans="1:22">
      <c r="A75" s="3424"/>
      <c r="B75" s="3437"/>
      <c r="C75" s="2589"/>
      <c r="D75" s="3426"/>
      <c r="E75" s="3429"/>
      <c r="F75" s="3427"/>
      <c r="G75" s="1634"/>
      <c r="H75" s="1634"/>
      <c r="I75" s="1634"/>
      <c r="J75" s="1634"/>
      <c r="K75" s="1634"/>
      <c r="L75" s="1634"/>
      <c r="M75" s="1634"/>
      <c r="N75" s="1634"/>
      <c r="O75" s="1634"/>
      <c r="P75" s="1634"/>
      <c r="Q75" s="1634"/>
      <c r="R75" s="1634"/>
      <c r="S75" s="1634"/>
      <c r="T75" s="1634"/>
      <c r="U75" s="1634"/>
      <c r="V75" s="1634"/>
    </row>
    <row r="76" spans="1:22" ht="16.8">
      <c r="A76" s="3439"/>
      <c r="B76" s="3440" t="s">
        <v>4909</v>
      </c>
      <c r="C76" s="3441"/>
      <c r="D76" s="3442"/>
      <c r="E76" s="3442"/>
      <c r="F76" s="3442"/>
      <c r="G76" s="1634"/>
      <c r="H76" s="1634"/>
      <c r="I76" s="1634"/>
      <c r="J76" s="1634"/>
      <c r="K76" s="1634"/>
      <c r="L76" s="1634"/>
      <c r="M76" s="1634"/>
      <c r="N76" s="1634"/>
      <c r="O76" s="1634"/>
      <c r="P76" s="1634"/>
      <c r="Q76" s="1634"/>
      <c r="R76" s="1634"/>
      <c r="S76" s="1634"/>
      <c r="T76" s="1634"/>
      <c r="U76" s="1634"/>
      <c r="V76" s="1634"/>
    </row>
    <row r="77" spans="1:22">
      <c r="A77" s="3443"/>
      <c r="B77" s="1574"/>
      <c r="C77" s="3444"/>
      <c r="D77" s="3445"/>
      <c r="E77" s="3446"/>
      <c r="F77" s="3446"/>
      <c r="G77" s="1634"/>
      <c r="H77" s="1634"/>
      <c r="I77" s="1634"/>
      <c r="J77" s="1634"/>
      <c r="K77" s="1634"/>
      <c r="L77" s="1634"/>
      <c r="M77" s="1634"/>
      <c r="N77" s="1634"/>
      <c r="O77" s="1634"/>
      <c r="P77" s="1634"/>
      <c r="Q77" s="1634"/>
      <c r="R77" s="1634"/>
      <c r="S77" s="1634"/>
      <c r="T77" s="1634"/>
      <c r="U77" s="1634"/>
      <c r="V77" s="1634"/>
    </row>
    <row r="78" spans="1:22">
      <c r="A78" s="3443"/>
      <c r="B78" s="3447"/>
      <c r="C78" s="3444"/>
      <c r="D78" s="3448"/>
      <c r="E78" s="3446"/>
      <c r="F78" s="3446"/>
      <c r="G78" s="1634"/>
      <c r="H78" s="1634"/>
      <c r="I78" s="1634"/>
      <c r="J78" s="1634"/>
      <c r="K78" s="1634"/>
      <c r="L78" s="1634"/>
      <c r="M78" s="1634"/>
      <c r="N78" s="1634"/>
      <c r="O78" s="1634"/>
      <c r="P78" s="1634"/>
      <c r="Q78" s="1634"/>
      <c r="R78" s="1634"/>
      <c r="S78" s="1634"/>
      <c r="T78" s="1634"/>
      <c r="U78" s="1634"/>
      <c r="V78" s="1634"/>
    </row>
    <row r="79" spans="1:22">
      <c r="A79" s="3449" t="str">
        <f>A6</f>
        <v>7.1.</v>
      </c>
      <c r="B79" s="3450" t="str">
        <f>B6</f>
        <v>INSTALACIJA</v>
      </c>
      <c r="C79" s="2577"/>
      <c r="D79" s="2577"/>
      <c r="E79" s="1634"/>
      <c r="F79" s="3451">
        <f>F21</f>
        <v>0</v>
      </c>
      <c r="G79" s="1634"/>
      <c r="H79" s="1634"/>
      <c r="I79" s="1634"/>
      <c r="J79" s="1634"/>
      <c r="K79" s="1634"/>
      <c r="L79" s="1634"/>
      <c r="M79" s="1634"/>
      <c r="N79" s="1634"/>
      <c r="O79" s="1634"/>
      <c r="P79" s="1634"/>
      <c r="Q79" s="1634"/>
      <c r="R79" s="1634"/>
      <c r="S79" s="1634"/>
      <c r="T79" s="1634"/>
      <c r="U79" s="1634"/>
      <c r="V79" s="1634"/>
    </row>
    <row r="80" spans="1:22">
      <c r="A80" s="3449" t="str">
        <f>A24</f>
        <v>7.2.</v>
      </c>
      <c r="B80" s="3450" t="str">
        <f>B24</f>
        <v>PRIKLJUČNI VODOVOD</v>
      </c>
      <c r="C80" s="2577"/>
      <c r="D80" s="3445"/>
      <c r="E80" s="1634"/>
      <c r="F80" s="3451">
        <f>F29</f>
        <v>0</v>
      </c>
      <c r="G80" s="1634"/>
      <c r="H80" s="1634"/>
      <c r="I80" s="1634"/>
      <c r="J80" s="1634"/>
      <c r="K80" s="1634"/>
      <c r="L80" s="1634"/>
      <c r="M80" s="1634"/>
      <c r="N80" s="1634"/>
      <c r="O80" s="1634"/>
      <c r="P80" s="1634"/>
      <c r="Q80" s="1634"/>
      <c r="R80" s="1634"/>
      <c r="S80" s="1634"/>
      <c r="T80" s="1634"/>
      <c r="U80" s="1634"/>
      <c r="V80" s="1634"/>
    </row>
    <row r="81" spans="1:22">
      <c r="A81" s="3449" t="str">
        <f>A32</f>
        <v>7.3.</v>
      </c>
      <c r="B81" s="3450" t="str">
        <f>B32</f>
        <v>PRODORI U ZIDOVIMA</v>
      </c>
      <c r="C81" s="2577"/>
      <c r="D81" s="2577"/>
      <c r="E81" s="1634"/>
      <c r="F81" s="3451">
        <f>F50</f>
        <v>0</v>
      </c>
      <c r="G81" s="1634"/>
      <c r="H81" s="1634"/>
      <c r="I81" s="1634"/>
      <c r="J81" s="1634"/>
      <c r="K81" s="1634"/>
      <c r="L81" s="1634"/>
      <c r="M81" s="1634"/>
      <c r="N81" s="1634"/>
      <c r="O81" s="1634"/>
      <c r="P81" s="1634"/>
      <c r="Q81" s="1634"/>
      <c r="R81" s="1634"/>
      <c r="S81" s="1634"/>
      <c r="T81" s="1634"/>
      <c r="U81" s="1634"/>
      <c r="V81" s="1634"/>
    </row>
    <row r="82" spans="1:22">
      <c r="A82" s="3449" t="str">
        <f>A53</f>
        <v>7.4.</v>
      </c>
      <c r="B82" s="3450" t="str">
        <f>B53</f>
        <v>UGRADBENI ELEMENTI FONTANE</v>
      </c>
      <c r="C82" s="2577"/>
      <c r="D82" s="2577"/>
      <c r="E82" s="1634"/>
      <c r="F82" s="3451">
        <f>F64</f>
        <v>0</v>
      </c>
      <c r="G82" s="1634"/>
      <c r="H82" s="1634"/>
      <c r="I82" s="1634"/>
      <c r="J82" s="1634"/>
      <c r="K82" s="1634"/>
      <c r="L82" s="1634"/>
      <c r="M82" s="1634"/>
      <c r="N82" s="1634"/>
      <c r="O82" s="1634"/>
      <c r="P82" s="1634"/>
      <c r="Q82" s="1634"/>
      <c r="R82" s="1634"/>
      <c r="S82" s="1634"/>
      <c r="T82" s="1634"/>
      <c r="U82" s="1634"/>
      <c r="V82" s="1634"/>
    </row>
    <row r="83" spans="1:22">
      <c r="A83" s="3449" t="str">
        <f>A67</f>
        <v>7.5.</v>
      </c>
      <c r="B83" s="3450" t="str">
        <f>B67</f>
        <v>OSTALO</v>
      </c>
      <c r="C83" s="2577"/>
      <c r="D83" s="2577"/>
      <c r="E83" s="1634"/>
      <c r="F83" s="3451">
        <f>F73</f>
        <v>0</v>
      </c>
      <c r="G83" s="1634"/>
      <c r="H83" s="1634"/>
      <c r="I83" s="1634"/>
      <c r="J83" s="1634"/>
      <c r="K83" s="1634"/>
      <c r="L83" s="1634"/>
      <c r="M83" s="1634"/>
      <c r="N83" s="1634"/>
      <c r="O83" s="1634"/>
      <c r="P83" s="1634"/>
      <c r="Q83" s="1634"/>
      <c r="R83" s="1634"/>
      <c r="S83" s="1634"/>
      <c r="T83" s="1634"/>
      <c r="U83" s="1634"/>
      <c r="V83" s="1634"/>
    </row>
    <row r="84" spans="1:22" ht="13.8" thickBot="1">
      <c r="A84" s="3443"/>
      <c r="B84" s="1574"/>
      <c r="C84" s="3452"/>
      <c r="D84" s="3453"/>
      <c r="E84" s="3454"/>
      <c r="F84" s="3455"/>
      <c r="G84" s="1634"/>
      <c r="H84" s="1634"/>
      <c r="I84" s="1634"/>
      <c r="J84" s="1634"/>
      <c r="K84" s="1634"/>
      <c r="L84" s="1634"/>
      <c r="M84" s="1634"/>
      <c r="N84" s="1634"/>
      <c r="O84" s="1634"/>
      <c r="P84" s="1634"/>
      <c r="Q84" s="1634"/>
      <c r="R84" s="1634"/>
      <c r="S84" s="1634"/>
      <c r="T84" s="1634"/>
      <c r="U84" s="1634"/>
      <c r="V84" s="1634"/>
    </row>
    <row r="85" spans="1:22">
      <c r="A85" s="3443"/>
      <c r="B85" s="3456" t="s">
        <v>4910</v>
      </c>
      <c r="C85" s="3457"/>
      <c r="D85" s="3458"/>
      <c r="E85" s="3459"/>
      <c r="F85" s="3460">
        <f>SUM(F79:F83)</f>
        <v>0</v>
      </c>
      <c r="G85" s="1634"/>
      <c r="H85" s="1634"/>
      <c r="I85" s="1634"/>
      <c r="J85" s="1634"/>
      <c r="K85" s="1634"/>
      <c r="L85" s="1634"/>
      <c r="M85" s="1634"/>
      <c r="N85" s="1634"/>
      <c r="O85" s="1634"/>
      <c r="P85" s="1634"/>
      <c r="Q85" s="1634"/>
      <c r="R85" s="1634"/>
      <c r="S85" s="1634"/>
      <c r="T85" s="1634"/>
      <c r="U85" s="1634"/>
      <c r="V85" s="1634"/>
    </row>
    <row r="86" spans="1:22">
      <c r="A86" s="3443"/>
      <c r="B86" s="1574"/>
      <c r="C86" s="3444"/>
      <c r="D86" s="3445"/>
      <c r="E86" s="3446"/>
      <c r="F86" s="3446"/>
      <c r="G86" s="1634"/>
      <c r="H86" s="1634"/>
      <c r="I86" s="1634"/>
      <c r="J86" s="1634"/>
      <c r="K86" s="1634"/>
      <c r="L86" s="1634"/>
      <c r="M86" s="1634"/>
      <c r="N86" s="1634"/>
      <c r="O86" s="1634"/>
      <c r="P86" s="1634"/>
      <c r="Q86" s="1634"/>
      <c r="R86" s="1634"/>
      <c r="S86" s="1634"/>
      <c r="T86" s="1634"/>
      <c r="U86" s="1634"/>
      <c r="V86" s="1634"/>
    </row>
    <row r="87" spans="1:22">
      <c r="A87" s="1634"/>
      <c r="B87" s="1634"/>
      <c r="C87" s="2589"/>
      <c r="D87" s="1634"/>
      <c r="E87" s="1634"/>
      <c r="F87" s="1634"/>
      <c r="G87" s="1634"/>
      <c r="H87" s="1634"/>
      <c r="I87" s="1634"/>
      <c r="J87" s="1634"/>
      <c r="K87" s="1634"/>
      <c r="L87" s="1634"/>
      <c r="M87" s="1634"/>
      <c r="N87" s="1634"/>
      <c r="O87" s="1634"/>
      <c r="P87" s="1634"/>
      <c r="Q87" s="1634"/>
      <c r="R87" s="1634"/>
      <c r="S87" s="1634"/>
      <c r="T87" s="1634"/>
      <c r="U87" s="1634"/>
      <c r="V87" s="1634"/>
    </row>
    <row r="88" spans="1:22">
      <c r="A88" s="1634"/>
      <c r="B88" s="1634"/>
      <c r="C88" s="2589"/>
      <c r="D88" s="1634"/>
      <c r="E88" s="1634"/>
      <c r="F88" s="1634"/>
      <c r="G88" s="1634"/>
      <c r="H88" s="1634"/>
      <c r="I88" s="1634"/>
      <c r="J88" s="1634"/>
      <c r="K88" s="1634"/>
      <c r="L88" s="1634"/>
      <c r="M88" s="1634"/>
      <c r="N88" s="1634"/>
      <c r="O88" s="1634"/>
      <c r="P88" s="1634"/>
      <c r="Q88" s="1634"/>
      <c r="R88" s="1634"/>
      <c r="S88" s="1634"/>
      <c r="T88" s="1634"/>
      <c r="U88" s="1634"/>
      <c r="V88" s="1634"/>
    </row>
  </sheetData>
  <sheetProtection algorithmName="SHA-512" hashValue="fibPUlziJxfuD7YuJLedz0tqDtt71mNg0iEA78tNeDdlbHY6RDn8EfpoizLeNGxu/+RLPGZKCKRnSvExD09xkA==" saltValue="Z1gWAoDTaSj9JxxLh1kA+w==" spinCount="100000" sheet="1" objects="1" scenarios="1"/>
  <autoFilter ref="D1:D88" xr:uid="{00000000-0009-0000-0000-000014000000}"/>
  <conditionalFormatting sqref="F22:F23 F30:F31 F51:F52 F65:F66 F74:F75">
    <cfRule type="cellIs" dxfId="2" priority="2" stopIfTrue="1" operator="equal">
      <formula>0</formula>
    </cfRule>
  </conditionalFormatting>
  <conditionalFormatting sqref="F79:F83">
    <cfRule type="cellIs" dxfId="1" priority="1" stopIfTrue="1" operator="equal">
      <formula>0</formula>
    </cfRule>
  </conditionalFormatting>
  <conditionalFormatting sqref="F85">
    <cfRule type="cellIs" dxfId="0" priority="3" stopIfTrue="1" operator="equal">
      <formula>0</formula>
    </cfRule>
  </conditionalFormatting>
  <printOptions horizontalCentered="1"/>
  <pageMargins left="0.78740157480314965" right="0.39370078740157483" top="0.39370078740157483" bottom="0.70866141732283472" header="0" footer="0.23622047244094491"/>
  <pageSetup paperSize="9" orientation="portrait" cellComments="atEnd" r:id="rId1"/>
  <headerFooter>
    <oddFooter>&amp;L&amp;9&amp;A&amp;C&amp;9DIO 2 - ELEMENT - GRAĐENJE&amp;R&amp;"Arial,Bold"&amp;9&amp;P/&amp;N</oddFooter>
  </headerFooter>
  <rowBreaks count="1" manualBreakCount="1">
    <brk id="75"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88382-F6C8-4474-AEA2-7D5DFC5B0058}">
  <sheetPr>
    <tabColor rgb="FF7030A0"/>
    <pageSetUpPr fitToPage="1"/>
  </sheetPr>
  <dimension ref="A1:W996"/>
  <sheetViews>
    <sheetView view="pageBreakPreview" zoomScaleNormal="100" zoomScaleSheetLayoutView="100" workbookViewId="0"/>
  </sheetViews>
  <sheetFormatPr defaultColWidth="14.44140625" defaultRowHeight="15" customHeight="1"/>
  <cols>
    <col min="1" max="1" width="18.5546875" style="1555" customWidth="1"/>
    <col min="2" max="2" width="15.77734375" style="1555" customWidth="1"/>
    <col min="3" max="3" width="49" style="1555" customWidth="1"/>
    <col min="4" max="23" width="8.88671875" style="1555" customWidth="1"/>
    <col min="24" max="16384" width="14.44140625" style="1555"/>
  </cols>
  <sheetData>
    <row r="1" spans="1:3" ht="15" customHeight="1">
      <c r="A1" s="1634"/>
      <c r="B1" s="1634"/>
    </row>
    <row r="2" spans="1:3" ht="48.75" customHeight="1">
      <c r="B2" s="1570" t="s">
        <v>0</v>
      </c>
      <c r="C2" s="1570" t="s">
        <v>2530</v>
      </c>
    </row>
    <row r="3" spans="1:3" ht="7.5" customHeight="1">
      <c r="B3" s="1680"/>
    </row>
    <row r="4" spans="1:3" ht="37.5" customHeight="1">
      <c r="B4" s="1570" t="s">
        <v>1</v>
      </c>
      <c r="C4" s="1570" t="s">
        <v>1393</v>
      </c>
    </row>
    <row r="5" spans="1:3" ht="7.5" customHeight="1"/>
    <row r="6" spans="1:3" ht="24" customHeight="1">
      <c r="A6" s="1634"/>
      <c r="B6" s="2147" t="s">
        <v>149</v>
      </c>
      <c r="C6" s="1570" t="s">
        <v>4911</v>
      </c>
    </row>
    <row r="7" spans="1:3" ht="7.5" customHeight="1">
      <c r="B7" s="1634"/>
    </row>
    <row r="8" spans="1:3" ht="7.5" customHeight="1">
      <c r="B8" s="1634"/>
    </row>
    <row r="9" spans="1:3" ht="15" customHeight="1">
      <c r="B9" s="2147" t="s">
        <v>4</v>
      </c>
      <c r="C9" s="2148" t="s">
        <v>1573</v>
      </c>
    </row>
    <row r="10" spans="1:3" ht="15" customHeight="1">
      <c r="B10" s="2147" t="s">
        <v>1610</v>
      </c>
      <c r="C10" s="2148" t="s">
        <v>4912</v>
      </c>
    </row>
    <row r="11" spans="1:3" ht="15" customHeight="1">
      <c r="A11" s="1634"/>
      <c r="B11" s="1680"/>
    </row>
    <row r="12" spans="1:3" ht="15" customHeight="1">
      <c r="B12" s="1634"/>
    </row>
    <row r="14" spans="1:3" ht="15" customHeight="1">
      <c r="A14" s="1634"/>
      <c r="B14" s="1680"/>
    </row>
    <row r="15" spans="1:3" ht="15" customHeight="1">
      <c r="A15" s="1634"/>
      <c r="B15" s="1680"/>
    </row>
    <row r="16" spans="1:3" ht="15" customHeight="1">
      <c r="A16" s="1634"/>
      <c r="B16" s="1680"/>
    </row>
    <row r="19" spans="1:23" ht="15" customHeight="1">
      <c r="A19" s="1634"/>
      <c r="B19" s="2149"/>
    </row>
    <row r="20" spans="1:23" ht="15" customHeight="1">
      <c r="A20" s="1634"/>
      <c r="B20" s="2149"/>
    </row>
    <row r="22" spans="1:23" ht="15.75" customHeight="1"/>
    <row r="23" spans="1:23" ht="15" customHeight="1">
      <c r="A23" s="1634"/>
      <c r="B23" s="1680"/>
    </row>
    <row r="24" spans="1:23" ht="15" customHeight="1">
      <c r="A24" s="1634"/>
      <c r="B24" s="1680"/>
    </row>
    <row r="25" spans="1:23" ht="25.5" customHeight="1">
      <c r="B25" s="2150" t="s">
        <v>2519</v>
      </c>
    </row>
    <row r="26" spans="1:23" ht="25.5" customHeight="1">
      <c r="A26" s="2151"/>
      <c r="B26" s="2152" t="s">
        <v>4913</v>
      </c>
      <c r="C26" s="2153"/>
      <c r="D26" s="1562"/>
      <c r="E26" s="1562"/>
      <c r="F26" s="1562"/>
      <c r="G26" s="1562"/>
      <c r="H26" s="1562"/>
      <c r="I26" s="1562"/>
      <c r="J26" s="1562"/>
      <c r="K26" s="1562"/>
      <c r="L26" s="1562"/>
      <c r="M26" s="1562"/>
      <c r="N26" s="1562"/>
      <c r="O26" s="1562"/>
      <c r="P26" s="1562"/>
      <c r="Q26" s="1562"/>
      <c r="R26" s="1562"/>
      <c r="S26" s="1562"/>
      <c r="T26" s="1562"/>
      <c r="U26" s="1562"/>
      <c r="V26" s="1562"/>
      <c r="W26" s="1562"/>
    </row>
    <row r="27" spans="1:23" ht="15" customHeight="1">
      <c r="A27" s="2154"/>
      <c r="B27" s="2149"/>
    </row>
    <row r="28" spans="1:23" ht="15" customHeight="1">
      <c r="A28" s="2154"/>
      <c r="B28" s="1634"/>
    </row>
    <row r="29" spans="1:23" ht="15" customHeight="1">
      <c r="A29" s="2154"/>
      <c r="B29" s="1634"/>
    </row>
    <row r="30" spans="1:23" ht="15" customHeight="1">
      <c r="A30" s="2155"/>
      <c r="B30" s="1680"/>
    </row>
    <row r="31" spans="1:23" ht="15" customHeight="1">
      <c r="A31" s="2154"/>
      <c r="B31" s="1634"/>
    </row>
    <row r="32" spans="1:23" ht="15" customHeight="1">
      <c r="A32" s="2154"/>
      <c r="B32" s="1634"/>
    </row>
    <row r="33" spans="1:23" ht="15" customHeight="1">
      <c r="A33" s="2154"/>
      <c r="B33" s="1634"/>
    </row>
    <row r="34" spans="1:23" ht="15" customHeight="1">
      <c r="A34" s="2154"/>
      <c r="B34" s="1634"/>
      <c r="C34" s="1634"/>
      <c r="D34" s="1634"/>
      <c r="E34" s="1634"/>
      <c r="F34" s="1634"/>
      <c r="G34" s="1634"/>
      <c r="H34" s="1634"/>
      <c r="I34" s="1634"/>
      <c r="J34" s="1634"/>
      <c r="K34" s="1634"/>
      <c r="L34" s="1634"/>
      <c r="M34" s="1634"/>
      <c r="N34" s="1634"/>
      <c r="O34" s="1634"/>
      <c r="P34" s="1634"/>
      <c r="Q34" s="1634"/>
      <c r="R34" s="1634"/>
      <c r="S34" s="1634"/>
      <c r="T34" s="1634"/>
      <c r="U34" s="1634"/>
      <c r="V34" s="1634"/>
      <c r="W34" s="1634"/>
    </row>
    <row r="35" spans="1:23" ht="15" customHeight="1">
      <c r="A35" s="2154"/>
      <c r="B35" s="1634"/>
      <c r="C35" s="1634"/>
      <c r="D35" s="1634"/>
      <c r="E35" s="1634"/>
      <c r="F35" s="1634"/>
      <c r="G35" s="1634"/>
      <c r="H35" s="1634"/>
      <c r="I35" s="1634"/>
      <c r="J35" s="1634"/>
      <c r="K35" s="1634"/>
      <c r="L35" s="1634"/>
      <c r="M35" s="1634"/>
      <c r="N35" s="1634"/>
      <c r="O35" s="1634"/>
      <c r="P35" s="1634"/>
      <c r="Q35" s="1634"/>
      <c r="R35" s="1634"/>
      <c r="S35" s="1634"/>
      <c r="T35" s="1634"/>
      <c r="U35" s="1634"/>
      <c r="V35" s="1634"/>
      <c r="W35" s="1634"/>
    </row>
    <row r="36" spans="1:23" ht="15" customHeight="1">
      <c r="A36" s="2154"/>
      <c r="B36" s="1634"/>
      <c r="C36" s="1634"/>
      <c r="D36" s="1634"/>
      <c r="E36" s="1634"/>
      <c r="F36" s="1634"/>
      <c r="G36" s="1634"/>
      <c r="H36" s="1634"/>
      <c r="I36" s="1634"/>
      <c r="J36" s="1634"/>
      <c r="K36" s="1634"/>
      <c r="L36" s="1634"/>
      <c r="M36" s="1634"/>
      <c r="N36" s="1634"/>
      <c r="O36" s="1634"/>
      <c r="P36" s="1634"/>
      <c r="Q36" s="1634"/>
      <c r="R36" s="1634"/>
      <c r="S36" s="1634"/>
      <c r="T36" s="1634"/>
      <c r="U36" s="1634"/>
      <c r="V36" s="1634"/>
      <c r="W36" s="1634"/>
    </row>
    <row r="37" spans="1:23" ht="15" customHeight="1">
      <c r="A37" s="2154"/>
      <c r="B37" s="1634"/>
      <c r="C37" s="1634"/>
      <c r="D37" s="1634"/>
      <c r="E37" s="1634"/>
      <c r="F37" s="1634"/>
      <c r="G37" s="1634"/>
      <c r="H37" s="1634"/>
      <c r="I37" s="1634"/>
      <c r="J37" s="1634"/>
      <c r="K37" s="1634"/>
      <c r="L37" s="1634"/>
      <c r="M37" s="1634"/>
      <c r="N37" s="1634"/>
      <c r="O37" s="1634"/>
      <c r="P37" s="1634"/>
      <c r="Q37" s="1634"/>
      <c r="R37" s="1634"/>
      <c r="S37" s="1634"/>
      <c r="T37" s="1634"/>
      <c r="U37" s="1634"/>
      <c r="V37" s="1634"/>
      <c r="W37" s="1634"/>
    </row>
    <row r="38" spans="1:23" ht="15" customHeight="1">
      <c r="A38" s="2154"/>
      <c r="B38" s="1634"/>
    </row>
    <row r="39" spans="1:23" ht="0.75" customHeight="1">
      <c r="A39" s="2154"/>
      <c r="B39" s="1634"/>
    </row>
    <row r="40" spans="1:23" ht="10.5" customHeight="1">
      <c r="A40" s="2154"/>
      <c r="B40" s="1680"/>
    </row>
    <row r="41" spans="1:23" ht="19.5" customHeight="1">
      <c r="A41" s="1680"/>
      <c r="B41" s="1570" t="s">
        <v>151</v>
      </c>
      <c r="C41" s="1570" t="s">
        <v>2521</v>
      </c>
      <c r="D41" s="1680"/>
      <c r="E41" s="1680"/>
      <c r="F41" s="1680"/>
      <c r="G41" s="1680"/>
      <c r="H41" s="1680"/>
      <c r="I41" s="1680"/>
      <c r="J41" s="1680"/>
      <c r="K41" s="1680"/>
      <c r="L41" s="1680"/>
      <c r="M41" s="1680"/>
      <c r="N41" s="1680"/>
      <c r="O41" s="1680"/>
      <c r="P41" s="1680"/>
      <c r="Q41" s="1680"/>
      <c r="R41" s="1680"/>
      <c r="S41" s="1680"/>
      <c r="T41" s="1680"/>
      <c r="U41" s="1680"/>
      <c r="V41" s="1680"/>
      <c r="W41" s="1680"/>
    </row>
    <row r="42" spans="1:23" ht="17.25" customHeight="1">
      <c r="A42" s="1680"/>
      <c r="B42" s="1680"/>
      <c r="C42" s="1634" t="s">
        <v>2522</v>
      </c>
      <c r="D42" s="1680"/>
      <c r="E42" s="1680"/>
      <c r="F42" s="1680"/>
      <c r="G42" s="1680"/>
      <c r="H42" s="1680"/>
      <c r="I42" s="1680"/>
      <c r="J42" s="1680"/>
      <c r="K42" s="1680"/>
      <c r="L42" s="1680"/>
      <c r="M42" s="1680"/>
      <c r="N42" s="1680"/>
      <c r="O42" s="1680"/>
      <c r="P42" s="1680"/>
      <c r="Q42" s="1680"/>
      <c r="R42" s="1680"/>
      <c r="S42" s="1680"/>
      <c r="T42" s="1680"/>
      <c r="U42" s="1680"/>
      <c r="V42" s="1680"/>
      <c r="W42" s="1680"/>
    </row>
    <row r="43" spans="1:23" ht="15" customHeight="1">
      <c r="B43" s="1634"/>
    </row>
    <row r="44" spans="1:23" ht="15.75" customHeight="1"/>
    <row r="45" spans="1:23" ht="15.75" customHeight="1"/>
    <row r="46" spans="1:23" ht="15.75" customHeight="1"/>
    <row r="47" spans="1:23" ht="15.75" customHeight="1"/>
    <row r="48" spans="1:2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sheetProtection algorithmName="SHA-512" hashValue="SKUBadjZfsmNHZozRFOkYP23IMKvHo/7rjn/Oan7/Uq8o6pCQB23470NalKrbrvrFvNkr+FwR5aad8rBQTMzfA==" saltValue="qq/gGDSVljwmlmH2hffMuQ==" spinCount="100000" sheet="1" objects="1" scenarios="1"/>
  <mergeCells count="1">
    <mergeCell ref="B26:C26"/>
  </mergeCells>
  <printOptions horizontalCentered="1"/>
  <pageMargins left="1.299212598425197" right="0.55118110236220474" top="0.35433070866141736" bottom="0.39370078740157483" header="0" footer="0"/>
  <pageSetup paperSize="9" fitToHeight="0" orientation="portrait" r:id="rId1"/>
  <headerFooter>
    <oddFooter>&amp;L&amp;9&amp;A&amp;C&amp;9DIO 2 - ELEMENT - GRAĐENJE&amp;R&amp;"Arial,Bold"&amp;9&amp;P/&amp;N</oddFooter>
  </headerFooter>
  <colBreaks count="1" manualBreakCount="1">
    <brk id="3" max="50"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D8F83-4894-48DB-B1B0-A93FB215E874}">
  <sheetPr>
    <tabColor rgb="FF7030A0"/>
  </sheetPr>
  <dimension ref="A1:H79"/>
  <sheetViews>
    <sheetView view="pageBreakPreview" zoomScaleNormal="100" zoomScaleSheetLayoutView="100" workbookViewId="0">
      <pane ySplit="2" topLeftCell="A3" activePane="bottomLeft" state="frozen"/>
      <selection pane="bottomLeft"/>
    </sheetView>
  </sheetViews>
  <sheetFormatPr defaultColWidth="8.88671875" defaultRowHeight="13.2"/>
  <cols>
    <col min="1" max="1" width="5.77734375" style="3472" customWidth="1"/>
    <col min="2" max="2" width="40.77734375" style="3472" customWidth="1"/>
    <col min="3" max="3" width="5.77734375" style="3544" customWidth="1"/>
    <col min="4" max="4" width="9.77734375" style="3472" bestFit="1" customWidth="1"/>
    <col min="5" max="5" width="12.77734375" style="3472" customWidth="1"/>
    <col min="6" max="6" width="17.44140625" style="3472" customWidth="1"/>
    <col min="7" max="7" width="8.88671875" style="3472"/>
    <col min="8" max="8" width="8.88671875" style="3472" hidden="1" customWidth="1"/>
    <col min="9" max="16384" width="8.88671875" style="3472"/>
  </cols>
  <sheetData>
    <row r="1" spans="1:6" s="3463" customFormat="1" ht="15" customHeight="1">
      <c r="A1" s="3461" t="s">
        <v>165</v>
      </c>
      <c r="B1" s="3462" t="s">
        <v>166</v>
      </c>
      <c r="C1" s="3462" t="s">
        <v>167</v>
      </c>
      <c r="D1" s="3462" t="s">
        <v>168</v>
      </c>
      <c r="E1" s="3462" t="s">
        <v>169</v>
      </c>
      <c r="F1" s="3462" t="s">
        <v>170</v>
      </c>
    </row>
    <row r="2" spans="1:6" s="3466" customFormat="1" ht="10.199999999999999">
      <c r="A2" s="3464">
        <v>1</v>
      </c>
      <c r="B2" s="3465">
        <v>2</v>
      </c>
      <c r="C2" s="3465">
        <v>3</v>
      </c>
      <c r="D2" s="3465">
        <v>4</v>
      </c>
      <c r="E2" s="3465">
        <v>5</v>
      </c>
      <c r="F2" s="3465" t="s">
        <v>171</v>
      </c>
    </row>
    <row r="3" spans="1:6" s="3466" customFormat="1" ht="10.199999999999999"/>
    <row r="4" spans="1:6" ht="13.8">
      <c r="A4" s="3467">
        <v>7</v>
      </c>
      <c r="B4" s="3468" t="s">
        <v>4914</v>
      </c>
      <c r="C4" s="3469"/>
      <c r="D4" s="3470"/>
      <c r="E4" s="3470"/>
      <c r="F4" s="3471"/>
    </row>
    <row r="5" spans="1:6" s="3466" customFormat="1" ht="10.199999999999999"/>
    <row r="6" spans="1:6">
      <c r="A6" s="3473"/>
      <c r="B6" s="3474" t="s">
        <v>227</v>
      </c>
      <c r="C6" s="3475"/>
      <c r="D6" s="3476"/>
      <c r="E6" s="3476"/>
      <c r="F6" s="3477"/>
    </row>
    <row r="7" spans="1:6">
      <c r="A7" s="3478"/>
      <c r="B7" s="3479"/>
      <c r="C7" s="3480"/>
      <c r="D7" s="3481"/>
      <c r="E7" s="3481"/>
      <c r="F7" s="3482"/>
    </row>
    <row r="8" spans="1:6" s="3484" customFormat="1" ht="15" customHeight="1">
      <c r="A8" s="3483"/>
      <c r="C8" s="3485"/>
      <c r="D8" s="3486"/>
      <c r="E8" s="3487"/>
      <c r="F8" s="3487"/>
    </row>
    <row r="9" spans="1:6" s="3484" customFormat="1" ht="34.5" customHeight="1">
      <c r="A9" s="3488" t="s">
        <v>172</v>
      </c>
      <c r="B9" s="3489" t="s">
        <v>4915</v>
      </c>
      <c r="C9" s="3489"/>
      <c r="D9" s="3489"/>
      <c r="E9" s="3490"/>
      <c r="F9" s="3490"/>
    </row>
    <row r="10" spans="1:6" s="3484" customFormat="1" ht="27.75" customHeight="1">
      <c r="A10" s="3488" t="s">
        <v>202</v>
      </c>
      <c r="B10" s="3489" t="s">
        <v>4916</v>
      </c>
      <c r="C10" s="3489"/>
      <c r="D10" s="3489"/>
      <c r="E10" s="3490"/>
      <c r="F10" s="3490"/>
    </row>
    <row r="11" spans="1:6" s="3484" customFormat="1" ht="29.25" customHeight="1">
      <c r="A11" s="3488" t="s">
        <v>203</v>
      </c>
      <c r="B11" s="3489" t="s">
        <v>4917</v>
      </c>
      <c r="C11" s="3489"/>
      <c r="D11" s="3489"/>
      <c r="E11" s="3490"/>
      <c r="F11" s="3490"/>
    </row>
    <row r="12" spans="1:6" s="3484" customFormat="1" ht="51" customHeight="1">
      <c r="A12" s="3488" t="s">
        <v>205</v>
      </c>
      <c r="B12" s="3491" t="s">
        <v>4918</v>
      </c>
      <c r="C12" s="3491"/>
      <c r="D12" s="3491"/>
      <c r="E12" s="3491"/>
      <c r="F12" s="3490"/>
    </row>
    <row r="13" spans="1:6" s="3484" customFormat="1" ht="60.75" customHeight="1">
      <c r="A13" s="3488" t="s">
        <v>206</v>
      </c>
      <c r="B13" s="3492" t="s">
        <v>4919</v>
      </c>
      <c r="C13" s="3492"/>
      <c r="D13" s="3492"/>
      <c r="E13" s="3492"/>
      <c r="F13" s="3490"/>
    </row>
    <row r="14" spans="1:6" s="3484" customFormat="1" ht="39.75" customHeight="1">
      <c r="A14" s="3488" t="s">
        <v>207</v>
      </c>
      <c r="B14" s="3489" t="s">
        <v>4920</v>
      </c>
      <c r="C14" s="3489"/>
      <c r="D14" s="3489"/>
      <c r="E14" s="3490"/>
      <c r="F14" s="3490"/>
    </row>
    <row r="15" spans="1:6" s="3484" customFormat="1" ht="29.25" customHeight="1">
      <c r="A15" s="3488" t="s">
        <v>208</v>
      </c>
      <c r="B15" s="3489" t="s">
        <v>4921</v>
      </c>
      <c r="C15" s="3489"/>
      <c r="D15" s="3489"/>
      <c r="E15" s="3490"/>
      <c r="F15" s="3490"/>
    </row>
    <row r="16" spans="1:6" s="3484" customFormat="1" ht="41.25" customHeight="1">
      <c r="A16" s="3488" t="s">
        <v>209</v>
      </c>
      <c r="B16" s="3489" t="s">
        <v>4922</v>
      </c>
      <c r="C16" s="3489"/>
      <c r="D16" s="3489"/>
      <c r="E16" s="3490"/>
      <c r="F16" s="3490"/>
    </row>
    <row r="17" spans="1:7" s="3484" customFormat="1" ht="26.25" customHeight="1">
      <c r="A17" s="3488" t="s">
        <v>210</v>
      </c>
      <c r="B17" s="3489" t="s">
        <v>4923</v>
      </c>
      <c r="C17" s="3489"/>
      <c r="D17" s="3489"/>
      <c r="E17" s="3490"/>
      <c r="F17" s="3490"/>
    </row>
    <row r="18" spans="1:7" s="3484" customFormat="1" ht="27" customHeight="1">
      <c r="A18" s="3488" t="s">
        <v>211</v>
      </c>
      <c r="B18" s="3489" t="s">
        <v>4924</v>
      </c>
      <c r="C18" s="3489"/>
      <c r="D18" s="3489"/>
      <c r="E18" s="3490"/>
      <c r="F18" s="3490"/>
    </row>
    <row r="19" spans="1:7" s="3493" customFormat="1" ht="29.4" customHeight="1">
      <c r="A19" s="3488" t="s">
        <v>212</v>
      </c>
      <c r="B19" s="3491" t="s">
        <v>4925</v>
      </c>
      <c r="C19" s="3491"/>
      <c r="D19" s="3491"/>
      <c r="E19" s="3491"/>
      <c r="F19" s="3490"/>
    </row>
    <row r="20" spans="1:7" s="3493" customFormat="1" ht="42.75" customHeight="1">
      <c r="A20" s="3488" t="s">
        <v>213</v>
      </c>
      <c r="B20" s="3491" t="s">
        <v>4926</v>
      </c>
      <c r="C20" s="3491"/>
      <c r="D20" s="3491"/>
      <c r="E20" s="3491"/>
      <c r="F20" s="3490"/>
    </row>
    <row r="21" spans="1:7" s="3493" customFormat="1" ht="42.75" customHeight="1">
      <c r="A21" s="3488"/>
      <c r="B21" s="3494"/>
      <c r="C21" s="3494"/>
      <c r="D21" s="3494"/>
      <c r="E21" s="3494"/>
      <c r="F21" s="3495"/>
    </row>
    <row r="22" spans="1:7" s="3498" customFormat="1" ht="29.4" customHeight="1">
      <c r="A22" s="3496" t="s">
        <v>4927</v>
      </c>
      <c r="B22" s="3497"/>
      <c r="C22" s="3497"/>
      <c r="D22" s="3497"/>
      <c r="E22" s="3497"/>
      <c r="F22" s="3497"/>
    </row>
    <row r="23" spans="1:7" s="3498" customFormat="1" ht="6.6">
      <c r="A23" s="3499"/>
      <c r="B23" s="3500"/>
      <c r="C23" s="3501"/>
      <c r="D23" s="3502"/>
      <c r="E23" s="3503"/>
      <c r="F23" s="3504"/>
    </row>
    <row r="24" spans="1:7" s="3507" customFormat="1" ht="31.5" customHeight="1">
      <c r="A24" s="3499"/>
      <c r="B24" s="3505" t="s">
        <v>4928</v>
      </c>
      <c r="C24" s="3506"/>
      <c r="D24" s="3506"/>
      <c r="E24" s="3506"/>
      <c r="F24" s="3506"/>
      <c r="G24" s="3506"/>
    </row>
    <row r="25" spans="1:7" s="3507" customFormat="1" ht="64.5" customHeight="1">
      <c r="A25" s="3508" t="s">
        <v>277</v>
      </c>
      <c r="B25" s="3509" t="s">
        <v>4929</v>
      </c>
      <c r="C25" s="3506"/>
      <c r="D25" s="3506"/>
      <c r="E25" s="3506"/>
      <c r="F25" s="3506"/>
      <c r="G25" s="3506"/>
    </row>
    <row r="26" spans="1:7" s="3507" customFormat="1" ht="12">
      <c r="A26" s="3508"/>
      <c r="B26" s="3510"/>
      <c r="C26" s="3510"/>
      <c r="D26" s="3510"/>
      <c r="E26" s="3510"/>
      <c r="F26" s="3511"/>
    </row>
    <row r="27" spans="1:7" s="3512" customFormat="1" ht="53.25" customHeight="1">
      <c r="A27" s="3508" t="s">
        <v>3571</v>
      </c>
      <c r="B27" s="3509" t="s">
        <v>4930</v>
      </c>
      <c r="C27" s="3506"/>
      <c r="D27" s="3506"/>
      <c r="E27" s="3506"/>
      <c r="F27" s="3506"/>
      <c r="G27" s="3506"/>
    </row>
    <row r="28" spans="1:7" s="3519" customFormat="1">
      <c r="A28" s="3513"/>
      <c r="B28" s="3514"/>
      <c r="C28" s="3515"/>
      <c r="D28" s="3516"/>
      <c r="E28" s="3517"/>
      <c r="F28" s="3518"/>
    </row>
    <row r="29" spans="1:7" s="3498" customFormat="1">
      <c r="A29" s="3520" t="s">
        <v>4931</v>
      </c>
      <c r="B29" s="3520"/>
      <c r="C29" s="3520"/>
      <c r="D29" s="3520"/>
      <c r="E29" s="3520"/>
      <c r="F29" s="3521"/>
    </row>
    <row r="30" spans="1:7" s="3507" customFormat="1" ht="11.4">
      <c r="A30" s="3499"/>
      <c r="B30" s="3500"/>
      <c r="C30" s="3501"/>
      <c r="D30" s="3502"/>
      <c r="E30" s="3503"/>
      <c r="F30" s="3504"/>
    </row>
    <row r="31" spans="1:7" s="3507" customFormat="1" ht="51" customHeight="1">
      <c r="A31" s="3508" t="s">
        <v>278</v>
      </c>
      <c r="B31" s="3505" t="s">
        <v>4932</v>
      </c>
      <c r="C31" s="3506"/>
      <c r="D31" s="3506"/>
      <c r="E31" s="3506"/>
      <c r="F31" s="3506"/>
      <c r="G31" s="3506"/>
    </row>
    <row r="32" spans="1:7" s="3507" customFormat="1" ht="75.75" customHeight="1">
      <c r="A32" s="3508" t="s">
        <v>3581</v>
      </c>
      <c r="B32" s="3505" t="s">
        <v>4933</v>
      </c>
      <c r="C32" s="3506"/>
      <c r="D32" s="3506"/>
      <c r="E32" s="3506"/>
      <c r="F32" s="3506"/>
      <c r="G32" s="3506"/>
    </row>
    <row r="33" spans="1:7" s="3507" customFormat="1" ht="30.75" customHeight="1">
      <c r="A33" s="3508" t="s">
        <v>3585</v>
      </c>
      <c r="B33" s="3505" t="s">
        <v>4934</v>
      </c>
      <c r="C33" s="3506"/>
      <c r="D33" s="3506"/>
      <c r="E33" s="3506"/>
      <c r="F33" s="3506"/>
      <c r="G33" s="3506"/>
    </row>
    <row r="34" spans="1:7" s="3507" customFormat="1" ht="50.25" customHeight="1">
      <c r="A34" s="3508" t="s">
        <v>3588</v>
      </c>
      <c r="B34" s="3522" t="s">
        <v>4935</v>
      </c>
      <c r="C34" s="3506"/>
      <c r="D34" s="3506"/>
      <c r="E34" s="3506"/>
      <c r="F34" s="3506"/>
      <c r="G34" s="3506"/>
    </row>
    <row r="35" spans="1:7" s="3507" customFormat="1" ht="39.75" customHeight="1">
      <c r="A35" s="3508" t="s">
        <v>3592</v>
      </c>
      <c r="B35" s="3522" t="s">
        <v>4936</v>
      </c>
      <c r="C35" s="3506"/>
      <c r="D35" s="3506"/>
      <c r="E35" s="3506"/>
      <c r="F35" s="3506"/>
      <c r="G35" s="3506"/>
    </row>
    <row r="36" spans="1:7" s="3507" customFormat="1" ht="29.25" customHeight="1">
      <c r="A36" s="3508" t="s">
        <v>3596</v>
      </c>
      <c r="B36" s="3522" t="s">
        <v>4937</v>
      </c>
      <c r="C36" s="3506"/>
      <c r="D36" s="3506"/>
      <c r="E36" s="3506"/>
      <c r="F36" s="3506"/>
      <c r="G36" s="3506"/>
    </row>
    <row r="37" spans="1:7" s="3507" customFormat="1" ht="12">
      <c r="A37" s="3508"/>
      <c r="B37" s="3523"/>
      <c r="C37" s="3523"/>
      <c r="D37" s="3523"/>
      <c r="E37" s="3523"/>
      <c r="F37" s="3524"/>
    </row>
    <row r="38" spans="1:7" s="3507" customFormat="1" ht="27.75" customHeight="1">
      <c r="A38" s="3508" t="s">
        <v>3599</v>
      </c>
      <c r="B38" s="3522" t="s">
        <v>4938</v>
      </c>
      <c r="C38" s="3506"/>
      <c r="D38" s="3506"/>
      <c r="E38" s="3506"/>
      <c r="F38" s="3506"/>
      <c r="G38" s="3506"/>
    </row>
    <row r="39" spans="1:7" s="3507" customFormat="1" ht="12">
      <c r="A39" s="3508"/>
      <c r="B39" s="3523"/>
      <c r="C39" s="3523"/>
      <c r="D39" s="3523"/>
      <c r="E39" s="3523"/>
      <c r="F39" s="3524"/>
    </row>
    <row r="40" spans="1:7" s="3512" customFormat="1" ht="37.5" customHeight="1">
      <c r="A40" s="3508" t="s">
        <v>3601</v>
      </c>
      <c r="B40" s="3522" t="s">
        <v>4939</v>
      </c>
      <c r="C40" s="3506"/>
      <c r="D40" s="3506"/>
      <c r="E40" s="3506"/>
      <c r="F40" s="3506"/>
      <c r="G40" s="3506"/>
    </row>
    <row r="41" spans="1:7" s="3507" customFormat="1" ht="11.4">
      <c r="A41" s="3525"/>
      <c r="B41" s="3526"/>
      <c r="C41" s="3526"/>
      <c r="D41" s="3526"/>
      <c r="E41" s="3526"/>
      <c r="F41" s="3527"/>
    </row>
    <row r="42" spans="1:7" s="3507" customFormat="1">
      <c r="A42" s="3520" t="s">
        <v>4940</v>
      </c>
      <c r="B42" s="3520"/>
      <c r="C42" s="3520"/>
      <c r="D42" s="3520"/>
      <c r="E42" s="3520"/>
      <c r="F42" s="3521"/>
    </row>
    <row r="43" spans="1:7" s="3507" customFormat="1">
      <c r="A43" s="3528"/>
      <c r="B43" s="3523"/>
      <c r="C43" s="3523"/>
      <c r="D43" s="3523"/>
      <c r="E43" s="3523"/>
      <c r="F43" s="3524"/>
    </row>
    <row r="44" spans="1:7" s="3512" customFormat="1" ht="27.75" customHeight="1">
      <c r="A44" s="3528"/>
      <c r="B44" s="3505" t="s">
        <v>4941</v>
      </c>
      <c r="C44" s="3506"/>
      <c r="D44" s="3506"/>
      <c r="E44" s="3506"/>
      <c r="F44" s="3506"/>
      <c r="G44" s="3506"/>
    </row>
    <row r="45" spans="1:7" s="3512" customFormat="1" ht="79.5" customHeight="1">
      <c r="A45" s="3529" t="s">
        <v>230</v>
      </c>
      <c r="B45" s="3530" t="s">
        <v>4942</v>
      </c>
      <c r="C45" s="3531"/>
      <c r="D45" s="3531"/>
      <c r="E45" s="3531"/>
      <c r="F45" s="3531"/>
      <c r="G45" s="3531"/>
    </row>
    <row r="46" spans="1:7" s="3498" customFormat="1" ht="89.25" customHeight="1">
      <c r="A46" s="3529" t="s">
        <v>4943</v>
      </c>
      <c r="B46" s="3522" t="s">
        <v>4944</v>
      </c>
      <c r="C46" s="3506"/>
      <c r="D46" s="3506"/>
      <c r="E46" s="3506"/>
      <c r="F46" s="3506"/>
      <c r="G46" s="3506"/>
    </row>
    <row r="47" spans="1:7" s="3507" customFormat="1" ht="65.25" customHeight="1">
      <c r="A47" s="3529" t="s">
        <v>4945</v>
      </c>
      <c r="B47" s="3522" t="s">
        <v>4946</v>
      </c>
      <c r="C47" s="3506"/>
      <c r="D47" s="3506"/>
      <c r="E47" s="3506"/>
      <c r="F47" s="3506"/>
      <c r="G47" s="3506"/>
    </row>
    <row r="48" spans="1:7" s="3507" customFormat="1" ht="138" customHeight="1">
      <c r="A48" s="3529" t="s">
        <v>4947</v>
      </c>
      <c r="B48" s="3522" t="s">
        <v>4948</v>
      </c>
      <c r="C48" s="3506"/>
      <c r="D48" s="3506"/>
      <c r="E48" s="3506"/>
      <c r="F48" s="3506"/>
      <c r="G48" s="3506"/>
    </row>
    <row r="49" spans="1:7" s="3507" customFormat="1" ht="42" customHeight="1">
      <c r="A49" s="3529" t="s">
        <v>4949</v>
      </c>
      <c r="B49" s="3522" t="s">
        <v>4950</v>
      </c>
      <c r="C49" s="3506"/>
      <c r="D49" s="3506"/>
      <c r="E49" s="3506"/>
      <c r="F49" s="3506"/>
      <c r="G49" s="3506"/>
    </row>
    <row r="50" spans="1:7" s="3507" customFormat="1" ht="12">
      <c r="A50" s="3529"/>
      <c r="B50" s="3526"/>
      <c r="C50" s="3526"/>
      <c r="D50" s="3526"/>
      <c r="E50" s="3526"/>
      <c r="F50" s="3527"/>
    </row>
    <row r="51" spans="1:7" s="3507" customFormat="1">
      <c r="A51" s="3520" t="s">
        <v>4951</v>
      </c>
      <c r="B51" s="3520"/>
      <c r="C51" s="3520"/>
      <c r="D51" s="3520"/>
      <c r="E51" s="3520"/>
      <c r="F51" s="3521"/>
    </row>
    <row r="52" spans="1:7" s="3507" customFormat="1" ht="11.4">
      <c r="A52" s="3499"/>
      <c r="B52" s="3500"/>
      <c r="C52" s="3501"/>
      <c r="D52" s="3502"/>
      <c r="E52" s="3503"/>
      <c r="F52" s="3504"/>
    </row>
    <row r="53" spans="1:7" s="3507" customFormat="1" ht="35.25" customHeight="1">
      <c r="A53" s="3532" t="s">
        <v>1994</v>
      </c>
      <c r="B53" s="3505" t="s">
        <v>4952</v>
      </c>
      <c r="C53" s="3506"/>
      <c r="D53" s="3506"/>
      <c r="E53" s="3506"/>
      <c r="F53" s="3506"/>
      <c r="G53" s="3506"/>
    </row>
    <row r="54" spans="1:7" s="3507" customFormat="1" ht="12">
      <c r="A54" s="3532"/>
      <c r="B54" s="3523"/>
      <c r="C54" s="3523"/>
      <c r="D54" s="3523"/>
      <c r="E54" s="3523"/>
      <c r="F54" s="3524"/>
    </row>
    <row r="55" spans="1:7" s="3507" customFormat="1" ht="40.5" customHeight="1">
      <c r="A55" s="3529" t="s">
        <v>4953</v>
      </c>
      <c r="B55" s="3522" t="s">
        <v>4954</v>
      </c>
      <c r="C55" s="3506"/>
      <c r="D55" s="3506"/>
      <c r="E55" s="3506"/>
      <c r="F55" s="3506"/>
      <c r="G55" s="3506"/>
    </row>
    <row r="56" spans="1:7" s="3512" customFormat="1">
      <c r="A56" s="3532"/>
      <c r="B56" s="3533"/>
      <c r="C56" s="3534"/>
      <c r="D56" s="3535"/>
      <c r="E56" s="3536"/>
      <c r="F56" s="3537"/>
    </row>
    <row r="57" spans="1:7" s="3512" customFormat="1" ht="63.75" customHeight="1">
      <c r="A57" s="3532" t="s">
        <v>4955</v>
      </c>
      <c r="B57" s="3505" t="s">
        <v>4956</v>
      </c>
      <c r="C57" s="3506"/>
      <c r="D57" s="3506"/>
      <c r="E57" s="3506"/>
      <c r="F57" s="3506"/>
      <c r="G57" s="3506"/>
    </row>
    <row r="58" spans="1:7" s="3498" customFormat="1" ht="26.25" customHeight="1">
      <c r="A58" s="3529" t="s">
        <v>4957</v>
      </c>
      <c r="B58" s="3522" t="s">
        <v>4958</v>
      </c>
      <c r="C58" s="3506"/>
      <c r="D58" s="3506"/>
      <c r="E58" s="3506"/>
      <c r="F58" s="3506"/>
      <c r="G58" s="3506"/>
    </row>
    <row r="59" spans="1:7" s="3507" customFormat="1" ht="28.5" customHeight="1">
      <c r="A59" s="3529" t="s">
        <v>4959</v>
      </c>
      <c r="B59" s="3522" t="s">
        <v>4960</v>
      </c>
      <c r="C59" s="3506"/>
      <c r="D59" s="3506"/>
      <c r="E59" s="3506"/>
      <c r="F59" s="3506"/>
      <c r="G59" s="3506"/>
    </row>
    <row r="60" spans="1:7" s="3512" customFormat="1">
      <c r="A60" s="3529"/>
      <c r="B60" s="3526"/>
      <c r="C60" s="3526"/>
      <c r="D60" s="3526"/>
      <c r="E60" s="3526"/>
      <c r="F60" s="3527"/>
    </row>
    <row r="61" spans="1:7" s="3507" customFormat="1">
      <c r="A61" s="3520" t="s">
        <v>4961</v>
      </c>
      <c r="B61" s="3520"/>
      <c r="C61" s="3520"/>
      <c r="D61" s="3520"/>
      <c r="E61" s="3520"/>
      <c r="F61" s="3521"/>
    </row>
    <row r="62" spans="1:7" s="3507" customFormat="1" ht="11.4">
      <c r="A62" s="3499"/>
      <c r="B62" s="3500"/>
      <c r="C62" s="3501"/>
      <c r="D62" s="3502"/>
      <c r="E62" s="3503"/>
      <c r="F62" s="3504"/>
    </row>
    <row r="63" spans="1:7" s="3507" customFormat="1" ht="27" customHeight="1">
      <c r="A63" s="3508" t="s">
        <v>1579</v>
      </c>
      <c r="B63" s="3505" t="s">
        <v>4962</v>
      </c>
      <c r="C63" s="3506"/>
      <c r="D63" s="3506"/>
      <c r="E63" s="3506"/>
      <c r="F63" s="3506"/>
      <c r="G63" s="3506"/>
    </row>
    <row r="64" spans="1:7" s="3507" customFormat="1" ht="26.25" customHeight="1">
      <c r="A64" s="3508" t="s">
        <v>1589</v>
      </c>
      <c r="B64" s="3505" t="s">
        <v>4921</v>
      </c>
      <c r="C64" s="3506"/>
      <c r="D64" s="3506"/>
      <c r="E64" s="3506"/>
      <c r="F64" s="3506"/>
      <c r="G64" s="3506"/>
    </row>
    <row r="65" spans="1:7" s="3507" customFormat="1" ht="11.4">
      <c r="A65" s="3538"/>
      <c r="B65" s="3539"/>
      <c r="C65" s="3539"/>
      <c r="D65" s="3539"/>
      <c r="E65" s="3539"/>
      <c r="F65" s="3540"/>
    </row>
    <row r="66" spans="1:7" s="3507" customFormat="1" ht="16.5" customHeight="1">
      <c r="A66" s="3508" t="s">
        <v>1606</v>
      </c>
      <c r="B66" s="3505" t="s">
        <v>4924</v>
      </c>
      <c r="C66" s="3506"/>
      <c r="D66" s="3506"/>
      <c r="E66" s="3506"/>
      <c r="F66" s="3506"/>
      <c r="G66" s="3506"/>
    </row>
    <row r="67" spans="1:7" s="3507" customFormat="1" ht="62.25" customHeight="1">
      <c r="A67" s="3508" t="s">
        <v>1941</v>
      </c>
      <c r="B67" s="3505" t="s">
        <v>4963</v>
      </c>
      <c r="C67" s="3506"/>
      <c r="D67" s="3506"/>
      <c r="E67" s="3506"/>
      <c r="F67" s="3506"/>
      <c r="G67" s="3506"/>
    </row>
    <row r="68" spans="1:7" s="3507" customFormat="1">
      <c r="A68" s="3513"/>
      <c r="B68" s="3541"/>
      <c r="C68" s="3541"/>
      <c r="D68" s="3541"/>
      <c r="E68" s="3541"/>
      <c r="F68" s="3542"/>
    </row>
    <row r="69" spans="1:7" s="3507" customFormat="1">
      <c r="A69" s="3520" t="s">
        <v>4964</v>
      </c>
      <c r="B69" s="3520"/>
      <c r="C69" s="3520"/>
      <c r="D69" s="3520"/>
      <c r="E69" s="3520"/>
      <c r="F69" s="3521"/>
    </row>
    <row r="70" spans="1:7" s="3507" customFormat="1" ht="11.4">
      <c r="A70" s="3499"/>
      <c r="B70" s="3500"/>
      <c r="C70" s="3501"/>
      <c r="D70" s="3502"/>
      <c r="E70" s="3503"/>
      <c r="F70" s="3504"/>
    </row>
    <row r="71" spans="1:7" s="3507" customFormat="1" ht="29.25" customHeight="1">
      <c r="A71" s="3508" t="s">
        <v>1999</v>
      </c>
      <c r="B71" s="3505" t="s">
        <v>4965</v>
      </c>
      <c r="C71" s="3506"/>
      <c r="D71" s="3506"/>
      <c r="E71" s="3506"/>
      <c r="F71" s="3506"/>
      <c r="G71" s="3506"/>
    </row>
    <row r="72" spans="1:7" s="3507" customFormat="1" ht="15" customHeight="1">
      <c r="A72" s="3508" t="s">
        <v>4966</v>
      </c>
      <c r="B72" s="3505" t="s">
        <v>4967</v>
      </c>
      <c r="C72" s="3506"/>
      <c r="D72" s="3506"/>
      <c r="E72" s="3506"/>
      <c r="F72" s="3506"/>
      <c r="G72" s="3506"/>
    </row>
    <row r="73" spans="1:7" s="3512" customFormat="1" ht="16.5" customHeight="1">
      <c r="A73" s="3508" t="s">
        <v>4968</v>
      </c>
      <c r="B73" s="3505" t="s">
        <v>4969</v>
      </c>
      <c r="C73" s="3506"/>
      <c r="D73" s="3506"/>
      <c r="E73" s="3506"/>
      <c r="F73" s="3506"/>
      <c r="G73" s="3506"/>
    </row>
    <row r="74" spans="1:7" s="3507" customFormat="1" ht="24" customHeight="1">
      <c r="A74" s="3508" t="s">
        <v>4970</v>
      </c>
      <c r="B74" s="3505" t="s">
        <v>4971</v>
      </c>
      <c r="C74" s="3506"/>
      <c r="D74" s="3506"/>
      <c r="E74" s="3506"/>
      <c r="F74" s="3506"/>
      <c r="G74" s="3506"/>
    </row>
    <row r="79" spans="1:7" ht="196.5" customHeight="1">
      <c r="A79" s="3543" t="s">
        <v>2531</v>
      </c>
      <c r="B79" s="3543"/>
      <c r="C79" s="3543"/>
      <c r="D79" s="3543"/>
      <c r="E79" s="3543"/>
      <c r="F79" s="3543"/>
    </row>
  </sheetData>
  <sheetProtection algorithmName="SHA-512" hashValue="4/0SwQv35HdTs6ePelN4ypLsDIOS39dN5KoAUFtEQGSsbxD9niwwEbidg26dH/h4Co5lUhBQ95wcJZP7fv8xFQ==" saltValue="akshH/SrVkwsRP3Anz8haQ==" spinCount="100000" sheet="1" objects="1" scenarios="1"/>
  <protectedRanges>
    <protectedRange sqref="D8:D18" name="Range1"/>
    <protectedRange sqref="E28" name="Range1_10_1_2"/>
    <protectedRange sqref="E22:E23" name="Range1_3_1_2_2"/>
    <protectedRange sqref="E24" name="Range1_4_1_1_1"/>
    <protectedRange sqref="E25:E27" name="Range1_3_1_1_1_1_1"/>
    <protectedRange sqref="E29:E41" name="Range1_10_1_1_1"/>
    <protectedRange sqref="E68:E74 E51:E60" name="Range1_10_2_1"/>
    <protectedRange sqref="E61:E67" name="Range1_7_2_1"/>
    <protectedRange sqref="E42" name="Range1_3_1_2_1_1"/>
    <protectedRange sqref="E43:E44" name="Range1_4_1_1_1_3_1"/>
    <protectedRange sqref="E45" name="Range1_3_1_1_7_1_1"/>
    <protectedRange sqref="E46" name="Range1_3_1_1_8_1_1"/>
    <protectedRange sqref="E47" name="Range1_3_1_1_9_1_1"/>
    <protectedRange sqref="E50 E48" name="Range1_3_1_1_10_1_2"/>
    <protectedRange sqref="E49" name="Range1_3_1_1_10_1_1_1"/>
  </protectedRanges>
  <mergeCells count="44">
    <mergeCell ref="B74:G74"/>
    <mergeCell ref="A79:F79"/>
    <mergeCell ref="B64:G64"/>
    <mergeCell ref="B66:G66"/>
    <mergeCell ref="B67:G67"/>
    <mergeCell ref="B71:G71"/>
    <mergeCell ref="B72:G72"/>
    <mergeCell ref="B73:G73"/>
    <mergeCell ref="B53:G53"/>
    <mergeCell ref="B55:G55"/>
    <mergeCell ref="B57:G57"/>
    <mergeCell ref="B58:G58"/>
    <mergeCell ref="B59:G59"/>
    <mergeCell ref="B63:G63"/>
    <mergeCell ref="B44:G44"/>
    <mergeCell ref="B45:G45"/>
    <mergeCell ref="B46:G46"/>
    <mergeCell ref="B47:G47"/>
    <mergeCell ref="B48:G48"/>
    <mergeCell ref="B49:G49"/>
    <mergeCell ref="B33:G33"/>
    <mergeCell ref="B34:G34"/>
    <mergeCell ref="B35:G35"/>
    <mergeCell ref="B36:G36"/>
    <mergeCell ref="B38:G38"/>
    <mergeCell ref="B40:G40"/>
    <mergeCell ref="A22:F22"/>
    <mergeCell ref="B24:G24"/>
    <mergeCell ref="B25:G25"/>
    <mergeCell ref="B27:G27"/>
    <mergeCell ref="B31:G31"/>
    <mergeCell ref="B32:G32"/>
    <mergeCell ref="B15:F15"/>
    <mergeCell ref="B16:F16"/>
    <mergeCell ref="B17:F17"/>
    <mergeCell ref="B18:F18"/>
    <mergeCell ref="B19:F19"/>
    <mergeCell ref="B20:F20"/>
    <mergeCell ref="B9:F9"/>
    <mergeCell ref="B10:F10"/>
    <mergeCell ref="B11:F11"/>
    <mergeCell ref="B12:F12"/>
    <mergeCell ref="B13:F13"/>
    <mergeCell ref="B14:F14"/>
  </mergeCells>
  <printOptions horizontalCentered="1"/>
  <pageMargins left="0.25" right="0.25" top="0.75" bottom="0.75" header="0.3" footer="0.3"/>
  <pageSetup paperSize="9" orientation="portrait" r:id="rId1"/>
  <headerFooter>
    <oddFooter>&amp;L&amp;9&amp;A&amp;C&amp;9DIO 2 - ELEMENT - GRAĐENJE&amp;R&amp;"Arial,Bold"&amp;9&amp;P/&amp;N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4B083"/>
  </sheetPr>
  <dimension ref="A1:W350"/>
  <sheetViews>
    <sheetView view="pageBreakPreview" topLeftCell="B1" zoomScaleNormal="100" zoomScaleSheetLayoutView="100" workbookViewId="0">
      <selection activeCell="B1" sqref="B1"/>
    </sheetView>
  </sheetViews>
  <sheetFormatPr defaultColWidth="14.44140625" defaultRowHeight="13.2"/>
  <cols>
    <col min="1" max="1" width="3.77734375" hidden="1" customWidth="1"/>
    <col min="2" max="3" width="3.77734375" customWidth="1"/>
    <col min="4" max="4" width="26.77734375" customWidth="1"/>
    <col min="5" max="5" width="5.77734375" customWidth="1"/>
    <col min="6" max="6" width="18.77734375" customWidth="1"/>
    <col min="7" max="7" width="8.109375" customWidth="1"/>
    <col min="8" max="8" width="23.88671875" customWidth="1"/>
    <col min="9" max="23" width="9.109375" customWidth="1"/>
  </cols>
  <sheetData>
    <row r="1" spans="1:23">
      <c r="A1" s="12"/>
      <c r="B1" s="12"/>
      <c r="C1" s="12"/>
      <c r="D1" s="12"/>
      <c r="E1" s="12"/>
      <c r="F1" s="12"/>
      <c r="G1" s="12"/>
      <c r="H1" s="12"/>
      <c r="I1" s="12"/>
      <c r="J1" s="12"/>
      <c r="K1" s="12"/>
      <c r="L1" s="12"/>
      <c r="M1" s="12"/>
      <c r="N1" s="12"/>
      <c r="O1" s="12"/>
      <c r="P1" s="12"/>
      <c r="Q1" s="12"/>
      <c r="R1" s="12"/>
      <c r="S1" s="12"/>
      <c r="T1" s="12"/>
      <c r="U1" s="12"/>
      <c r="V1" s="12"/>
      <c r="W1" s="12"/>
    </row>
    <row r="2" spans="1:23" ht="21">
      <c r="A2" s="36"/>
      <c r="B2" s="37" t="s">
        <v>17</v>
      </c>
      <c r="C2" s="38"/>
      <c r="D2" s="38"/>
      <c r="E2" s="38"/>
      <c r="F2" s="39"/>
      <c r="G2" s="39"/>
      <c r="H2" s="40"/>
      <c r="I2" s="499"/>
      <c r="J2" s="41"/>
      <c r="K2" s="41"/>
      <c r="L2" s="41"/>
      <c r="M2" s="41"/>
      <c r="N2" s="41"/>
      <c r="O2" s="41"/>
      <c r="P2" s="41"/>
      <c r="Q2" s="41"/>
      <c r="R2" s="41"/>
      <c r="S2" s="41"/>
      <c r="T2" s="41"/>
      <c r="U2" s="41"/>
      <c r="V2" s="41"/>
      <c r="W2" s="41"/>
    </row>
    <row r="3" spans="1:23" ht="16.2">
      <c r="A3" s="41"/>
      <c r="B3" s="42" t="s">
        <v>28</v>
      </c>
      <c r="C3" s="43"/>
      <c r="D3" s="43"/>
      <c r="E3" s="43"/>
      <c r="F3" s="41"/>
      <c r="G3" s="41"/>
      <c r="H3" s="41"/>
      <c r="I3" s="41"/>
      <c r="J3" s="41"/>
      <c r="K3" s="41"/>
      <c r="L3" s="41"/>
      <c r="M3" s="41"/>
      <c r="N3" s="41"/>
      <c r="O3" s="41"/>
      <c r="P3" s="41"/>
      <c r="Q3" s="41"/>
      <c r="R3" s="41"/>
      <c r="S3" s="41"/>
      <c r="T3" s="41"/>
      <c r="U3" s="41"/>
      <c r="V3" s="41"/>
      <c r="W3" s="41"/>
    </row>
    <row r="4" spans="1:23" ht="15">
      <c r="A4" s="44"/>
      <c r="B4" s="45"/>
      <c r="C4" s="45"/>
      <c r="D4" s="46"/>
      <c r="E4" s="47"/>
      <c r="F4" s="47"/>
      <c r="G4" s="48"/>
      <c r="H4" s="49"/>
      <c r="I4" s="41"/>
      <c r="J4" s="41"/>
      <c r="K4" s="41"/>
      <c r="L4" s="41"/>
      <c r="M4" s="41"/>
      <c r="N4" s="41"/>
      <c r="O4" s="41"/>
      <c r="P4" s="41"/>
      <c r="Q4" s="41"/>
      <c r="R4" s="41"/>
      <c r="S4" s="41"/>
      <c r="T4" s="41"/>
      <c r="U4" s="41"/>
      <c r="V4" s="41"/>
      <c r="W4" s="41"/>
    </row>
    <row r="5" spans="1:23">
      <c r="A5" s="53"/>
      <c r="B5" s="76" t="s">
        <v>29</v>
      </c>
      <c r="C5" s="67"/>
      <c r="D5" s="68"/>
      <c r="E5" s="66"/>
      <c r="F5" s="66"/>
      <c r="G5" s="66"/>
      <c r="H5" s="66"/>
      <c r="I5" s="53"/>
      <c r="J5" s="53"/>
      <c r="K5" s="53"/>
      <c r="L5" s="53"/>
      <c r="M5" s="53"/>
      <c r="N5" s="53"/>
      <c r="O5" s="53"/>
      <c r="P5" s="53"/>
      <c r="Q5" s="53"/>
      <c r="R5" s="53"/>
      <c r="S5" s="53"/>
      <c r="T5" s="53"/>
      <c r="U5" s="53"/>
      <c r="V5" s="53"/>
      <c r="W5" s="53"/>
    </row>
    <row r="6" spans="1:23" ht="15.75" customHeight="1">
      <c r="A6" s="53"/>
      <c r="B6" s="502" t="s">
        <v>302</v>
      </c>
      <c r="C6" s="67"/>
      <c r="D6" s="68"/>
      <c r="E6" s="66"/>
      <c r="F6" s="66"/>
      <c r="G6" s="66"/>
      <c r="H6" s="66"/>
      <c r="I6" s="53"/>
      <c r="J6" s="53"/>
      <c r="K6" s="53"/>
      <c r="L6" s="53"/>
      <c r="M6" s="53"/>
      <c r="N6" s="53"/>
      <c r="O6" s="53"/>
      <c r="P6" s="53"/>
      <c r="Q6" s="53"/>
      <c r="R6" s="53"/>
      <c r="S6" s="53"/>
      <c r="T6" s="53"/>
      <c r="U6" s="53"/>
      <c r="V6" s="53"/>
      <c r="W6" s="53"/>
    </row>
    <row r="7" spans="1:23">
      <c r="A7" s="53"/>
      <c r="B7" s="73" t="s">
        <v>293</v>
      </c>
      <c r="C7" s="67"/>
      <c r="D7" s="68"/>
      <c r="E7" s="66"/>
      <c r="F7" s="66"/>
      <c r="G7" s="66"/>
      <c r="H7" s="66"/>
      <c r="I7" s="53"/>
      <c r="J7" s="53"/>
      <c r="K7" s="53"/>
      <c r="L7" s="53"/>
      <c r="M7" s="53"/>
      <c r="N7" s="53"/>
      <c r="O7" s="53"/>
      <c r="P7" s="53"/>
      <c r="Q7" s="53"/>
      <c r="R7" s="53"/>
      <c r="S7" s="53"/>
      <c r="T7" s="53"/>
      <c r="U7" s="53"/>
      <c r="V7" s="53"/>
      <c r="W7" s="53"/>
    </row>
    <row r="8" spans="1:23">
      <c r="A8" s="53"/>
      <c r="B8" s="73" t="s">
        <v>30</v>
      </c>
      <c r="C8" s="67"/>
      <c r="D8" s="68"/>
      <c r="E8" s="66"/>
      <c r="F8" s="66"/>
      <c r="G8" s="66"/>
      <c r="H8" s="66"/>
      <c r="I8" s="53"/>
      <c r="J8" s="53"/>
      <c r="K8" s="53"/>
      <c r="L8" s="53"/>
      <c r="M8" s="53"/>
      <c r="N8" s="53"/>
      <c r="O8" s="53"/>
      <c r="P8" s="53"/>
      <c r="Q8" s="53"/>
      <c r="R8" s="53"/>
      <c r="S8" s="53"/>
      <c r="T8" s="53"/>
      <c r="U8" s="53"/>
      <c r="V8" s="53"/>
      <c r="W8" s="53"/>
    </row>
    <row r="9" spans="1:23">
      <c r="A9" s="53"/>
      <c r="B9" s="73" t="s">
        <v>31</v>
      </c>
      <c r="C9" s="67"/>
      <c r="D9" s="68"/>
      <c r="E9" s="66"/>
      <c r="F9" s="66"/>
      <c r="G9" s="66"/>
      <c r="H9" s="66"/>
      <c r="I9" s="53"/>
      <c r="J9" s="53"/>
      <c r="K9" s="53"/>
      <c r="L9" s="53"/>
      <c r="M9" s="53"/>
      <c r="N9" s="53"/>
      <c r="O9" s="53"/>
      <c r="P9" s="53"/>
      <c r="Q9" s="53"/>
      <c r="R9" s="53"/>
      <c r="S9" s="53"/>
      <c r="T9" s="53"/>
      <c r="U9" s="53"/>
      <c r="V9" s="53"/>
      <c r="W9" s="53"/>
    </row>
    <row r="10" spans="1:23">
      <c r="A10" s="53"/>
      <c r="B10" s="65"/>
      <c r="C10" s="67"/>
      <c r="D10" s="68"/>
      <c r="E10" s="66"/>
      <c r="F10" s="66"/>
      <c r="G10" s="66"/>
      <c r="H10" s="66"/>
      <c r="I10" s="53"/>
      <c r="J10" s="53"/>
      <c r="K10" s="53"/>
      <c r="L10" s="53"/>
      <c r="M10" s="53"/>
      <c r="N10" s="53"/>
      <c r="O10" s="53"/>
      <c r="P10" s="53"/>
      <c r="Q10" s="53"/>
      <c r="R10" s="53"/>
      <c r="S10" s="53"/>
      <c r="T10" s="53"/>
      <c r="U10" s="53"/>
      <c r="V10" s="53"/>
      <c r="W10" s="53"/>
    </row>
    <row r="11" spans="1:23">
      <c r="A11" s="53"/>
      <c r="B11" s="65" t="s">
        <v>32</v>
      </c>
      <c r="C11" s="67"/>
      <c r="D11" s="68"/>
      <c r="E11" s="66"/>
      <c r="F11" s="66"/>
      <c r="G11" s="66"/>
      <c r="H11" s="66"/>
      <c r="I11" s="53"/>
      <c r="J11" s="53"/>
      <c r="K11" s="53"/>
      <c r="L11" s="53"/>
      <c r="M11" s="53"/>
      <c r="N11" s="53"/>
      <c r="O11" s="53"/>
      <c r="P11" s="53"/>
      <c r="Q11" s="53"/>
      <c r="R11" s="53"/>
      <c r="S11" s="53"/>
      <c r="T11" s="53"/>
      <c r="U11" s="53"/>
      <c r="V11" s="53"/>
      <c r="W11" s="53"/>
    </row>
    <row r="12" spans="1:23">
      <c r="A12" s="53"/>
      <c r="B12" s="77" t="s">
        <v>33</v>
      </c>
      <c r="C12" s="65" t="s">
        <v>34</v>
      </c>
      <c r="D12" s="68"/>
      <c r="E12" s="66"/>
      <c r="F12" s="66"/>
      <c r="G12" s="66"/>
      <c r="H12" s="66"/>
      <c r="I12" s="53"/>
      <c r="J12" s="53"/>
      <c r="K12" s="53"/>
      <c r="L12" s="53"/>
      <c r="M12" s="53"/>
      <c r="N12" s="53"/>
      <c r="O12" s="53"/>
      <c r="P12" s="53"/>
      <c r="Q12" s="53"/>
      <c r="R12" s="53"/>
      <c r="S12" s="53"/>
      <c r="T12" s="53"/>
      <c r="U12" s="53"/>
      <c r="V12" s="53"/>
      <c r="W12" s="53"/>
    </row>
    <row r="13" spans="1:23">
      <c r="A13" s="53"/>
      <c r="B13" s="77" t="s">
        <v>33</v>
      </c>
      <c r="C13" s="65" t="s">
        <v>35</v>
      </c>
      <c r="D13" s="68"/>
      <c r="E13" s="66"/>
      <c r="F13" s="66"/>
      <c r="G13" s="66"/>
      <c r="H13" s="66"/>
      <c r="I13" s="53"/>
      <c r="J13" s="53"/>
      <c r="K13" s="53"/>
      <c r="L13" s="53"/>
      <c r="M13" s="53"/>
      <c r="N13" s="53"/>
      <c r="O13" s="53"/>
      <c r="P13" s="53"/>
      <c r="Q13" s="53"/>
      <c r="R13" s="53"/>
      <c r="S13" s="53"/>
      <c r="T13" s="53"/>
      <c r="U13" s="53"/>
      <c r="V13" s="53"/>
      <c r="W13" s="53"/>
    </row>
    <row r="14" spans="1:23">
      <c r="A14" s="53"/>
      <c r="B14" s="77" t="s">
        <v>33</v>
      </c>
      <c r="C14" s="65" t="s">
        <v>36</v>
      </c>
      <c r="D14" s="68"/>
      <c r="E14" s="66"/>
      <c r="F14" s="66"/>
      <c r="G14" s="66"/>
      <c r="H14" s="66"/>
      <c r="I14" s="53"/>
      <c r="J14" s="53"/>
      <c r="K14" s="53"/>
      <c r="L14" s="53"/>
      <c r="M14" s="53"/>
      <c r="N14" s="53"/>
      <c r="O14" s="53"/>
      <c r="P14" s="53"/>
      <c r="Q14" s="53"/>
      <c r="R14" s="53"/>
      <c r="S14" s="53"/>
      <c r="T14" s="53"/>
      <c r="U14" s="53"/>
      <c r="V14" s="53"/>
      <c r="W14" s="53"/>
    </row>
    <row r="15" spans="1:23">
      <c r="A15" s="53"/>
      <c r="B15" s="77" t="s">
        <v>33</v>
      </c>
      <c r="C15" s="65" t="s">
        <v>37</v>
      </c>
      <c r="D15" s="68"/>
      <c r="E15" s="66"/>
      <c r="F15" s="66"/>
      <c r="G15" s="66"/>
      <c r="H15" s="66"/>
      <c r="I15" s="53"/>
      <c r="J15" s="53"/>
      <c r="K15" s="53"/>
      <c r="L15" s="53"/>
      <c r="M15" s="53"/>
      <c r="N15" s="53"/>
      <c r="O15" s="53"/>
      <c r="P15" s="53"/>
      <c r="Q15" s="53"/>
      <c r="R15" s="53"/>
      <c r="S15" s="53"/>
      <c r="T15" s="53"/>
      <c r="U15" s="53"/>
      <c r="V15" s="53"/>
      <c r="W15" s="53"/>
    </row>
    <row r="16" spans="1:23" ht="32.4" customHeight="1">
      <c r="A16" s="53"/>
      <c r="B16" s="77" t="s">
        <v>33</v>
      </c>
      <c r="C16" s="1524" t="s">
        <v>300</v>
      </c>
      <c r="D16" s="1526"/>
      <c r="E16" s="1526"/>
      <c r="F16" s="1526"/>
      <c r="G16" s="1526"/>
      <c r="H16" s="1526"/>
      <c r="I16" s="53"/>
      <c r="J16" s="53"/>
      <c r="K16" s="53"/>
      <c r="L16" s="53"/>
      <c r="M16" s="53"/>
      <c r="N16" s="53"/>
      <c r="O16" s="53"/>
      <c r="P16" s="53"/>
      <c r="Q16" s="53"/>
      <c r="R16" s="53"/>
      <c r="S16" s="53"/>
      <c r="T16" s="53"/>
      <c r="U16" s="53"/>
      <c r="V16" s="53"/>
      <c r="W16" s="53"/>
    </row>
    <row r="17" spans="1:23">
      <c r="A17" s="53"/>
      <c r="B17" s="77" t="s">
        <v>33</v>
      </c>
      <c r="C17" s="73" t="s">
        <v>38</v>
      </c>
      <c r="D17" s="68"/>
      <c r="E17" s="66"/>
      <c r="F17" s="66"/>
      <c r="G17" s="66"/>
      <c r="H17" s="66"/>
      <c r="I17" s="53"/>
      <c r="J17" s="53"/>
      <c r="K17" s="53"/>
      <c r="L17" s="53"/>
      <c r="M17" s="53"/>
      <c r="N17" s="53"/>
      <c r="O17" s="53"/>
      <c r="P17" s="53"/>
      <c r="Q17" s="53"/>
      <c r="R17" s="53"/>
      <c r="S17" s="53"/>
      <c r="T17" s="53"/>
      <c r="U17" s="53"/>
      <c r="V17" s="53"/>
      <c r="W17" s="53"/>
    </row>
    <row r="18" spans="1:23">
      <c r="A18" s="53"/>
      <c r="B18" s="65" t="s">
        <v>39</v>
      </c>
      <c r="C18" s="67"/>
      <c r="D18" s="68"/>
      <c r="E18" s="66"/>
      <c r="F18" s="66"/>
      <c r="G18" s="66"/>
      <c r="H18" s="66"/>
      <c r="I18" s="53"/>
      <c r="J18" s="53"/>
      <c r="K18" s="53"/>
      <c r="L18" s="53"/>
      <c r="M18" s="53"/>
      <c r="N18" s="53"/>
      <c r="O18" s="53"/>
      <c r="P18" s="53"/>
      <c r="Q18" s="53"/>
      <c r="R18" s="53"/>
      <c r="S18" s="53"/>
      <c r="T18" s="53"/>
      <c r="U18" s="53"/>
      <c r="V18" s="53"/>
      <c r="W18" s="53"/>
    </row>
    <row r="19" spans="1:23">
      <c r="A19" s="53"/>
      <c r="B19" s="54" t="s">
        <v>40</v>
      </c>
      <c r="C19" s="51"/>
      <c r="D19" s="78"/>
      <c r="E19" s="52"/>
      <c r="F19" s="52"/>
      <c r="G19" s="52"/>
      <c r="H19" s="52"/>
      <c r="I19" s="53"/>
      <c r="J19" s="53"/>
      <c r="K19" s="53"/>
      <c r="L19" s="53"/>
      <c r="M19" s="53"/>
      <c r="N19" s="53"/>
      <c r="O19" s="53"/>
      <c r="P19" s="53"/>
      <c r="Q19" s="53"/>
      <c r="R19" s="53"/>
      <c r="S19" s="53"/>
      <c r="T19" s="53"/>
      <c r="U19" s="53"/>
      <c r="V19" s="53"/>
      <c r="W19" s="53"/>
    </row>
    <row r="20" spans="1:23" ht="25.2" customHeight="1">
      <c r="A20" s="53"/>
      <c r="B20" s="1522" t="s">
        <v>305</v>
      </c>
      <c r="C20" s="1523"/>
      <c r="D20" s="1523"/>
      <c r="E20" s="1523"/>
      <c r="F20" s="1523"/>
      <c r="G20" s="1523"/>
      <c r="H20" s="1523"/>
      <c r="I20" s="53"/>
      <c r="J20" s="53"/>
      <c r="K20" s="53"/>
      <c r="L20" s="53"/>
      <c r="M20" s="53"/>
      <c r="N20" s="53"/>
      <c r="O20" s="53"/>
      <c r="P20" s="53"/>
      <c r="Q20" s="53"/>
      <c r="R20" s="53"/>
      <c r="S20" s="53"/>
      <c r="T20" s="53"/>
      <c r="U20" s="53"/>
      <c r="V20" s="53"/>
      <c r="W20" s="53"/>
    </row>
    <row r="21" spans="1:23">
      <c r="A21" s="53"/>
      <c r="B21" s="54"/>
      <c r="C21" s="51"/>
      <c r="D21" s="78"/>
      <c r="E21" s="52"/>
      <c r="F21" s="52"/>
      <c r="G21" s="52"/>
      <c r="H21" s="52"/>
      <c r="I21" s="53"/>
      <c r="J21" s="53"/>
      <c r="K21" s="53"/>
      <c r="L21" s="53"/>
      <c r="M21" s="53"/>
      <c r="N21" s="53"/>
      <c r="O21" s="53"/>
      <c r="P21" s="53"/>
      <c r="Q21" s="53"/>
      <c r="R21" s="53"/>
      <c r="S21" s="53"/>
      <c r="T21" s="53"/>
      <c r="U21" s="53"/>
      <c r="V21" s="53"/>
      <c r="W21" s="53"/>
    </row>
    <row r="22" spans="1:23">
      <c r="A22" s="53"/>
      <c r="B22" s="54" t="s">
        <v>41</v>
      </c>
      <c r="C22" s="51"/>
      <c r="D22" s="78"/>
      <c r="E22" s="52"/>
      <c r="F22" s="52"/>
      <c r="G22" s="52"/>
      <c r="H22" s="52"/>
      <c r="I22" s="53"/>
      <c r="J22" s="53"/>
      <c r="K22" s="53"/>
      <c r="L22" s="53"/>
      <c r="M22" s="53"/>
      <c r="N22" s="53"/>
      <c r="O22" s="53"/>
      <c r="P22" s="53"/>
      <c r="Q22" s="53"/>
      <c r="R22" s="53"/>
      <c r="S22" s="53"/>
      <c r="T22" s="53"/>
      <c r="U22" s="53"/>
      <c r="V22" s="53"/>
      <c r="W22" s="53"/>
    </row>
    <row r="23" spans="1:23">
      <c r="A23" s="53"/>
      <c r="B23" s="54" t="s">
        <v>42</v>
      </c>
      <c r="C23" s="51"/>
      <c r="D23" s="78"/>
      <c r="E23" s="52"/>
      <c r="F23" s="52"/>
      <c r="G23" s="52"/>
      <c r="H23" s="52"/>
      <c r="I23" s="53"/>
      <c r="J23" s="53"/>
      <c r="K23" s="53"/>
      <c r="L23" s="53"/>
      <c r="M23" s="53"/>
      <c r="N23" s="53"/>
      <c r="O23" s="53"/>
      <c r="P23" s="53"/>
      <c r="Q23" s="53"/>
      <c r="R23" s="53"/>
      <c r="S23" s="53"/>
      <c r="T23" s="53"/>
      <c r="U23" s="53"/>
      <c r="V23" s="53"/>
      <c r="W23" s="53"/>
    </row>
    <row r="24" spans="1:23">
      <c r="A24" s="53"/>
      <c r="B24" s="54" t="s">
        <v>43</v>
      </c>
      <c r="C24" s="51"/>
      <c r="D24" s="78"/>
      <c r="E24" s="52"/>
      <c r="F24" s="52"/>
      <c r="G24" s="52"/>
      <c r="H24" s="52"/>
      <c r="I24" s="53"/>
      <c r="J24" s="53"/>
      <c r="K24" s="53"/>
      <c r="L24" s="53"/>
      <c r="M24" s="53"/>
      <c r="N24" s="53"/>
      <c r="O24" s="53"/>
      <c r="P24" s="53"/>
      <c r="Q24" s="53"/>
      <c r="R24" s="53"/>
      <c r="S24" s="53"/>
      <c r="T24" s="53"/>
      <c r="U24" s="53"/>
      <c r="V24" s="53"/>
      <c r="W24" s="53"/>
    </row>
    <row r="25" spans="1:23">
      <c r="A25" s="53"/>
      <c r="B25" s="54" t="s">
        <v>44</v>
      </c>
      <c r="C25" s="51"/>
      <c r="D25" s="78"/>
      <c r="E25" s="52"/>
      <c r="F25" s="52"/>
      <c r="G25" s="52"/>
      <c r="H25" s="52"/>
      <c r="I25" s="53"/>
      <c r="J25" s="53"/>
      <c r="K25" s="53"/>
      <c r="L25" s="53"/>
      <c r="M25" s="53"/>
      <c r="N25" s="53"/>
      <c r="O25" s="53"/>
      <c r="P25" s="53"/>
      <c r="Q25" s="53"/>
      <c r="R25" s="53"/>
      <c r="S25" s="53"/>
      <c r="T25" s="53"/>
      <c r="U25" s="53"/>
      <c r="V25" s="53"/>
      <c r="W25" s="53"/>
    </row>
    <row r="26" spans="1:23">
      <c r="A26" s="53"/>
      <c r="B26" s="54" t="s">
        <v>45</v>
      </c>
      <c r="C26" s="51"/>
      <c r="D26" s="78"/>
      <c r="E26" s="52"/>
      <c r="F26" s="52"/>
      <c r="G26" s="52"/>
      <c r="H26" s="52"/>
      <c r="I26" s="53"/>
      <c r="J26" s="53"/>
      <c r="K26" s="53"/>
      <c r="L26" s="53"/>
      <c r="M26" s="53"/>
      <c r="N26" s="53"/>
      <c r="O26" s="53"/>
      <c r="P26" s="53"/>
      <c r="Q26" s="53"/>
      <c r="R26" s="53"/>
      <c r="S26" s="53"/>
      <c r="T26" s="53"/>
      <c r="U26" s="53"/>
      <c r="V26" s="53"/>
      <c r="W26" s="53"/>
    </row>
    <row r="27" spans="1:23">
      <c r="A27" s="53"/>
      <c r="B27" s="54" t="s">
        <v>46</v>
      </c>
      <c r="C27" s="51"/>
      <c r="D27" s="78"/>
      <c r="E27" s="52"/>
      <c r="F27" s="52"/>
      <c r="G27" s="52"/>
      <c r="H27" s="52"/>
      <c r="I27" s="53"/>
      <c r="J27" s="53"/>
      <c r="K27" s="53"/>
      <c r="L27" s="53"/>
      <c r="M27" s="53"/>
      <c r="N27" s="53"/>
      <c r="O27" s="53"/>
      <c r="P27" s="53"/>
      <c r="Q27" s="53"/>
      <c r="R27" s="53"/>
      <c r="S27" s="53"/>
      <c r="T27" s="53"/>
      <c r="U27" s="53"/>
      <c r="V27" s="53"/>
      <c r="W27" s="53"/>
    </row>
    <row r="28" spans="1:23">
      <c r="A28" s="53"/>
      <c r="B28" s="54" t="s">
        <v>47</v>
      </c>
      <c r="C28" s="51"/>
      <c r="D28" s="78"/>
      <c r="E28" s="52"/>
      <c r="F28" s="52"/>
      <c r="G28" s="52"/>
      <c r="H28" s="52"/>
      <c r="I28" s="53"/>
      <c r="J28" s="53"/>
      <c r="K28" s="53"/>
      <c r="L28" s="53"/>
      <c r="M28" s="53"/>
      <c r="N28" s="53"/>
      <c r="O28" s="53"/>
      <c r="P28" s="53"/>
      <c r="Q28" s="53"/>
      <c r="R28" s="53"/>
      <c r="S28" s="53"/>
      <c r="T28" s="53"/>
      <c r="U28" s="53"/>
      <c r="V28" s="53"/>
      <c r="W28" s="53"/>
    </row>
    <row r="29" spans="1:23">
      <c r="A29" s="53"/>
      <c r="B29" s="54" t="s">
        <v>48</v>
      </c>
      <c r="C29" s="51"/>
      <c r="D29" s="78"/>
      <c r="E29" s="52"/>
      <c r="F29" s="52"/>
      <c r="G29" s="52"/>
      <c r="H29" s="52"/>
      <c r="I29" s="53"/>
      <c r="J29" s="53"/>
      <c r="K29" s="53"/>
      <c r="L29" s="53"/>
      <c r="M29" s="53"/>
      <c r="N29" s="53"/>
      <c r="O29" s="53"/>
      <c r="P29" s="53"/>
      <c r="Q29" s="53"/>
      <c r="R29" s="53"/>
      <c r="S29" s="53"/>
      <c r="T29" s="53"/>
      <c r="U29" s="53"/>
      <c r="V29" s="53"/>
      <c r="W29" s="53"/>
    </row>
    <row r="30" spans="1:23">
      <c r="A30" s="53"/>
      <c r="B30" s="54" t="s">
        <v>49</v>
      </c>
      <c r="C30" s="51"/>
      <c r="D30" s="78"/>
      <c r="E30" s="52"/>
      <c r="F30" s="52"/>
      <c r="G30" s="52"/>
      <c r="H30" s="52"/>
      <c r="I30" s="53"/>
      <c r="J30" s="53"/>
      <c r="K30" s="53"/>
      <c r="L30" s="53"/>
      <c r="M30" s="53"/>
      <c r="N30" s="53"/>
      <c r="O30" s="53"/>
      <c r="P30" s="53"/>
      <c r="Q30" s="53"/>
      <c r="R30" s="53"/>
      <c r="S30" s="53"/>
      <c r="T30" s="53"/>
      <c r="U30" s="53"/>
      <c r="V30" s="53"/>
      <c r="W30" s="53"/>
    </row>
    <row r="31" spans="1:23">
      <c r="A31" s="53"/>
      <c r="B31" s="54"/>
      <c r="C31" s="51"/>
      <c r="D31" s="78"/>
      <c r="E31" s="52"/>
      <c r="F31" s="52"/>
      <c r="G31" s="52"/>
      <c r="H31" s="52"/>
      <c r="I31" s="53"/>
      <c r="J31" s="53"/>
      <c r="K31" s="53"/>
      <c r="L31" s="53"/>
      <c r="M31" s="53"/>
      <c r="N31" s="53"/>
      <c r="O31" s="53"/>
      <c r="P31" s="53"/>
      <c r="Q31" s="53"/>
      <c r="R31" s="53"/>
      <c r="S31" s="53"/>
      <c r="T31" s="53"/>
      <c r="U31" s="53"/>
      <c r="V31" s="53"/>
      <c r="W31" s="53"/>
    </row>
    <row r="32" spans="1:23">
      <c r="A32" s="53"/>
      <c r="B32" s="54" t="s">
        <v>50</v>
      </c>
      <c r="C32" s="51"/>
      <c r="D32" s="78"/>
      <c r="E32" s="52"/>
      <c r="F32" s="52"/>
      <c r="G32" s="52"/>
      <c r="H32" s="52"/>
      <c r="I32" s="53"/>
      <c r="J32" s="53"/>
      <c r="K32" s="53"/>
      <c r="L32" s="53"/>
      <c r="M32" s="53"/>
      <c r="N32" s="53"/>
      <c r="O32" s="53"/>
      <c r="P32" s="53"/>
      <c r="Q32" s="53"/>
      <c r="R32" s="53"/>
      <c r="S32" s="53"/>
      <c r="T32" s="53"/>
      <c r="U32" s="53"/>
      <c r="V32" s="53"/>
      <c r="W32" s="53"/>
    </row>
    <row r="33" spans="1:23">
      <c r="A33" s="53"/>
      <c r="B33" s="54" t="s">
        <v>51</v>
      </c>
      <c r="C33" s="51"/>
      <c r="D33" s="78"/>
      <c r="E33" s="52"/>
      <c r="F33" s="52"/>
      <c r="G33" s="52"/>
      <c r="H33" s="52"/>
      <c r="I33" s="53"/>
      <c r="J33" s="53"/>
      <c r="K33" s="53"/>
      <c r="L33" s="53"/>
      <c r="M33" s="53"/>
      <c r="N33" s="53"/>
      <c r="O33" s="53"/>
      <c r="P33" s="53"/>
      <c r="Q33" s="53"/>
      <c r="R33" s="53"/>
      <c r="S33" s="53"/>
      <c r="T33" s="53"/>
      <c r="U33" s="53"/>
      <c r="V33" s="53"/>
      <c r="W33" s="53"/>
    </row>
    <row r="34" spans="1:23">
      <c r="A34" s="53"/>
      <c r="B34" s="54" t="s">
        <v>52</v>
      </c>
      <c r="C34" s="51"/>
      <c r="D34" s="78"/>
      <c r="E34" s="52"/>
      <c r="F34" s="52"/>
      <c r="G34" s="52"/>
      <c r="H34" s="52"/>
      <c r="I34" s="53"/>
      <c r="J34" s="53"/>
      <c r="K34" s="53"/>
      <c r="L34" s="53"/>
      <c r="M34" s="53"/>
      <c r="N34" s="53"/>
      <c r="O34" s="53"/>
      <c r="P34" s="53"/>
      <c r="Q34" s="53"/>
      <c r="R34" s="53"/>
      <c r="S34" s="53"/>
      <c r="T34" s="53"/>
      <c r="U34" s="53"/>
      <c r="V34" s="53"/>
      <c r="W34" s="53"/>
    </row>
    <row r="35" spans="1:23">
      <c r="A35" s="53"/>
      <c r="B35" s="54" t="s">
        <v>53</v>
      </c>
      <c r="C35" s="51"/>
      <c r="D35" s="78"/>
      <c r="E35" s="52"/>
      <c r="F35" s="52"/>
      <c r="G35" s="52"/>
      <c r="H35" s="52"/>
      <c r="I35" s="53"/>
      <c r="J35" s="53"/>
      <c r="K35" s="53"/>
      <c r="L35" s="53"/>
      <c r="M35" s="53"/>
      <c r="N35" s="53"/>
      <c r="O35" s="53"/>
      <c r="P35" s="53"/>
      <c r="Q35" s="53"/>
      <c r="R35" s="53"/>
      <c r="S35" s="53"/>
      <c r="T35" s="53"/>
      <c r="U35" s="53"/>
      <c r="V35" s="53"/>
      <c r="W35" s="53"/>
    </row>
    <row r="36" spans="1:23">
      <c r="A36" s="53"/>
      <c r="B36" s="54" t="s">
        <v>54</v>
      </c>
      <c r="C36" s="51"/>
      <c r="D36" s="78"/>
      <c r="E36" s="52"/>
      <c r="F36" s="52"/>
      <c r="G36" s="52"/>
      <c r="H36" s="52"/>
      <c r="I36" s="53"/>
      <c r="J36" s="53"/>
      <c r="K36" s="53"/>
      <c r="L36" s="53"/>
      <c r="M36" s="53"/>
      <c r="N36" s="53"/>
      <c r="O36" s="53"/>
      <c r="P36" s="53"/>
      <c r="Q36" s="53"/>
      <c r="R36" s="53"/>
      <c r="S36" s="53"/>
      <c r="T36" s="53"/>
      <c r="U36" s="53"/>
      <c r="V36" s="53"/>
      <c r="W36" s="53"/>
    </row>
    <row r="37" spans="1:23">
      <c r="A37" s="53"/>
      <c r="B37" s="54" t="s">
        <v>303</v>
      </c>
      <c r="C37" s="51"/>
      <c r="D37" s="78"/>
      <c r="E37" s="52"/>
      <c r="F37" s="52"/>
      <c r="G37" s="52"/>
      <c r="H37" s="52"/>
      <c r="I37" s="53"/>
      <c r="J37" s="53"/>
      <c r="K37" s="53"/>
      <c r="L37" s="53"/>
      <c r="M37" s="53"/>
      <c r="N37" s="53"/>
      <c r="O37" s="53"/>
      <c r="P37" s="53"/>
      <c r="Q37" s="53"/>
      <c r="R37" s="53"/>
      <c r="S37" s="53"/>
      <c r="T37" s="53"/>
      <c r="U37" s="53"/>
      <c r="V37" s="53"/>
      <c r="W37" s="53"/>
    </row>
    <row r="38" spans="1:23">
      <c r="A38" s="53"/>
      <c r="B38" s="79"/>
      <c r="C38" s="80"/>
      <c r="D38" s="81"/>
      <c r="E38" s="52"/>
      <c r="F38" s="52"/>
      <c r="G38" s="52"/>
      <c r="H38" s="52"/>
      <c r="I38" s="53"/>
      <c r="J38" s="53"/>
      <c r="K38" s="53"/>
      <c r="L38" s="53"/>
      <c r="M38" s="53"/>
      <c r="N38" s="53"/>
      <c r="O38" s="53"/>
      <c r="P38" s="53"/>
      <c r="Q38" s="53"/>
      <c r="R38" s="53"/>
      <c r="S38" s="53"/>
      <c r="T38" s="53"/>
      <c r="U38" s="53"/>
      <c r="V38" s="53"/>
      <c r="W38" s="53"/>
    </row>
    <row r="39" spans="1:23">
      <c r="A39" s="53"/>
      <c r="B39" s="54"/>
      <c r="C39" s="51"/>
      <c r="D39" s="78"/>
      <c r="E39" s="52"/>
      <c r="F39" s="52"/>
      <c r="G39" s="52"/>
      <c r="H39" s="52"/>
      <c r="I39" s="53"/>
      <c r="J39" s="53"/>
      <c r="K39" s="53"/>
      <c r="L39" s="53"/>
      <c r="M39" s="53"/>
      <c r="N39" s="53"/>
      <c r="O39" s="53"/>
      <c r="P39" s="53"/>
      <c r="Q39" s="53"/>
      <c r="R39" s="53"/>
      <c r="S39" s="53"/>
      <c r="T39" s="53"/>
      <c r="U39" s="53"/>
      <c r="V39" s="53"/>
      <c r="W39" s="53"/>
    </row>
    <row r="40" spans="1:23">
      <c r="A40" s="53"/>
      <c r="B40" s="54" t="s">
        <v>55</v>
      </c>
      <c r="C40" s="51"/>
      <c r="D40" s="78"/>
      <c r="E40" s="52"/>
      <c r="F40" s="52"/>
      <c r="G40" s="52"/>
      <c r="H40" s="52"/>
      <c r="I40" s="53"/>
      <c r="J40" s="53"/>
      <c r="K40" s="53"/>
      <c r="L40" s="53"/>
      <c r="M40" s="53"/>
      <c r="N40" s="53"/>
      <c r="O40" s="53"/>
      <c r="P40" s="53"/>
      <c r="Q40" s="53"/>
      <c r="R40" s="53"/>
      <c r="S40" s="53"/>
      <c r="T40" s="53"/>
      <c r="U40" s="53"/>
      <c r="V40" s="53"/>
      <c r="W40" s="53"/>
    </row>
    <row r="41" spans="1:23">
      <c r="A41" s="53"/>
      <c r="B41" s="54" t="s">
        <v>56</v>
      </c>
      <c r="C41" s="51"/>
      <c r="D41" s="78"/>
      <c r="E41" s="52"/>
      <c r="F41" s="52"/>
      <c r="G41" s="52"/>
      <c r="H41" s="52"/>
      <c r="I41" s="53"/>
      <c r="J41" s="53"/>
      <c r="K41" s="53"/>
      <c r="L41" s="53"/>
      <c r="M41" s="53"/>
      <c r="N41" s="53"/>
      <c r="O41" s="53"/>
      <c r="P41" s="53"/>
      <c r="Q41" s="53"/>
      <c r="R41" s="53"/>
      <c r="S41" s="53"/>
      <c r="T41" s="53"/>
      <c r="U41" s="53"/>
      <c r="V41" s="53"/>
      <c r="W41" s="53"/>
    </row>
    <row r="42" spans="1:23">
      <c r="A42" s="53"/>
      <c r="B42" s="54" t="s">
        <v>57</v>
      </c>
      <c r="C42" s="51"/>
      <c r="D42" s="78"/>
      <c r="E42" s="52"/>
      <c r="F42" s="52"/>
      <c r="G42" s="52"/>
      <c r="H42" s="52"/>
      <c r="I42" s="53"/>
      <c r="J42" s="53"/>
      <c r="K42" s="53"/>
      <c r="L42" s="53"/>
      <c r="M42" s="53"/>
      <c r="N42" s="53"/>
      <c r="O42" s="53"/>
      <c r="P42" s="53"/>
      <c r="Q42" s="53"/>
      <c r="R42" s="53"/>
      <c r="S42" s="53"/>
      <c r="T42" s="53"/>
      <c r="U42" s="53"/>
      <c r="V42" s="53"/>
      <c r="W42" s="53"/>
    </row>
    <row r="43" spans="1:23">
      <c r="A43" s="53"/>
      <c r="B43" s="54" t="s">
        <v>58</v>
      </c>
      <c r="C43" s="51"/>
      <c r="D43" s="78"/>
      <c r="E43" s="52"/>
      <c r="F43" s="52"/>
      <c r="G43" s="52"/>
      <c r="H43" s="52"/>
      <c r="I43" s="53"/>
      <c r="J43" s="53"/>
      <c r="K43" s="53"/>
      <c r="L43" s="53"/>
      <c r="M43" s="53"/>
      <c r="N43" s="53"/>
      <c r="O43" s="53"/>
      <c r="P43" s="53"/>
      <c r="Q43" s="53"/>
      <c r="R43" s="53"/>
      <c r="S43" s="53"/>
      <c r="T43" s="53"/>
      <c r="U43" s="53"/>
      <c r="V43" s="53"/>
      <c r="W43" s="53"/>
    </row>
    <row r="44" spans="1:23">
      <c r="A44" s="53"/>
      <c r="B44" s="54" t="s">
        <v>59</v>
      </c>
      <c r="C44" s="51"/>
      <c r="D44" s="78"/>
      <c r="E44" s="52"/>
      <c r="F44" s="52"/>
      <c r="G44" s="52"/>
      <c r="H44" s="52"/>
      <c r="I44" s="53"/>
      <c r="J44" s="53"/>
      <c r="K44" s="53"/>
      <c r="L44" s="53"/>
      <c r="M44" s="53"/>
      <c r="N44" s="53"/>
      <c r="O44" s="53"/>
      <c r="P44" s="53"/>
      <c r="Q44" s="53"/>
      <c r="R44" s="53"/>
      <c r="S44" s="53"/>
      <c r="T44" s="53"/>
      <c r="U44" s="53"/>
      <c r="V44" s="53"/>
      <c r="W44" s="53"/>
    </row>
    <row r="45" spans="1:23">
      <c r="A45" s="53"/>
      <c r="B45" s="54" t="s">
        <v>60</v>
      </c>
      <c r="C45" s="51"/>
      <c r="D45" s="78"/>
      <c r="E45" s="52"/>
      <c r="F45" s="52"/>
      <c r="G45" s="52"/>
      <c r="H45" s="52"/>
      <c r="I45" s="53"/>
      <c r="J45" s="53"/>
      <c r="K45" s="53"/>
      <c r="L45" s="53"/>
      <c r="M45" s="53"/>
      <c r="N45" s="53"/>
      <c r="O45" s="53"/>
      <c r="P45" s="53"/>
      <c r="Q45" s="53"/>
      <c r="R45" s="53"/>
      <c r="S45" s="53"/>
      <c r="T45" s="53"/>
      <c r="U45" s="53"/>
      <c r="V45" s="53"/>
      <c r="W45" s="53"/>
    </row>
    <row r="46" spans="1:23">
      <c r="A46" s="53"/>
      <c r="B46" s="54" t="s">
        <v>61</v>
      </c>
      <c r="C46" s="51"/>
      <c r="D46" s="78"/>
      <c r="E46" s="52"/>
      <c r="F46" s="52"/>
      <c r="G46" s="52"/>
      <c r="H46" s="52"/>
      <c r="I46" s="53"/>
      <c r="J46" s="53"/>
      <c r="K46" s="53"/>
      <c r="L46" s="53"/>
      <c r="M46" s="53"/>
      <c r="N46" s="53"/>
      <c r="O46" s="53"/>
      <c r="P46" s="53"/>
      <c r="Q46" s="53"/>
      <c r="R46" s="53"/>
      <c r="S46" s="53"/>
      <c r="T46" s="53"/>
      <c r="U46" s="53"/>
      <c r="V46" s="53"/>
      <c r="W46" s="53"/>
    </row>
    <row r="47" spans="1:23">
      <c r="A47" s="53"/>
      <c r="B47" s="54"/>
      <c r="C47" s="51"/>
      <c r="D47" s="78"/>
      <c r="E47" s="52"/>
      <c r="F47" s="52"/>
      <c r="G47" s="52"/>
      <c r="H47" s="52"/>
      <c r="I47" s="53"/>
      <c r="J47" s="53"/>
      <c r="K47" s="53"/>
      <c r="L47" s="53"/>
      <c r="M47" s="53"/>
      <c r="N47" s="53"/>
      <c r="O47" s="53"/>
      <c r="P47" s="53"/>
      <c r="Q47" s="53"/>
      <c r="R47" s="53"/>
      <c r="S47" s="53"/>
      <c r="T47" s="53"/>
      <c r="U47" s="53"/>
      <c r="V47" s="53"/>
      <c r="W47" s="53"/>
    </row>
    <row r="48" spans="1:23">
      <c r="A48" s="53"/>
      <c r="B48" s="54" t="s">
        <v>62</v>
      </c>
      <c r="C48" s="51"/>
      <c r="D48" s="78"/>
      <c r="E48" s="52"/>
      <c r="F48" s="52"/>
      <c r="G48" s="52"/>
      <c r="H48" s="52"/>
      <c r="I48" s="53"/>
      <c r="J48" s="53"/>
      <c r="K48" s="53"/>
      <c r="L48" s="53"/>
      <c r="M48" s="53"/>
      <c r="N48" s="53"/>
      <c r="O48" s="53"/>
      <c r="P48" s="53"/>
      <c r="Q48" s="53"/>
      <c r="R48" s="53"/>
      <c r="S48" s="53"/>
      <c r="T48" s="53"/>
      <c r="U48" s="53"/>
      <c r="V48" s="53"/>
      <c r="W48" s="53"/>
    </row>
    <row r="49" spans="1:23">
      <c r="A49" s="53"/>
      <c r="B49" s="54" t="s">
        <v>63</v>
      </c>
      <c r="C49" s="51"/>
      <c r="D49" s="78"/>
      <c r="E49" s="52"/>
      <c r="F49" s="52"/>
      <c r="G49" s="52"/>
      <c r="H49" s="52"/>
      <c r="I49" s="53"/>
      <c r="J49" s="53"/>
      <c r="K49" s="53"/>
      <c r="L49" s="53"/>
      <c r="M49" s="53"/>
      <c r="N49" s="53"/>
      <c r="O49" s="53"/>
      <c r="P49" s="53"/>
      <c r="Q49" s="53"/>
      <c r="R49" s="53"/>
      <c r="S49" s="53"/>
      <c r="T49" s="53"/>
      <c r="U49" s="53"/>
      <c r="V49" s="53"/>
      <c r="W49" s="53"/>
    </row>
    <row r="50" spans="1:23">
      <c r="A50" s="53"/>
      <c r="B50" s="54" t="s">
        <v>64</v>
      </c>
      <c r="C50" s="51"/>
      <c r="D50" s="78"/>
      <c r="E50" s="52"/>
      <c r="F50" s="52"/>
      <c r="G50" s="52"/>
      <c r="H50" s="52"/>
      <c r="I50" s="53"/>
      <c r="J50" s="53"/>
      <c r="K50" s="53"/>
      <c r="L50" s="53"/>
      <c r="M50" s="53"/>
      <c r="N50" s="53"/>
      <c r="O50" s="53"/>
      <c r="P50" s="53"/>
      <c r="Q50" s="53"/>
      <c r="R50" s="53"/>
      <c r="S50" s="53"/>
      <c r="T50" s="53"/>
      <c r="U50" s="53"/>
      <c r="V50" s="53"/>
      <c r="W50" s="53"/>
    </row>
    <row r="51" spans="1:23">
      <c r="A51" s="53"/>
      <c r="B51" s="54"/>
      <c r="C51" s="51"/>
      <c r="D51" s="78"/>
      <c r="E51" s="52"/>
      <c r="F51" s="52"/>
      <c r="G51" s="52"/>
      <c r="H51" s="52"/>
      <c r="I51" s="53"/>
      <c r="J51" s="53"/>
      <c r="K51" s="53"/>
      <c r="L51" s="53"/>
      <c r="M51" s="53"/>
      <c r="N51" s="53"/>
      <c r="O51" s="53"/>
      <c r="P51" s="53"/>
      <c r="Q51" s="53"/>
      <c r="R51" s="53"/>
      <c r="S51" s="53"/>
      <c r="T51" s="53"/>
      <c r="U51" s="53"/>
      <c r="V51" s="53"/>
      <c r="W51" s="53"/>
    </row>
    <row r="52" spans="1:23">
      <c r="A52" s="53"/>
      <c r="B52" s="54" t="s">
        <v>65</v>
      </c>
      <c r="C52" s="51"/>
      <c r="D52" s="78"/>
      <c r="E52" s="52"/>
      <c r="F52" s="52"/>
      <c r="G52" s="52"/>
      <c r="H52" s="52"/>
      <c r="I52" s="53"/>
      <c r="J52" s="53"/>
      <c r="K52" s="53"/>
      <c r="L52" s="53"/>
      <c r="M52" s="53"/>
      <c r="N52" s="53"/>
      <c r="O52" s="53"/>
      <c r="P52" s="53"/>
      <c r="Q52" s="53"/>
      <c r="R52" s="53"/>
      <c r="S52" s="53"/>
      <c r="T52" s="53"/>
      <c r="U52" s="53"/>
      <c r="V52" s="53"/>
      <c r="W52" s="53"/>
    </row>
    <row r="53" spans="1:23">
      <c r="A53" s="53"/>
      <c r="B53" s="51" t="s">
        <v>66</v>
      </c>
      <c r="C53" s="54" t="s">
        <v>67</v>
      </c>
      <c r="D53" s="54"/>
      <c r="E53" s="54"/>
      <c r="F53" s="54"/>
      <c r="G53" s="52"/>
      <c r="H53" s="52"/>
      <c r="I53" s="53"/>
      <c r="J53" s="53"/>
      <c r="K53" s="53"/>
      <c r="L53" s="53"/>
      <c r="M53" s="53"/>
      <c r="N53" s="53"/>
      <c r="O53" s="53"/>
      <c r="P53" s="53"/>
      <c r="Q53" s="53"/>
      <c r="R53" s="53"/>
      <c r="S53" s="53"/>
      <c r="T53" s="53"/>
      <c r="U53" s="53"/>
      <c r="V53" s="53"/>
      <c r="W53" s="53"/>
    </row>
    <row r="54" spans="1:23">
      <c r="A54" s="53"/>
      <c r="B54" s="51" t="s">
        <v>68</v>
      </c>
      <c r="C54" s="54" t="s">
        <v>69</v>
      </c>
      <c r="D54" s="54"/>
      <c r="E54" s="54"/>
      <c r="F54" s="54"/>
      <c r="G54" s="52"/>
      <c r="H54" s="52"/>
      <c r="I54" s="53"/>
      <c r="J54" s="53"/>
      <c r="K54" s="53"/>
      <c r="L54" s="53"/>
      <c r="M54" s="53"/>
      <c r="N54" s="53"/>
      <c r="O54" s="53"/>
      <c r="P54" s="53"/>
      <c r="Q54" s="53"/>
      <c r="R54" s="53"/>
      <c r="S54" s="53"/>
      <c r="T54" s="53"/>
      <c r="U54" s="53"/>
      <c r="V54" s="53"/>
      <c r="W54" s="53"/>
    </row>
    <row r="55" spans="1:23">
      <c r="A55" s="53"/>
      <c r="B55" s="51" t="s">
        <v>70</v>
      </c>
      <c r="C55" s="54" t="s">
        <v>71</v>
      </c>
      <c r="D55" s="54"/>
      <c r="E55" s="54"/>
      <c r="F55" s="54"/>
      <c r="G55" s="52"/>
      <c r="H55" s="52"/>
      <c r="I55" s="53"/>
      <c r="J55" s="53"/>
      <c r="K55" s="53"/>
      <c r="L55" s="53"/>
      <c r="M55" s="53"/>
      <c r="N55" s="53"/>
      <c r="O55" s="53"/>
      <c r="P55" s="53"/>
      <c r="Q55" s="53"/>
      <c r="R55" s="53"/>
      <c r="S55" s="53"/>
      <c r="T55" s="53"/>
      <c r="U55" s="53"/>
      <c r="V55" s="53"/>
      <c r="W55" s="53"/>
    </row>
    <row r="56" spans="1:23">
      <c r="A56" s="53"/>
      <c r="B56" s="51" t="s">
        <v>72</v>
      </c>
      <c r="C56" s="54" t="s">
        <v>73</v>
      </c>
      <c r="D56" s="54"/>
      <c r="E56" s="54"/>
      <c r="F56" s="54"/>
      <c r="G56" s="52"/>
      <c r="H56" s="52"/>
      <c r="I56" s="53"/>
      <c r="J56" s="53"/>
      <c r="K56" s="53"/>
      <c r="L56" s="53"/>
      <c r="M56" s="53"/>
      <c r="N56" s="53"/>
      <c r="O56" s="53"/>
      <c r="P56" s="53"/>
      <c r="Q56" s="53"/>
      <c r="R56" s="53"/>
      <c r="S56" s="53"/>
      <c r="T56" s="53"/>
      <c r="U56" s="53"/>
      <c r="V56" s="53"/>
      <c r="W56" s="53"/>
    </row>
    <row r="57" spans="1:23">
      <c r="A57" s="53"/>
      <c r="B57" s="54"/>
      <c r="C57" s="51"/>
      <c r="D57" s="78"/>
      <c r="E57" s="52"/>
      <c r="F57" s="52"/>
      <c r="G57" s="52"/>
      <c r="H57" s="52"/>
      <c r="I57" s="53"/>
      <c r="J57" s="53"/>
      <c r="K57" s="53"/>
      <c r="L57" s="53"/>
      <c r="M57" s="53"/>
      <c r="N57" s="53"/>
      <c r="O57" s="53"/>
      <c r="P57" s="53"/>
      <c r="Q57" s="53"/>
      <c r="R57" s="53"/>
      <c r="S57" s="53"/>
      <c r="T57" s="53"/>
      <c r="U57" s="53"/>
      <c r="V57" s="53"/>
      <c r="W57" s="53"/>
    </row>
    <row r="58" spans="1:23">
      <c r="A58" s="53"/>
      <c r="B58" s="54" t="s">
        <v>74</v>
      </c>
      <c r="C58" s="51"/>
      <c r="D58" s="78"/>
      <c r="E58" s="52"/>
      <c r="F58" s="52"/>
      <c r="G58" s="52"/>
      <c r="H58" s="52"/>
      <c r="I58" s="53"/>
      <c r="J58" s="53"/>
      <c r="K58" s="53"/>
      <c r="L58" s="53"/>
      <c r="M58" s="53"/>
      <c r="N58" s="53"/>
      <c r="O58" s="53"/>
      <c r="P58" s="53"/>
      <c r="Q58" s="53"/>
      <c r="R58" s="53"/>
      <c r="S58" s="53"/>
      <c r="T58" s="53"/>
      <c r="U58" s="53"/>
      <c r="V58" s="53"/>
      <c r="W58" s="53"/>
    </row>
    <row r="59" spans="1:23">
      <c r="A59" s="53"/>
      <c r="B59" s="54" t="s">
        <v>75</v>
      </c>
      <c r="C59" s="51"/>
      <c r="D59" s="78"/>
      <c r="E59" s="52"/>
      <c r="F59" s="52"/>
      <c r="G59" s="52"/>
      <c r="H59" s="52"/>
      <c r="I59" s="53"/>
      <c r="J59" s="53"/>
      <c r="K59" s="53"/>
      <c r="L59" s="53"/>
      <c r="M59" s="53"/>
      <c r="N59" s="53"/>
      <c r="O59" s="53"/>
      <c r="P59" s="53"/>
      <c r="Q59" s="53"/>
      <c r="R59" s="53"/>
      <c r="S59" s="53"/>
      <c r="T59" s="53"/>
      <c r="U59" s="53"/>
      <c r="V59" s="53"/>
      <c r="W59" s="53"/>
    </row>
    <row r="60" spans="1:23">
      <c r="A60" s="53"/>
      <c r="B60" s="54" t="s">
        <v>76</v>
      </c>
      <c r="C60" s="51"/>
      <c r="D60" s="78"/>
      <c r="E60" s="52"/>
      <c r="F60" s="52"/>
      <c r="G60" s="52"/>
      <c r="H60" s="52"/>
      <c r="I60" s="53"/>
      <c r="J60" s="53"/>
      <c r="K60" s="53"/>
      <c r="L60" s="53"/>
      <c r="M60" s="53"/>
      <c r="N60" s="53"/>
      <c r="O60" s="53"/>
      <c r="P60" s="53"/>
      <c r="Q60" s="53"/>
      <c r="R60" s="53"/>
      <c r="S60" s="53"/>
      <c r="T60" s="53"/>
      <c r="U60" s="53"/>
      <c r="V60" s="53"/>
      <c r="W60" s="53"/>
    </row>
    <row r="61" spans="1:23">
      <c r="A61" s="53"/>
      <c r="B61" s="54" t="s">
        <v>77</v>
      </c>
      <c r="C61" s="51"/>
      <c r="D61" s="78"/>
      <c r="E61" s="52"/>
      <c r="F61" s="52"/>
      <c r="G61" s="52"/>
      <c r="H61" s="52"/>
      <c r="I61" s="53"/>
      <c r="J61" s="53"/>
      <c r="K61" s="53"/>
      <c r="L61" s="53"/>
      <c r="M61" s="53"/>
      <c r="N61" s="53"/>
      <c r="O61" s="53"/>
      <c r="P61" s="53"/>
      <c r="Q61" s="53"/>
      <c r="R61" s="53"/>
      <c r="S61" s="53"/>
      <c r="T61" s="53"/>
      <c r="U61" s="53"/>
      <c r="V61" s="53"/>
      <c r="W61" s="53"/>
    </row>
    <row r="62" spans="1:23">
      <c r="A62" s="53"/>
      <c r="B62" s="54"/>
      <c r="C62" s="51"/>
      <c r="D62" s="78"/>
      <c r="E62" s="52"/>
      <c r="F62" s="52"/>
      <c r="G62" s="52"/>
      <c r="H62" s="52"/>
      <c r="I62" s="53"/>
      <c r="J62" s="53"/>
      <c r="K62" s="53"/>
      <c r="L62" s="53"/>
      <c r="M62" s="53"/>
      <c r="N62" s="53"/>
      <c r="O62" s="53"/>
      <c r="P62" s="53"/>
      <c r="Q62" s="53"/>
      <c r="R62" s="53"/>
      <c r="S62" s="53"/>
      <c r="T62" s="53"/>
      <c r="U62" s="53"/>
      <c r="V62" s="53"/>
      <c r="W62" s="53"/>
    </row>
    <row r="63" spans="1:23">
      <c r="A63" s="53"/>
      <c r="B63" s="54" t="s">
        <v>78</v>
      </c>
      <c r="C63" s="51"/>
      <c r="D63" s="78"/>
      <c r="E63" s="52"/>
      <c r="F63" s="52"/>
      <c r="G63" s="52"/>
      <c r="H63" s="52"/>
      <c r="I63" s="53"/>
      <c r="J63" s="53"/>
      <c r="K63" s="53"/>
      <c r="L63" s="53"/>
      <c r="M63" s="53"/>
      <c r="N63" s="53"/>
      <c r="O63" s="53"/>
      <c r="P63" s="53"/>
      <c r="Q63" s="53"/>
      <c r="R63" s="53"/>
      <c r="S63" s="53"/>
      <c r="T63" s="53"/>
      <c r="U63" s="53"/>
      <c r="V63" s="53"/>
      <c r="W63" s="53"/>
    </row>
    <row r="64" spans="1:23">
      <c r="A64" s="53"/>
      <c r="B64" s="54" t="s">
        <v>79</v>
      </c>
      <c r="C64" s="51"/>
      <c r="D64" s="78"/>
      <c r="E64" s="52"/>
      <c r="F64" s="52"/>
      <c r="G64" s="52"/>
      <c r="H64" s="52"/>
      <c r="I64" s="53"/>
      <c r="J64" s="53"/>
      <c r="K64" s="53"/>
      <c r="L64" s="53"/>
      <c r="M64" s="53"/>
      <c r="N64" s="53"/>
      <c r="O64" s="53"/>
      <c r="P64" s="53"/>
      <c r="Q64" s="53"/>
      <c r="R64" s="53"/>
      <c r="S64" s="53"/>
      <c r="T64" s="53"/>
      <c r="U64" s="53"/>
      <c r="V64" s="53"/>
      <c r="W64" s="53"/>
    </row>
    <row r="65" spans="1:23">
      <c r="A65" s="53"/>
      <c r="B65" s="54" t="s">
        <v>80</v>
      </c>
      <c r="C65" s="51"/>
      <c r="D65" s="78"/>
      <c r="E65" s="52"/>
      <c r="F65" s="52"/>
      <c r="G65" s="52"/>
      <c r="H65" s="52"/>
      <c r="I65" s="53"/>
      <c r="J65" s="53"/>
      <c r="K65" s="53"/>
      <c r="L65" s="53"/>
      <c r="M65" s="53"/>
      <c r="N65" s="53"/>
      <c r="O65" s="53"/>
      <c r="P65" s="53"/>
      <c r="Q65" s="53"/>
      <c r="R65" s="53"/>
      <c r="S65" s="53"/>
      <c r="T65" s="53"/>
      <c r="U65" s="53"/>
      <c r="V65" s="53"/>
      <c r="W65" s="53"/>
    </row>
    <row r="66" spans="1:23">
      <c r="A66" s="53"/>
      <c r="B66" s="54" t="s">
        <v>81</v>
      </c>
      <c r="C66" s="51"/>
      <c r="D66" s="78"/>
      <c r="E66" s="52"/>
      <c r="F66" s="52"/>
      <c r="G66" s="52"/>
      <c r="H66" s="52"/>
      <c r="I66" s="53"/>
      <c r="J66" s="53"/>
      <c r="K66" s="53"/>
      <c r="L66" s="53"/>
      <c r="M66" s="53"/>
      <c r="N66" s="53"/>
      <c r="O66" s="53"/>
      <c r="P66" s="53"/>
      <c r="Q66" s="53"/>
      <c r="R66" s="53"/>
      <c r="S66" s="53"/>
      <c r="T66" s="53"/>
      <c r="U66" s="53"/>
      <c r="V66" s="53"/>
      <c r="W66" s="53"/>
    </row>
    <row r="67" spans="1:23">
      <c r="A67" s="53"/>
      <c r="B67" s="54" t="s">
        <v>82</v>
      </c>
      <c r="C67" s="51"/>
      <c r="D67" s="78"/>
      <c r="E67" s="52"/>
      <c r="F67" s="52"/>
      <c r="G67" s="52"/>
      <c r="H67" s="52"/>
      <c r="I67" s="53"/>
      <c r="J67" s="53"/>
      <c r="K67" s="53"/>
      <c r="L67" s="53"/>
      <c r="M67" s="53"/>
      <c r="N67" s="53"/>
      <c r="O67" s="53"/>
      <c r="P67" s="53"/>
      <c r="Q67" s="53"/>
      <c r="R67" s="53"/>
      <c r="S67" s="53"/>
      <c r="T67" s="53"/>
      <c r="U67" s="53"/>
      <c r="V67" s="53"/>
      <c r="W67" s="53"/>
    </row>
    <row r="68" spans="1:23">
      <c r="A68" s="53"/>
      <c r="B68" s="54" t="s">
        <v>83</v>
      </c>
      <c r="C68" s="51"/>
      <c r="D68" s="78"/>
      <c r="E68" s="52"/>
      <c r="F68" s="52"/>
      <c r="G68" s="52"/>
      <c r="H68" s="52"/>
      <c r="I68" s="53"/>
      <c r="J68" s="53"/>
      <c r="K68" s="53"/>
      <c r="L68" s="53"/>
      <c r="M68" s="53"/>
      <c r="N68" s="53"/>
      <c r="O68" s="53"/>
      <c r="P68" s="53"/>
      <c r="Q68" s="53"/>
      <c r="R68" s="53"/>
      <c r="S68" s="53"/>
      <c r="T68" s="53"/>
      <c r="U68" s="53"/>
      <c r="V68" s="53"/>
      <c r="W68" s="53"/>
    </row>
    <row r="69" spans="1:23">
      <c r="A69" s="53"/>
      <c r="B69" s="54" t="s">
        <v>84</v>
      </c>
      <c r="C69" s="51"/>
      <c r="D69" s="78"/>
      <c r="E69" s="52"/>
      <c r="F69" s="52"/>
      <c r="G69" s="52"/>
      <c r="H69" s="52"/>
      <c r="I69" s="53"/>
      <c r="J69" s="53"/>
      <c r="K69" s="53"/>
      <c r="L69" s="53"/>
      <c r="M69" s="53"/>
      <c r="N69" s="53"/>
      <c r="O69" s="53"/>
      <c r="P69" s="53"/>
      <c r="Q69" s="53"/>
      <c r="R69" s="53"/>
      <c r="S69" s="53"/>
      <c r="T69" s="53"/>
      <c r="U69" s="53"/>
      <c r="V69" s="53"/>
      <c r="W69" s="53"/>
    </row>
    <row r="70" spans="1:23">
      <c r="A70" s="53"/>
      <c r="B70" s="54" t="s">
        <v>85</v>
      </c>
      <c r="C70" s="51"/>
      <c r="D70" s="78"/>
      <c r="E70" s="52"/>
      <c r="F70" s="52"/>
      <c r="G70" s="52"/>
      <c r="H70" s="52"/>
      <c r="I70" s="53"/>
      <c r="J70" s="53"/>
      <c r="K70" s="53"/>
      <c r="L70" s="53"/>
      <c r="M70" s="53"/>
      <c r="N70" s="53"/>
      <c r="O70" s="53"/>
      <c r="P70" s="53"/>
      <c r="Q70" s="53"/>
      <c r="R70" s="53"/>
      <c r="S70" s="53"/>
      <c r="T70" s="53"/>
      <c r="U70" s="53"/>
      <c r="V70" s="53"/>
      <c r="W70" s="53"/>
    </row>
    <row r="71" spans="1:23">
      <c r="A71" s="53"/>
      <c r="B71" s="54"/>
      <c r="C71" s="51"/>
      <c r="D71" s="78"/>
      <c r="E71" s="52"/>
      <c r="F71" s="52"/>
      <c r="G71" s="52"/>
      <c r="H71" s="52"/>
      <c r="I71" s="53"/>
      <c r="J71" s="53"/>
      <c r="K71" s="53"/>
      <c r="L71" s="53"/>
      <c r="M71" s="53"/>
      <c r="N71" s="53"/>
      <c r="O71" s="53"/>
      <c r="P71" s="53"/>
      <c r="Q71" s="53"/>
      <c r="R71" s="53"/>
      <c r="S71" s="53"/>
      <c r="T71" s="53"/>
      <c r="U71" s="53"/>
      <c r="V71" s="53"/>
      <c r="W71" s="53"/>
    </row>
    <row r="72" spans="1:23">
      <c r="A72" s="53"/>
      <c r="B72" s="54" t="s">
        <v>86</v>
      </c>
      <c r="C72" s="51"/>
      <c r="D72" s="78"/>
      <c r="E72" s="52"/>
      <c r="F72" s="52"/>
      <c r="G72" s="52"/>
      <c r="H72" s="52"/>
      <c r="I72" s="53"/>
      <c r="J72" s="53"/>
      <c r="K72" s="53"/>
      <c r="L72" s="53"/>
      <c r="M72" s="53"/>
      <c r="N72" s="53"/>
      <c r="O72" s="53"/>
      <c r="P72" s="53"/>
      <c r="Q72" s="53"/>
      <c r="R72" s="53"/>
      <c r="S72" s="53"/>
      <c r="T72" s="53"/>
      <c r="U72" s="53"/>
      <c r="V72" s="53"/>
      <c r="W72" s="53"/>
    </row>
    <row r="73" spans="1:23">
      <c r="A73" s="53"/>
      <c r="B73" s="54" t="s">
        <v>87</v>
      </c>
      <c r="C73" s="51"/>
      <c r="D73" s="78"/>
      <c r="E73" s="52"/>
      <c r="F73" s="52"/>
      <c r="G73" s="52"/>
      <c r="H73" s="52"/>
      <c r="I73" s="53"/>
      <c r="J73" s="53"/>
      <c r="K73" s="53"/>
      <c r="L73" s="53"/>
      <c r="M73" s="53"/>
      <c r="N73" s="53"/>
      <c r="O73" s="53"/>
      <c r="P73" s="53"/>
      <c r="Q73" s="53"/>
      <c r="R73" s="53"/>
      <c r="S73" s="53"/>
      <c r="T73" s="53"/>
      <c r="U73" s="53"/>
      <c r="V73" s="53"/>
      <c r="W73" s="53"/>
    </row>
    <row r="74" spans="1:23">
      <c r="A74" s="53"/>
      <c r="B74" s="54"/>
      <c r="C74" s="51"/>
      <c r="D74" s="78"/>
      <c r="E74" s="52"/>
      <c r="F74" s="52"/>
      <c r="G74" s="52"/>
      <c r="H74" s="52"/>
      <c r="I74" s="53"/>
      <c r="J74" s="53"/>
      <c r="K74" s="53"/>
      <c r="L74" s="53"/>
      <c r="M74" s="53"/>
      <c r="N74" s="53"/>
      <c r="O74" s="53"/>
      <c r="P74" s="53"/>
      <c r="Q74" s="53"/>
      <c r="R74" s="53"/>
      <c r="S74" s="53"/>
      <c r="T74" s="53"/>
      <c r="U74" s="53"/>
      <c r="V74" s="53"/>
      <c r="W74" s="53"/>
    </row>
    <row r="75" spans="1:23">
      <c r="A75" s="53"/>
      <c r="B75" s="54" t="s">
        <v>88</v>
      </c>
      <c r="C75" s="51"/>
      <c r="D75" s="78"/>
      <c r="E75" s="52"/>
      <c r="F75" s="52"/>
      <c r="G75" s="52"/>
      <c r="H75" s="52"/>
      <c r="I75" s="53"/>
      <c r="J75" s="53"/>
      <c r="K75" s="53"/>
      <c r="L75" s="53"/>
      <c r="M75" s="53"/>
      <c r="N75" s="53"/>
      <c r="O75" s="53"/>
      <c r="P75" s="53"/>
      <c r="Q75" s="53"/>
      <c r="R75" s="53"/>
      <c r="S75" s="53"/>
      <c r="T75" s="53"/>
      <c r="U75" s="53"/>
      <c r="V75" s="53"/>
      <c r="W75" s="53"/>
    </row>
    <row r="76" spans="1:23">
      <c r="A76" s="53"/>
      <c r="B76" s="54" t="s">
        <v>89</v>
      </c>
      <c r="C76" s="51"/>
      <c r="D76" s="78"/>
      <c r="E76" s="52"/>
      <c r="F76" s="52"/>
      <c r="G76" s="52"/>
      <c r="H76" s="52"/>
      <c r="I76" s="53"/>
      <c r="J76" s="53"/>
      <c r="K76" s="53"/>
      <c r="L76" s="53"/>
      <c r="M76" s="53"/>
      <c r="N76" s="53"/>
      <c r="O76" s="53"/>
      <c r="P76" s="53"/>
      <c r="Q76" s="53"/>
      <c r="R76" s="53"/>
      <c r="S76" s="53"/>
      <c r="T76" s="53"/>
      <c r="U76" s="53"/>
      <c r="V76" s="53"/>
      <c r="W76" s="53"/>
    </row>
    <row r="77" spans="1:23">
      <c r="A77" s="53"/>
      <c r="B77" s="54" t="s">
        <v>90</v>
      </c>
      <c r="C77" s="51"/>
      <c r="D77" s="78"/>
      <c r="E77" s="52"/>
      <c r="F77" s="52"/>
      <c r="G77" s="52"/>
      <c r="H77" s="52"/>
      <c r="I77" s="53"/>
      <c r="J77" s="53"/>
      <c r="K77" s="53"/>
      <c r="L77" s="53"/>
      <c r="M77" s="53"/>
      <c r="N77" s="53"/>
      <c r="O77" s="53"/>
      <c r="P77" s="53"/>
      <c r="Q77" s="53"/>
      <c r="R77" s="53"/>
      <c r="S77" s="53"/>
      <c r="T77" s="53"/>
      <c r="U77" s="53"/>
      <c r="V77" s="53"/>
      <c r="W77" s="53"/>
    </row>
    <row r="78" spans="1:23">
      <c r="A78" s="53"/>
      <c r="B78" s="54" t="s">
        <v>91</v>
      </c>
      <c r="C78" s="51"/>
      <c r="D78" s="78"/>
      <c r="E78" s="52"/>
      <c r="F78" s="52"/>
      <c r="G78" s="52"/>
      <c r="H78" s="52"/>
      <c r="I78" s="53"/>
      <c r="J78" s="53"/>
      <c r="K78" s="53"/>
      <c r="L78" s="53"/>
      <c r="M78" s="53"/>
      <c r="N78" s="53"/>
      <c r="O78" s="53"/>
      <c r="P78" s="53"/>
      <c r="Q78" s="53"/>
      <c r="R78" s="53"/>
      <c r="S78" s="53"/>
      <c r="T78" s="53"/>
      <c r="U78" s="53"/>
      <c r="V78" s="53"/>
      <c r="W78" s="53"/>
    </row>
    <row r="79" spans="1:23">
      <c r="A79" s="53"/>
      <c r="B79" s="54" t="s">
        <v>92</v>
      </c>
      <c r="C79" s="51"/>
      <c r="D79" s="78"/>
      <c r="E79" s="52"/>
      <c r="F79" s="52"/>
      <c r="G79" s="52"/>
      <c r="H79" s="52"/>
      <c r="I79" s="53"/>
      <c r="J79" s="53"/>
      <c r="K79" s="53"/>
      <c r="L79" s="53"/>
      <c r="M79" s="53"/>
      <c r="N79" s="53"/>
      <c r="O79" s="53"/>
      <c r="P79" s="53"/>
      <c r="Q79" s="53"/>
      <c r="R79" s="53"/>
      <c r="S79" s="53"/>
      <c r="T79" s="53"/>
      <c r="U79" s="53"/>
      <c r="V79" s="53"/>
      <c r="W79" s="53"/>
    </row>
    <row r="80" spans="1:23">
      <c r="A80" s="53"/>
      <c r="B80" s="54"/>
      <c r="C80" s="51"/>
      <c r="D80" s="78"/>
      <c r="E80" s="52"/>
      <c r="F80" s="52"/>
      <c r="G80" s="52"/>
      <c r="H80" s="52"/>
      <c r="I80" s="53"/>
      <c r="J80" s="53"/>
      <c r="K80" s="53"/>
      <c r="L80" s="53"/>
      <c r="M80" s="53"/>
      <c r="N80" s="53"/>
      <c r="O80" s="53"/>
      <c r="P80" s="53"/>
      <c r="Q80" s="53"/>
      <c r="R80" s="53"/>
      <c r="S80" s="53"/>
      <c r="T80" s="53"/>
      <c r="U80" s="53"/>
      <c r="V80" s="53"/>
      <c r="W80" s="53"/>
    </row>
    <row r="81" spans="1:23">
      <c r="A81" s="53"/>
      <c r="B81" s="54" t="s">
        <v>93</v>
      </c>
      <c r="C81" s="51"/>
      <c r="D81" s="78"/>
      <c r="E81" s="52"/>
      <c r="F81" s="52"/>
      <c r="G81" s="52"/>
      <c r="H81" s="52"/>
      <c r="I81" s="53"/>
      <c r="J81" s="53"/>
      <c r="K81" s="53"/>
      <c r="L81" s="53"/>
      <c r="M81" s="53"/>
      <c r="N81" s="53"/>
      <c r="O81" s="53"/>
      <c r="P81" s="53"/>
      <c r="Q81" s="53"/>
      <c r="R81" s="53"/>
      <c r="S81" s="53"/>
      <c r="T81" s="53"/>
      <c r="U81" s="53"/>
      <c r="V81" s="53"/>
      <c r="W81" s="53"/>
    </row>
    <row r="82" spans="1:23">
      <c r="A82" s="53"/>
      <c r="B82" s="54" t="s">
        <v>94</v>
      </c>
      <c r="C82" s="51"/>
      <c r="D82" s="78"/>
      <c r="E82" s="52"/>
      <c r="F82" s="52"/>
      <c r="G82" s="52"/>
      <c r="H82" s="52"/>
      <c r="I82" s="53"/>
      <c r="J82" s="53"/>
      <c r="K82" s="53"/>
      <c r="L82" s="53"/>
      <c r="M82" s="53"/>
      <c r="N82" s="53"/>
      <c r="O82" s="53"/>
      <c r="P82" s="53"/>
      <c r="Q82" s="53"/>
      <c r="R82" s="53"/>
      <c r="S82" s="53"/>
      <c r="T82" s="53"/>
      <c r="U82" s="53"/>
      <c r="V82" s="53"/>
      <c r="W82" s="53"/>
    </row>
    <row r="83" spans="1:23">
      <c r="A83" s="53"/>
      <c r="B83" s="54" t="s">
        <v>95</v>
      </c>
      <c r="C83" s="51"/>
      <c r="D83" s="78"/>
      <c r="E83" s="52"/>
      <c r="F83" s="52"/>
      <c r="G83" s="52"/>
      <c r="H83" s="52"/>
      <c r="I83" s="53"/>
      <c r="J83" s="53"/>
      <c r="K83" s="53"/>
      <c r="L83" s="53"/>
      <c r="M83" s="53"/>
      <c r="N83" s="53"/>
      <c r="O83" s="53"/>
      <c r="P83" s="53"/>
      <c r="Q83" s="53"/>
      <c r="R83" s="53"/>
      <c r="S83" s="53"/>
      <c r="T83" s="53"/>
      <c r="U83" s="53"/>
      <c r="V83" s="53"/>
      <c r="W83" s="53"/>
    </row>
    <row r="84" spans="1:23">
      <c r="A84" s="53"/>
      <c r="B84" s="54" t="s">
        <v>96</v>
      </c>
      <c r="C84" s="51"/>
      <c r="D84" s="78"/>
      <c r="E84" s="52"/>
      <c r="F84" s="52"/>
      <c r="G84" s="52"/>
      <c r="H84" s="52"/>
      <c r="I84" s="53"/>
      <c r="J84" s="53"/>
      <c r="K84" s="53"/>
      <c r="L84" s="53"/>
      <c r="M84" s="53"/>
      <c r="N84" s="53"/>
      <c r="O84" s="53"/>
      <c r="P84" s="53"/>
      <c r="Q84" s="53"/>
      <c r="R84" s="53"/>
      <c r="S84" s="53"/>
      <c r="T84" s="53"/>
      <c r="U84" s="53"/>
      <c r="V84" s="53"/>
      <c r="W84" s="53"/>
    </row>
    <row r="85" spans="1:23">
      <c r="A85" s="53"/>
      <c r="B85" s="54"/>
      <c r="C85" s="51"/>
      <c r="D85" s="78"/>
      <c r="E85" s="52"/>
      <c r="F85" s="52"/>
      <c r="G85" s="52"/>
      <c r="H85" s="52"/>
      <c r="I85" s="53"/>
      <c r="J85" s="53"/>
      <c r="K85" s="53"/>
      <c r="L85" s="53"/>
      <c r="M85" s="53"/>
      <c r="N85" s="53"/>
      <c r="O85" s="53"/>
      <c r="P85" s="53"/>
      <c r="Q85" s="53"/>
      <c r="R85" s="53"/>
      <c r="S85" s="53"/>
      <c r="T85" s="53"/>
      <c r="U85" s="53"/>
      <c r="V85" s="53"/>
      <c r="W85" s="53"/>
    </row>
    <row r="86" spans="1:23">
      <c r="A86" s="53"/>
      <c r="B86" s="54" t="s">
        <v>97</v>
      </c>
      <c r="C86" s="51"/>
      <c r="D86" s="78"/>
      <c r="E86" s="52"/>
      <c r="F86" s="52"/>
      <c r="G86" s="52"/>
      <c r="H86" s="52"/>
      <c r="I86" s="53"/>
      <c r="J86" s="53"/>
      <c r="K86" s="53"/>
      <c r="L86" s="53"/>
      <c r="M86" s="53"/>
      <c r="N86" s="53"/>
      <c r="O86" s="53"/>
      <c r="P86" s="53"/>
      <c r="Q86" s="53"/>
      <c r="R86" s="53"/>
      <c r="S86" s="53"/>
      <c r="T86" s="53"/>
      <c r="U86" s="53"/>
      <c r="V86" s="53"/>
      <c r="W86" s="53"/>
    </row>
    <row r="87" spans="1:23">
      <c r="A87" s="53"/>
      <c r="B87" s="54" t="s">
        <v>98</v>
      </c>
      <c r="C87" s="51"/>
      <c r="D87" s="78"/>
      <c r="E87" s="52"/>
      <c r="F87" s="52"/>
      <c r="G87" s="52"/>
      <c r="H87" s="52"/>
      <c r="I87" s="53"/>
      <c r="J87" s="53"/>
      <c r="K87" s="53"/>
      <c r="L87" s="53"/>
      <c r="M87" s="53"/>
      <c r="N87" s="53"/>
      <c r="O87" s="53"/>
      <c r="P87" s="53"/>
      <c r="Q87" s="53"/>
      <c r="R87" s="53"/>
      <c r="S87" s="53"/>
      <c r="T87" s="53"/>
      <c r="U87" s="53"/>
      <c r="V87" s="53"/>
      <c r="W87" s="53"/>
    </row>
    <row r="88" spans="1:23">
      <c r="A88" s="53"/>
      <c r="B88" s="54" t="s">
        <v>99</v>
      </c>
      <c r="C88" s="51"/>
      <c r="D88" s="78"/>
      <c r="E88" s="52"/>
      <c r="F88" s="52"/>
      <c r="G88" s="52"/>
      <c r="H88" s="52"/>
      <c r="I88" s="53"/>
      <c r="J88" s="53"/>
      <c r="K88" s="53"/>
      <c r="L88" s="53"/>
      <c r="M88" s="53"/>
      <c r="N88" s="53"/>
      <c r="O88" s="53"/>
      <c r="P88" s="53"/>
      <c r="Q88" s="53"/>
      <c r="R88" s="53"/>
      <c r="S88" s="53"/>
      <c r="T88" s="53"/>
      <c r="U88" s="53"/>
      <c r="V88" s="53"/>
      <c r="W88" s="53"/>
    </row>
    <row r="89" spans="1:23">
      <c r="A89" s="53"/>
      <c r="B89" s="54" t="s">
        <v>100</v>
      </c>
      <c r="C89" s="51"/>
      <c r="D89" s="78"/>
      <c r="E89" s="52"/>
      <c r="F89" s="52"/>
      <c r="G89" s="52"/>
      <c r="H89" s="52"/>
      <c r="I89" s="53"/>
      <c r="J89" s="53"/>
      <c r="K89" s="53"/>
      <c r="L89" s="53"/>
      <c r="M89" s="53"/>
      <c r="N89" s="53"/>
      <c r="O89" s="53"/>
      <c r="P89" s="53"/>
      <c r="Q89" s="53"/>
      <c r="R89" s="53"/>
      <c r="S89" s="53"/>
      <c r="T89" s="53"/>
      <c r="U89" s="53"/>
      <c r="V89" s="53"/>
      <c r="W89" s="53"/>
    </row>
    <row r="90" spans="1:23">
      <c r="A90" s="53"/>
      <c r="B90" s="54" t="s">
        <v>101</v>
      </c>
      <c r="C90" s="51"/>
      <c r="D90" s="78"/>
      <c r="E90" s="52"/>
      <c r="F90" s="52"/>
      <c r="G90" s="52"/>
      <c r="H90" s="52"/>
      <c r="I90" s="53"/>
      <c r="J90" s="53"/>
      <c r="K90" s="53"/>
      <c r="L90" s="53"/>
      <c r="M90" s="53"/>
      <c r="N90" s="53"/>
      <c r="O90" s="53"/>
      <c r="P90" s="53"/>
      <c r="Q90" s="53"/>
      <c r="R90" s="53"/>
      <c r="S90" s="53"/>
      <c r="T90" s="53"/>
      <c r="U90" s="53"/>
      <c r="V90" s="53"/>
      <c r="W90" s="53"/>
    </row>
    <row r="91" spans="1:23">
      <c r="A91" s="53"/>
      <c r="B91" s="54"/>
      <c r="C91" s="51"/>
      <c r="D91" s="78"/>
      <c r="E91" s="52"/>
      <c r="F91" s="52"/>
      <c r="G91" s="52"/>
      <c r="H91" s="52"/>
      <c r="I91" s="53"/>
      <c r="J91" s="53"/>
      <c r="K91" s="53"/>
      <c r="L91" s="53"/>
      <c r="M91" s="53"/>
      <c r="N91" s="53"/>
      <c r="O91" s="53"/>
      <c r="P91" s="53"/>
      <c r="Q91" s="53"/>
      <c r="R91" s="53"/>
      <c r="S91" s="53"/>
      <c r="T91" s="53"/>
      <c r="U91" s="53"/>
      <c r="V91" s="53"/>
      <c r="W91" s="53"/>
    </row>
    <row r="92" spans="1:23">
      <c r="A92" s="53"/>
      <c r="B92" s="54" t="s">
        <v>102</v>
      </c>
      <c r="C92" s="51"/>
      <c r="D92" s="78"/>
      <c r="E92" s="52"/>
      <c r="F92" s="52"/>
      <c r="G92" s="52"/>
      <c r="H92" s="52"/>
      <c r="I92" s="53"/>
      <c r="J92" s="53"/>
      <c r="K92" s="53"/>
      <c r="L92" s="53"/>
      <c r="M92" s="53"/>
      <c r="N92" s="53"/>
      <c r="O92" s="53"/>
      <c r="P92" s="53"/>
      <c r="Q92" s="53"/>
      <c r="R92" s="53"/>
      <c r="S92" s="53"/>
      <c r="T92" s="53"/>
      <c r="U92" s="53"/>
      <c r="V92" s="53"/>
      <c r="W92" s="53"/>
    </row>
    <row r="93" spans="1:23">
      <c r="A93" s="53"/>
      <c r="B93" s="54" t="s">
        <v>103</v>
      </c>
      <c r="C93" s="51"/>
      <c r="D93" s="78"/>
      <c r="E93" s="52"/>
      <c r="F93" s="52"/>
      <c r="G93" s="52"/>
      <c r="H93" s="52"/>
      <c r="I93" s="53"/>
      <c r="J93" s="53"/>
      <c r="K93" s="53"/>
      <c r="L93" s="53"/>
      <c r="M93" s="53"/>
      <c r="N93" s="53"/>
      <c r="O93" s="53"/>
      <c r="P93" s="53"/>
      <c r="Q93" s="53"/>
      <c r="R93" s="53"/>
      <c r="S93" s="53"/>
      <c r="T93" s="53"/>
      <c r="U93" s="53"/>
      <c r="V93" s="53"/>
      <c r="W93" s="53"/>
    </row>
    <row r="94" spans="1:23">
      <c r="A94" s="53"/>
      <c r="B94" s="54"/>
      <c r="C94" s="51"/>
      <c r="D94" s="78"/>
      <c r="E94" s="52"/>
      <c r="F94" s="52"/>
      <c r="G94" s="52"/>
      <c r="H94" s="52"/>
      <c r="I94" s="53"/>
      <c r="J94" s="53"/>
      <c r="K94" s="53"/>
      <c r="L94" s="53"/>
      <c r="M94" s="53"/>
      <c r="N94" s="53"/>
      <c r="O94" s="53"/>
      <c r="P94" s="53"/>
      <c r="Q94" s="53"/>
      <c r="R94" s="53"/>
      <c r="S94" s="53"/>
      <c r="T94" s="53"/>
      <c r="U94" s="53"/>
      <c r="V94" s="53"/>
      <c r="W94" s="53"/>
    </row>
    <row r="95" spans="1:23">
      <c r="A95" s="53"/>
      <c r="B95" s="54" t="s">
        <v>104</v>
      </c>
      <c r="C95" s="51"/>
      <c r="D95" s="78"/>
      <c r="E95" s="52"/>
      <c r="F95" s="52"/>
      <c r="G95" s="52"/>
      <c r="H95" s="52"/>
      <c r="I95" s="53"/>
      <c r="J95" s="53"/>
      <c r="K95" s="53"/>
      <c r="L95" s="53"/>
      <c r="M95" s="53"/>
      <c r="N95" s="53"/>
      <c r="O95" s="53"/>
      <c r="P95" s="53"/>
      <c r="Q95" s="53"/>
      <c r="R95" s="53"/>
      <c r="S95" s="53"/>
      <c r="T95" s="53"/>
      <c r="U95" s="53"/>
      <c r="V95" s="53"/>
      <c r="W95" s="53"/>
    </row>
    <row r="96" spans="1:23">
      <c r="A96" s="53"/>
      <c r="B96" s="54" t="s">
        <v>105</v>
      </c>
      <c r="C96" s="51"/>
      <c r="D96" s="78"/>
      <c r="E96" s="52"/>
      <c r="F96" s="52"/>
      <c r="G96" s="52"/>
      <c r="H96" s="52"/>
      <c r="I96" s="53"/>
      <c r="J96" s="53"/>
      <c r="K96" s="53"/>
      <c r="L96" s="53"/>
      <c r="M96" s="53"/>
      <c r="N96" s="53"/>
      <c r="O96" s="53"/>
      <c r="P96" s="53"/>
      <c r="Q96" s="53"/>
      <c r="R96" s="53"/>
      <c r="S96" s="53"/>
      <c r="T96" s="53"/>
      <c r="U96" s="53"/>
      <c r="V96" s="53"/>
      <c r="W96" s="53"/>
    </row>
    <row r="97" spans="1:23">
      <c r="A97" s="53"/>
      <c r="B97" s="54"/>
      <c r="C97" s="51"/>
      <c r="D97" s="78"/>
      <c r="E97" s="52"/>
      <c r="F97" s="52"/>
      <c r="G97" s="52"/>
      <c r="H97" s="52"/>
      <c r="I97" s="53"/>
      <c r="J97" s="53"/>
      <c r="K97" s="53"/>
      <c r="L97" s="53"/>
      <c r="M97" s="53"/>
      <c r="N97" s="53"/>
      <c r="O97" s="53"/>
      <c r="P97" s="53"/>
      <c r="Q97" s="53"/>
      <c r="R97" s="53"/>
      <c r="S97" s="53"/>
      <c r="T97" s="53"/>
      <c r="U97" s="53"/>
      <c r="V97" s="53"/>
      <c r="W97" s="53"/>
    </row>
    <row r="98" spans="1:23">
      <c r="A98" s="53"/>
      <c r="B98" s="54" t="s">
        <v>106</v>
      </c>
      <c r="C98" s="51"/>
      <c r="D98" s="78"/>
      <c r="E98" s="52"/>
      <c r="F98" s="52"/>
      <c r="G98" s="52"/>
      <c r="H98" s="52"/>
      <c r="I98" s="53"/>
      <c r="J98" s="53"/>
      <c r="K98" s="53"/>
      <c r="L98" s="53"/>
      <c r="M98" s="53"/>
      <c r="N98" s="53"/>
      <c r="O98" s="53"/>
      <c r="P98" s="53"/>
      <c r="Q98" s="53"/>
      <c r="R98" s="53"/>
      <c r="S98" s="53"/>
      <c r="T98" s="53"/>
      <c r="U98" s="53"/>
      <c r="V98" s="53"/>
      <c r="W98" s="53"/>
    </row>
    <row r="99" spans="1:23">
      <c r="A99" s="53"/>
      <c r="B99" s="54" t="s">
        <v>107</v>
      </c>
      <c r="C99" s="51"/>
      <c r="D99" s="78"/>
      <c r="E99" s="52"/>
      <c r="F99" s="52"/>
      <c r="G99" s="52"/>
      <c r="H99" s="52"/>
      <c r="I99" s="53"/>
      <c r="J99" s="53"/>
      <c r="K99" s="53"/>
      <c r="L99" s="53"/>
      <c r="M99" s="53"/>
      <c r="N99" s="53"/>
      <c r="O99" s="53"/>
      <c r="P99" s="53"/>
      <c r="Q99" s="53"/>
      <c r="R99" s="53"/>
      <c r="S99" s="53"/>
      <c r="T99" s="53"/>
      <c r="U99" s="53"/>
      <c r="V99" s="53"/>
      <c r="W99" s="53"/>
    </row>
    <row r="100" spans="1:23">
      <c r="A100" s="53"/>
      <c r="B100" s="54" t="s">
        <v>108</v>
      </c>
      <c r="C100" s="51"/>
      <c r="D100" s="78"/>
      <c r="E100" s="52"/>
      <c r="F100" s="52"/>
      <c r="G100" s="52"/>
      <c r="H100" s="52"/>
      <c r="I100" s="53"/>
      <c r="J100" s="53"/>
      <c r="K100" s="53"/>
      <c r="L100" s="53"/>
      <c r="M100" s="53"/>
      <c r="N100" s="53"/>
      <c r="O100" s="53"/>
      <c r="P100" s="53"/>
      <c r="Q100" s="53"/>
      <c r="R100" s="53"/>
      <c r="S100" s="53"/>
      <c r="T100" s="53"/>
      <c r="U100" s="53"/>
      <c r="V100" s="53"/>
      <c r="W100" s="53"/>
    </row>
    <row r="101" spans="1:23">
      <c r="A101" s="53"/>
      <c r="B101" s="54"/>
      <c r="C101" s="51"/>
      <c r="D101" s="78"/>
      <c r="E101" s="52"/>
      <c r="F101" s="52"/>
      <c r="G101" s="52"/>
      <c r="H101" s="52"/>
      <c r="I101" s="53"/>
      <c r="J101" s="53"/>
      <c r="K101" s="53"/>
      <c r="L101" s="53"/>
      <c r="M101" s="53"/>
      <c r="N101" s="53"/>
      <c r="O101" s="53"/>
      <c r="P101" s="53"/>
      <c r="Q101" s="53"/>
      <c r="R101" s="53"/>
      <c r="S101" s="53"/>
      <c r="T101" s="53"/>
      <c r="U101" s="53"/>
      <c r="V101" s="53"/>
      <c r="W101" s="53"/>
    </row>
    <row r="102" spans="1:23" ht="24.6" customHeight="1">
      <c r="A102" s="53"/>
      <c r="B102" s="1524" t="s">
        <v>304</v>
      </c>
      <c r="C102" s="1525"/>
      <c r="D102" s="1525"/>
      <c r="E102" s="1525"/>
      <c r="F102" s="1525"/>
      <c r="G102" s="1525"/>
      <c r="H102" s="1525"/>
      <c r="I102" s="53"/>
      <c r="J102" s="53"/>
      <c r="K102" s="53"/>
      <c r="L102" s="53"/>
      <c r="M102" s="53"/>
      <c r="N102" s="53"/>
      <c r="O102" s="53"/>
      <c r="P102" s="53"/>
      <c r="Q102" s="53"/>
      <c r="R102" s="53"/>
      <c r="S102" s="53"/>
      <c r="T102" s="53"/>
      <c r="U102" s="53"/>
      <c r="V102" s="53"/>
      <c r="W102" s="53"/>
    </row>
    <row r="103" spans="1:23">
      <c r="A103" s="53"/>
      <c r="B103" s="54" t="s">
        <v>109</v>
      </c>
      <c r="C103" s="51"/>
      <c r="D103" s="78"/>
      <c r="E103" s="52"/>
      <c r="F103" s="52"/>
      <c r="G103" s="52"/>
      <c r="H103" s="52"/>
      <c r="I103" s="53"/>
      <c r="J103" s="53"/>
      <c r="K103" s="53"/>
      <c r="L103" s="53"/>
      <c r="M103" s="53"/>
      <c r="N103" s="53"/>
      <c r="O103" s="53"/>
      <c r="P103" s="53"/>
      <c r="Q103" s="53"/>
      <c r="R103" s="53"/>
      <c r="S103" s="53"/>
      <c r="T103" s="53"/>
      <c r="U103" s="53"/>
      <c r="V103" s="53"/>
      <c r="W103" s="53"/>
    </row>
    <row r="104" spans="1:23">
      <c r="A104" s="53"/>
      <c r="B104" s="54" t="s">
        <v>110</v>
      </c>
      <c r="C104" s="51"/>
      <c r="D104" s="78"/>
      <c r="E104" s="52"/>
      <c r="F104" s="52"/>
      <c r="G104" s="52"/>
      <c r="H104" s="52"/>
      <c r="I104" s="53"/>
      <c r="J104" s="53"/>
      <c r="K104" s="53"/>
      <c r="L104" s="53"/>
      <c r="M104" s="53"/>
      <c r="N104" s="53"/>
      <c r="O104" s="53"/>
      <c r="P104" s="53"/>
      <c r="Q104" s="53"/>
      <c r="R104" s="53"/>
      <c r="S104" s="53"/>
      <c r="T104" s="53"/>
      <c r="U104" s="53"/>
      <c r="V104" s="53"/>
      <c r="W104" s="53"/>
    </row>
    <row r="105" spans="1:23">
      <c r="A105" s="53"/>
      <c r="B105" s="54" t="s">
        <v>111</v>
      </c>
      <c r="C105" s="51"/>
      <c r="D105" s="78"/>
      <c r="E105" s="52"/>
      <c r="F105" s="52"/>
      <c r="G105" s="52"/>
      <c r="H105" s="52"/>
      <c r="I105" s="53"/>
      <c r="J105" s="53"/>
      <c r="K105" s="53"/>
      <c r="L105" s="53"/>
      <c r="M105" s="53"/>
      <c r="N105" s="53"/>
      <c r="O105" s="53"/>
      <c r="P105" s="53"/>
      <c r="Q105" s="53"/>
      <c r="R105" s="53"/>
      <c r="S105" s="53"/>
      <c r="T105" s="53"/>
      <c r="U105" s="53"/>
      <c r="V105" s="53"/>
      <c r="W105" s="53"/>
    </row>
    <row r="106" spans="1:23">
      <c r="A106" s="53"/>
      <c r="B106" s="54"/>
      <c r="C106" s="51"/>
      <c r="D106" s="78"/>
      <c r="E106" s="52"/>
      <c r="F106" s="52"/>
      <c r="G106" s="52"/>
      <c r="H106" s="52"/>
      <c r="I106" s="53"/>
      <c r="J106" s="53"/>
      <c r="K106" s="53"/>
      <c r="L106" s="53"/>
      <c r="M106" s="53"/>
      <c r="N106" s="53"/>
      <c r="O106" s="53"/>
      <c r="P106" s="53"/>
      <c r="Q106" s="53"/>
      <c r="R106" s="53"/>
      <c r="S106" s="53"/>
      <c r="T106" s="53"/>
      <c r="U106" s="53"/>
      <c r="V106" s="53"/>
      <c r="W106" s="53"/>
    </row>
    <row r="107" spans="1:23">
      <c r="A107" s="53"/>
      <c r="B107" s="82" t="s">
        <v>112</v>
      </c>
      <c r="C107" s="83"/>
      <c r="D107" s="78"/>
      <c r="E107" s="52"/>
      <c r="F107" s="52"/>
      <c r="G107" s="52"/>
      <c r="H107" s="52"/>
      <c r="I107" s="53"/>
      <c r="J107" s="53"/>
      <c r="K107" s="53"/>
      <c r="L107" s="53"/>
      <c r="M107" s="53"/>
      <c r="N107" s="53"/>
      <c r="O107" s="53"/>
      <c r="P107" s="53"/>
      <c r="Q107" s="53"/>
      <c r="R107" s="53"/>
      <c r="S107" s="53"/>
      <c r="T107" s="53"/>
      <c r="U107" s="53"/>
      <c r="V107" s="53"/>
      <c r="W107" s="53"/>
    </row>
    <row r="108" spans="1:23">
      <c r="A108" s="53"/>
      <c r="B108" s="82" t="s">
        <v>113</v>
      </c>
      <c r="C108" s="83"/>
      <c r="D108" s="78"/>
      <c r="E108" s="52"/>
      <c r="F108" s="52"/>
      <c r="G108" s="52"/>
      <c r="H108" s="52"/>
      <c r="I108" s="53"/>
      <c r="J108" s="53"/>
      <c r="K108" s="53"/>
      <c r="L108" s="53"/>
      <c r="M108" s="53"/>
      <c r="N108" s="53"/>
      <c r="O108" s="53"/>
      <c r="P108" s="53"/>
      <c r="Q108" s="53"/>
      <c r="R108" s="53"/>
      <c r="S108" s="53"/>
      <c r="T108" s="53"/>
      <c r="U108" s="53"/>
      <c r="V108" s="53"/>
      <c r="W108" s="53"/>
    </row>
    <row r="109" spans="1:23">
      <c r="A109" s="53"/>
      <c r="B109" s="83" t="s">
        <v>66</v>
      </c>
      <c r="C109" s="82" t="s">
        <v>114</v>
      </c>
      <c r="D109" s="78"/>
      <c r="E109" s="52"/>
      <c r="F109" s="52"/>
      <c r="G109" s="52"/>
      <c r="H109" s="52"/>
      <c r="I109" s="53"/>
      <c r="J109" s="53"/>
      <c r="K109" s="53"/>
      <c r="L109" s="53"/>
      <c r="M109" s="53"/>
      <c r="N109" s="53"/>
      <c r="O109" s="53"/>
      <c r="P109" s="53"/>
      <c r="Q109" s="53"/>
      <c r="R109" s="53"/>
      <c r="S109" s="53"/>
      <c r="T109" s="53"/>
      <c r="U109" s="53"/>
      <c r="V109" s="53"/>
      <c r="W109" s="53"/>
    </row>
    <row r="110" spans="1:23">
      <c r="A110" s="53"/>
      <c r="B110" s="83" t="s">
        <v>68</v>
      </c>
      <c r="C110" s="82" t="s">
        <v>115</v>
      </c>
      <c r="D110" s="78"/>
      <c r="E110" s="52"/>
      <c r="F110" s="52"/>
      <c r="G110" s="52"/>
      <c r="H110" s="52"/>
      <c r="I110" s="53"/>
      <c r="J110" s="53"/>
      <c r="K110" s="53"/>
      <c r="L110" s="53"/>
      <c r="M110" s="53"/>
      <c r="N110" s="53"/>
      <c r="O110" s="53"/>
      <c r="P110" s="53"/>
      <c r="Q110" s="53"/>
      <c r="R110" s="53"/>
      <c r="S110" s="53"/>
      <c r="T110" s="53"/>
      <c r="U110" s="53"/>
      <c r="V110" s="53"/>
      <c r="W110" s="53"/>
    </row>
    <row r="111" spans="1:23">
      <c r="A111" s="53"/>
      <c r="B111" s="82"/>
      <c r="C111" s="82" t="s">
        <v>116</v>
      </c>
      <c r="D111" s="78"/>
      <c r="E111" s="52"/>
      <c r="F111" s="52"/>
      <c r="G111" s="52"/>
      <c r="H111" s="52"/>
      <c r="I111" s="53"/>
      <c r="J111" s="53"/>
      <c r="K111" s="53"/>
      <c r="L111" s="53"/>
      <c r="M111" s="53"/>
      <c r="N111" s="53"/>
      <c r="O111" s="53"/>
      <c r="P111" s="53"/>
      <c r="Q111" s="53"/>
      <c r="R111" s="53"/>
      <c r="S111" s="53"/>
      <c r="T111" s="53"/>
      <c r="U111" s="53"/>
      <c r="V111" s="53"/>
      <c r="W111" s="53"/>
    </row>
    <row r="112" spans="1:23">
      <c r="A112" s="53"/>
      <c r="B112" s="82"/>
      <c r="C112" s="82"/>
      <c r="D112" s="78"/>
      <c r="E112" s="52"/>
      <c r="F112" s="52"/>
      <c r="G112" s="52"/>
      <c r="H112" s="52"/>
      <c r="I112" s="53"/>
      <c r="J112" s="53"/>
      <c r="K112" s="53"/>
      <c r="L112" s="53"/>
      <c r="M112" s="53"/>
      <c r="N112" s="53"/>
      <c r="O112" s="53"/>
      <c r="P112" s="53"/>
      <c r="Q112" s="53"/>
      <c r="R112" s="53"/>
      <c r="S112" s="53"/>
      <c r="T112" s="53"/>
      <c r="U112" s="53"/>
      <c r="V112" s="53"/>
      <c r="W112" s="53"/>
    </row>
    <row r="113" spans="1:23">
      <c r="A113" s="53"/>
      <c r="B113" s="82" t="s">
        <v>117</v>
      </c>
      <c r="C113" s="50"/>
      <c r="D113" s="78"/>
      <c r="E113" s="52"/>
      <c r="F113" s="52"/>
      <c r="G113" s="52"/>
      <c r="H113" s="52"/>
      <c r="I113" s="53"/>
      <c r="J113" s="53"/>
      <c r="K113" s="53"/>
      <c r="L113" s="53"/>
      <c r="M113" s="53"/>
      <c r="N113" s="53"/>
      <c r="O113" s="53"/>
      <c r="P113" s="53"/>
      <c r="Q113" s="53"/>
      <c r="R113" s="53"/>
      <c r="S113" s="53"/>
      <c r="T113" s="53"/>
      <c r="U113" s="53"/>
      <c r="V113" s="53"/>
      <c r="W113" s="53"/>
    </row>
    <row r="114" spans="1:23">
      <c r="A114" s="53"/>
      <c r="B114" s="82" t="s">
        <v>118</v>
      </c>
      <c r="C114" s="83"/>
      <c r="D114" s="78"/>
      <c r="E114" s="52"/>
      <c r="F114" s="52"/>
      <c r="G114" s="52"/>
      <c r="H114" s="52"/>
      <c r="I114" s="53"/>
      <c r="J114" s="53"/>
      <c r="K114" s="53"/>
      <c r="L114" s="53"/>
      <c r="M114" s="53"/>
      <c r="N114" s="53"/>
      <c r="O114" s="53"/>
      <c r="P114" s="53"/>
      <c r="Q114" s="53"/>
      <c r="R114" s="53"/>
      <c r="S114" s="53"/>
      <c r="T114" s="53"/>
      <c r="U114" s="53"/>
      <c r="V114" s="53"/>
      <c r="W114" s="53"/>
    </row>
    <row r="115" spans="1:23">
      <c r="A115" s="53"/>
      <c r="B115" s="84" t="s">
        <v>119</v>
      </c>
      <c r="C115" s="82" t="s">
        <v>290</v>
      </c>
      <c r="D115" s="78"/>
      <c r="E115" s="52"/>
      <c r="F115" s="52"/>
      <c r="G115" s="52"/>
      <c r="H115" s="52"/>
      <c r="I115" s="53"/>
      <c r="J115" s="53"/>
      <c r="K115" s="53"/>
      <c r="L115" s="53"/>
      <c r="M115" s="53"/>
      <c r="N115" s="53"/>
      <c r="O115" s="53"/>
      <c r="P115" s="53"/>
      <c r="Q115" s="53"/>
      <c r="R115" s="53"/>
      <c r="S115" s="53"/>
      <c r="T115" s="53"/>
      <c r="U115" s="53"/>
      <c r="V115" s="53"/>
      <c r="W115" s="53"/>
    </row>
    <row r="116" spans="1:23">
      <c r="A116" s="53"/>
      <c r="B116" s="84" t="s">
        <v>119</v>
      </c>
      <c r="C116" s="82" t="s">
        <v>120</v>
      </c>
      <c r="D116" s="78"/>
      <c r="E116" s="52"/>
      <c r="F116" s="52"/>
      <c r="G116" s="52"/>
      <c r="H116" s="52"/>
      <c r="I116" s="53"/>
      <c r="J116" s="53"/>
      <c r="K116" s="53"/>
      <c r="L116" s="53"/>
      <c r="M116" s="53"/>
      <c r="N116" s="53"/>
      <c r="O116" s="53"/>
      <c r="P116" s="53"/>
      <c r="Q116" s="53"/>
      <c r="R116" s="53"/>
      <c r="S116" s="53"/>
      <c r="T116" s="53"/>
      <c r="U116" s="53"/>
      <c r="V116" s="53"/>
      <c r="W116" s="53"/>
    </row>
    <row r="117" spans="1:23">
      <c r="A117" s="53"/>
      <c r="B117" s="84" t="s">
        <v>119</v>
      </c>
      <c r="C117" s="82" t="s">
        <v>121</v>
      </c>
      <c r="D117" s="85"/>
      <c r="E117" s="52"/>
      <c r="F117" s="52"/>
      <c r="G117" s="52"/>
      <c r="H117" s="52"/>
      <c r="I117" s="53"/>
      <c r="J117" s="53"/>
      <c r="K117" s="53"/>
      <c r="L117" s="53"/>
      <c r="M117" s="53"/>
      <c r="N117" s="53"/>
      <c r="O117" s="53"/>
      <c r="P117" s="53"/>
      <c r="Q117" s="53"/>
      <c r="R117" s="53"/>
      <c r="S117" s="53"/>
      <c r="T117" s="53"/>
      <c r="U117" s="53"/>
      <c r="V117" s="53"/>
      <c r="W117" s="53"/>
    </row>
    <row r="118" spans="1:23">
      <c r="A118" s="53"/>
      <c r="B118" s="84" t="s">
        <v>119</v>
      </c>
      <c r="C118" s="82" t="s">
        <v>122</v>
      </c>
      <c r="D118" s="78"/>
      <c r="E118" s="52"/>
      <c r="F118" s="52"/>
      <c r="G118" s="52"/>
      <c r="H118" s="52"/>
      <c r="I118" s="53"/>
      <c r="J118" s="53"/>
      <c r="K118" s="53"/>
      <c r="L118" s="53"/>
      <c r="M118" s="53"/>
      <c r="N118" s="53"/>
      <c r="O118" s="53"/>
      <c r="P118" s="53"/>
      <c r="Q118" s="53"/>
      <c r="R118" s="53"/>
      <c r="S118" s="53"/>
      <c r="T118" s="53"/>
      <c r="U118" s="53"/>
      <c r="V118" s="53"/>
      <c r="W118" s="53"/>
    </row>
    <row r="119" spans="1:23">
      <c r="A119" s="53"/>
      <c r="B119" s="84" t="s">
        <v>119</v>
      </c>
      <c r="C119" s="82" t="s">
        <v>123</v>
      </c>
      <c r="D119" s="78"/>
      <c r="E119" s="52"/>
      <c r="F119" s="52"/>
      <c r="G119" s="52"/>
      <c r="H119" s="52"/>
      <c r="I119" s="53"/>
      <c r="J119" s="53"/>
      <c r="K119" s="53"/>
      <c r="L119" s="53"/>
      <c r="M119" s="53"/>
      <c r="N119" s="53"/>
      <c r="O119" s="53"/>
      <c r="P119" s="53"/>
      <c r="Q119" s="53"/>
      <c r="R119" s="53"/>
      <c r="S119" s="53"/>
      <c r="T119" s="53"/>
      <c r="U119" s="53"/>
      <c r="V119" s="53"/>
      <c r="W119" s="53"/>
    </row>
    <row r="120" spans="1:23">
      <c r="A120" s="53"/>
      <c r="B120" s="84"/>
      <c r="C120" s="82" t="s">
        <v>294</v>
      </c>
      <c r="D120" s="78"/>
      <c r="E120" s="52"/>
      <c r="F120" s="52"/>
      <c r="G120" s="52"/>
      <c r="H120" s="52"/>
      <c r="I120" s="53"/>
      <c r="J120" s="53"/>
      <c r="K120" s="53"/>
      <c r="L120" s="53"/>
      <c r="M120" s="53"/>
      <c r="N120" s="53"/>
      <c r="O120" s="53"/>
      <c r="P120" s="53"/>
      <c r="Q120" s="53"/>
      <c r="R120" s="53"/>
      <c r="S120" s="53"/>
      <c r="T120" s="53"/>
      <c r="U120" s="53"/>
      <c r="V120" s="53"/>
      <c r="W120" s="53"/>
    </row>
    <row r="121" spans="1:23">
      <c r="A121" s="53"/>
      <c r="B121" s="54" t="s">
        <v>124</v>
      </c>
      <c r="C121" s="51"/>
      <c r="D121" s="78"/>
      <c r="E121" s="52"/>
      <c r="F121" s="52"/>
      <c r="G121" s="52"/>
      <c r="H121" s="52"/>
      <c r="I121" s="53"/>
      <c r="J121" s="53"/>
      <c r="K121" s="53"/>
      <c r="L121" s="53"/>
      <c r="M121" s="53"/>
      <c r="N121" s="53"/>
      <c r="O121" s="53"/>
      <c r="P121" s="53"/>
      <c r="Q121" s="53"/>
      <c r="R121" s="53"/>
      <c r="S121" s="53"/>
      <c r="T121" s="53"/>
      <c r="U121" s="53"/>
      <c r="V121" s="53"/>
      <c r="W121" s="53"/>
    </row>
    <row r="122" spans="1:23">
      <c r="A122" s="53"/>
      <c r="B122" s="54" t="s">
        <v>125</v>
      </c>
      <c r="C122" s="51"/>
      <c r="D122" s="78"/>
      <c r="E122" s="52"/>
      <c r="F122" s="52"/>
      <c r="G122" s="52"/>
      <c r="H122" s="52"/>
      <c r="I122" s="53"/>
      <c r="J122" s="53"/>
      <c r="K122" s="53"/>
      <c r="L122" s="53"/>
      <c r="M122" s="53"/>
      <c r="N122" s="53"/>
      <c r="O122" s="53"/>
      <c r="P122" s="53"/>
      <c r="Q122" s="53"/>
      <c r="R122" s="53"/>
      <c r="S122" s="53"/>
      <c r="T122" s="53"/>
      <c r="U122" s="53"/>
      <c r="V122" s="53"/>
      <c r="W122" s="53"/>
    </row>
    <row r="123" spans="1:23">
      <c r="A123" s="53"/>
      <c r="B123" s="54" t="s">
        <v>126</v>
      </c>
      <c r="C123" s="51"/>
      <c r="D123" s="78"/>
      <c r="E123" s="52"/>
      <c r="F123" s="52"/>
      <c r="G123" s="52"/>
      <c r="H123" s="52"/>
      <c r="I123" s="53"/>
      <c r="J123" s="53"/>
      <c r="K123" s="53"/>
      <c r="L123" s="53"/>
      <c r="M123" s="53"/>
      <c r="N123" s="53"/>
      <c r="O123" s="53"/>
      <c r="P123" s="53"/>
      <c r="Q123" s="53"/>
      <c r="R123" s="53"/>
      <c r="S123" s="53"/>
      <c r="T123" s="53"/>
      <c r="U123" s="53"/>
      <c r="V123" s="53"/>
      <c r="W123" s="53"/>
    </row>
    <row r="124" spans="1:23">
      <c r="A124" s="53"/>
      <c r="B124" s="54"/>
      <c r="C124" s="51"/>
      <c r="D124" s="78"/>
      <c r="E124" s="52"/>
      <c r="F124" s="52"/>
      <c r="G124" s="52"/>
      <c r="H124" s="52"/>
      <c r="I124" s="53"/>
      <c r="J124" s="53"/>
      <c r="K124" s="53"/>
      <c r="L124" s="53"/>
      <c r="M124" s="53"/>
      <c r="N124" s="53"/>
      <c r="O124" s="53"/>
      <c r="P124" s="53"/>
      <c r="Q124" s="53"/>
      <c r="R124" s="53"/>
      <c r="S124" s="53"/>
      <c r="T124" s="53"/>
      <c r="U124" s="53"/>
      <c r="V124" s="53"/>
      <c r="W124" s="53"/>
    </row>
    <row r="125" spans="1:23">
      <c r="A125" s="53"/>
      <c r="B125" s="54" t="s">
        <v>127</v>
      </c>
      <c r="C125" s="51"/>
      <c r="D125" s="78"/>
      <c r="E125" s="52"/>
      <c r="F125" s="52"/>
      <c r="G125" s="52"/>
      <c r="H125" s="52"/>
      <c r="I125" s="53"/>
      <c r="J125" s="53"/>
      <c r="K125" s="53"/>
      <c r="L125" s="53"/>
      <c r="M125" s="53"/>
      <c r="N125" s="53"/>
      <c r="O125" s="53"/>
      <c r="P125" s="53"/>
      <c r="Q125" s="53"/>
      <c r="R125" s="53"/>
      <c r="S125" s="53"/>
      <c r="T125" s="53"/>
      <c r="U125" s="53"/>
      <c r="V125" s="53"/>
      <c r="W125" s="53"/>
    </row>
    <row r="126" spans="1:23">
      <c r="A126" s="53"/>
      <c r="B126" s="54" t="s">
        <v>128</v>
      </c>
      <c r="C126" s="51"/>
      <c r="D126" s="78"/>
      <c r="E126" s="52"/>
      <c r="F126" s="52"/>
      <c r="G126" s="52"/>
      <c r="H126" s="52"/>
      <c r="I126" s="53"/>
      <c r="J126" s="53"/>
      <c r="K126" s="53"/>
      <c r="L126" s="53"/>
      <c r="M126" s="53"/>
      <c r="N126" s="53"/>
      <c r="O126" s="53"/>
      <c r="P126" s="53"/>
      <c r="Q126" s="53"/>
      <c r="R126" s="53"/>
      <c r="S126" s="53"/>
      <c r="T126" s="53"/>
      <c r="U126" s="53"/>
      <c r="V126" s="53"/>
      <c r="W126" s="53"/>
    </row>
    <row r="127" spans="1:23">
      <c r="A127" s="53"/>
      <c r="B127" s="54" t="s">
        <v>129</v>
      </c>
      <c r="C127" s="51"/>
      <c r="D127" s="78"/>
      <c r="E127" s="52"/>
      <c r="F127" s="52"/>
      <c r="G127" s="52"/>
      <c r="H127" s="52"/>
      <c r="I127" s="53"/>
      <c r="J127" s="53"/>
      <c r="K127" s="53"/>
      <c r="L127" s="53"/>
      <c r="M127" s="53"/>
      <c r="N127" s="53"/>
      <c r="O127" s="53"/>
      <c r="P127" s="53"/>
      <c r="Q127" s="53"/>
      <c r="R127" s="53"/>
      <c r="S127" s="53"/>
      <c r="T127" s="53"/>
      <c r="U127" s="53"/>
      <c r="V127" s="53"/>
      <c r="W127" s="53"/>
    </row>
    <row r="128" spans="1:23">
      <c r="A128" s="53"/>
      <c r="B128" s="54"/>
      <c r="C128" s="51"/>
      <c r="D128" s="78"/>
      <c r="E128" s="52"/>
      <c r="F128" s="52"/>
      <c r="G128" s="52"/>
      <c r="H128" s="52"/>
      <c r="I128" s="53"/>
      <c r="J128" s="53"/>
      <c r="K128" s="53"/>
      <c r="L128" s="53"/>
      <c r="M128" s="53"/>
      <c r="N128" s="53"/>
      <c r="O128" s="53"/>
      <c r="P128" s="53"/>
      <c r="Q128" s="53"/>
      <c r="R128" s="53"/>
      <c r="S128" s="53"/>
      <c r="T128" s="53"/>
      <c r="U128" s="53"/>
      <c r="V128" s="53"/>
      <c r="W128" s="53"/>
    </row>
    <row r="129" spans="1:23">
      <c r="A129" s="53"/>
      <c r="B129" s="54" t="s">
        <v>130</v>
      </c>
      <c r="C129" s="51"/>
      <c r="D129" s="78"/>
      <c r="E129" s="52"/>
      <c r="F129" s="52"/>
      <c r="G129" s="52"/>
      <c r="H129" s="52"/>
      <c r="I129" s="53"/>
      <c r="J129" s="53"/>
      <c r="K129" s="53"/>
      <c r="L129" s="53"/>
      <c r="M129" s="53"/>
      <c r="N129" s="53"/>
      <c r="O129" s="53"/>
      <c r="P129" s="53"/>
      <c r="Q129" s="53"/>
      <c r="R129" s="53"/>
      <c r="S129" s="53"/>
      <c r="T129" s="53"/>
      <c r="U129" s="53"/>
      <c r="V129" s="53"/>
      <c r="W129" s="53"/>
    </row>
    <row r="130" spans="1:23">
      <c r="A130" s="53"/>
      <c r="B130" s="54" t="s">
        <v>131</v>
      </c>
      <c r="C130" s="51"/>
      <c r="D130" s="78"/>
      <c r="E130" s="52"/>
      <c r="F130" s="52"/>
      <c r="G130" s="52"/>
      <c r="H130" s="52"/>
      <c r="I130" s="53"/>
      <c r="J130" s="53"/>
      <c r="K130" s="53"/>
      <c r="L130" s="53"/>
      <c r="M130" s="53"/>
      <c r="N130" s="53"/>
      <c r="O130" s="53"/>
      <c r="P130" s="53"/>
      <c r="Q130" s="53"/>
      <c r="R130" s="53"/>
      <c r="S130" s="53"/>
      <c r="T130" s="53"/>
      <c r="U130" s="53"/>
      <c r="V130" s="53"/>
      <c r="W130" s="53"/>
    </row>
    <row r="131" spans="1:23">
      <c r="A131" s="53"/>
      <c r="B131" s="54" t="s">
        <v>132</v>
      </c>
      <c r="C131" s="51"/>
      <c r="D131" s="78"/>
      <c r="E131" s="52"/>
      <c r="F131" s="52"/>
      <c r="G131" s="52"/>
      <c r="H131" s="52"/>
      <c r="I131" s="53"/>
      <c r="J131" s="53"/>
      <c r="K131" s="53"/>
      <c r="L131" s="53"/>
      <c r="M131" s="53"/>
      <c r="N131" s="53"/>
      <c r="O131" s="53"/>
      <c r="P131" s="53"/>
      <c r="Q131" s="53"/>
      <c r="R131" s="53"/>
      <c r="S131" s="53"/>
      <c r="T131" s="53"/>
      <c r="U131" s="53"/>
      <c r="V131" s="53"/>
      <c r="W131" s="53"/>
    </row>
    <row r="132" spans="1:23">
      <c r="A132" s="53"/>
      <c r="B132" s="54"/>
      <c r="C132" s="51"/>
      <c r="D132" s="78"/>
      <c r="E132" s="52"/>
      <c r="F132" s="52"/>
      <c r="G132" s="52"/>
      <c r="H132" s="52"/>
      <c r="I132" s="53"/>
      <c r="J132" s="53"/>
      <c r="K132" s="53"/>
      <c r="L132" s="53"/>
      <c r="M132" s="53"/>
      <c r="N132" s="53"/>
      <c r="O132" s="53"/>
      <c r="P132" s="53"/>
      <c r="Q132" s="53"/>
      <c r="R132" s="53"/>
      <c r="S132" s="53"/>
      <c r="T132" s="53"/>
      <c r="U132" s="53"/>
      <c r="V132" s="53"/>
      <c r="W132" s="53"/>
    </row>
    <row r="133" spans="1:23">
      <c r="A133" s="53"/>
      <c r="B133" s="54" t="s">
        <v>133</v>
      </c>
      <c r="C133" s="51"/>
      <c r="D133" s="52"/>
      <c r="E133" s="52"/>
      <c r="F133" s="52"/>
      <c r="G133" s="52"/>
      <c r="H133" s="52"/>
      <c r="I133" s="53"/>
      <c r="J133" s="53"/>
      <c r="K133" s="53"/>
      <c r="L133" s="53"/>
      <c r="M133" s="53"/>
      <c r="N133" s="53"/>
      <c r="O133" s="53"/>
      <c r="P133" s="53"/>
      <c r="Q133" s="53"/>
      <c r="R133" s="53"/>
      <c r="S133" s="53"/>
      <c r="T133" s="53"/>
      <c r="U133" s="53"/>
      <c r="V133" s="53"/>
      <c r="W133" s="53"/>
    </row>
    <row r="134" spans="1:23">
      <c r="A134" s="53"/>
      <c r="B134" s="54" t="s">
        <v>134</v>
      </c>
      <c r="C134" s="51"/>
      <c r="D134" s="52"/>
      <c r="E134" s="52"/>
      <c r="F134" s="52"/>
      <c r="G134" s="52"/>
      <c r="H134" s="52"/>
      <c r="I134" s="53"/>
      <c r="J134" s="53"/>
      <c r="K134" s="53"/>
      <c r="L134" s="53"/>
      <c r="M134" s="53"/>
      <c r="N134" s="53"/>
      <c r="O134" s="53"/>
      <c r="P134" s="53"/>
      <c r="Q134" s="53"/>
      <c r="R134" s="53"/>
      <c r="S134" s="53"/>
      <c r="T134" s="53"/>
      <c r="U134" s="53"/>
      <c r="V134" s="53"/>
      <c r="W134" s="53"/>
    </row>
    <row r="135" spans="1:23">
      <c r="A135" s="53"/>
      <c r="B135" s="54" t="s">
        <v>135</v>
      </c>
      <c r="C135" s="51"/>
      <c r="D135" s="52"/>
      <c r="E135" s="52"/>
      <c r="F135" s="52"/>
      <c r="G135" s="52"/>
      <c r="H135" s="52"/>
      <c r="I135" s="53"/>
      <c r="J135" s="53"/>
      <c r="K135" s="53"/>
      <c r="L135" s="53"/>
      <c r="M135" s="53"/>
      <c r="N135" s="53"/>
      <c r="O135" s="53"/>
      <c r="P135" s="53"/>
      <c r="Q135" s="53"/>
      <c r="R135" s="53"/>
      <c r="S135" s="53"/>
      <c r="T135" s="53"/>
      <c r="U135" s="53"/>
      <c r="V135" s="53"/>
      <c r="W135" s="53"/>
    </row>
    <row r="136" spans="1:23">
      <c r="A136" s="53"/>
      <c r="B136" s="54" t="s">
        <v>136</v>
      </c>
      <c r="C136" s="51"/>
      <c r="D136" s="52"/>
      <c r="E136" s="52"/>
      <c r="F136" s="52"/>
      <c r="G136" s="52"/>
      <c r="H136" s="52"/>
      <c r="I136" s="53"/>
      <c r="J136" s="53"/>
      <c r="K136" s="53"/>
      <c r="L136" s="53"/>
      <c r="M136" s="53"/>
      <c r="N136" s="53"/>
      <c r="O136" s="53"/>
      <c r="P136" s="53"/>
      <c r="Q136" s="53"/>
      <c r="R136" s="53"/>
      <c r="S136" s="53"/>
      <c r="T136" s="53"/>
      <c r="U136" s="53"/>
      <c r="V136" s="53"/>
      <c r="W136" s="53"/>
    </row>
    <row r="137" spans="1:23">
      <c r="A137" s="53"/>
      <c r="B137" s="54" t="s">
        <v>137</v>
      </c>
      <c r="C137" s="51"/>
      <c r="D137" s="52"/>
      <c r="E137" s="52"/>
      <c r="F137" s="52"/>
      <c r="G137" s="52"/>
      <c r="H137" s="52"/>
      <c r="I137" s="53"/>
      <c r="J137" s="53"/>
      <c r="K137" s="53"/>
      <c r="L137" s="53"/>
      <c r="M137" s="53"/>
      <c r="N137" s="53"/>
      <c r="O137" s="53"/>
      <c r="P137" s="53"/>
      <c r="Q137" s="53"/>
      <c r="R137" s="53"/>
      <c r="S137" s="53"/>
      <c r="T137" s="53"/>
      <c r="U137" s="53"/>
      <c r="V137" s="53"/>
      <c r="W137" s="53"/>
    </row>
    <row r="138" spans="1:23">
      <c r="A138" s="53"/>
      <c r="B138" s="54" t="s">
        <v>138</v>
      </c>
      <c r="C138" s="51"/>
      <c r="D138" s="52"/>
      <c r="E138" s="52"/>
      <c r="F138" s="52"/>
      <c r="G138" s="52"/>
      <c r="H138" s="52"/>
      <c r="I138" s="53"/>
      <c r="J138" s="53"/>
      <c r="K138" s="53"/>
      <c r="L138" s="53"/>
      <c r="M138" s="53"/>
      <c r="N138" s="53"/>
      <c r="O138" s="53"/>
      <c r="P138" s="53"/>
      <c r="Q138" s="53"/>
      <c r="R138" s="53"/>
      <c r="S138" s="53"/>
      <c r="T138" s="53"/>
      <c r="U138" s="53"/>
      <c r="V138" s="53"/>
      <c r="W138" s="53"/>
    </row>
    <row r="139" spans="1:23">
      <c r="A139" s="53"/>
      <c r="B139" s="54"/>
      <c r="C139" s="51"/>
      <c r="D139" s="52"/>
      <c r="E139" s="52"/>
      <c r="F139" s="52"/>
      <c r="G139" s="52"/>
      <c r="H139" s="52"/>
      <c r="I139" s="53"/>
      <c r="J139" s="53"/>
      <c r="K139" s="53"/>
      <c r="L139" s="53"/>
      <c r="M139" s="53"/>
      <c r="N139" s="53"/>
      <c r="O139" s="53"/>
      <c r="P139" s="53"/>
      <c r="Q139" s="53"/>
      <c r="R139" s="53"/>
      <c r="S139" s="53"/>
      <c r="T139" s="53"/>
      <c r="U139" s="53"/>
      <c r="V139" s="53"/>
      <c r="W139" s="53"/>
    </row>
    <row r="140" spans="1:23">
      <c r="A140" s="53"/>
      <c r="B140" s="54" t="s">
        <v>139</v>
      </c>
      <c r="C140" s="51"/>
      <c r="D140" s="52"/>
      <c r="E140" s="52"/>
      <c r="F140" s="52"/>
      <c r="G140" s="52"/>
      <c r="H140" s="52"/>
      <c r="I140" s="53"/>
      <c r="J140" s="53"/>
      <c r="K140" s="53"/>
      <c r="L140" s="53"/>
      <c r="M140" s="53"/>
      <c r="N140" s="53"/>
      <c r="O140" s="53"/>
      <c r="P140" s="53"/>
      <c r="Q140" s="53"/>
      <c r="R140" s="53"/>
      <c r="S140" s="53"/>
      <c r="T140" s="53"/>
      <c r="U140" s="53"/>
      <c r="V140" s="53"/>
      <c r="W140" s="53"/>
    </row>
    <row r="141" spans="1:23">
      <c r="A141" s="53"/>
      <c r="B141" s="54" t="s">
        <v>140</v>
      </c>
      <c r="C141" s="51"/>
      <c r="D141" s="52"/>
      <c r="E141" s="52"/>
      <c r="F141" s="52"/>
      <c r="G141" s="52"/>
      <c r="H141" s="52"/>
      <c r="I141" s="53"/>
      <c r="J141" s="53"/>
      <c r="K141" s="53"/>
      <c r="L141" s="53"/>
      <c r="M141" s="53"/>
      <c r="N141" s="53"/>
      <c r="O141" s="53"/>
      <c r="P141" s="53"/>
      <c r="Q141" s="53"/>
      <c r="R141" s="53"/>
      <c r="S141" s="53"/>
      <c r="T141" s="53"/>
      <c r="U141" s="53"/>
      <c r="V141" s="53"/>
      <c r="W141" s="53"/>
    </row>
    <row r="142" spans="1:23">
      <c r="A142" s="12"/>
      <c r="B142" s="17"/>
      <c r="C142" s="17"/>
      <c r="D142" s="17"/>
      <c r="E142" s="17"/>
      <c r="F142" s="17"/>
      <c r="G142" s="17"/>
      <c r="H142" s="17"/>
      <c r="I142" s="12"/>
      <c r="J142" s="12"/>
      <c r="K142" s="12"/>
      <c r="L142" s="12"/>
      <c r="M142" s="12"/>
      <c r="N142" s="12"/>
      <c r="O142" s="12"/>
      <c r="P142" s="12"/>
      <c r="Q142" s="12"/>
      <c r="R142" s="12"/>
      <c r="S142" s="12"/>
      <c r="T142" s="12"/>
      <c r="U142" s="12"/>
      <c r="V142" s="12"/>
      <c r="W142" s="12"/>
    </row>
    <row r="143" spans="1:23">
      <c r="A143" s="53"/>
      <c r="B143" s="50" t="s">
        <v>141</v>
      </c>
      <c r="C143" s="51"/>
      <c r="D143" s="78"/>
      <c r="E143" s="52"/>
      <c r="F143" s="52"/>
      <c r="G143" s="52"/>
      <c r="H143" s="52"/>
      <c r="I143" s="55"/>
      <c r="J143" s="55"/>
      <c r="K143" s="55"/>
      <c r="L143" s="55"/>
      <c r="M143" s="55"/>
      <c r="N143" s="55"/>
      <c r="O143" s="55"/>
      <c r="P143" s="55"/>
      <c r="Q143" s="55"/>
      <c r="R143" s="55"/>
      <c r="S143" s="55"/>
      <c r="T143" s="55"/>
      <c r="U143" s="55"/>
      <c r="V143" s="55"/>
      <c r="W143" s="55"/>
    </row>
    <row r="144" spans="1:23">
      <c r="A144" s="53"/>
      <c r="B144" s="54" t="s">
        <v>142</v>
      </c>
      <c r="C144" s="51"/>
      <c r="D144" s="78"/>
      <c r="E144" s="52"/>
      <c r="F144" s="52"/>
      <c r="G144" s="52"/>
      <c r="H144" s="52"/>
      <c r="I144" s="55"/>
      <c r="J144" s="55"/>
      <c r="K144" s="55"/>
      <c r="L144" s="55"/>
      <c r="M144" s="55"/>
      <c r="N144" s="55"/>
      <c r="O144" s="55"/>
      <c r="P144" s="55"/>
      <c r="Q144" s="55"/>
      <c r="R144" s="55"/>
      <c r="S144" s="55"/>
      <c r="T144" s="55"/>
      <c r="U144" s="55"/>
      <c r="V144" s="55"/>
      <c r="W144" s="55"/>
    </row>
    <row r="145" spans="1:23">
      <c r="A145" s="55"/>
      <c r="B145" s="50" t="s">
        <v>143</v>
      </c>
      <c r="C145" s="51"/>
      <c r="D145" s="78"/>
      <c r="E145" s="52"/>
      <c r="F145" s="52"/>
      <c r="G145" s="52"/>
      <c r="H145" s="52"/>
      <c r="I145" s="55"/>
      <c r="J145" s="55"/>
      <c r="K145" s="55"/>
      <c r="L145" s="55"/>
      <c r="M145" s="55"/>
      <c r="N145" s="55"/>
      <c r="O145" s="55"/>
      <c r="P145" s="55"/>
      <c r="Q145" s="55"/>
      <c r="R145" s="55"/>
      <c r="S145" s="55"/>
      <c r="T145" s="55"/>
      <c r="U145" s="55"/>
      <c r="V145" s="55"/>
      <c r="W145" s="55"/>
    </row>
    <row r="146" spans="1:23">
      <c r="A146" s="55"/>
      <c r="B146" s="50" t="s">
        <v>144</v>
      </c>
      <c r="C146" s="51"/>
      <c r="D146" s="78"/>
      <c r="E146" s="52"/>
      <c r="F146" s="52"/>
      <c r="G146" s="52"/>
      <c r="H146" s="52"/>
      <c r="I146" s="55"/>
      <c r="J146" s="55"/>
      <c r="K146" s="55"/>
      <c r="L146" s="55"/>
      <c r="M146" s="55"/>
      <c r="N146" s="55"/>
      <c r="O146" s="55"/>
      <c r="P146" s="55"/>
      <c r="Q146" s="55"/>
      <c r="R146" s="55"/>
      <c r="S146" s="55"/>
      <c r="T146" s="55"/>
      <c r="U146" s="55"/>
      <c r="V146" s="55"/>
      <c r="W146" s="55"/>
    </row>
    <row r="147" spans="1:23">
      <c r="A147" s="53"/>
      <c r="B147" s="54" t="s">
        <v>145</v>
      </c>
      <c r="C147" s="51"/>
      <c r="D147" s="78"/>
      <c r="E147" s="52"/>
      <c r="F147" s="52"/>
      <c r="G147" s="52"/>
      <c r="H147" s="52"/>
      <c r="I147" s="55"/>
      <c r="J147" s="55"/>
      <c r="K147" s="55"/>
      <c r="L147" s="55"/>
      <c r="M147" s="55"/>
      <c r="N147" s="55"/>
      <c r="O147" s="55"/>
      <c r="P147" s="55"/>
      <c r="Q147" s="55"/>
      <c r="R147" s="55"/>
      <c r="S147" s="55"/>
      <c r="T147" s="55"/>
      <c r="U147" s="55"/>
      <c r="V147" s="55"/>
      <c r="W147" s="55"/>
    </row>
    <row r="148" spans="1:23">
      <c r="A148" s="55"/>
      <c r="B148" s="50" t="s">
        <v>146</v>
      </c>
      <c r="C148" s="51"/>
      <c r="D148" s="78"/>
      <c r="E148" s="52"/>
      <c r="F148" s="52"/>
      <c r="G148" s="52"/>
      <c r="H148" s="52"/>
      <c r="I148" s="55"/>
      <c r="J148" s="55"/>
      <c r="K148" s="55"/>
      <c r="L148" s="55"/>
      <c r="M148" s="55"/>
      <c r="N148" s="55"/>
      <c r="O148" s="55"/>
      <c r="P148" s="55"/>
      <c r="Q148" s="55"/>
      <c r="R148" s="55"/>
      <c r="S148" s="55"/>
      <c r="T148" s="55"/>
      <c r="U148" s="55"/>
      <c r="V148" s="55"/>
      <c r="W148" s="55"/>
    </row>
    <row r="149" spans="1:23">
      <c r="A149" s="53"/>
      <c r="B149" s="54" t="s">
        <v>147</v>
      </c>
      <c r="C149" s="51"/>
      <c r="D149" s="78"/>
      <c r="E149" s="52"/>
      <c r="F149" s="52"/>
      <c r="G149" s="52"/>
      <c r="H149" s="52"/>
      <c r="I149" s="55"/>
      <c r="J149" s="55"/>
      <c r="K149" s="55"/>
      <c r="L149" s="55"/>
      <c r="M149" s="55"/>
      <c r="N149" s="55"/>
      <c r="O149" s="55"/>
      <c r="P149" s="55"/>
      <c r="Q149" s="55"/>
      <c r="R149" s="55"/>
      <c r="S149" s="55"/>
      <c r="T149" s="55"/>
      <c r="U149" s="55"/>
      <c r="V149" s="55"/>
      <c r="W149" s="55"/>
    </row>
    <row r="150" spans="1:23">
      <c r="A150" s="55"/>
      <c r="B150" s="50" t="s">
        <v>148</v>
      </c>
      <c r="C150" s="51"/>
      <c r="D150" s="78"/>
      <c r="E150" s="52"/>
      <c r="F150" s="52"/>
      <c r="G150" s="52"/>
      <c r="H150" s="52"/>
      <c r="I150" s="55"/>
      <c r="J150" s="55"/>
      <c r="K150" s="55"/>
      <c r="L150" s="55"/>
      <c r="M150" s="55"/>
      <c r="N150" s="55"/>
      <c r="O150" s="55"/>
      <c r="P150" s="55"/>
      <c r="Q150" s="55"/>
      <c r="R150" s="55"/>
      <c r="S150" s="55"/>
      <c r="T150" s="55"/>
      <c r="U150" s="55"/>
      <c r="V150" s="55"/>
      <c r="W150" s="55"/>
    </row>
    <row r="151" spans="1:23">
      <c r="A151" s="50"/>
      <c r="B151" s="54"/>
      <c r="C151" s="51"/>
      <c r="D151" s="52"/>
      <c r="E151" s="52"/>
      <c r="F151" s="52"/>
      <c r="G151" s="52"/>
      <c r="H151" s="52"/>
      <c r="I151" s="55"/>
      <c r="J151" s="55"/>
      <c r="K151" s="55"/>
      <c r="L151" s="55"/>
      <c r="M151" s="55"/>
      <c r="N151" s="55"/>
      <c r="O151" s="55"/>
      <c r="P151" s="55"/>
      <c r="Q151" s="55"/>
      <c r="R151" s="55"/>
      <c r="S151" s="55"/>
      <c r="T151" s="55"/>
      <c r="U151" s="55"/>
      <c r="V151" s="55"/>
      <c r="W151" s="55"/>
    </row>
    <row r="152" spans="1:23">
      <c r="A152" s="12"/>
      <c r="B152" s="12"/>
      <c r="C152" s="12"/>
      <c r="D152" s="12"/>
      <c r="E152" s="12"/>
      <c r="F152" s="12"/>
      <c r="G152" s="12"/>
      <c r="H152" s="12"/>
      <c r="I152" s="12"/>
      <c r="J152" s="12"/>
      <c r="K152" s="12"/>
      <c r="L152" s="12"/>
      <c r="M152" s="12"/>
      <c r="N152" s="12"/>
      <c r="O152" s="12"/>
      <c r="P152" s="12"/>
      <c r="Q152" s="12"/>
      <c r="R152" s="12"/>
      <c r="S152" s="12"/>
      <c r="T152" s="12"/>
      <c r="U152" s="12"/>
      <c r="V152" s="12"/>
      <c r="W152" s="12"/>
    </row>
    <row r="153" spans="1:23" s="443" customFormat="1">
      <c r="A153" s="14"/>
      <c r="B153" s="14" t="s">
        <v>1430</v>
      </c>
      <c r="C153" s="14"/>
      <c r="D153" s="14"/>
      <c r="E153" s="14"/>
      <c r="F153" s="14"/>
      <c r="G153" s="14"/>
      <c r="H153" s="14"/>
      <c r="I153" s="14"/>
      <c r="J153" s="14"/>
      <c r="K153" s="14"/>
      <c r="L153" s="14"/>
      <c r="M153" s="14"/>
      <c r="N153" s="14"/>
      <c r="O153" s="14"/>
      <c r="P153" s="14"/>
      <c r="Q153" s="14"/>
      <c r="R153" s="14"/>
      <c r="S153" s="14"/>
      <c r="T153" s="14"/>
      <c r="U153" s="14"/>
      <c r="V153" s="14"/>
      <c r="W153" s="14"/>
    </row>
    <row r="154" spans="1:23" s="443" customFormat="1">
      <c r="A154" s="14"/>
      <c r="B154" s="14" t="s">
        <v>1431</v>
      </c>
      <c r="C154" s="14"/>
      <c r="D154" s="14"/>
      <c r="E154" s="14"/>
      <c r="F154" s="14"/>
      <c r="G154" s="14"/>
      <c r="H154" s="14"/>
      <c r="I154" s="14"/>
      <c r="J154" s="14"/>
      <c r="K154" s="14"/>
      <c r="L154" s="14"/>
      <c r="M154" s="14"/>
      <c r="N154" s="14"/>
      <c r="O154" s="14"/>
      <c r="P154" s="14"/>
      <c r="Q154" s="14"/>
      <c r="R154" s="14"/>
      <c r="S154" s="14"/>
      <c r="T154" s="14"/>
      <c r="U154" s="14"/>
      <c r="V154" s="14"/>
      <c r="W154" s="14"/>
    </row>
    <row r="155" spans="1:23" s="443" customFormat="1">
      <c r="A155" s="14"/>
      <c r="B155" s="14" t="s">
        <v>1432</v>
      </c>
      <c r="C155" s="14"/>
      <c r="D155" s="14"/>
      <c r="E155" s="14"/>
      <c r="F155" s="14"/>
      <c r="G155" s="14"/>
      <c r="H155" s="14"/>
      <c r="I155" s="14"/>
      <c r="J155" s="14"/>
      <c r="K155" s="14"/>
      <c r="L155" s="14"/>
      <c r="M155" s="14"/>
      <c r="N155" s="14"/>
      <c r="O155" s="14"/>
      <c r="P155" s="14"/>
      <c r="Q155" s="14"/>
      <c r="R155" s="14"/>
      <c r="S155" s="14"/>
      <c r="T155" s="14"/>
      <c r="U155" s="14"/>
      <c r="V155" s="14"/>
      <c r="W155" s="14"/>
    </row>
    <row r="156" spans="1:23" s="443" customFormat="1">
      <c r="A156" s="14"/>
      <c r="B156" s="14" t="s">
        <v>1433</v>
      </c>
      <c r="C156" s="14"/>
      <c r="D156" s="14"/>
      <c r="E156" s="14"/>
      <c r="F156" s="14"/>
      <c r="G156" s="14"/>
      <c r="H156" s="14"/>
      <c r="I156" s="14"/>
      <c r="J156" s="14"/>
      <c r="K156" s="14"/>
      <c r="L156" s="14"/>
      <c r="M156" s="14"/>
      <c r="N156" s="14"/>
      <c r="O156" s="14"/>
      <c r="P156" s="14"/>
      <c r="Q156" s="14"/>
      <c r="R156" s="14"/>
      <c r="S156" s="14"/>
      <c r="T156" s="14"/>
      <c r="U156" s="14"/>
      <c r="V156" s="14"/>
      <c r="W156" s="14"/>
    </row>
    <row r="157" spans="1:23" s="443" customFormat="1">
      <c r="A157" s="14"/>
      <c r="B157" s="14"/>
      <c r="C157" s="14"/>
      <c r="D157" s="14"/>
      <c r="E157" s="14"/>
      <c r="F157" s="14"/>
      <c r="G157" s="14"/>
      <c r="H157" s="14"/>
      <c r="I157" s="14"/>
      <c r="J157" s="14"/>
      <c r="K157" s="14"/>
      <c r="L157" s="14"/>
      <c r="M157" s="14"/>
      <c r="N157" s="14"/>
      <c r="O157" s="14"/>
      <c r="P157" s="14"/>
      <c r="Q157" s="14"/>
      <c r="R157" s="14"/>
      <c r="S157" s="14"/>
      <c r="T157" s="14"/>
      <c r="U157" s="14"/>
      <c r="V157" s="14"/>
      <c r="W157" s="14"/>
    </row>
    <row r="158" spans="1:23" s="443" customFormat="1">
      <c r="A158" s="14"/>
      <c r="B158" s="14" t="s">
        <v>1434</v>
      </c>
      <c r="C158" s="14"/>
      <c r="D158" s="14"/>
      <c r="E158" s="14"/>
      <c r="F158" s="14"/>
      <c r="G158" s="14"/>
      <c r="H158" s="14"/>
      <c r="I158" s="14"/>
      <c r="J158" s="14"/>
      <c r="K158" s="14"/>
      <c r="L158" s="14"/>
      <c r="M158" s="14"/>
      <c r="N158" s="14"/>
      <c r="O158" s="14"/>
      <c r="P158" s="14"/>
      <c r="Q158" s="14"/>
      <c r="R158" s="14"/>
      <c r="S158" s="14"/>
      <c r="T158" s="14"/>
      <c r="U158" s="14"/>
      <c r="V158" s="14"/>
      <c r="W158" s="14"/>
    </row>
    <row r="159" spans="1:23" s="443" customFormat="1">
      <c r="A159" s="14"/>
      <c r="B159" s="14" t="s">
        <v>1435</v>
      </c>
      <c r="C159" s="14"/>
      <c r="D159" s="14"/>
      <c r="E159" s="14"/>
      <c r="F159" s="14"/>
      <c r="G159" s="14"/>
      <c r="H159" s="14"/>
      <c r="I159" s="14"/>
      <c r="J159" s="14"/>
      <c r="K159" s="14"/>
      <c r="L159" s="14"/>
      <c r="M159" s="14"/>
      <c r="N159" s="14"/>
      <c r="O159" s="14"/>
      <c r="P159" s="14"/>
      <c r="Q159" s="14"/>
      <c r="R159" s="14"/>
      <c r="S159" s="14"/>
      <c r="T159" s="14"/>
      <c r="U159" s="14"/>
      <c r="V159" s="14"/>
      <c r="W159" s="14"/>
    </row>
    <row r="160" spans="1:23" s="443" customFormat="1">
      <c r="A160" s="14"/>
      <c r="B160" s="14" t="s">
        <v>1436</v>
      </c>
      <c r="C160" s="14"/>
      <c r="D160" s="14"/>
      <c r="E160" s="14"/>
      <c r="F160" s="14"/>
      <c r="G160" s="14"/>
      <c r="H160" s="14"/>
      <c r="I160" s="14"/>
      <c r="J160" s="14"/>
      <c r="K160" s="14"/>
      <c r="L160" s="14"/>
      <c r="M160" s="14"/>
      <c r="N160" s="14"/>
      <c r="O160" s="14"/>
      <c r="P160" s="14"/>
      <c r="Q160" s="14"/>
      <c r="R160" s="14"/>
      <c r="S160" s="14"/>
      <c r="T160" s="14"/>
      <c r="U160" s="14"/>
      <c r="V160" s="14"/>
      <c r="W160" s="14"/>
    </row>
    <row r="161" spans="1:23" s="443" customFormat="1">
      <c r="A161" s="14"/>
      <c r="B161" s="14" t="s">
        <v>1437</v>
      </c>
      <c r="C161" s="14"/>
      <c r="D161" s="14"/>
      <c r="E161" s="14"/>
      <c r="F161" s="14"/>
      <c r="G161" s="14"/>
      <c r="H161" s="14"/>
      <c r="I161" s="14"/>
      <c r="J161" s="14"/>
      <c r="K161" s="14"/>
      <c r="L161" s="14"/>
      <c r="M161" s="14"/>
      <c r="N161" s="14"/>
      <c r="O161" s="14"/>
      <c r="P161" s="14"/>
      <c r="Q161" s="14"/>
      <c r="R161" s="14"/>
      <c r="S161" s="14"/>
      <c r="T161" s="14"/>
      <c r="U161" s="14"/>
      <c r="V161" s="14"/>
      <c r="W161" s="14"/>
    </row>
    <row r="162" spans="1:23" s="443" customFormat="1">
      <c r="A162" s="14"/>
      <c r="B162" s="14" t="s">
        <v>1438</v>
      </c>
      <c r="C162" s="14"/>
      <c r="D162" s="14"/>
      <c r="E162" s="14"/>
      <c r="F162" s="14"/>
      <c r="G162" s="14"/>
      <c r="H162" s="14"/>
      <c r="I162" s="14"/>
      <c r="J162" s="14"/>
      <c r="K162" s="14"/>
      <c r="L162" s="14"/>
      <c r="M162" s="14"/>
      <c r="N162" s="14"/>
      <c r="O162" s="14"/>
      <c r="P162" s="14"/>
      <c r="Q162" s="14"/>
      <c r="R162" s="14"/>
      <c r="S162" s="14"/>
      <c r="T162" s="14"/>
      <c r="U162" s="14"/>
      <c r="V162" s="14"/>
      <c r="W162" s="14"/>
    </row>
    <row r="163" spans="1:23" s="443" customFormat="1">
      <c r="A163" s="14"/>
      <c r="B163" s="14" t="s">
        <v>1439</v>
      </c>
      <c r="C163" s="14"/>
      <c r="D163" s="14"/>
      <c r="E163" s="14"/>
      <c r="F163" s="14"/>
      <c r="G163" s="14"/>
      <c r="H163" s="14"/>
      <c r="I163" s="14"/>
      <c r="J163" s="14"/>
      <c r="K163" s="14"/>
      <c r="L163" s="14"/>
      <c r="M163" s="14"/>
      <c r="N163" s="14"/>
      <c r="O163" s="14"/>
      <c r="P163" s="14"/>
      <c r="Q163" s="14"/>
      <c r="R163" s="14"/>
      <c r="S163" s="14"/>
      <c r="T163" s="14"/>
      <c r="U163" s="14"/>
      <c r="V163" s="14"/>
      <c r="W163" s="14"/>
    </row>
    <row r="164" spans="1:23" s="443" customFormat="1">
      <c r="A164" s="14"/>
      <c r="B164" s="14" t="s">
        <v>1440</v>
      </c>
      <c r="C164" s="14"/>
      <c r="D164" s="14"/>
      <c r="E164" s="14"/>
      <c r="F164" s="14"/>
      <c r="G164" s="14"/>
      <c r="H164" s="14"/>
      <c r="I164" s="14"/>
      <c r="J164" s="14"/>
      <c r="K164" s="14"/>
      <c r="L164" s="14"/>
      <c r="M164" s="14"/>
      <c r="N164" s="14"/>
      <c r="O164" s="14"/>
      <c r="P164" s="14"/>
      <c r="Q164" s="14"/>
      <c r="R164" s="14"/>
      <c r="S164" s="14"/>
      <c r="T164" s="14"/>
      <c r="U164" s="14"/>
      <c r="V164" s="14"/>
      <c r="W164" s="14"/>
    </row>
    <row r="165" spans="1:23" s="443" customFormat="1">
      <c r="A165" s="14"/>
      <c r="B165" s="14" t="s">
        <v>1441</v>
      </c>
      <c r="C165" s="14"/>
      <c r="D165" s="14"/>
      <c r="E165" s="14"/>
      <c r="F165" s="14"/>
      <c r="G165" s="14"/>
      <c r="H165" s="14"/>
      <c r="I165" s="14"/>
      <c r="J165" s="14"/>
      <c r="K165" s="14"/>
      <c r="L165" s="14"/>
      <c r="M165" s="14"/>
      <c r="N165" s="14"/>
      <c r="O165" s="14"/>
      <c r="P165" s="14"/>
      <c r="Q165" s="14"/>
      <c r="R165" s="14"/>
      <c r="S165" s="14"/>
      <c r="T165" s="14"/>
      <c r="U165" s="14"/>
      <c r="V165" s="14"/>
      <c r="W165" s="14"/>
    </row>
    <row r="166" spans="1:23">
      <c r="A166" s="12"/>
      <c r="B166" s="12"/>
      <c r="C166" s="12"/>
      <c r="D166" s="12"/>
      <c r="E166" s="12"/>
      <c r="F166" s="12"/>
      <c r="G166" s="12"/>
      <c r="H166" s="12"/>
      <c r="I166" s="12"/>
      <c r="J166" s="12"/>
      <c r="K166" s="12"/>
      <c r="L166" s="12"/>
      <c r="M166" s="12"/>
      <c r="N166" s="12"/>
      <c r="O166" s="12"/>
      <c r="P166" s="12"/>
      <c r="Q166" s="12"/>
      <c r="R166" s="12"/>
      <c r="S166" s="12"/>
      <c r="T166" s="12"/>
      <c r="U166" s="12"/>
      <c r="V166" s="12"/>
      <c r="W166" s="12"/>
    </row>
    <row r="167" spans="1:23">
      <c r="A167" s="12"/>
      <c r="B167" s="12"/>
      <c r="C167" s="12"/>
      <c r="D167" s="12"/>
      <c r="E167" s="12"/>
      <c r="F167" s="12"/>
      <c r="G167" s="12"/>
      <c r="H167" s="12"/>
      <c r="I167" s="12"/>
      <c r="J167" s="12"/>
      <c r="K167" s="12"/>
      <c r="L167" s="12"/>
      <c r="M167" s="12"/>
      <c r="N167" s="12"/>
      <c r="O167" s="12"/>
      <c r="P167" s="12"/>
      <c r="Q167" s="12"/>
      <c r="R167" s="12"/>
      <c r="S167" s="12"/>
      <c r="T167" s="12"/>
      <c r="U167" s="12"/>
      <c r="V167" s="12"/>
      <c r="W167" s="12"/>
    </row>
    <row r="168" spans="1:23">
      <c r="A168" s="12"/>
      <c r="B168" s="12"/>
      <c r="C168" s="12"/>
      <c r="D168" s="12"/>
      <c r="E168" s="12"/>
      <c r="F168" s="12"/>
      <c r="G168" s="12"/>
      <c r="H168" s="12"/>
      <c r="I168" s="12"/>
      <c r="J168" s="12"/>
      <c r="K168" s="12"/>
      <c r="L168" s="12"/>
      <c r="M168" s="12"/>
      <c r="N168" s="12"/>
      <c r="O168" s="12"/>
      <c r="P168" s="12"/>
      <c r="Q168" s="12"/>
      <c r="R168" s="12"/>
      <c r="S168" s="12"/>
      <c r="T168" s="12"/>
      <c r="U168" s="12"/>
      <c r="V168" s="12"/>
      <c r="W168" s="12"/>
    </row>
    <row r="169" spans="1:23">
      <c r="A169" s="12"/>
      <c r="B169" s="12"/>
      <c r="C169" s="12"/>
      <c r="D169" s="12"/>
      <c r="E169" s="12"/>
      <c r="F169" s="12"/>
      <c r="G169" s="12"/>
      <c r="H169" s="12"/>
      <c r="I169" s="12"/>
      <c r="J169" s="12"/>
      <c r="K169" s="12"/>
      <c r="L169" s="12"/>
      <c r="M169" s="12"/>
      <c r="N169" s="12"/>
      <c r="O169" s="12"/>
      <c r="P169" s="12"/>
      <c r="Q169" s="12"/>
      <c r="R169" s="12"/>
      <c r="S169" s="12"/>
      <c r="T169" s="12"/>
      <c r="U169" s="12"/>
      <c r="V169" s="12"/>
      <c r="W169" s="12"/>
    </row>
    <row r="170" spans="1:23">
      <c r="A170" s="12"/>
      <c r="B170" s="12"/>
      <c r="C170" s="12"/>
      <c r="D170" s="12"/>
      <c r="E170" s="12"/>
      <c r="F170" s="12"/>
      <c r="G170" s="12"/>
      <c r="H170" s="12"/>
      <c r="I170" s="12"/>
      <c r="J170" s="12"/>
      <c r="K170" s="12"/>
      <c r="L170" s="12"/>
      <c r="M170" s="12"/>
      <c r="N170" s="12"/>
      <c r="O170" s="12"/>
      <c r="P170" s="12"/>
      <c r="Q170" s="12"/>
      <c r="R170" s="12"/>
      <c r="S170" s="12"/>
      <c r="T170" s="12"/>
      <c r="U170" s="12"/>
      <c r="V170" s="12"/>
      <c r="W170" s="12"/>
    </row>
    <row r="171" spans="1:23">
      <c r="A171" s="12"/>
      <c r="B171" s="12"/>
      <c r="C171" s="12"/>
      <c r="D171" s="12"/>
      <c r="E171" s="12"/>
      <c r="F171" s="12"/>
      <c r="G171" s="12"/>
      <c r="H171" s="12"/>
      <c r="I171" s="12"/>
      <c r="J171" s="12"/>
      <c r="K171" s="12"/>
      <c r="L171" s="12"/>
      <c r="M171" s="12"/>
      <c r="N171" s="12"/>
      <c r="O171" s="12"/>
      <c r="P171" s="12"/>
      <c r="Q171" s="12"/>
      <c r="R171" s="12"/>
      <c r="S171" s="12"/>
      <c r="T171" s="12"/>
      <c r="U171" s="12"/>
      <c r="V171" s="12"/>
      <c r="W171" s="12"/>
    </row>
    <row r="172" spans="1:23">
      <c r="A172" s="12"/>
      <c r="B172" s="12"/>
      <c r="C172" s="12"/>
      <c r="D172" s="12"/>
      <c r="E172" s="12"/>
      <c r="F172" s="12"/>
      <c r="G172" s="12"/>
      <c r="H172" s="12"/>
      <c r="I172" s="12"/>
      <c r="J172" s="12"/>
      <c r="K172" s="12"/>
      <c r="L172" s="12"/>
      <c r="M172" s="12"/>
      <c r="N172" s="12"/>
      <c r="O172" s="12"/>
      <c r="P172" s="12"/>
      <c r="Q172" s="12"/>
      <c r="R172" s="12"/>
      <c r="S172" s="12"/>
      <c r="T172" s="12"/>
      <c r="U172" s="12"/>
      <c r="V172" s="12"/>
      <c r="W172" s="12"/>
    </row>
    <row r="173" spans="1:23">
      <c r="A173" s="12"/>
      <c r="B173" s="12"/>
      <c r="C173" s="12"/>
      <c r="D173" s="12"/>
      <c r="E173" s="12"/>
      <c r="F173" s="12"/>
      <c r="G173" s="12"/>
      <c r="H173" s="12"/>
      <c r="I173" s="12"/>
      <c r="J173" s="12"/>
      <c r="K173" s="12"/>
      <c r="L173" s="12"/>
      <c r="M173" s="12"/>
      <c r="N173" s="12"/>
      <c r="O173" s="12"/>
      <c r="P173" s="12"/>
      <c r="Q173" s="12"/>
      <c r="R173" s="12"/>
      <c r="S173" s="12"/>
      <c r="T173" s="12"/>
      <c r="U173" s="12"/>
      <c r="V173" s="12"/>
      <c r="W173" s="12"/>
    </row>
    <row r="174" spans="1:23">
      <c r="A174" s="12"/>
      <c r="B174" s="12"/>
      <c r="C174" s="12"/>
      <c r="D174" s="12"/>
      <c r="E174" s="12"/>
      <c r="F174" s="12"/>
      <c r="G174" s="12"/>
      <c r="H174" s="12"/>
      <c r="I174" s="12"/>
      <c r="J174" s="12"/>
      <c r="K174" s="12"/>
      <c r="L174" s="12"/>
      <c r="M174" s="12"/>
      <c r="N174" s="12"/>
      <c r="O174" s="12"/>
      <c r="P174" s="12"/>
      <c r="Q174" s="12"/>
      <c r="R174" s="12"/>
      <c r="S174" s="12"/>
      <c r="T174" s="12"/>
      <c r="U174" s="12"/>
      <c r="V174" s="12"/>
      <c r="W174" s="12"/>
    </row>
    <row r="175" spans="1:23">
      <c r="A175" s="12"/>
      <c r="B175" s="12"/>
      <c r="C175" s="12"/>
      <c r="D175" s="12"/>
      <c r="E175" s="12"/>
      <c r="F175" s="12"/>
      <c r="G175" s="12"/>
      <c r="H175" s="12"/>
      <c r="I175" s="12"/>
      <c r="J175" s="12"/>
      <c r="K175" s="12"/>
      <c r="L175" s="12"/>
      <c r="M175" s="12"/>
      <c r="N175" s="12"/>
      <c r="O175" s="12"/>
      <c r="P175" s="12"/>
      <c r="Q175" s="12"/>
      <c r="R175" s="12"/>
      <c r="S175" s="12"/>
      <c r="T175" s="12"/>
      <c r="U175" s="12"/>
      <c r="V175" s="12"/>
      <c r="W175" s="12"/>
    </row>
    <row r="176" spans="1:23">
      <c r="A176" s="12"/>
      <c r="B176" s="12"/>
      <c r="C176" s="12"/>
      <c r="D176" s="12"/>
      <c r="E176" s="12"/>
      <c r="F176" s="12"/>
      <c r="G176" s="12"/>
      <c r="H176" s="12"/>
      <c r="I176" s="12"/>
      <c r="J176" s="12"/>
      <c r="K176" s="12"/>
      <c r="L176" s="12"/>
      <c r="M176" s="12"/>
      <c r="N176" s="12"/>
      <c r="O176" s="12"/>
      <c r="P176" s="12"/>
      <c r="Q176" s="12"/>
      <c r="R176" s="12"/>
      <c r="S176" s="12"/>
      <c r="T176" s="12"/>
      <c r="U176" s="12"/>
      <c r="V176" s="12"/>
      <c r="W176" s="12"/>
    </row>
    <row r="177" spans="1:23">
      <c r="A177" s="12"/>
      <c r="B177" s="12"/>
      <c r="C177" s="12"/>
      <c r="D177" s="12"/>
      <c r="E177" s="12"/>
      <c r="F177" s="12"/>
      <c r="G177" s="12"/>
      <c r="H177" s="12"/>
      <c r="I177" s="12"/>
      <c r="J177" s="12"/>
      <c r="K177" s="12"/>
      <c r="L177" s="12"/>
      <c r="M177" s="12"/>
      <c r="N177" s="12"/>
      <c r="O177" s="12"/>
      <c r="P177" s="12"/>
      <c r="Q177" s="12"/>
      <c r="R177" s="12"/>
      <c r="S177" s="12"/>
      <c r="T177" s="12"/>
      <c r="U177" s="12"/>
      <c r="V177" s="12"/>
      <c r="W177" s="12"/>
    </row>
    <row r="178" spans="1:23">
      <c r="A178" s="12"/>
      <c r="B178" s="12"/>
      <c r="C178" s="12"/>
      <c r="D178" s="12"/>
      <c r="E178" s="12"/>
      <c r="F178" s="12"/>
      <c r="G178" s="12"/>
      <c r="H178" s="12"/>
      <c r="I178" s="12"/>
      <c r="J178" s="12"/>
      <c r="K178" s="12"/>
      <c r="L178" s="12"/>
      <c r="M178" s="12"/>
      <c r="N178" s="12"/>
      <c r="O178" s="12"/>
      <c r="P178" s="12"/>
      <c r="Q178" s="12"/>
      <c r="R178" s="12"/>
      <c r="S178" s="12"/>
      <c r="T178" s="12"/>
      <c r="U178" s="12"/>
      <c r="V178" s="12"/>
      <c r="W178" s="12"/>
    </row>
    <row r="179" spans="1:23">
      <c r="A179" s="12"/>
      <c r="B179" s="12"/>
      <c r="C179" s="12"/>
      <c r="D179" s="12"/>
      <c r="E179" s="12"/>
      <c r="F179" s="12"/>
      <c r="G179" s="12"/>
      <c r="H179" s="12"/>
      <c r="I179" s="12"/>
      <c r="J179" s="12"/>
      <c r="K179" s="12"/>
      <c r="L179" s="12"/>
      <c r="M179" s="12"/>
      <c r="N179" s="12"/>
      <c r="O179" s="12"/>
      <c r="P179" s="12"/>
      <c r="Q179" s="12"/>
      <c r="R179" s="12"/>
      <c r="S179" s="12"/>
      <c r="T179" s="12"/>
      <c r="U179" s="12"/>
      <c r="V179" s="12"/>
      <c r="W179" s="12"/>
    </row>
    <row r="180" spans="1:23">
      <c r="A180" s="12"/>
      <c r="B180" s="12"/>
      <c r="C180" s="12"/>
      <c r="D180" s="12"/>
      <c r="E180" s="12"/>
      <c r="F180" s="12"/>
      <c r="G180" s="12"/>
      <c r="H180" s="12"/>
      <c r="I180" s="12"/>
      <c r="J180" s="12"/>
      <c r="K180" s="12"/>
      <c r="L180" s="12"/>
      <c r="M180" s="12"/>
      <c r="N180" s="12"/>
      <c r="O180" s="12"/>
      <c r="P180" s="12"/>
      <c r="Q180" s="12"/>
      <c r="R180" s="12"/>
      <c r="S180" s="12"/>
      <c r="T180" s="12"/>
      <c r="U180" s="12"/>
      <c r="V180" s="12"/>
      <c r="W180" s="12"/>
    </row>
    <row r="181" spans="1:23">
      <c r="A181" s="12"/>
      <c r="B181" s="12"/>
      <c r="C181" s="12"/>
      <c r="D181" s="12"/>
      <c r="E181" s="12"/>
      <c r="F181" s="12"/>
      <c r="G181" s="12"/>
      <c r="H181" s="12"/>
      <c r="I181" s="12"/>
      <c r="J181" s="12"/>
      <c r="K181" s="12"/>
      <c r="L181" s="12"/>
      <c r="M181" s="12"/>
      <c r="N181" s="12"/>
      <c r="O181" s="12"/>
      <c r="P181" s="12"/>
      <c r="Q181" s="12"/>
      <c r="R181" s="12"/>
      <c r="S181" s="12"/>
      <c r="T181" s="12"/>
      <c r="U181" s="12"/>
      <c r="V181" s="12"/>
      <c r="W181" s="12"/>
    </row>
    <row r="182" spans="1:23">
      <c r="A182" s="12"/>
      <c r="B182" s="12"/>
      <c r="C182" s="12"/>
      <c r="D182" s="12"/>
      <c r="E182" s="12"/>
      <c r="F182" s="12"/>
      <c r="G182" s="12"/>
      <c r="H182" s="12"/>
      <c r="I182" s="12"/>
      <c r="J182" s="12"/>
      <c r="K182" s="12"/>
      <c r="L182" s="12"/>
      <c r="M182" s="12"/>
      <c r="N182" s="12"/>
      <c r="O182" s="12"/>
      <c r="P182" s="12"/>
      <c r="Q182" s="12"/>
      <c r="R182" s="12"/>
      <c r="S182" s="12"/>
      <c r="T182" s="12"/>
      <c r="U182" s="12"/>
      <c r="V182" s="12"/>
      <c r="W182" s="12"/>
    </row>
    <row r="183" spans="1:23">
      <c r="A183" s="12"/>
      <c r="B183" s="12"/>
      <c r="C183" s="12"/>
      <c r="D183" s="12"/>
      <c r="E183" s="12"/>
      <c r="F183" s="12"/>
      <c r="G183" s="12"/>
      <c r="H183" s="12"/>
      <c r="I183" s="12"/>
      <c r="J183" s="12"/>
      <c r="K183" s="12"/>
      <c r="L183" s="12"/>
      <c r="M183" s="12"/>
      <c r="N183" s="12"/>
      <c r="O183" s="12"/>
      <c r="P183" s="12"/>
      <c r="Q183" s="12"/>
      <c r="R183" s="12"/>
      <c r="S183" s="12"/>
      <c r="T183" s="12"/>
      <c r="U183" s="12"/>
      <c r="V183" s="12"/>
      <c r="W183" s="12"/>
    </row>
    <row r="184" spans="1:23">
      <c r="A184" s="12"/>
      <c r="B184" s="12"/>
      <c r="C184" s="12"/>
      <c r="D184" s="12"/>
      <c r="E184" s="12"/>
      <c r="F184" s="12"/>
      <c r="G184" s="12"/>
      <c r="H184" s="12"/>
      <c r="I184" s="12"/>
      <c r="J184" s="12"/>
      <c r="K184" s="12"/>
      <c r="L184" s="12"/>
      <c r="M184" s="12"/>
      <c r="N184" s="12"/>
      <c r="O184" s="12"/>
      <c r="P184" s="12"/>
      <c r="Q184" s="12"/>
      <c r="R184" s="12"/>
      <c r="S184" s="12"/>
      <c r="T184" s="12"/>
      <c r="U184" s="12"/>
      <c r="V184" s="12"/>
      <c r="W184" s="12"/>
    </row>
    <row r="185" spans="1:23">
      <c r="A185" s="12"/>
      <c r="B185" s="12"/>
      <c r="C185" s="12"/>
      <c r="D185" s="12"/>
      <c r="E185" s="12"/>
      <c r="F185" s="12"/>
      <c r="G185" s="12"/>
      <c r="H185" s="12"/>
      <c r="I185" s="12"/>
      <c r="J185" s="12"/>
      <c r="K185" s="12"/>
      <c r="L185" s="12"/>
      <c r="M185" s="12"/>
      <c r="N185" s="12"/>
      <c r="O185" s="12"/>
      <c r="P185" s="12"/>
      <c r="Q185" s="12"/>
      <c r="R185" s="12"/>
      <c r="S185" s="12"/>
      <c r="T185" s="12"/>
      <c r="U185" s="12"/>
      <c r="V185" s="12"/>
      <c r="W185" s="12"/>
    </row>
    <row r="186" spans="1:23">
      <c r="A186" s="12"/>
      <c r="B186" s="12"/>
      <c r="C186" s="12"/>
      <c r="D186" s="12"/>
      <c r="E186" s="12"/>
      <c r="F186" s="12"/>
      <c r="G186" s="12"/>
      <c r="H186" s="12"/>
      <c r="I186" s="12"/>
      <c r="J186" s="12"/>
      <c r="K186" s="12"/>
      <c r="L186" s="12"/>
      <c r="M186" s="12"/>
      <c r="N186" s="12"/>
      <c r="O186" s="12"/>
      <c r="P186" s="12"/>
      <c r="Q186" s="12"/>
      <c r="R186" s="12"/>
      <c r="S186" s="12"/>
      <c r="T186" s="12"/>
      <c r="U186" s="12"/>
      <c r="V186" s="12"/>
      <c r="W186" s="12"/>
    </row>
    <row r="187" spans="1:23">
      <c r="A187" s="12"/>
      <c r="B187" s="12"/>
      <c r="C187" s="12"/>
      <c r="D187" s="12"/>
      <c r="E187" s="12"/>
      <c r="F187" s="12"/>
      <c r="G187" s="12"/>
      <c r="H187" s="12"/>
      <c r="I187" s="12"/>
      <c r="J187" s="12"/>
      <c r="K187" s="12"/>
      <c r="L187" s="12"/>
      <c r="M187" s="12"/>
      <c r="N187" s="12"/>
      <c r="O187" s="12"/>
      <c r="P187" s="12"/>
      <c r="Q187" s="12"/>
      <c r="R187" s="12"/>
      <c r="S187" s="12"/>
      <c r="T187" s="12"/>
      <c r="U187" s="12"/>
      <c r="V187" s="12"/>
      <c r="W187" s="12"/>
    </row>
    <row r="188" spans="1:23">
      <c r="A188" s="12"/>
      <c r="B188" s="12"/>
      <c r="C188" s="12"/>
      <c r="D188" s="12"/>
      <c r="E188" s="12"/>
      <c r="F188" s="12"/>
      <c r="G188" s="12"/>
      <c r="H188" s="12"/>
      <c r="I188" s="12"/>
      <c r="J188" s="12"/>
      <c r="K188" s="12"/>
      <c r="L188" s="12"/>
      <c r="M188" s="12"/>
      <c r="N188" s="12"/>
      <c r="O188" s="12"/>
      <c r="P188" s="12"/>
      <c r="Q188" s="12"/>
      <c r="R188" s="12"/>
      <c r="S188" s="12"/>
      <c r="T188" s="12"/>
      <c r="U188" s="12"/>
      <c r="V188" s="12"/>
      <c r="W188" s="12"/>
    </row>
    <row r="189" spans="1:23">
      <c r="A189" s="12"/>
      <c r="B189" s="12"/>
      <c r="C189" s="12"/>
      <c r="D189" s="12"/>
      <c r="E189" s="12"/>
      <c r="F189" s="12"/>
      <c r="G189" s="12"/>
      <c r="H189" s="12"/>
      <c r="I189" s="12"/>
      <c r="J189" s="12"/>
      <c r="K189" s="12"/>
      <c r="L189" s="12"/>
      <c r="M189" s="12"/>
      <c r="N189" s="12"/>
      <c r="O189" s="12"/>
      <c r="P189" s="12"/>
      <c r="Q189" s="12"/>
      <c r="R189" s="12"/>
      <c r="S189" s="12"/>
      <c r="T189" s="12"/>
      <c r="U189" s="12"/>
      <c r="V189" s="12"/>
      <c r="W189" s="12"/>
    </row>
    <row r="190" spans="1:23">
      <c r="A190" s="12"/>
      <c r="B190" s="12"/>
      <c r="C190" s="12"/>
      <c r="D190" s="12"/>
      <c r="E190" s="12"/>
      <c r="F190" s="12"/>
      <c r="G190" s="12"/>
      <c r="H190" s="12"/>
      <c r="I190" s="12"/>
      <c r="J190" s="12"/>
      <c r="K190" s="12"/>
      <c r="L190" s="12"/>
      <c r="M190" s="12"/>
      <c r="N190" s="12"/>
      <c r="O190" s="12"/>
      <c r="P190" s="12"/>
      <c r="Q190" s="12"/>
      <c r="R190" s="12"/>
      <c r="S190" s="12"/>
      <c r="T190" s="12"/>
      <c r="U190" s="12"/>
      <c r="V190" s="12"/>
      <c r="W190" s="12"/>
    </row>
    <row r="191" spans="1:23">
      <c r="A191" s="12"/>
      <c r="B191" s="12"/>
      <c r="C191" s="12"/>
      <c r="D191" s="12"/>
      <c r="E191" s="12"/>
      <c r="F191" s="12"/>
      <c r="G191" s="12"/>
      <c r="H191" s="12"/>
      <c r="I191" s="12"/>
      <c r="J191" s="12"/>
      <c r="K191" s="12"/>
      <c r="L191" s="12"/>
      <c r="M191" s="12"/>
      <c r="N191" s="12"/>
      <c r="O191" s="12"/>
      <c r="P191" s="12"/>
      <c r="Q191" s="12"/>
      <c r="R191" s="12"/>
      <c r="S191" s="12"/>
      <c r="T191" s="12"/>
      <c r="U191" s="12"/>
      <c r="V191" s="12"/>
      <c r="W191" s="12"/>
    </row>
    <row r="192" spans="1:23">
      <c r="A192" s="12"/>
      <c r="B192" s="12"/>
      <c r="C192" s="12"/>
      <c r="D192" s="12"/>
      <c r="E192" s="12"/>
      <c r="F192" s="12"/>
      <c r="G192" s="12"/>
      <c r="H192" s="12"/>
      <c r="I192" s="12"/>
      <c r="J192" s="12"/>
      <c r="K192" s="12"/>
      <c r="L192" s="12"/>
      <c r="M192" s="12"/>
      <c r="N192" s="12"/>
      <c r="O192" s="12"/>
      <c r="P192" s="12"/>
      <c r="Q192" s="12"/>
      <c r="R192" s="12"/>
      <c r="S192" s="12"/>
      <c r="T192" s="12"/>
      <c r="U192" s="12"/>
      <c r="V192" s="12"/>
      <c r="W192" s="12"/>
    </row>
    <row r="193" spans="1:23">
      <c r="A193" s="12"/>
      <c r="B193" s="12"/>
      <c r="C193" s="12"/>
      <c r="D193" s="12"/>
      <c r="E193" s="12"/>
      <c r="F193" s="12"/>
      <c r="G193" s="12"/>
      <c r="H193" s="12"/>
      <c r="I193" s="12"/>
      <c r="J193" s="12"/>
      <c r="K193" s="12"/>
      <c r="L193" s="12"/>
      <c r="M193" s="12"/>
      <c r="N193" s="12"/>
      <c r="O193" s="12"/>
      <c r="P193" s="12"/>
      <c r="Q193" s="12"/>
      <c r="R193" s="12"/>
      <c r="S193" s="12"/>
      <c r="T193" s="12"/>
      <c r="U193" s="12"/>
      <c r="V193" s="12"/>
      <c r="W193" s="12"/>
    </row>
    <row r="194" spans="1:23">
      <c r="A194" s="12"/>
      <c r="B194" s="12"/>
      <c r="C194" s="12"/>
      <c r="D194" s="12"/>
      <c r="E194" s="12"/>
      <c r="F194" s="12"/>
      <c r="G194" s="12"/>
      <c r="H194" s="12"/>
      <c r="I194" s="12"/>
      <c r="J194" s="12"/>
      <c r="K194" s="12"/>
      <c r="L194" s="12"/>
      <c r="M194" s="12"/>
      <c r="N194" s="12"/>
      <c r="O194" s="12"/>
      <c r="P194" s="12"/>
      <c r="Q194" s="12"/>
      <c r="R194" s="12"/>
      <c r="S194" s="12"/>
      <c r="T194" s="12"/>
      <c r="U194" s="12"/>
      <c r="V194" s="12"/>
      <c r="W194" s="12"/>
    </row>
    <row r="195" spans="1:23">
      <c r="A195" s="12"/>
      <c r="B195" s="12"/>
      <c r="C195" s="12"/>
      <c r="D195" s="12"/>
      <c r="E195" s="12"/>
      <c r="F195" s="12"/>
      <c r="G195" s="12"/>
      <c r="H195" s="12"/>
      <c r="I195" s="12"/>
      <c r="J195" s="12"/>
      <c r="K195" s="12"/>
      <c r="L195" s="12"/>
      <c r="M195" s="12"/>
      <c r="N195" s="12"/>
      <c r="O195" s="12"/>
      <c r="P195" s="12"/>
      <c r="Q195" s="12"/>
      <c r="R195" s="12"/>
      <c r="S195" s="12"/>
      <c r="T195" s="12"/>
      <c r="U195" s="12"/>
      <c r="V195" s="12"/>
      <c r="W195" s="12"/>
    </row>
    <row r="196" spans="1:23">
      <c r="A196" s="12"/>
      <c r="B196" s="12"/>
      <c r="C196" s="12"/>
      <c r="D196" s="12"/>
      <c r="E196" s="12"/>
      <c r="F196" s="12"/>
      <c r="G196" s="12"/>
      <c r="H196" s="12"/>
      <c r="I196" s="12"/>
      <c r="J196" s="12"/>
      <c r="K196" s="12"/>
      <c r="L196" s="12"/>
      <c r="M196" s="12"/>
      <c r="N196" s="12"/>
      <c r="O196" s="12"/>
      <c r="P196" s="12"/>
      <c r="Q196" s="12"/>
      <c r="R196" s="12"/>
      <c r="S196" s="12"/>
      <c r="T196" s="12"/>
      <c r="U196" s="12"/>
      <c r="V196" s="12"/>
      <c r="W196" s="12"/>
    </row>
    <row r="197" spans="1:23">
      <c r="A197" s="12"/>
      <c r="B197" s="12"/>
      <c r="C197" s="12"/>
      <c r="D197" s="12"/>
      <c r="E197" s="12"/>
      <c r="F197" s="12"/>
      <c r="G197" s="12"/>
      <c r="H197" s="12"/>
      <c r="I197" s="12"/>
      <c r="J197" s="12"/>
      <c r="K197" s="12"/>
      <c r="L197" s="12"/>
      <c r="M197" s="12"/>
      <c r="N197" s="12"/>
      <c r="O197" s="12"/>
      <c r="P197" s="12"/>
      <c r="Q197" s="12"/>
      <c r="R197" s="12"/>
      <c r="S197" s="12"/>
      <c r="T197" s="12"/>
      <c r="U197" s="12"/>
      <c r="V197" s="12"/>
      <c r="W197" s="12"/>
    </row>
    <row r="198" spans="1:23">
      <c r="A198" s="12"/>
      <c r="B198" s="12"/>
      <c r="C198" s="12"/>
      <c r="D198" s="12"/>
      <c r="E198" s="12"/>
      <c r="F198" s="12"/>
      <c r="G198" s="12"/>
      <c r="H198" s="12"/>
      <c r="I198" s="12"/>
      <c r="J198" s="12"/>
      <c r="K198" s="12"/>
      <c r="L198" s="12"/>
      <c r="M198" s="12"/>
      <c r="N198" s="12"/>
      <c r="O198" s="12"/>
      <c r="P198" s="12"/>
      <c r="Q198" s="12"/>
      <c r="R198" s="12"/>
      <c r="S198" s="12"/>
      <c r="T198" s="12"/>
      <c r="U198" s="12"/>
      <c r="V198" s="12"/>
      <c r="W198" s="12"/>
    </row>
    <row r="199" spans="1:23">
      <c r="A199" s="12"/>
      <c r="B199" s="12"/>
      <c r="C199" s="12"/>
      <c r="D199" s="12"/>
      <c r="E199" s="12"/>
      <c r="F199" s="12"/>
      <c r="G199" s="12"/>
      <c r="H199" s="12"/>
      <c r="I199" s="12"/>
      <c r="J199" s="12"/>
      <c r="K199" s="12"/>
      <c r="L199" s="12"/>
      <c r="M199" s="12"/>
      <c r="N199" s="12"/>
      <c r="O199" s="12"/>
      <c r="P199" s="12"/>
      <c r="Q199" s="12"/>
      <c r="R199" s="12"/>
      <c r="S199" s="12"/>
      <c r="T199" s="12"/>
      <c r="U199" s="12"/>
      <c r="V199" s="12"/>
      <c r="W199" s="12"/>
    </row>
    <row r="200" spans="1:23">
      <c r="A200" s="12"/>
      <c r="B200" s="12"/>
      <c r="C200" s="12"/>
      <c r="D200" s="12"/>
      <c r="E200" s="12"/>
      <c r="F200" s="12"/>
      <c r="G200" s="12"/>
      <c r="H200" s="12"/>
      <c r="I200" s="12"/>
      <c r="J200" s="12"/>
      <c r="K200" s="12"/>
      <c r="L200" s="12"/>
      <c r="M200" s="12"/>
      <c r="N200" s="12"/>
      <c r="O200" s="12"/>
      <c r="P200" s="12"/>
      <c r="Q200" s="12"/>
      <c r="R200" s="12"/>
      <c r="S200" s="12"/>
      <c r="T200" s="12"/>
      <c r="U200" s="12"/>
      <c r="V200" s="12"/>
      <c r="W200" s="12"/>
    </row>
    <row r="201" spans="1:23">
      <c r="A201" s="12"/>
      <c r="B201" s="12"/>
      <c r="C201" s="12"/>
      <c r="D201" s="12"/>
      <c r="E201" s="12"/>
      <c r="F201" s="12"/>
      <c r="G201" s="12"/>
      <c r="H201" s="12"/>
      <c r="I201" s="12"/>
      <c r="J201" s="12"/>
      <c r="K201" s="12"/>
      <c r="L201" s="12"/>
      <c r="M201" s="12"/>
      <c r="N201" s="12"/>
      <c r="O201" s="12"/>
      <c r="P201" s="12"/>
      <c r="Q201" s="12"/>
      <c r="R201" s="12"/>
      <c r="S201" s="12"/>
      <c r="T201" s="12"/>
      <c r="U201" s="12"/>
      <c r="V201" s="12"/>
      <c r="W201" s="12"/>
    </row>
    <row r="202" spans="1:23">
      <c r="A202" s="12"/>
      <c r="B202" s="12"/>
      <c r="C202" s="12"/>
      <c r="D202" s="12"/>
      <c r="E202" s="12"/>
      <c r="F202" s="12"/>
      <c r="G202" s="12"/>
      <c r="H202" s="12"/>
      <c r="I202" s="12"/>
      <c r="J202" s="12"/>
      <c r="K202" s="12"/>
      <c r="L202" s="12"/>
      <c r="M202" s="12"/>
      <c r="N202" s="12"/>
      <c r="O202" s="12"/>
      <c r="P202" s="12"/>
      <c r="Q202" s="12"/>
      <c r="R202" s="12"/>
      <c r="S202" s="12"/>
      <c r="T202" s="12"/>
      <c r="U202" s="12"/>
      <c r="V202" s="12"/>
      <c r="W202" s="12"/>
    </row>
    <row r="203" spans="1:23">
      <c r="A203" s="12"/>
      <c r="B203" s="12"/>
      <c r="C203" s="12"/>
      <c r="D203" s="12"/>
      <c r="E203" s="12"/>
      <c r="F203" s="12"/>
      <c r="G203" s="12"/>
      <c r="H203" s="12"/>
      <c r="I203" s="12"/>
      <c r="J203" s="12"/>
      <c r="K203" s="12"/>
      <c r="L203" s="12"/>
      <c r="M203" s="12"/>
      <c r="N203" s="12"/>
      <c r="O203" s="12"/>
      <c r="P203" s="12"/>
      <c r="Q203" s="12"/>
      <c r="R203" s="12"/>
      <c r="S203" s="12"/>
      <c r="T203" s="12"/>
      <c r="U203" s="12"/>
      <c r="V203" s="12"/>
      <c r="W203" s="12"/>
    </row>
    <row r="204" spans="1:23">
      <c r="A204" s="12"/>
      <c r="B204" s="12"/>
      <c r="C204" s="12"/>
      <c r="D204" s="12"/>
      <c r="E204" s="12"/>
      <c r="F204" s="12"/>
      <c r="G204" s="12"/>
      <c r="H204" s="12"/>
      <c r="I204" s="12"/>
      <c r="J204" s="12"/>
      <c r="K204" s="12"/>
      <c r="L204" s="12"/>
      <c r="M204" s="12"/>
      <c r="N204" s="12"/>
      <c r="O204" s="12"/>
      <c r="P204" s="12"/>
      <c r="Q204" s="12"/>
      <c r="R204" s="12"/>
      <c r="S204" s="12"/>
      <c r="T204" s="12"/>
      <c r="U204" s="12"/>
      <c r="V204" s="12"/>
      <c r="W204" s="12"/>
    </row>
    <row r="205" spans="1:23">
      <c r="A205" s="12"/>
      <c r="B205" s="12"/>
      <c r="C205" s="12"/>
      <c r="D205" s="12"/>
      <c r="E205" s="12"/>
      <c r="F205" s="12"/>
      <c r="G205" s="12"/>
      <c r="H205" s="12"/>
      <c r="I205" s="12"/>
      <c r="J205" s="12"/>
      <c r="K205" s="12"/>
      <c r="L205" s="12"/>
      <c r="M205" s="12"/>
      <c r="N205" s="12"/>
      <c r="O205" s="12"/>
      <c r="P205" s="12"/>
      <c r="Q205" s="12"/>
      <c r="R205" s="12"/>
      <c r="S205" s="12"/>
      <c r="T205" s="12"/>
      <c r="U205" s="12"/>
      <c r="V205" s="12"/>
      <c r="W205" s="12"/>
    </row>
    <row r="206" spans="1:23">
      <c r="A206" s="12"/>
      <c r="B206" s="12"/>
      <c r="C206" s="12"/>
      <c r="D206" s="12"/>
      <c r="E206" s="12"/>
      <c r="F206" s="12"/>
      <c r="G206" s="12"/>
      <c r="H206" s="12"/>
      <c r="I206" s="12"/>
      <c r="J206" s="12"/>
      <c r="K206" s="12"/>
      <c r="L206" s="12"/>
      <c r="M206" s="12"/>
      <c r="N206" s="12"/>
      <c r="O206" s="12"/>
      <c r="P206" s="12"/>
      <c r="Q206" s="12"/>
      <c r="R206" s="12"/>
      <c r="S206" s="12"/>
      <c r="T206" s="12"/>
      <c r="U206" s="12"/>
      <c r="V206" s="12"/>
      <c r="W206" s="12"/>
    </row>
    <row r="207" spans="1:23">
      <c r="A207" s="12"/>
      <c r="B207" s="12"/>
      <c r="C207" s="12"/>
      <c r="D207" s="12"/>
      <c r="E207" s="12"/>
      <c r="F207" s="12"/>
      <c r="G207" s="12"/>
      <c r="H207" s="12"/>
      <c r="I207" s="12"/>
      <c r="J207" s="12"/>
      <c r="K207" s="12"/>
      <c r="L207" s="12"/>
      <c r="M207" s="12"/>
      <c r="N207" s="12"/>
      <c r="O207" s="12"/>
      <c r="P207" s="12"/>
      <c r="Q207" s="12"/>
      <c r="R207" s="12"/>
      <c r="S207" s="12"/>
      <c r="T207" s="12"/>
      <c r="U207" s="12"/>
      <c r="V207" s="12"/>
      <c r="W207" s="12"/>
    </row>
    <row r="208" spans="1:23">
      <c r="A208" s="12"/>
      <c r="B208" s="12"/>
      <c r="C208" s="12"/>
      <c r="D208" s="12"/>
      <c r="E208" s="12"/>
      <c r="F208" s="12"/>
      <c r="G208" s="12"/>
      <c r="H208" s="12"/>
      <c r="I208" s="12"/>
      <c r="J208" s="12"/>
      <c r="K208" s="12"/>
      <c r="L208" s="12"/>
      <c r="M208" s="12"/>
      <c r="N208" s="12"/>
      <c r="O208" s="12"/>
      <c r="P208" s="12"/>
      <c r="Q208" s="12"/>
      <c r="R208" s="12"/>
      <c r="S208" s="12"/>
      <c r="T208" s="12"/>
      <c r="U208" s="12"/>
      <c r="V208" s="12"/>
      <c r="W208" s="12"/>
    </row>
    <row r="209" spans="1:23">
      <c r="A209" s="12"/>
      <c r="B209" s="12"/>
      <c r="C209" s="12"/>
      <c r="D209" s="12"/>
      <c r="E209" s="12"/>
      <c r="F209" s="12"/>
      <c r="G209" s="12"/>
      <c r="H209" s="12"/>
      <c r="I209" s="12"/>
      <c r="J209" s="12"/>
      <c r="K209" s="12"/>
      <c r="L209" s="12"/>
      <c r="M209" s="12"/>
      <c r="N209" s="12"/>
      <c r="O209" s="12"/>
      <c r="P209" s="12"/>
      <c r="Q209" s="12"/>
      <c r="R209" s="12"/>
      <c r="S209" s="12"/>
      <c r="T209" s="12"/>
      <c r="U209" s="12"/>
      <c r="V209" s="12"/>
      <c r="W209" s="12"/>
    </row>
    <row r="210" spans="1:23">
      <c r="A210" s="12"/>
      <c r="B210" s="12"/>
      <c r="C210" s="12"/>
      <c r="D210" s="12"/>
      <c r="E210" s="12"/>
      <c r="F210" s="12"/>
      <c r="G210" s="12"/>
      <c r="H210" s="12"/>
      <c r="I210" s="12"/>
      <c r="J210" s="12"/>
      <c r="K210" s="12"/>
      <c r="L210" s="12"/>
      <c r="M210" s="12"/>
      <c r="N210" s="12"/>
      <c r="O210" s="12"/>
      <c r="P210" s="12"/>
      <c r="Q210" s="12"/>
      <c r="R210" s="12"/>
      <c r="S210" s="12"/>
      <c r="T210" s="12"/>
      <c r="U210" s="12"/>
      <c r="V210" s="12"/>
      <c r="W210" s="12"/>
    </row>
    <row r="211" spans="1:23">
      <c r="A211" s="12"/>
      <c r="B211" s="12"/>
      <c r="C211" s="12"/>
      <c r="D211" s="12"/>
      <c r="E211" s="12"/>
      <c r="F211" s="12"/>
      <c r="G211" s="12"/>
      <c r="H211" s="12"/>
      <c r="I211" s="12"/>
      <c r="J211" s="12"/>
      <c r="K211" s="12"/>
      <c r="L211" s="12"/>
      <c r="M211" s="12"/>
      <c r="N211" s="12"/>
      <c r="O211" s="12"/>
      <c r="P211" s="12"/>
      <c r="Q211" s="12"/>
      <c r="R211" s="12"/>
      <c r="S211" s="12"/>
      <c r="T211" s="12"/>
      <c r="U211" s="12"/>
      <c r="V211" s="12"/>
      <c r="W211" s="12"/>
    </row>
    <row r="212" spans="1:23">
      <c r="A212" s="12"/>
      <c r="B212" s="12"/>
      <c r="C212" s="12"/>
      <c r="D212" s="12"/>
      <c r="E212" s="12"/>
      <c r="F212" s="12"/>
      <c r="G212" s="12"/>
      <c r="H212" s="12"/>
      <c r="I212" s="12"/>
      <c r="J212" s="12"/>
      <c r="K212" s="12"/>
      <c r="L212" s="12"/>
      <c r="M212" s="12"/>
      <c r="N212" s="12"/>
      <c r="O212" s="12"/>
      <c r="P212" s="12"/>
      <c r="Q212" s="12"/>
      <c r="R212" s="12"/>
      <c r="S212" s="12"/>
      <c r="T212" s="12"/>
      <c r="U212" s="12"/>
      <c r="V212" s="12"/>
      <c r="W212" s="12"/>
    </row>
    <row r="213" spans="1:23">
      <c r="A213" s="12"/>
      <c r="B213" s="12"/>
      <c r="C213" s="12"/>
      <c r="D213" s="12"/>
      <c r="E213" s="12"/>
      <c r="F213" s="12"/>
      <c r="G213" s="12"/>
      <c r="H213" s="12"/>
      <c r="I213" s="12"/>
      <c r="J213" s="12"/>
      <c r="K213" s="12"/>
      <c r="L213" s="12"/>
      <c r="M213" s="12"/>
      <c r="N213" s="12"/>
      <c r="O213" s="12"/>
      <c r="P213" s="12"/>
      <c r="Q213" s="12"/>
      <c r="R213" s="12"/>
      <c r="S213" s="12"/>
      <c r="T213" s="12"/>
      <c r="U213" s="12"/>
      <c r="V213" s="12"/>
      <c r="W213" s="12"/>
    </row>
    <row r="214" spans="1:23">
      <c r="A214" s="12"/>
      <c r="B214" s="12"/>
      <c r="C214" s="12"/>
      <c r="D214" s="12"/>
      <c r="E214" s="12"/>
      <c r="F214" s="12"/>
      <c r="G214" s="12"/>
      <c r="H214" s="12"/>
      <c r="I214" s="12"/>
      <c r="J214" s="12"/>
      <c r="K214" s="12"/>
      <c r="L214" s="12"/>
      <c r="M214" s="12"/>
      <c r="N214" s="12"/>
      <c r="O214" s="12"/>
      <c r="P214" s="12"/>
      <c r="Q214" s="12"/>
      <c r="R214" s="12"/>
      <c r="S214" s="12"/>
      <c r="T214" s="12"/>
      <c r="U214" s="12"/>
      <c r="V214" s="12"/>
      <c r="W214" s="12"/>
    </row>
    <row r="215" spans="1:23">
      <c r="A215" s="12"/>
      <c r="B215" s="12"/>
      <c r="C215" s="12"/>
      <c r="D215" s="12"/>
      <c r="E215" s="12"/>
      <c r="F215" s="12"/>
      <c r="G215" s="12"/>
      <c r="H215" s="12"/>
      <c r="I215" s="12"/>
      <c r="J215" s="12"/>
      <c r="K215" s="12"/>
      <c r="L215" s="12"/>
      <c r="M215" s="12"/>
      <c r="N215" s="12"/>
      <c r="O215" s="12"/>
      <c r="P215" s="12"/>
      <c r="Q215" s="12"/>
      <c r="R215" s="12"/>
      <c r="S215" s="12"/>
      <c r="T215" s="12"/>
      <c r="U215" s="12"/>
      <c r="V215" s="12"/>
      <c r="W215" s="12"/>
    </row>
    <row r="216" spans="1:23">
      <c r="A216" s="12"/>
      <c r="B216" s="12"/>
      <c r="C216" s="12"/>
      <c r="D216" s="12"/>
      <c r="E216" s="12"/>
      <c r="F216" s="12"/>
      <c r="G216" s="12"/>
      <c r="H216" s="12"/>
      <c r="I216" s="12"/>
      <c r="J216" s="12"/>
      <c r="K216" s="12"/>
      <c r="L216" s="12"/>
      <c r="M216" s="12"/>
      <c r="N216" s="12"/>
      <c r="O216" s="12"/>
      <c r="P216" s="12"/>
      <c r="Q216" s="12"/>
      <c r="R216" s="12"/>
      <c r="S216" s="12"/>
      <c r="T216" s="12"/>
      <c r="U216" s="12"/>
      <c r="V216" s="12"/>
      <c r="W216" s="12"/>
    </row>
    <row r="217" spans="1:23">
      <c r="A217" s="12"/>
      <c r="B217" s="12"/>
      <c r="C217" s="12"/>
      <c r="D217" s="12"/>
      <c r="E217" s="12"/>
      <c r="F217" s="12"/>
      <c r="G217" s="12"/>
      <c r="H217" s="12"/>
      <c r="I217" s="12"/>
      <c r="J217" s="12"/>
      <c r="K217" s="12"/>
      <c r="L217" s="12"/>
      <c r="M217" s="12"/>
      <c r="N217" s="12"/>
      <c r="O217" s="12"/>
      <c r="P217" s="12"/>
      <c r="Q217" s="12"/>
      <c r="R217" s="12"/>
      <c r="S217" s="12"/>
      <c r="T217" s="12"/>
      <c r="U217" s="12"/>
      <c r="V217" s="12"/>
      <c r="W217" s="12"/>
    </row>
    <row r="218" spans="1:23">
      <c r="A218" s="12"/>
      <c r="B218" s="12"/>
      <c r="C218" s="12"/>
      <c r="D218" s="12"/>
      <c r="E218" s="12"/>
      <c r="F218" s="12"/>
      <c r="G218" s="12"/>
      <c r="H218" s="12"/>
      <c r="I218" s="12"/>
      <c r="J218" s="12"/>
      <c r="K218" s="12"/>
      <c r="L218" s="12"/>
      <c r="M218" s="12"/>
      <c r="N218" s="12"/>
      <c r="O218" s="12"/>
      <c r="P218" s="12"/>
      <c r="Q218" s="12"/>
      <c r="R218" s="12"/>
      <c r="S218" s="12"/>
      <c r="T218" s="12"/>
      <c r="U218" s="12"/>
      <c r="V218" s="12"/>
      <c r="W218" s="12"/>
    </row>
    <row r="219" spans="1:23">
      <c r="A219" s="12"/>
      <c r="B219" s="12"/>
      <c r="C219" s="12"/>
      <c r="D219" s="12"/>
      <c r="E219" s="12"/>
      <c r="F219" s="12"/>
      <c r="G219" s="12"/>
      <c r="H219" s="12"/>
      <c r="I219" s="12"/>
      <c r="J219" s="12"/>
      <c r="K219" s="12"/>
      <c r="L219" s="12"/>
      <c r="M219" s="12"/>
      <c r="N219" s="12"/>
      <c r="O219" s="12"/>
      <c r="P219" s="12"/>
      <c r="Q219" s="12"/>
      <c r="R219" s="12"/>
      <c r="S219" s="12"/>
      <c r="T219" s="12"/>
      <c r="U219" s="12"/>
      <c r="V219" s="12"/>
      <c r="W219" s="12"/>
    </row>
    <row r="220" spans="1:23">
      <c r="A220" s="12"/>
      <c r="B220" s="12"/>
      <c r="C220" s="12"/>
      <c r="D220" s="12"/>
      <c r="E220" s="12"/>
      <c r="F220" s="12"/>
      <c r="G220" s="12"/>
      <c r="H220" s="12"/>
      <c r="I220" s="12"/>
      <c r="J220" s="12"/>
      <c r="K220" s="12"/>
      <c r="L220" s="12"/>
      <c r="M220" s="12"/>
      <c r="N220" s="12"/>
      <c r="O220" s="12"/>
      <c r="P220" s="12"/>
      <c r="Q220" s="12"/>
      <c r="R220" s="12"/>
      <c r="S220" s="12"/>
      <c r="T220" s="12"/>
      <c r="U220" s="12"/>
      <c r="V220" s="12"/>
      <c r="W220" s="12"/>
    </row>
    <row r="221" spans="1:23">
      <c r="A221" s="12"/>
      <c r="B221" s="12"/>
      <c r="C221" s="12"/>
      <c r="D221" s="12"/>
      <c r="E221" s="12"/>
      <c r="F221" s="12"/>
      <c r="G221" s="12"/>
      <c r="H221" s="12"/>
      <c r="I221" s="12"/>
      <c r="J221" s="12"/>
      <c r="K221" s="12"/>
      <c r="L221" s="12"/>
      <c r="M221" s="12"/>
      <c r="N221" s="12"/>
      <c r="O221" s="12"/>
      <c r="P221" s="12"/>
      <c r="Q221" s="12"/>
      <c r="R221" s="12"/>
      <c r="S221" s="12"/>
      <c r="T221" s="12"/>
      <c r="U221" s="12"/>
      <c r="V221" s="12"/>
      <c r="W221" s="12"/>
    </row>
    <row r="222" spans="1:23">
      <c r="A222" s="12"/>
      <c r="B222" s="12"/>
      <c r="C222" s="12"/>
      <c r="D222" s="12"/>
      <c r="E222" s="12"/>
      <c r="F222" s="12"/>
      <c r="G222" s="12"/>
      <c r="H222" s="12"/>
      <c r="I222" s="12"/>
      <c r="J222" s="12"/>
      <c r="K222" s="12"/>
      <c r="L222" s="12"/>
      <c r="M222" s="12"/>
      <c r="N222" s="12"/>
      <c r="O222" s="12"/>
      <c r="P222" s="12"/>
      <c r="Q222" s="12"/>
      <c r="R222" s="12"/>
      <c r="S222" s="12"/>
      <c r="T222" s="12"/>
      <c r="U222" s="12"/>
      <c r="V222" s="12"/>
      <c r="W222" s="12"/>
    </row>
    <row r="223" spans="1:23">
      <c r="A223" s="12"/>
      <c r="B223" s="12"/>
      <c r="C223" s="12"/>
      <c r="D223" s="12"/>
      <c r="E223" s="12"/>
      <c r="F223" s="12"/>
      <c r="G223" s="12"/>
      <c r="H223" s="12"/>
      <c r="I223" s="12"/>
      <c r="J223" s="12"/>
      <c r="K223" s="12"/>
      <c r="L223" s="12"/>
      <c r="M223" s="12"/>
      <c r="N223" s="12"/>
      <c r="O223" s="12"/>
      <c r="P223" s="12"/>
      <c r="Q223" s="12"/>
      <c r="R223" s="12"/>
      <c r="S223" s="12"/>
      <c r="T223" s="12"/>
      <c r="U223" s="12"/>
      <c r="V223" s="12"/>
      <c r="W223" s="12"/>
    </row>
    <row r="224" spans="1:23">
      <c r="A224" s="12"/>
      <c r="B224" s="12"/>
      <c r="C224" s="12"/>
      <c r="D224" s="12"/>
      <c r="E224" s="12"/>
      <c r="F224" s="12"/>
      <c r="G224" s="12"/>
      <c r="H224" s="12"/>
      <c r="I224" s="12"/>
      <c r="J224" s="12"/>
      <c r="K224" s="12"/>
      <c r="L224" s="12"/>
      <c r="M224" s="12"/>
      <c r="N224" s="12"/>
      <c r="O224" s="12"/>
      <c r="P224" s="12"/>
      <c r="Q224" s="12"/>
      <c r="R224" s="12"/>
      <c r="S224" s="12"/>
      <c r="T224" s="12"/>
      <c r="U224" s="12"/>
      <c r="V224" s="12"/>
      <c r="W224" s="12"/>
    </row>
    <row r="225" spans="1:23">
      <c r="A225" s="12"/>
      <c r="B225" s="12"/>
      <c r="C225" s="12"/>
      <c r="D225" s="12"/>
      <c r="E225" s="12"/>
      <c r="F225" s="12"/>
      <c r="G225" s="12"/>
      <c r="H225" s="12"/>
      <c r="I225" s="12"/>
      <c r="J225" s="12"/>
      <c r="K225" s="12"/>
      <c r="L225" s="12"/>
      <c r="M225" s="12"/>
      <c r="N225" s="12"/>
      <c r="O225" s="12"/>
      <c r="P225" s="12"/>
      <c r="Q225" s="12"/>
      <c r="R225" s="12"/>
      <c r="S225" s="12"/>
      <c r="T225" s="12"/>
      <c r="U225" s="12"/>
      <c r="V225" s="12"/>
      <c r="W225" s="12"/>
    </row>
    <row r="226" spans="1:23">
      <c r="A226" s="12"/>
      <c r="B226" s="12"/>
      <c r="C226" s="12"/>
      <c r="D226" s="12"/>
      <c r="E226" s="12"/>
      <c r="F226" s="12"/>
      <c r="G226" s="12"/>
      <c r="H226" s="12"/>
      <c r="I226" s="12"/>
      <c r="J226" s="12"/>
      <c r="K226" s="12"/>
      <c r="L226" s="12"/>
      <c r="M226" s="12"/>
      <c r="N226" s="12"/>
      <c r="O226" s="12"/>
      <c r="P226" s="12"/>
      <c r="Q226" s="12"/>
      <c r="R226" s="12"/>
      <c r="S226" s="12"/>
      <c r="T226" s="12"/>
      <c r="U226" s="12"/>
      <c r="V226" s="12"/>
      <c r="W226" s="12"/>
    </row>
    <row r="227" spans="1:23">
      <c r="A227" s="12"/>
      <c r="B227" s="12"/>
      <c r="C227" s="12"/>
      <c r="D227" s="12"/>
      <c r="E227" s="12"/>
      <c r="F227" s="12"/>
      <c r="G227" s="12"/>
      <c r="H227" s="12"/>
      <c r="I227" s="12"/>
      <c r="J227" s="12"/>
      <c r="K227" s="12"/>
      <c r="L227" s="12"/>
      <c r="M227" s="12"/>
      <c r="N227" s="12"/>
      <c r="O227" s="12"/>
      <c r="P227" s="12"/>
      <c r="Q227" s="12"/>
      <c r="R227" s="12"/>
      <c r="S227" s="12"/>
      <c r="T227" s="12"/>
      <c r="U227" s="12"/>
      <c r="V227" s="12"/>
      <c r="W227" s="12"/>
    </row>
    <row r="228" spans="1:23">
      <c r="A228" s="12"/>
      <c r="B228" s="12"/>
      <c r="C228" s="12"/>
      <c r="D228" s="12"/>
      <c r="E228" s="12"/>
      <c r="F228" s="12"/>
      <c r="G228" s="12"/>
      <c r="H228" s="12"/>
      <c r="I228" s="12"/>
      <c r="J228" s="12"/>
      <c r="K228" s="12"/>
      <c r="L228" s="12"/>
      <c r="M228" s="12"/>
      <c r="N228" s="12"/>
      <c r="O228" s="12"/>
      <c r="P228" s="12"/>
      <c r="Q228" s="12"/>
      <c r="R228" s="12"/>
      <c r="S228" s="12"/>
      <c r="T228" s="12"/>
      <c r="U228" s="12"/>
      <c r="V228" s="12"/>
      <c r="W228" s="12"/>
    </row>
    <row r="229" spans="1:23">
      <c r="A229" s="12"/>
      <c r="B229" s="12"/>
      <c r="C229" s="12"/>
      <c r="D229" s="12"/>
      <c r="E229" s="12"/>
      <c r="F229" s="12"/>
      <c r="G229" s="12"/>
      <c r="H229" s="12"/>
      <c r="I229" s="12"/>
      <c r="J229" s="12"/>
      <c r="K229" s="12"/>
      <c r="L229" s="12"/>
      <c r="M229" s="12"/>
      <c r="N229" s="12"/>
      <c r="O229" s="12"/>
      <c r="P229" s="12"/>
      <c r="Q229" s="12"/>
      <c r="R229" s="12"/>
      <c r="S229" s="12"/>
      <c r="T229" s="12"/>
      <c r="U229" s="12"/>
      <c r="V229" s="12"/>
      <c r="W229" s="12"/>
    </row>
    <row r="230" spans="1:23">
      <c r="A230" s="12"/>
      <c r="B230" s="12"/>
      <c r="C230" s="12"/>
      <c r="D230" s="12"/>
      <c r="E230" s="12"/>
      <c r="F230" s="12"/>
      <c r="G230" s="12"/>
      <c r="H230" s="12"/>
      <c r="I230" s="12"/>
      <c r="J230" s="12"/>
      <c r="K230" s="12"/>
      <c r="L230" s="12"/>
      <c r="M230" s="12"/>
      <c r="N230" s="12"/>
      <c r="O230" s="12"/>
      <c r="P230" s="12"/>
      <c r="Q230" s="12"/>
      <c r="R230" s="12"/>
      <c r="S230" s="12"/>
      <c r="T230" s="12"/>
      <c r="U230" s="12"/>
      <c r="V230" s="12"/>
      <c r="W230" s="12"/>
    </row>
    <row r="231" spans="1:23">
      <c r="A231" s="12"/>
      <c r="B231" s="12"/>
      <c r="C231" s="12"/>
      <c r="D231" s="12"/>
      <c r="E231" s="12"/>
      <c r="F231" s="12"/>
      <c r="G231" s="12"/>
      <c r="H231" s="12"/>
      <c r="I231" s="12"/>
      <c r="J231" s="12"/>
      <c r="K231" s="12"/>
      <c r="L231" s="12"/>
      <c r="M231" s="12"/>
      <c r="N231" s="12"/>
      <c r="O231" s="12"/>
      <c r="P231" s="12"/>
      <c r="Q231" s="12"/>
      <c r="R231" s="12"/>
      <c r="S231" s="12"/>
      <c r="T231" s="12"/>
      <c r="U231" s="12"/>
      <c r="V231" s="12"/>
      <c r="W231" s="12"/>
    </row>
    <row r="232" spans="1:23">
      <c r="A232" s="12"/>
      <c r="B232" s="12"/>
      <c r="C232" s="12"/>
      <c r="D232" s="12"/>
      <c r="E232" s="12"/>
      <c r="F232" s="12"/>
      <c r="G232" s="12"/>
      <c r="H232" s="12"/>
      <c r="I232" s="12"/>
      <c r="J232" s="12"/>
      <c r="K232" s="12"/>
      <c r="L232" s="12"/>
      <c r="M232" s="12"/>
      <c r="N232" s="12"/>
      <c r="O232" s="12"/>
      <c r="P232" s="12"/>
      <c r="Q232" s="12"/>
      <c r="R232" s="12"/>
      <c r="S232" s="12"/>
      <c r="T232" s="12"/>
      <c r="U232" s="12"/>
      <c r="V232" s="12"/>
      <c r="W232" s="12"/>
    </row>
    <row r="233" spans="1:23">
      <c r="A233" s="12"/>
      <c r="B233" s="12"/>
      <c r="C233" s="12"/>
      <c r="D233" s="12"/>
      <c r="E233" s="12"/>
      <c r="F233" s="12"/>
      <c r="G233" s="12"/>
      <c r="H233" s="12"/>
      <c r="I233" s="12"/>
      <c r="J233" s="12"/>
      <c r="K233" s="12"/>
      <c r="L233" s="12"/>
      <c r="M233" s="12"/>
      <c r="N233" s="12"/>
      <c r="O233" s="12"/>
      <c r="P233" s="12"/>
      <c r="Q233" s="12"/>
      <c r="R233" s="12"/>
      <c r="S233" s="12"/>
      <c r="T233" s="12"/>
      <c r="U233" s="12"/>
      <c r="V233" s="12"/>
      <c r="W233" s="12"/>
    </row>
    <row r="234" spans="1:23">
      <c r="A234" s="12"/>
      <c r="B234" s="12"/>
      <c r="C234" s="12"/>
      <c r="D234" s="12"/>
      <c r="E234" s="12"/>
      <c r="F234" s="12"/>
      <c r="G234" s="12"/>
      <c r="H234" s="12"/>
      <c r="I234" s="12"/>
      <c r="J234" s="12"/>
      <c r="K234" s="12"/>
      <c r="L234" s="12"/>
      <c r="M234" s="12"/>
      <c r="N234" s="12"/>
      <c r="O234" s="12"/>
      <c r="P234" s="12"/>
      <c r="Q234" s="12"/>
      <c r="R234" s="12"/>
      <c r="S234" s="12"/>
      <c r="T234" s="12"/>
      <c r="U234" s="12"/>
      <c r="V234" s="12"/>
      <c r="W234" s="12"/>
    </row>
    <row r="235" spans="1:23">
      <c r="A235" s="12"/>
      <c r="B235" s="12"/>
      <c r="C235" s="12"/>
      <c r="D235" s="12"/>
      <c r="E235" s="12"/>
      <c r="F235" s="12"/>
      <c r="G235" s="12"/>
      <c r="H235" s="12"/>
      <c r="I235" s="12"/>
      <c r="J235" s="12"/>
      <c r="K235" s="12"/>
      <c r="L235" s="12"/>
      <c r="M235" s="12"/>
      <c r="N235" s="12"/>
      <c r="O235" s="12"/>
      <c r="P235" s="12"/>
      <c r="Q235" s="12"/>
      <c r="R235" s="12"/>
      <c r="S235" s="12"/>
      <c r="T235" s="12"/>
      <c r="U235" s="12"/>
      <c r="V235" s="12"/>
      <c r="W235" s="12"/>
    </row>
    <row r="236" spans="1:23">
      <c r="A236" s="12"/>
      <c r="B236" s="12"/>
      <c r="C236" s="12"/>
      <c r="D236" s="12"/>
      <c r="E236" s="12"/>
      <c r="F236" s="12"/>
      <c r="G236" s="12"/>
      <c r="H236" s="12"/>
      <c r="I236" s="12"/>
      <c r="J236" s="12"/>
      <c r="K236" s="12"/>
      <c r="L236" s="12"/>
      <c r="M236" s="12"/>
      <c r="N236" s="12"/>
      <c r="O236" s="12"/>
      <c r="P236" s="12"/>
      <c r="Q236" s="12"/>
      <c r="R236" s="12"/>
      <c r="S236" s="12"/>
      <c r="T236" s="12"/>
      <c r="U236" s="12"/>
      <c r="V236" s="12"/>
      <c r="W236" s="12"/>
    </row>
    <row r="237" spans="1:23">
      <c r="A237" s="12"/>
      <c r="B237" s="12"/>
      <c r="C237" s="12"/>
      <c r="D237" s="12"/>
      <c r="E237" s="12"/>
      <c r="F237" s="12"/>
      <c r="G237" s="12"/>
      <c r="H237" s="12"/>
      <c r="I237" s="12"/>
      <c r="J237" s="12"/>
      <c r="K237" s="12"/>
      <c r="L237" s="12"/>
      <c r="M237" s="12"/>
      <c r="N237" s="12"/>
      <c r="O237" s="12"/>
      <c r="P237" s="12"/>
      <c r="Q237" s="12"/>
      <c r="R237" s="12"/>
      <c r="S237" s="12"/>
      <c r="T237" s="12"/>
      <c r="U237" s="12"/>
      <c r="V237" s="12"/>
      <c r="W237" s="12"/>
    </row>
    <row r="238" spans="1:23">
      <c r="A238" s="12"/>
      <c r="B238" s="12"/>
      <c r="C238" s="12"/>
      <c r="D238" s="12"/>
      <c r="E238" s="12"/>
      <c r="F238" s="12"/>
      <c r="G238" s="12"/>
      <c r="H238" s="12"/>
      <c r="I238" s="12"/>
      <c r="J238" s="12"/>
      <c r="K238" s="12"/>
      <c r="L238" s="12"/>
      <c r="M238" s="12"/>
      <c r="N238" s="12"/>
      <c r="O238" s="12"/>
      <c r="P238" s="12"/>
      <c r="Q238" s="12"/>
      <c r="R238" s="12"/>
      <c r="S238" s="12"/>
      <c r="T238" s="12"/>
      <c r="U238" s="12"/>
      <c r="V238" s="12"/>
      <c r="W238" s="12"/>
    </row>
    <row r="239" spans="1:23">
      <c r="A239" s="12"/>
      <c r="B239" s="12"/>
      <c r="C239" s="12"/>
      <c r="D239" s="12"/>
      <c r="E239" s="12"/>
      <c r="F239" s="12"/>
      <c r="G239" s="12"/>
      <c r="H239" s="12"/>
      <c r="I239" s="12"/>
      <c r="J239" s="12"/>
      <c r="K239" s="12"/>
      <c r="L239" s="12"/>
      <c r="M239" s="12"/>
      <c r="N239" s="12"/>
      <c r="O239" s="12"/>
      <c r="P239" s="12"/>
      <c r="Q239" s="12"/>
      <c r="R239" s="12"/>
      <c r="S239" s="12"/>
      <c r="T239" s="12"/>
      <c r="U239" s="12"/>
      <c r="V239" s="12"/>
      <c r="W239" s="12"/>
    </row>
    <row r="240" spans="1:23">
      <c r="A240" s="12"/>
      <c r="B240" s="12"/>
      <c r="C240" s="12"/>
      <c r="D240" s="12"/>
      <c r="E240" s="12"/>
      <c r="F240" s="12"/>
      <c r="G240" s="12"/>
      <c r="H240" s="12"/>
      <c r="I240" s="12"/>
      <c r="J240" s="12"/>
      <c r="K240" s="12"/>
      <c r="L240" s="12"/>
      <c r="M240" s="12"/>
      <c r="N240" s="12"/>
      <c r="O240" s="12"/>
      <c r="P240" s="12"/>
      <c r="Q240" s="12"/>
      <c r="R240" s="12"/>
      <c r="S240" s="12"/>
      <c r="T240" s="12"/>
      <c r="U240" s="12"/>
      <c r="V240" s="12"/>
      <c r="W240" s="12"/>
    </row>
    <row r="241" spans="1:23">
      <c r="A241" s="12"/>
      <c r="B241" s="12"/>
      <c r="C241" s="12"/>
      <c r="D241" s="12"/>
      <c r="E241" s="12"/>
      <c r="F241" s="12"/>
      <c r="G241" s="12"/>
      <c r="H241" s="12"/>
      <c r="I241" s="12"/>
      <c r="J241" s="12"/>
      <c r="K241" s="12"/>
      <c r="L241" s="12"/>
      <c r="M241" s="12"/>
      <c r="N241" s="12"/>
      <c r="O241" s="12"/>
      <c r="P241" s="12"/>
      <c r="Q241" s="12"/>
      <c r="R241" s="12"/>
      <c r="S241" s="12"/>
      <c r="T241" s="12"/>
      <c r="U241" s="12"/>
      <c r="V241" s="12"/>
      <c r="W241" s="12"/>
    </row>
    <row r="242" spans="1:23">
      <c r="A242" s="12"/>
      <c r="B242" s="12"/>
      <c r="C242" s="12"/>
      <c r="D242" s="12"/>
      <c r="E242" s="12"/>
      <c r="F242" s="12"/>
      <c r="G242" s="12"/>
      <c r="H242" s="12"/>
      <c r="I242" s="12"/>
      <c r="J242" s="12"/>
      <c r="K242" s="12"/>
      <c r="L242" s="12"/>
      <c r="M242" s="12"/>
      <c r="N242" s="12"/>
      <c r="O242" s="12"/>
      <c r="P242" s="12"/>
      <c r="Q242" s="12"/>
      <c r="R242" s="12"/>
      <c r="S242" s="12"/>
      <c r="T242" s="12"/>
      <c r="U242" s="12"/>
      <c r="V242" s="12"/>
      <c r="W242" s="12"/>
    </row>
    <row r="243" spans="1:23">
      <c r="A243" s="12"/>
      <c r="B243" s="12"/>
      <c r="C243" s="12"/>
      <c r="D243" s="12"/>
      <c r="E243" s="12"/>
      <c r="F243" s="12"/>
      <c r="G243" s="12"/>
      <c r="H243" s="12"/>
      <c r="I243" s="12"/>
      <c r="J243" s="12"/>
      <c r="K243" s="12"/>
      <c r="L243" s="12"/>
      <c r="M243" s="12"/>
      <c r="N243" s="12"/>
      <c r="O243" s="12"/>
      <c r="P243" s="12"/>
      <c r="Q243" s="12"/>
      <c r="R243" s="12"/>
      <c r="S243" s="12"/>
      <c r="T243" s="12"/>
      <c r="U243" s="12"/>
      <c r="V243" s="12"/>
      <c r="W243" s="12"/>
    </row>
    <row r="244" spans="1:23">
      <c r="A244" s="12"/>
      <c r="B244" s="12"/>
      <c r="C244" s="12"/>
      <c r="D244" s="12"/>
      <c r="E244" s="12"/>
      <c r="F244" s="12"/>
      <c r="G244" s="12"/>
      <c r="H244" s="12"/>
      <c r="I244" s="12"/>
      <c r="J244" s="12"/>
      <c r="K244" s="12"/>
      <c r="L244" s="12"/>
      <c r="M244" s="12"/>
      <c r="N244" s="12"/>
      <c r="O244" s="12"/>
      <c r="P244" s="12"/>
      <c r="Q244" s="12"/>
      <c r="R244" s="12"/>
      <c r="S244" s="12"/>
      <c r="T244" s="12"/>
      <c r="U244" s="12"/>
      <c r="V244" s="12"/>
      <c r="W244" s="12"/>
    </row>
    <row r="245" spans="1:23">
      <c r="A245" s="12"/>
      <c r="B245" s="12"/>
      <c r="C245" s="12"/>
      <c r="D245" s="12"/>
      <c r="E245" s="12"/>
      <c r="F245" s="12"/>
      <c r="G245" s="12"/>
      <c r="H245" s="12"/>
      <c r="I245" s="12"/>
      <c r="J245" s="12"/>
      <c r="K245" s="12"/>
      <c r="L245" s="12"/>
      <c r="M245" s="12"/>
      <c r="N245" s="12"/>
      <c r="O245" s="12"/>
      <c r="P245" s="12"/>
      <c r="Q245" s="12"/>
      <c r="R245" s="12"/>
      <c r="S245" s="12"/>
      <c r="T245" s="12"/>
      <c r="U245" s="12"/>
      <c r="V245" s="12"/>
      <c r="W245" s="12"/>
    </row>
    <row r="246" spans="1:23">
      <c r="A246" s="12"/>
      <c r="B246" s="12"/>
      <c r="C246" s="12"/>
      <c r="D246" s="12"/>
      <c r="E246" s="12"/>
      <c r="F246" s="12"/>
      <c r="G246" s="12"/>
      <c r="H246" s="12"/>
      <c r="I246" s="12"/>
      <c r="J246" s="12"/>
      <c r="K246" s="12"/>
      <c r="L246" s="12"/>
      <c r="M246" s="12"/>
      <c r="N246" s="12"/>
      <c r="O246" s="12"/>
      <c r="P246" s="12"/>
      <c r="Q246" s="12"/>
      <c r="R246" s="12"/>
      <c r="S246" s="12"/>
      <c r="T246" s="12"/>
      <c r="U246" s="12"/>
      <c r="V246" s="12"/>
      <c r="W246" s="12"/>
    </row>
    <row r="247" spans="1:23">
      <c r="A247" s="12"/>
      <c r="B247" s="12"/>
      <c r="C247" s="12"/>
      <c r="D247" s="12"/>
      <c r="E247" s="12"/>
      <c r="F247" s="12"/>
      <c r="G247" s="12"/>
      <c r="H247" s="12"/>
      <c r="I247" s="12"/>
      <c r="J247" s="12"/>
      <c r="K247" s="12"/>
      <c r="L247" s="12"/>
      <c r="M247" s="12"/>
      <c r="N247" s="12"/>
      <c r="O247" s="12"/>
      <c r="P247" s="12"/>
      <c r="Q247" s="12"/>
      <c r="R247" s="12"/>
      <c r="S247" s="12"/>
      <c r="T247" s="12"/>
      <c r="U247" s="12"/>
      <c r="V247" s="12"/>
      <c r="W247" s="12"/>
    </row>
    <row r="248" spans="1:23">
      <c r="A248" s="12"/>
      <c r="B248" s="12"/>
      <c r="C248" s="12"/>
      <c r="D248" s="12"/>
      <c r="E248" s="12"/>
      <c r="F248" s="12"/>
      <c r="G248" s="12"/>
      <c r="H248" s="12"/>
      <c r="I248" s="12"/>
      <c r="J248" s="12"/>
      <c r="K248" s="12"/>
      <c r="L248" s="12"/>
      <c r="M248" s="12"/>
      <c r="N248" s="12"/>
      <c r="O248" s="12"/>
      <c r="P248" s="12"/>
      <c r="Q248" s="12"/>
      <c r="R248" s="12"/>
      <c r="S248" s="12"/>
      <c r="T248" s="12"/>
      <c r="U248" s="12"/>
      <c r="V248" s="12"/>
      <c r="W248" s="12"/>
    </row>
    <row r="249" spans="1:23">
      <c r="A249" s="12"/>
      <c r="B249" s="12"/>
      <c r="C249" s="12"/>
      <c r="D249" s="12"/>
      <c r="E249" s="12"/>
      <c r="F249" s="12"/>
      <c r="G249" s="12"/>
      <c r="H249" s="12"/>
      <c r="I249" s="12"/>
      <c r="J249" s="12"/>
      <c r="K249" s="12"/>
      <c r="L249" s="12"/>
      <c r="M249" s="12"/>
      <c r="N249" s="12"/>
      <c r="O249" s="12"/>
      <c r="P249" s="12"/>
      <c r="Q249" s="12"/>
      <c r="R249" s="12"/>
      <c r="S249" s="12"/>
      <c r="T249" s="12"/>
      <c r="U249" s="12"/>
      <c r="V249" s="12"/>
      <c r="W249" s="12"/>
    </row>
    <row r="250" spans="1:23">
      <c r="A250" s="12"/>
      <c r="B250" s="12"/>
      <c r="C250" s="12"/>
      <c r="D250" s="12"/>
      <c r="E250" s="12"/>
      <c r="F250" s="12"/>
      <c r="G250" s="12"/>
      <c r="H250" s="12"/>
      <c r="I250" s="12"/>
      <c r="J250" s="12"/>
      <c r="K250" s="12"/>
      <c r="L250" s="12"/>
      <c r="M250" s="12"/>
      <c r="N250" s="12"/>
      <c r="O250" s="12"/>
      <c r="P250" s="12"/>
      <c r="Q250" s="12"/>
      <c r="R250" s="12"/>
      <c r="S250" s="12"/>
      <c r="T250" s="12"/>
      <c r="U250" s="12"/>
      <c r="V250" s="12"/>
      <c r="W250" s="12"/>
    </row>
    <row r="251" spans="1:23">
      <c r="A251" s="12"/>
      <c r="B251" s="12"/>
      <c r="C251" s="12"/>
      <c r="D251" s="12"/>
      <c r="E251" s="12"/>
      <c r="F251" s="12"/>
      <c r="G251" s="12"/>
      <c r="H251" s="12"/>
      <c r="I251" s="12"/>
      <c r="J251" s="12"/>
      <c r="K251" s="12"/>
      <c r="L251" s="12"/>
      <c r="M251" s="12"/>
      <c r="N251" s="12"/>
      <c r="O251" s="12"/>
      <c r="P251" s="12"/>
      <c r="Q251" s="12"/>
      <c r="R251" s="12"/>
      <c r="S251" s="12"/>
      <c r="T251" s="12"/>
      <c r="U251" s="12"/>
      <c r="V251" s="12"/>
      <c r="W251" s="12"/>
    </row>
    <row r="252" spans="1:23">
      <c r="A252" s="12"/>
      <c r="B252" s="12"/>
      <c r="C252" s="12"/>
      <c r="D252" s="12"/>
      <c r="E252" s="12"/>
      <c r="F252" s="12"/>
      <c r="G252" s="12"/>
      <c r="H252" s="12"/>
      <c r="I252" s="12"/>
      <c r="J252" s="12"/>
      <c r="K252" s="12"/>
      <c r="L252" s="12"/>
      <c r="M252" s="12"/>
      <c r="N252" s="12"/>
      <c r="O252" s="12"/>
      <c r="P252" s="12"/>
      <c r="Q252" s="12"/>
      <c r="R252" s="12"/>
      <c r="S252" s="12"/>
      <c r="T252" s="12"/>
      <c r="U252" s="12"/>
      <c r="V252" s="12"/>
      <c r="W252" s="12"/>
    </row>
    <row r="253" spans="1:23">
      <c r="A253" s="12"/>
      <c r="B253" s="12"/>
      <c r="C253" s="12"/>
      <c r="D253" s="12"/>
      <c r="E253" s="12"/>
      <c r="F253" s="12"/>
      <c r="G253" s="12"/>
      <c r="H253" s="12"/>
      <c r="I253" s="12"/>
      <c r="J253" s="12"/>
      <c r="K253" s="12"/>
      <c r="L253" s="12"/>
      <c r="M253" s="12"/>
      <c r="N253" s="12"/>
      <c r="O253" s="12"/>
      <c r="P253" s="12"/>
      <c r="Q253" s="12"/>
      <c r="R253" s="12"/>
      <c r="S253" s="12"/>
      <c r="T253" s="12"/>
      <c r="U253" s="12"/>
      <c r="V253" s="12"/>
      <c r="W253" s="12"/>
    </row>
    <row r="254" spans="1:23">
      <c r="A254" s="12"/>
      <c r="B254" s="12"/>
      <c r="C254" s="12"/>
      <c r="D254" s="12"/>
      <c r="E254" s="12"/>
      <c r="F254" s="12"/>
      <c r="G254" s="12"/>
      <c r="H254" s="12"/>
      <c r="I254" s="12"/>
      <c r="J254" s="12"/>
      <c r="K254" s="12"/>
      <c r="L254" s="12"/>
      <c r="M254" s="12"/>
      <c r="N254" s="12"/>
      <c r="O254" s="12"/>
      <c r="P254" s="12"/>
      <c r="Q254" s="12"/>
      <c r="R254" s="12"/>
      <c r="S254" s="12"/>
      <c r="T254" s="12"/>
      <c r="U254" s="12"/>
      <c r="V254" s="12"/>
      <c r="W254" s="12"/>
    </row>
    <row r="255" spans="1:23">
      <c r="A255" s="12"/>
      <c r="B255" s="12"/>
      <c r="C255" s="12"/>
      <c r="D255" s="12"/>
      <c r="E255" s="12"/>
      <c r="F255" s="12"/>
      <c r="G255" s="12"/>
      <c r="H255" s="12"/>
      <c r="I255" s="12"/>
      <c r="J255" s="12"/>
      <c r="K255" s="12"/>
      <c r="L255" s="12"/>
      <c r="M255" s="12"/>
      <c r="N255" s="12"/>
      <c r="O255" s="12"/>
      <c r="P255" s="12"/>
      <c r="Q255" s="12"/>
      <c r="R255" s="12"/>
      <c r="S255" s="12"/>
      <c r="T255" s="12"/>
      <c r="U255" s="12"/>
      <c r="V255" s="12"/>
      <c r="W255" s="12"/>
    </row>
    <row r="256" spans="1:23">
      <c r="A256" s="12"/>
      <c r="B256" s="12"/>
      <c r="C256" s="12"/>
      <c r="D256" s="12"/>
      <c r="E256" s="12"/>
      <c r="F256" s="12"/>
      <c r="G256" s="12"/>
      <c r="H256" s="12"/>
      <c r="I256" s="12"/>
      <c r="J256" s="12"/>
      <c r="K256" s="12"/>
      <c r="L256" s="12"/>
      <c r="M256" s="12"/>
      <c r="N256" s="12"/>
      <c r="O256" s="12"/>
      <c r="P256" s="12"/>
      <c r="Q256" s="12"/>
      <c r="R256" s="12"/>
      <c r="S256" s="12"/>
      <c r="T256" s="12"/>
      <c r="U256" s="12"/>
      <c r="V256" s="12"/>
      <c r="W256" s="12"/>
    </row>
    <row r="257" spans="1:23">
      <c r="A257" s="12"/>
      <c r="B257" s="12"/>
      <c r="C257" s="12"/>
      <c r="D257" s="12"/>
      <c r="E257" s="12"/>
      <c r="F257" s="12"/>
      <c r="G257" s="12"/>
      <c r="H257" s="12"/>
      <c r="I257" s="12"/>
      <c r="J257" s="12"/>
      <c r="K257" s="12"/>
      <c r="L257" s="12"/>
      <c r="M257" s="12"/>
      <c r="N257" s="12"/>
      <c r="O257" s="12"/>
      <c r="P257" s="12"/>
      <c r="Q257" s="12"/>
      <c r="R257" s="12"/>
      <c r="S257" s="12"/>
      <c r="T257" s="12"/>
      <c r="U257" s="12"/>
      <c r="V257" s="12"/>
      <c r="W257" s="12"/>
    </row>
    <row r="258" spans="1:23">
      <c r="A258" s="12"/>
      <c r="B258" s="12"/>
      <c r="C258" s="12"/>
      <c r="D258" s="12"/>
      <c r="E258" s="12"/>
      <c r="F258" s="12"/>
      <c r="G258" s="12"/>
      <c r="H258" s="12"/>
      <c r="I258" s="12"/>
      <c r="J258" s="12"/>
      <c r="K258" s="12"/>
      <c r="L258" s="12"/>
      <c r="M258" s="12"/>
      <c r="N258" s="12"/>
      <c r="O258" s="12"/>
      <c r="P258" s="12"/>
      <c r="Q258" s="12"/>
      <c r="R258" s="12"/>
      <c r="S258" s="12"/>
      <c r="T258" s="12"/>
      <c r="U258" s="12"/>
      <c r="V258" s="12"/>
      <c r="W258" s="12"/>
    </row>
    <row r="259" spans="1:23">
      <c r="A259" s="12"/>
      <c r="B259" s="12"/>
      <c r="C259" s="12"/>
      <c r="D259" s="12"/>
      <c r="E259" s="12"/>
      <c r="F259" s="12"/>
      <c r="G259" s="12"/>
      <c r="H259" s="12"/>
      <c r="I259" s="12"/>
      <c r="J259" s="12"/>
      <c r="K259" s="12"/>
      <c r="L259" s="12"/>
      <c r="M259" s="12"/>
      <c r="N259" s="12"/>
      <c r="O259" s="12"/>
      <c r="P259" s="12"/>
      <c r="Q259" s="12"/>
      <c r="R259" s="12"/>
      <c r="S259" s="12"/>
      <c r="T259" s="12"/>
      <c r="U259" s="12"/>
      <c r="V259" s="12"/>
      <c r="W259" s="12"/>
    </row>
    <row r="260" spans="1:23">
      <c r="A260" s="12"/>
      <c r="B260" s="12"/>
      <c r="C260" s="12"/>
      <c r="D260" s="12"/>
      <c r="E260" s="12"/>
      <c r="F260" s="12"/>
      <c r="G260" s="12"/>
      <c r="H260" s="12"/>
      <c r="I260" s="12"/>
      <c r="J260" s="12"/>
      <c r="K260" s="12"/>
      <c r="L260" s="12"/>
      <c r="M260" s="12"/>
      <c r="N260" s="12"/>
      <c r="O260" s="12"/>
      <c r="P260" s="12"/>
      <c r="Q260" s="12"/>
      <c r="R260" s="12"/>
      <c r="S260" s="12"/>
      <c r="T260" s="12"/>
      <c r="U260" s="12"/>
      <c r="V260" s="12"/>
      <c r="W260" s="12"/>
    </row>
    <row r="261" spans="1:23">
      <c r="A261" s="12"/>
      <c r="B261" s="12"/>
      <c r="C261" s="12"/>
      <c r="D261" s="12"/>
      <c r="E261" s="12"/>
      <c r="F261" s="12"/>
      <c r="G261" s="12"/>
      <c r="H261" s="12"/>
      <c r="I261" s="12"/>
      <c r="J261" s="12"/>
      <c r="K261" s="12"/>
      <c r="L261" s="12"/>
      <c r="M261" s="12"/>
      <c r="N261" s="12"/>
      <c r="O261" s="12"/>
      <c r="P261" s="12"/>
      <c r="Q261" s="12"/>
      <c r="R261" s="12"/>
      <c r="S261" s="12"/>
      <c r="T261" s="12"/>
      <c r="U261" s="12"/>
      <c r="V261" s="12"/>
      <c r="W261" s="12"/>
    </row>
    <row r="262" spans="1:23">
      <c r="A262" s="12"/>
      <c r="B262" s="12"/>
      <c r="C262" s="12"/>
      <c r="D262" s="12"/>
      <c r="E262" s="12"/>
      <c r="F262" s="12"/>
      <c r="G262" s="12"/>
      <c r="H262" s="12"/>
      <c r="I262" s="12"/>
      <c r="J262" s="12"/>
      <c r="K262" s="12"/>
      <c r="L262" s="12"/>
      <c r="M262" s="12"/>
      <c r="N262" s="12"/>
      <c r="O262" s="12"/>
      <c r="P262" s="12"/>
      <c r="Q262" s="12"/>
      <c r="R262" s="12"/>
      <c r="S262" s="12"/>
      <c r="T262" s="12"/>
      <c r="U262" s="12"/>
      <c r="V262" s="12"/>
      <c r="W262" s="12"/>
    </row>
    <row r="263" spans="1:23">
      <c r="A263" s="12"/>
      <c r="B263" s="12"/>
      <c r="C263" s="12"/>
      <c r="D263" s="12"/>
      <c r="E263" s="12"/>
      <c r="F263" s="12"/>
      <c r="G263" s="12"/>
      <c r="H263" s="12"/>
      <c r="I263" s="12"/>
      <c r="J263" s="12"/>
      <c r="K263" s="12"/>
      <c r="L263" s="12"/>
      <c r="M263" s="12"/>
      <c r="N263" s="12"/>
      <c r="O263" s="12"/>
      <c r="P263" s="12"/>
      <c r="Q263" s="12"/>
      <c r="R263" s="12"/>
      <c r="S263" s="12"/>
      <c r="T263" s="12"/>
      <c r="U263" s="12"/>
      <c r="V263" s="12"/>
      <c r="W263" s="12"/>
    </row>
    <row r="264" spans="1:23">
      <c r="A264" s="12"/>
      <c r="B264" s="12"/>
      <c r="C264" s="12"/>
      <c r="D264" s="12"/>
      <c r="E264" s="12"/>
      <c r="F264" s="12"/>
      <c r="G264" s="12"/>
      <c r="H264" s="12"/>
      <c r="I264" s="12"/>
      <c r="J264" s="12"/>
      <c r="K264" s="12"/>
      <c r="L264" s="12"/>
      <c r="M264" s="12"/>
      <c r="N264" s="12"/>
      <c r="O264" s="12"/>
      <c r="P264" s="12"/>
      <c r="Q264" s="12"/>
      <c r="R264" s="12"/>
      <c r="S264" s="12"/>
      <c r="T264" s="12"/>
      <c r="U264" s="12"/>
      <c r="V264" s="12"/>
      <c r="W264" s="12"/>
    </row>
    <row r="265" spans="1:23">
      <c r="A265" s="12"/>
      <c r="B265" s="12"/>
      <c r="C265" s="12"/>
      <c r="D265" s="12"/>
      <c r="E265" s="12"/>
      <c r="F265" s="12"/>
      <c r="G265" s="12"/>
      <c r="H265" s="12"/>
      <c r="I265" s="12"/>
      <c r="J265" s="12"/>
      <c r="K265" s="12"/>
      <c r="L265" s="12"/>
      <c r="M265" s="12"/>
      <c r="N265" s="12"/>
      <c r="O265" s="12"/>
      <c r="P265" s="12"/>
      <c r="Q265" s="12"/>
      <c r="R265" s="12"/>
      <c r="S265" s="12"/>
      <c r="T265" s="12"/>
      <c r="U265" s="12"/>
      <c r="V265" s="12"/>
      <c r="W265" s="12"/>
    </row>
    <row r="266" spans="1:23">
      <c r="A266" s="12"/>
      <c r="B266" s="12"/>
      <c r="C266" s="12"/>
      <c r="D266" s="12"/>
      <c r="E266" s="12"/>
      <c r="F266" s="12"/>
      <c r="G266" s="12"/>
      <c r="H266" s="12"/>
      <c r="I266" s="12"/>
      <c r="J266" s="12"/>
      <c r="K266" s="12"/>
      <c r="L266" s="12"/>
      <c r="M266" s="12"/>
      <c r="N266" s="12"/>
      <c r="O266" s="12"/>
      <c r="P266" s="12"/>
      <c r="Q266" s="12"/>
      <c r="R266" s="12"/>
      <c r="S266" s="12"/>
      <c r="T266" s="12"/>
      <c r="U266" s="12"/>
      <c r="V266" s="12"/>
      <c r="W266" s="12"/>
    </row>
    <row r="267" spans="1:23">
      <c r="A267" s="12"/>
      <c r="B267" s="12"/>
      <c r="C267" s="12"/>
      <c r="D267" s="12"/>
      <c r="E267" s="12"/>
      <c r="F267" s="12"/>
      <c r="G267" s="12"/>
      <c r="H267" s="12"/>
      <c r="I267" s="12"/>
      <c r="J267" s="12"/>
      <c r="K267" s="12"/>
      <c r="L267" s="12"/>
      <c r="M267" s="12"/>
      <c r="N267" s="12"/>
      <c r="O267" s="12"/>
      <c r="P267" s="12"/>
      <c r="Q267" s="12"/>
      <c r="R267" s="12"/>
      <c r="S267" s="12"/>
      <c r="T267" s="12"/>
      <c r="U267" s="12"/>
      <c r="V267" s="12"/>
      <c r="W267" s="12"/>
    </row>
    <row r="268" spans="1:23">
      <c r="A268" s="12"/>
      <c r="B268" s="12"/>
      <c r="C268" s="12"/>
      <c r="D268" s="12"/>
      <c r="E268" s="12"/>
      <c r="F268" s="12"/>
      <c r="G268" s="12"/>
      <c r="H268" s="12"/>
      <c r="I268" s="12"/>
      <c r="J268" s="12"/>
      <c r="K268" s="12"/>
      <c r="L268" s="12"/>
      <c r="M268" s="12"/>
      <c r="N268" s="12"/>
      <c r="O268" s="12"/>
      <c r="P268" s="12"/>
      <c r="Q268" s="12"/>
      <c r="R268" s="12"/>
      <c r="S268" s="12"/>
      <c r="T268" s="12"/>
      <c r="U268" s="12"/>
      <c r="V268" s="12"/>
      <c r="W268" s="12"/>
    </row>
    <row r="269" spans="1:23">
      <c r="A269" s="12"/>
      <c r="B269" s="12"/>
      <c r="C269" s="12"/>
      <c r="D269" s="12"/>
      <c r="E269" s="12"/>
      <c r="F269" s="12"/>
      <c r="G269" s="12"/>
      <c r="H269" s="12"/>
      <c r="I269" s="12"/>
      <c r="J269" s="12"/>
      <c r="K269" s="12"/>
      <c r="L269" s="12"/>
      <c r="M269" s="12"/>
      <c r="N269" s="12"/>
      <c r="O269" s="12"/>
      <c r="P269" s="12"/>
      <c r="Q269" s="12"/>
      <c r="R269" s="12"/>
      <c r="S269" s="12"/>
      <c r="T269" s="12"/>
      <c r="U269" s="12"/>
      <c r="V269" s="12"/>
      <c r="W269" s="12"/>
    </row>
    <row r="270" spans="1:23">
      <c r="A270" s="12"/>
      <c r="B270" s="12"/>
      <c r="C270" s="12"/>
      <c r="D270" s="12"/>
      <c r="E270" s="12"/>
      <c r="F270" s="12"/>
      <c r="G270" s="12"/>
      <c r="H270" s="12"/>
      <c r="I270" s="12"/>
      <c r="J270" s="12"/>
      <c r="K270" s="12"/>
      <c r="L270" s="12"/>
      <c r="M270" s="12"/>
      <c r="N270" s="12"/>
      <c r="O270" s="12"/>
      <c r="P270" s="12"/>
      <c r="Q270" s="12"/>
      <c r="R270" s="12"/>
      <c r="S270" s="12"/>
      <c r="T270" s="12"/>
      <c r="U270" s="12"/>
      <c r="V270" s="12"/>
      <c r="W270" s="12"/>
    </row>
    <row r="271" spans="1:23">
      <c r="A271" s="12"/>
      <c r="B271" s="12"/>
      <c r="C271" s="12"/>
      <c r="D271" s="12"/>
      <c r="E271" s="12"/>
      <c r="F271" s="12"/>
      <c r="G271" s="12"/>
      <c r="H271" s="12"/>
      <c r="I271" s="12"/>
      <c r="J271" s="12"/>
      <c r="K271" s="12"/>
      <c r="L271" s="12"/>
      <c r="M271" s="12"/>
      <c r="N271" s="12"/>
      <c r="O271" s="12"/>
      <c r="P271" s="12"/>
      <c r="Q271" s="12"/>
      <c r="R271" s="12"/>
      <c r="S271" s="12"/>
      <c r="T271" s="12"/>
      <c r="U271" s="12"/>
      <c r="V271" s="12"/>
      <c r="W271" s="12"/>
    </row>
    <row r="272" spans="1:23">
      <c r="A272" s="12"/>
      <c r="B272" s="12"/>
      <c r="C272" s="12"/>
      <c r="D272" s="12"/>
      <c r="E272" s="12"/>
      <c r="F272" s="12"/>
      <c r="G272" s="12"/>
      <c r="H272" s="12"/>
      <c r="I272" s="12"/>
      <c r="J272" s="12"/>
      <c r="K272" s="12"/>
      <c r="L272" s="12"/>
      <c r="M272" s="12"/>
      <c r="N272" s="12"/>
      <c r="O272" s="12"/>
      <c r="P272" s="12"/>
      <c r="Q272" s="12"/>
      <c r="R272" s="12"/>
      <c r="S272" s="12"/>
      <c r="T272" s="12"/>
      <c r="U272" s="12"/>
      <c r="V272" s="12"/>
      <c r="W272" s="12"/>
    </row>
    <row r="273" spans="1:23">
      <c r="A273" s="12"/>
      <c r="B273" s="12"/>
      <c r="C273" s="12"/>
      <c r="D273" s="12"/>
      <c r="E273" s="12"/>
      <c r="F273" s="12"/>
      <c r="G273" s="12"/>
      <c r="H273" s="12"/>
      <c r="I273" s="12"/>
      <c r="J273" s="12"/>
      <c r="K273" s="12"/>
      <c r="L273" s="12"/>
      <c r="M273" s="12"/>
      <c r="N273" s="12"/>
      <c r="O273" s="12"/>
      <c r="P273" s="12"/>
      <c r="Q273" s="12"/>
      <c r="R273" s="12"/>
      <c r="S273" s="12"/>
      <c r="T273" s="12"/>
      <c r="U273" s="12"/>
      <c r="V273" s="12"/>
      <c r="W273" s="12"/>
    </row>
    <row r="274" spans="1:23">
      <c r="A274" s="12"/>
      <c r="B274" s="12"/>
      <c r="C274" s="12"/>
      <c r="D274" s="12"/>
      <c r="E274" s="12"/>
      <c r="F274" s="12"/>
      <c r="G274" s="12"/>
      <c r="H274" s="12"/>
      <c r="I274" s="12"/>
      <c r="J274" s="12"/>
      <c r="K274" s="12"/>
      <c r="L274" s="12"/>
      <c r="M274" s="12"/>
      <c r="N274" s="12"/>
      <c r="O274" s="12"/>
      <c r="P274" s="12"/>
      <c r="Q274" s="12"/>
      <c r="R274" s="12"/>
      <c r="S274" s="12"/>
      <c r="T274" s="12"/>
      <c r="U274" s="12"/>
      <c r="V274" s="12"/>
      <c r="W274" s="12"/>
    </row>
    <row r="275" spans="1:23">
      <c r="A275" s="12"/>
      <c r="B275" s="12"/>
      <c r="C275" s="12"/>
      <c r="D275" s="12"/>
      <c r="E275" s="12"/>
      <c r="F275" s="12"/>
      <c r="G275" s="12"/>
      <c r="H275" s="12"/>
      <c r="I275" s="12"/>
      <c r="J275" s="12"/>
      <c r="K275" s="12"/>
      <c r="L275" s="12"/>
      <c r="M275" s="12"/>
      <c r="N275" s="12"/>
      <c r="O275" s="12"/>
      <c r="P275" s="12"/>
      <c r="Q275" s="12"/>
      <c r="R275" s="12"/>
      <c r="S275" s="12"/>
      <c r="T275" s="12"/>
      <c r="U275" s="12"/>
      <c r="V275" s="12"/>
      <c r="W275" s="12"/>
    </row>
    <row r="276" spans="1:23">
      <c r="A276" s="12"/>
      <c r="B276" s="12"/>
      <c r="C276" s="12"/>
      <c r="D276" s="12"/>
      <c r="E276" s="12"/>
      <c r="F276" s="12"/>
      <c r="G276" s="12"/>
      <c r="H276" s="12"/>
      <c r="I276" s="12"/>
      <c r="J276" s="12"/>
      <c r="K276" s="12"/>
      <c r="L276" s="12"/>
      <c r="M276" s="12"/>
      <c r="N276" s="12"/>
      <c r="O276" s="12"/>
      <c r="P276" s="12"/>
      <c r="Q276" s="12"/>
      <c r="R276" s="12"/>
      <c r="S276" s="12"/>
      <c r="T276" s="12"/>
      <c r="U276" s="12"/>
      <c r="V276" s="12"/>
      <c r="W276" s="12"/>
    </row>
    <row r="277" spans="1:23">
      <c r="A277" s="12"/>
      <c r="B277" s="12"/>
      <c r="C277" s="12"/>
      <c r="D277" s="12"/>
      <c r="E277" s="12"/>
      <c r="F277" s="12"/>
      <c r="G277" s="12"/>
      <c r="H277" s="12"/>
      <c r="I277" s="12"/>
      <c r="J277" s="12"/>
      <c r="K277" s="12"/>
      <c r="L277" s="12"/>
      <c r="M277" s="12"/>
      <c r="N277" s="12"/>
      <c r="O277" s="12"/>
      <c r="P277" s="12"/>
      <c r="Q277" s="12"/>
      <c r="R277" s="12"/>
      <c r="S277" s="12"/>
      <c r="T277" s="12"/>
      <c r="U277" s="12"/>
      <c r="V277" s="12"/>
      <c r="W277" s="12"/>
    </row>
    <row r="278" spans="1:23">
      <c r="A278" s="12"/>
      <c r="B278" s="12"/>
      <c r="C278" s="12"/>
      <c r="D278" s="12"/>
      <c r="E278" s="12"/>
      <c r="F278" s="12"/>
      <c r="G278" s="12"/>
      <c r="H278" s="12"/>
      <c r="I278" s="12"/>
      <c r="J278" s="12"/>
      <c r="K278" s="12"/>
      <c r="L278" s="12"/>
      <c r="M278" s="12"/>
      <c r="N278" s="12"/>
      <c r="O278" s="12"/>
      <c r="P278" s="12"/>
      <c r="Q278" s="12"/>
      <c r="R278" s="12"/>
      <c r="S278" s="12"/>
      <c r="T278" s="12"/>
      <c r="U278" s="12"/>
      <c r="V278" s="12"/>
      <c r="W278" s="12"/>
    </row>
    <row r="279" spans="1:23">
      <c r="A279" s="12"/>
      <c r="B279" s="12"/>
      <c r="C279" s="12"/>
      <c r="D279" s="12"/>
      <c r="E279" s="12"/>
      <c r="F279" s="12"/>
      <c r="G279" s="12"/>
      <c r="H279" s="12"/>
      <c r="I279" s="12"/>
      <c r="J279" s="12"/>
      <c r="K279" s="12"/>
      <c r="L279" s="12"/>
      <c r="M279" s="12"/>
      <c r="N279" s="12"/>
      <c r="O279" s="12"/>
      <c r="P279" s="12"/>
      <c r="Q279" s="12"/>
      <c r="R279" s="12"/>
      <c r="S279" s="12"/>
      <c r="T279" s="12"/>
      <c r="U279" s="12"/>
      <c r="V279" s="12"/>
      <c r="W279" s="12"/>
    </row>
    <row r="280" spans="1:23">
      <c r="A280" s="12"/>
      <c r="B280" s="12"/>
      <c r="C280" s="12"/>
      <c r="D280" s="12"/>
      <c r="E280" s="12"/>
      <c r="F280" s="12"/>
      <c r="G280" s="12"/>
      <c r="H280" s="12"/>
      <c r="I280" s="12"/>
      <c r="J280" s="12"/>
      <c r="K280" s="12"/>
      <c r="L280" s="12"/>
      <c r="M280" s="12"/>
      <c r="N280" s="12"/>
      <c r="O280" s="12"/>
      <c r="P280" s="12"/>
      <c r="Q280" s="12"/>
      <c r="R280" s="12"/>
      <c r="S280" s="12"/>
      <c r="T280" s="12"/>
      <c r="U280" s="12"/>
      <c r="V280" s="12"/>
      <c r="W280" s="12"/>
    </row>
    <row r="281" spans="1:23">
      <c r="A281" s="12"/>
      <c r="B281" s="12"/>
      <c r="C281" s="12"/>
      <c r="D281" s="12"/>
      <c r="E281" s="12"/>
      <c r="F281" s="12"/>
      <c r="G281" s="12"/>
      <c r="H281" s="12"/>
      <c r="I281" s="12"/>
      <c r="J281" s="12"/>
      <c r="K281" s="12"/>
      <c r="L281" s="12"/>
      <c r="M281" s="12"/>
      <c r="N281" s="12"/>
      <c r="O281" s="12"/>
      <c r="P281" s="12"/>
      <c r="Q281" s="12"/>
      <c r="R281" s="12"/>
      <c r="S281" s="12"/>
      <c r="T281" s="12"/>
      <c r="U281" s="12"/>
      <c r="V281" s="12"/>
      <c r="W281" s="12"/>
    </row>
    <row r="282" spans="1:23">
      <c r="A282" s="12"/>
      <c r="B282" s="12"/>
      <c r="C282" s="12"/>
      <c r="D282" s="12"/>
      <c r="E282" s="12"/>
      <c r="F282" s="12"/>
      <c r="G282" s="12"/>
      <c r="H282" s="12"/>
      <c r="I282" s="12"/>
      <c r="J282" s="12"/>
      <c r="K282" s="12"/>
      <c r="L282" s="12"/>
      <c r="M282" s="12"/>
      <c r="N282" s="12"/>
      <c r="O282" s="12"/>
      <c r="P282" s="12"/>
      <c r="Q282" s="12"/>
      <c r="R282" s="12"/>
      <c r="S282" s="12"/>
      <c r="T282" s="12"/>
      <c r="U282" s="12"/>
      <c r="V282" s="12"/>
      <c r="W282" s="12"/>
    </row>
    <row r="283" spans="1:23">
      <c r="A283" s="12"/>
      <c r="B283" s="12"/>
      <c r="C283" s="12"/>
      <c r="D283" s="12"/>
      <c r="E283" s="12"/>
      <c r="F283" s="12"/>
      <c r="G283" s="12"/>
      <c r="H283" s="12"/>
      <c r="I283" s="12"/>
      <c r="J283" s="12"/>
      <c r="K283" s="12"/>
      <c r="L283" s="12"/>
      <c r="M283" s="12"/>
      <c r="N283" s="12"/>
      <c r="O283" s="12"/>
      <c r="P283" s="12"/>
      <c r="Q283" s="12"/>
      <c r="R283" s="12"/>
      <c r="S283" s="12"/>
      <c r="T283" s="12"/>
      <c r="U283" s="12"/>
      <c r="V283" s="12"/>
      <c r="W283" s="12"/>
    </row>
    <row r="284" spans="1:23">
      <c r="A284" s="12"/>
      <c r="B284" s="12"/>
      <c r="C284" s="12"/>
      <c r="D284" s="12"/>
      <c r="E284" s="12"/>
      <c r="F284" s="12"/>
      <c r="G284" s="12"/>
      <c r="H284" s="12"/>
      <c r="I284" s="12"/>
      <c r="J284" s="12"/>
      <c r="K284" s="12"/>
      <c r="L284" s="12"/>
      <c r="M284" s="12"/>
      <c r="N284" s="12"/>
      <c r="O284" s="12"/>
      <c r="P284" s="12"/>
      <c r="Q284" s="12"/>
      <c r="R284" s="12"/>
      <c r="S284" s="12"/>
      <c r="T284" s="12"/>
      <c r="U284" s="12"/>
      <c r="V284" s="12"/>
      <c r="W284" s="12"/>
    </row>
    <row r="285" spans="1:23">
      <c r="A285" s="12"/>
      <c r="B285" s="12"/>
      <c r="C285" s="12"/>
      <c r="D285" s="12"/>
      <c r="E285" s="12"/>
      <c r="F285" s="12"/>
      <c r="G285" s="12"/>
      <c r="H285" s="12"/>
      <c r="I285" s="12"/>
      <c r="J285" s="12"/>
      <c r="K285" s="12"/>
      <c r="L285" s="12"/>
      <c r="M285" s="12"/>
      <c r="N285" s="12"/>
      <c r="O285" s="12"/>
      <c r="P285" s="12"/>
      <c r="Q285" s="12"/>
      <c r="R285" s="12"/>
      <c r="S285" s="12"/>
      <c r="T285" s="12"/>
      <c r="U285" s="12"/>
      <c r="V285" s="12"/>
      <c r="W285" s="12"/>
    </row>
    <row r="286" spans="1:23">
      <c r="A286" s="12"/>
      <c r="B286" s="12"/>
      <c r="C286" s="12"/>
      <c r="D286" s="12"/>
      <c r="E286" s="12"/>
      <c r="F286" s="12"/>
      <c r="G286" s="12"/>
      <c r="H286" s="12"/>
      <c r="I286" s="12"/>
      <c r="J286" s="12"/>
      <c r="K286" s="12"/>
      <c r="L286" s="12"/>
      <c r="M286" s="12"/>
      <c r="N286" s="12"/>
      <c r="O286" s="12"/>
      <c r="P286" s="12"/>
      <c r="Q286" s="12"/>
      <c r="R286" s="12"/>
      <c r="S286" s="12"/>
      <c r="T286" s="12"/>
      <c r="U286" s="12"/>
      <c r="V286" s="12"/>
      <c r="W286" s="12"/>
    </row>
    <row r="287" spans="1:23">
      <c r="A287" s="12"/>
      <c r="B287" s="12"/>
      <c r="C287" s="12"/>
      <c r="D287" s="12"/>
      <c r="E287" s="12"/>
      <c r="F287" s="12"/>
      <c r="G287" s="12"/>
      <c r="H287" s="12"/>
      <c r="I287" s="12"/>
      <c r="J287" s="12"/>
      <c r="K287" s="12"/>
      <c r="L287" s="12"/>
      <c r="M287" s="12"/>
      <c r="N287" s="12"/>
      <c r="O287" s="12"/>
      <c r="P287" s="12"/>
      <c r="Q287" s="12"/>
      <c r="R287" s="12"/>
      <c r="S287" s="12"/>
      <c r="T287" s="12"/>
      <c r="U287" s="12"/>
      <c r="V287" s="12"/>
      <c r="W287" s="12"/>
    </row>
    <row r="288" spans="1:23">
      <c r="A288" s="12"/>
      <c r="B288" s="12"/>
      <c r="C288" s="12"/>
      <c r="D288" s="12"/>
      <c r="E288" s="12"/>
      <c r="F288" s="12"/>
      <c r="G288" s="12"/>
      <c r="H288" s="12"/>
      <c r="I288" s="12"/>
      <c r="J288" s="12"/>
      <c r="K288" s="12"/>
      <c r="L288" s="12"/>
      <c r="M288" s="12"/>
      <c r="N288" s="12"/>
      <c r="O288" s="12"/>
      <c r="P288" s="12"/>
      <c r="Q288" s="12"/>
      <c r="R288" s="12"/>
      <c r="S288" s="12"/>
      <c r="T288" s="12"/>
      <c r="U288" s="12"/>
      <c r="V288" s="12"/>
      <c r="W288" s="12"/>
    </row>
    <row r="289" spans="1:23">
      <c r="A289" s="12"/>
      <c r="B289" s="12"/>
      <c r="C289" s="12"/>
      <c r="D289" s="12"/>
      <c r="E289" s="12"/>
      <c r="F289" s="12"/>
      <c r="G289" s="12"/>
      <c r="H289" s="12"/>
      <c r="I289" s="12"/>
      <c r="J289" s="12"/>
      <c r="K289" s="12"/>
      <c r="L289" s="12"/>
      <c r="M289" s="12"/>
      <c r="N289" s="12"/>
      <c r="O289" s="12"/>
      <c r="P289" s="12"/>
      <c r="Q289" s="12"/>
      <c r="R289" s="12"/>
      <c r="S289" s="12"/>
      <c r="T289" s="12"/>
      <c r="U289" s="12"/>
      <c r="V289" s="12"/>
      <c r="W289" s="12"/>
    </row>
    <row r="290" spans="1:23">
      <c r="A290" s="12"/>
      <c r="B290" s="12"/>
      <c r="C290" s="12"/>
      <c r="D290" s="12"/>
      <c r="E290" s="12"/>
      <c r="F290" s="12"/>
      <c r="G290" s="12"/>
      <c r="H290" s="12"/>
      <c r="I290" s="12"/>
      <c r="J290" s="12"/>
      <c r="K290" s="12"/>
      <c r="L290" s="12"/>
      <c r="M290" s="12"/>
      <c r="N290" s="12"/>
      <c r="O290" s="12"/>
      <c r="P290" s="12"/>
      <c r="Q290" s="12"/>
      <c r="R290" s="12"/>
      <c r="S290" s="12"/>
      <c r="T290" s="12"/>
      <c r="U290" s="12"/>
      <c r="V290" s="12"/>
      <c r="W290" s="12"/>
    </row>
    <row r="291" spans="1:23">
      <c r="A291" s="12"/>
      <c r="B291" s="12"/>
      <c r="C291" s="12"/>
      <c r="D291" s="12"/>
      <c r="E291" s="12"/>
      <c r="F291" s="12"/>
      <c r="G291" s="12"/>
      <c r="H291" s="12"/>
      <c r="I291" s="12"/>
      <c r="J291" s="12"/>
      <c r="K291" s="12"/>
      <c r="L291" s="12"/>
      <c r="M291" s="12"/>
      <c r="N291" s="12"/>
      <c r="O291" s="12"/>
      <c r="P291" s="12"/>
      <c r="Q291" s="12"/>
      <c r="R291" s="12"/>
      <c r="S291" s="12"/>
      <c r="T291" s="12"/>
      <c r="U291" s="12"/>
      <c r="V291" s="12"/>
      <c r="W291" s="12"/>
    </row>
    <row r="292" spans="1:23">
      <c r="A292" s="12"/>
      <c r="B292" s="12"/>
      <c r="C292" s="12"/>
      <c r="D292" s="12"/>
      <c r="E292" s="12"/>
      <c r="F292" s="12"/>
      <c r="G292" s="12"/>
      <c r="H292" s="12"/>
      <c r="I292" s="12"/>
      <c r="J292" s="12"/>
      <c r="K292" s="12"/>
      <c r="L292" s="12"/>
      <c r="M292" s="12"/>
      <c r="N292" s="12"/>
      <c r="O292" s="12"/>
      <c r="P292" s="12"/>
      <c r="Q292" s="12"/>
      <c r="R292" s="12"/>
      <c r="S292" s="12"/>
      <c r="T292" s="12"/>
      <c r="U292" s="12"/>
      <c r="V292" s="12"/>
      <c r="W292" s="12"/>
    </row>
    <row r="293" spans="1:23">
      <c r="A293" s="12"/>
      <c r="B293" s="12"/>
      <c r="C293" s="12"/>
      <c r="D293" s="12"/>
      <c r="E293" s="12"/>
      <c r="F293" s="12"/>
      <c r="G293" s="12"/>
      <c r="H293" s="12"/>
      <c r="I293" s="12"/>
      <c r="J293" s="12"/>
      <c r="K293" s="12"/>
      <c r="L293" s="12"/>
      <c r="M293" s="12"/>
      <c r="N293" s="12"/>
      <c r="O293" s="12"/>
      <c r="P293" s="12"/>
      <c r="Q293" s="12"/>
      <c r="R293" s="12"/>
      <c r="S293" s="12"/>
      <c r="T293" s="12"/>
      <c r="U293" s="12"/>
      <c r="V293" s="12"/>
      <c r="W293" s="12"/>
    </row>
    <row r="294" spans="1:23">
      <c r="A294" s="12"/>
      <c r="B294" s="12"/>
      <c r="C294" s="12"/>
      <c r="D294" s="12"/>
      <c r="E294" s="12"/>
      <c r="F294" s="12"/>
      <c r="G294" s="12"/>
      <c r="H294" s="12"/>
      <c r="I294" s="12"/>
      <c r="J294" s="12"/>
      <c r="K294" s="12"/>
      <c r="L294" s="12"/>
      <c r="M294" s="12"/>
      <c r="N294" s="12"/>
      <c r="O294" s="12"/>
      <c r="P294" s="12"/>
      <c r="Q294" s="12"/>
      <c r="R294" s="12"/>
      <c r="S294" s="12"/>
      <c r="T294" s="12"/>
      <c r="U294" s="12"/>
      <c r="V294" s="12"/>
      <c r="W294" s="12"/>
    </row>
    <row r="295" spans="1:23">
      <c r="A295" s="12"/>
      <c r="B295" s="12"/>
      <c r="C295" s="12"/>
      <c r="D295" s="12"/>
      <c r="E295" s="12"/>
      <c r="F295" s="12"/>
      <c r="G295" s="12"/>
      <c r="H295" s="12"/>
      <c r="I295" s="12"/>
      <c r="J295" s="12"/>
      <c r="K295" s="12"/>
      <c r="L295" s="12"/>
      <c r="M295" s="12"/>
      <c r="N295" s="12"/>
      <c r="O295" s="12"/>
      <c r="P295" s="12"/>
      <c r="Q295" s="12"/>
      <c r="R295" s="12"/>
      <c r="S295" s="12"/>
      <c r="T295" s="12"/>
      <c r="U295" s="12"/>
      <c r="V295" s="12"/>
      <c r="W295" s="12"/>
    </row>
    <row r="296" spans="1:23">
      <c r="A296" s="12"/>
      <c r="B296" s="12"/>
      <c r="C296" s="12"/>
      <c r="D296" s="12"/>
      <c r="E296" s="12"/>
      <c r="F296" s="12"/>
      <c r="G296" s="12"/>
      <c r="H296" s="12"/>
      <c r="I296" s="12"/>
      <c r="J296" s="12"/>
      <c r="K296" s="12"/>
      <c r="L296" s="12"/>
      <c r="M296" s="12"/>
      <c r="N296" s="12"/>
      <c r="O296" s="12"/>
      <c r="P296" s="12"/>
      <c r="Q296" s="12"/>
      <c r="R296" s="12"/>
      <c r="S296" s="12"/>
      <c r="T296" s="12"/>
      <c r="U296" s="12"/>
      <c r="V296" s="12"/>
      <c r="W296" s="12"/>
    </row>
    <row r="297" spans="1:23">
      <c r="A297" s="12"/>
      <c r="B297" s="12"/>
      <c r="C297" s="12"/>
      <c r="D297" s="12"/>
      <c r="E297" s="12"/>
      <c r="F297" s="12"/>
      <c r="G297" s="12"/>
      <c r="H297" s="12"/>
      <c r="I297" s="12"/>
      <c r="J297" s="12"/>
      <c r="K297" s="12"/>
      <c r="L297" s="12"/>
      <c r="M297" s="12"/>
      <c r="N297" s="12"/>
      <c r="O297" s="12"/>
      <c r="P297" s="12"/>
      <c r="Q297" s="12"/>
      <c r="R297" s="12"/>
      <c r="S297" s="12"/>
      <c r="T297" s="12"/>
      <c r="U297" s="12"/>
      <c r="V297" s="12"/>
      <c r="W297" s="12"/>
    </row>
    <row r="298" spans="1:23">
      <c r="A298" s="12"/>
      <c r="B298" s="12"/>
      <c r="C298" s="12"/>
      <c r="D298" s="12"/>
      <c r="E298" s="12"/>
      <c r="F298" s="12"/>
      <c r="G298" s="12"/>
      <c r="H298" s="12"/>
      <c r="I298" s="12"/>
      <c r="J298" s="12"/>
      <c r="K298" s="12"/>
      <c r="L298" s="12"/>
      <c r="M298" s="12"/>
      <c r="N298" s="12"/>
      <c r="O298" s="12"/>
      <c r="P298" s="12"/>
      <c r="Q298" s="12"/>
      <c r="R298" s="12"/>
      <c r="S298" s="12"/>
      <c r="T298" s="12"/>
      <c r="U298" s="12"/>
      <c r="V298" s="12"/>
      <c r="W298" s="12"/>
    </row>
    <row r="299" spans="1:23">
      <c r="A299" s="12"/>
      <c r="B299" s="12"/>
      <c r="C299" s="12"/>
      <c r="D299" s="12"/>
      <c r="E299" s="12"/>
      <c r="F299" s="12"/>
      <c r="G299" s="12"/>
      <c r="H299" s="12"/>
      <c r="I299" s="12"/>
      <c r="J299" s="12"/>
      <c r="K299" s="12"/>
      <c r="L299" s="12"/>
      <c r="M299" s="12"/>
      <c r="N299" s="12"/>
      <c r="O299" s="12"/>
      <c r="P299" s="12"/>
      <c r="Q299" s="12"/>
      <c r="R299" s="12"/>
      <c r="S299" s="12"/>
      <c r="T299" s="12"/>
      <c r="U299" s="12"/>
      <c r="V299" s="12"/>
      <c r="W299" s="12"/>
    </row>
    <row r="300" spans="1:23">
      <c r="A300" s="12"/>
      <c r="B300" s="12"/>
      <c r="C300" s="12"/>
      <c r="D300" s="12"/>
      <c r="E300" s="12"/>
      <c r="F300" s="12"/>
      <c r="G300" s="12"/>
      <c r="H300" s="12"/>
      <c r="I300" s="12"/>
      <c r="J300" s="12"/>
      <c r="K300" s="12"/>
      <c r="L300" s="12"/>
      <c r="M300" s="12"/>
      <c r="N300" s="12"/>
      <c r="O300" s="12"/>
      <c r="P300" s="12"/>
      <c r="Q300" s="12"/>
      <c r="R300" s="12"/>
      <c r="S300" s="12"/>
      <c r="T300" s="12"/>
      <c r="U300" s="12"/>
      <c r="V300" s="12"/>
      <c r="W300" s="12"/>
    </row>
    <row r="301" spans="1:23">
      <c r="A301" s="12"/>
      <c r="B301" s="12"/>
      <c r="C301" s="12"/>
      <c r="D301" s="12"/>
      <c r="E301" s="12"/>
      <c r="F301" s="12"/>
      <c r="G301" s="12"/>
      <c r="H301" s="12"/>
      <c r="I301" s="12"/>
      <c r="J301" s="12"/>
      <c r="K301" s="12"/>
      <c r="L301" s="12"/>
      <c r="M301" s="12"/>
      <c r="N301" s="12"/>
      <c r="O301" s="12"/>
      <c r="P301" s="12"/>
      <c r="Q301" s="12"/>
      <c r="R301" s="12"/>
      <c r="S301" s="12"/>
      <c r="T301" s="12"/>
      <c r="U301" s="12"/>
      <c r="V301" s="12"/>
      <c r="W301" s="12"/>
    </row>
    <row r="302" spans="1:23">
      <c r="A302" s="12"/>
      <c r="B302" s="12"/>
      <c r="C302" s="12"/>
      <c r="D302" s="12"/>
      <c r="E302" s="12"/>
      <c r="F302" s="12"/>
      <c r="G302" s="12"/>
      <c r="H302" s="12"/>
      <c r="I302" s="12"/>
      <c r="J302" s="12"/>
      <c r="K302" s="12"/>
      <c r="L302" s="12"/>
      <c r="M302" s="12"/>
      <c r="N302" s="12"/>
      <c r="O302" s="12"/>
      <c r="P302" s="12"/>
      <c r="Q302" s="12"/>
      <c r="R302" s="12"/>
      <c r="S302" s="12"/>
      <c r="T302" s="12"/>
      <c r="U302" s="12"/>
      <c r="V302" s="12"/>
      <c r="W302" s="12"/>
    </row>
    <row r="303" spans="1:23">
      <c r="A303" s="12"/>
      <c r="B303" s="12"/>
      <c r="C303" s="12"/>
      <c r="D303" s="12"/>
      <c r="E303" s="12"/>
      <c r="F303" s="12"/>
      <c r="G303" s="12"/>
      <c r="H303" s="12"/>
      <c r="I303" s="12"/>
      <c r="J303" s="12"/>
      <c r="K303" s="12"/>
      <c r="L303" s="12"/>
      <c r="M303" s="12"/>
      <c r="N303" s="12"/>
      <c r="O303" s="12"/>
      <c r="P303" s="12"/>
      <c r="Q303" s="12"/>
      <c r="R303" s="12"/>
      <c r="S303" s="12"/>
      <c r="T303" s="12"/>
      <c r="U303" s="12"/>
      <c r="V303" s="12"/>
      <c r="W303" s="12"/>
    </row>
    <row r="304" spans="1:23">
      <c r="A304" s="12"/>
      <c r="B304" s="12"/>
      <c r="C304" s="12"/>
      <c r="D304" s="12"/>
      <c r="E304" s="12"/>
      <c r="F304" s="12"/>
      <c r="G304" s="12"/>
      <c r="H304" s="12"/>
      <c r="I304" s="12"/>
      <c r="J304" s="12"/>
      <c r="K304" s="12"/>
      <c r="L304" s="12"/>
      <c r="M304" s="12"/>
      <c r="N304" s="12"/>
      <c r="O304" s="12"/>
      <c r="P304" s="12"/>
      <c r="Q304" s="12"/>
      <c r="R304" s="12"/>
      <c r="S304" s="12"/>
      <c r="T304" s="12"/>
      <c r="U304" s="12"/>
      <c r="V304" s="12"/>
      <c r="W304" s="12"/>
    </row>
    <row r="305" spans="1:23">
      <c r="A305" s="12"/>
      <c r="B305" s="12"/>
      <c r="C305" s="12"/>
      <c r="D305" s="12"/>
      <c r="E305" s="12"/>
      <c r="F305" s="12"/>
      <c r="G305" s="12"/>
      <c r="H305" s="12"/>
      <c r="I305" s="12"/>
      <c r="J305" s="12"/>
      <c r="K305" s="12"/>
      <c r="L305" s="12"/>
      <c r="M305" s="12"/>
      <c r="N305" s="12"/>
      <c r="O305" s="12"/>
      <c r="P305" s="12"/>
      <c r="Q305" s="12"/>
      <c r="R305" s="12"/>
      <c r="S305" s="12"/>
      <c r="T305" s="12"/>
      <c r="U305" s="12"/>
      <c r="V305" s="12"/>
      <c r="W305" s="12"/>
    </row>
    <row r="306" spans="1:23">
      <c r="A306" s="12"/>
      <c r="B306" s="12"/>
      <c r="C306" s="12"/>
      <c r="D306" s="12"/>
      <c r="E306" s="12"/>
      <c r="F306" s="12"/>
      <c r="G306" s="12"/>
      <c r="H306" s="12"/>
      <c r="I306" s="12"/>
      <c r="J306" s="12"/>
      <c r="K306" s="12"/>
      <c r="L306" s="12"/>
      <c r="M306" s="12"/>
      <c r="N306" s="12"/>
      <c r="O306" s="12"/>
      <c r="P306" s="12"/>
      <c r="Q306" s="12"/>
      <c r="R306" s="12"/>
      <c r="S306" s="12"/>
      <c r="T306" s="12"/>
      <c r="U306" s="12"/>
      <c r="V306" s="12"/>
      <c r="W306" s="12"/>
    </row>
    <row r="307" spans="1:23">
      <c r="A307" s="12"/>
      <c r="B307" s="12"/>
      <c r="C307" s="12"/>
      <c r="D307" s="12"/>
      <c r="E307" s="12"/>
      <c r="F307" s="12"/>
      <c r="G307" s="12"/>
      <c r="H307" s="12"/>
      <c r="I307" s="12"/>
      <c r="J307" s="12"/>
      <c r="K307" s="12"/>
      <c r="L307" s="12"/>
      <c r="M307" s="12"/>
      <c r="N307" s="12"/>
      <c r="O307" s="12"/>
      <c r="P307" s="12"/>
      <c r="Q307" s="12"/>
      <c r="R307" s="12"/>
      <c r="S307" s="12"/>
      <c r="T307" s="12"/>
      <c r="U307" s="12"/>
      <c r="V307" s="12"/>
      <c r="W307" s="12"/>
    </row>
    <row r="308" spans="1:23">
      <c r="A308" s="12"/>
      <c r="B308" s="12"/>
      <c r="C308" s="12"/>
      <c r="D308" s="12"/>
      <c r="E308" s="12"/>
      <c r="F308" s="12"/>
      <c r="G308" s="12"/>
      <c r="H308" s="12"/>
      <c r="I308" s="12"/>
      <c r="J308" s="12"/>
      <c r="K308" s="12"/>
      <c r="L308" s="12"/>
      <c r="M308" s="12"/>
      <c r="N308" s="12"/>
      <c r="O308" s="12"/>
      <c r="P308" s="12"/>
      <c r="Q308" s="12"/>
      <c r="R308" s="12"/>
      <c r="S308" s="12"/>
      <c r="T308" s="12"/>
      <c r="U308" s="12"/>
      <c r="V308" s="12"/>
      <c r="W308" s="12"/>
    </row>
    <row r="309" spans="1:23">
      <c r="A309" s="12"/>
      <c r="B309" s="12"/>
      <c r="C309" s="12"/>
      <c r="D309" s="12"/>
      <c r="E309" s="12"/>
      <c r="F309" s="12"/>
      <c r="G309" s="12"/>
      <c r="H309" s="12"/>
      <c r="I309" s="12"/>
      <c r="J309" s="12"/>
      <c r="K309" s="12"/>
      <c r="L309" s="12"/>
      <c r="M309" s="12"/>
      <c r="N309" s="12"/>
      <c r="O309" s="12"/>
      <c r="P309" s="12"/>
      <c r="Q309" s="12"/>
      <c r="R309" s="12"/>
      <c r="S309" s="12"/>
      <c r="T309" s="12"/>
      <c r="U309" s="12"/>
      <c r="V309" s="12"/>
      <c r="W309" s="12"/>
    </row>
    <row r="310" spans="1:23">
      <c r="A310" s="12"/>
      <c r="B310" s="12"/>
      <c r="C310" s="12"/>
      <c r="D310" s="12"/>
      <c r="E310" s="12"/>
      <c r="F310" s="12"/>
      <c r="G310" s="12"/>
      <c r="H310" s="12"/>
      <c r="I310" s="12"/>
      <c r="J310" s="12"/>
      <c r="K310" s="12"/>
      <c r="L310" s="12"/>
      <c r="M310" s="12"/>
      <c r="N310" s="12"/>
      <c r="O310" s="12"/>
      <c r="P310" s="12"/>
      <c r="Q310" s="12"/>
      <c r="R310" s="12"/>
      <c r="S310" s="12"/>
      <c r="T310" s="12"/>
      <c r="U310" s="12"/>
      <c r="V310" s="12"/>
      <c r="W310" s="12"/>
    </row>
    <row r="311" spans="1:23">
      <c r="A311" s="12"/>
      <c r="B311" s="12"/>
      <c r="C311" s="12"/>
      <c r="D311" s="12"/>
      <c r="E311" s="12"/>
      <c r="F311" s="12"/>
      <c r="G311" s="12"/>
      <c r="H311" s="12"/>
      <c r="I311" s="12"/>
      <c r="J311" s="12"/>
      <c r="K311" s="12"/>
      <c r="L311" s="12"/>
      <c r="M311" s="12"/>
      <c r="N311" s="12"/>
      <c r="O311" s="12"/>
      <c r="P311" s="12"/>
      <c r="Q311" s="12"/>
      <c r="R311" s="12"/>
      <c r="S311" s="12"/>
      <c r="T311" s="12"/>
      <c r="U311" s="12"/>
      <c r="V311" s="12"/>
      <c r="W311" s="12"/>
    </row>
    <row r="312" spans="1:23">
      <c r="A312" s="12"/>
      <c r="B312" s="12"/>
      <c r="C312" s="12"/>
      <c r="D312" s="12"/>
      <c r="E312" s="12"/>
      <c r="F312" s="12"/>
      <c r="G312" s="12"/>
      <c r="H312" s="12"/>
      <c r="I312" s="12"/>
      <c r="J312" s="12"/>
      <c r="K312" s="12"/>
      <c r="L312" s="12"/>
      <c r="M312" s="12"/>
      <c r="N312" s="12"/>
      <c r="O312" s="12"/>
      <c r="P312" s="12"/>
      <c r="Q312" s="12"/>
      <c r="R312" s="12"/>
      <c r="S312" s="12"/>
      <c r="T312" s="12"/>
      <c r="U312" s="12"/>
      <c r="V312" s="12"/>
      <c r="W312" s="12"/>
    </row>
    <row r="313" spans="1:23">
      <c r="A313" s="12"/>
      <c r="B313" s="12"/>
      <c r="C313" s="12"/>
      <c r="D313" s="12"/>
      <c r="E313" s="12"/>
      <c r="F313" s="12"/>
      <c r="G313" s="12"/>
      <c r="H313" s="12"/>
      <c r="I313" s="12"/>
      <c r="J313" s="12"/>
      <c r="K313" s="12"/>
      <c r="L313" s="12"/>
      <c r="M313" s="12"/>
      <c r="N313" s="12"/>
      <c r="O313" s="12"/>
      <c r="P313" s="12"/>
      <c r="Q313" s="12"/>
      <c r="R313" s="12"/>
      <c r="S313" s="12"/>
      <c r="T313" s="12"/>
      <c r="U313" s="12"/>
      <c r="V313" s="12"/>
      <c r="W313" s="12"/>
    </row>
    <row r="314" spans="1:23">
      <c r="A314" s="12"/>
      <c r="B314" s="12"/>
      <c r="C314" s="12"/>
      <c r="D314" s="12"/>
      <c r="E314" s="12"/>
      <c r="F314" s="12"/>
      <c r="G314" s="12"/>
      <c r="H314" s="12"/>
      <c r="I314" s="12"/>
      <c r="J314" s="12"/>
      <c r="K314" s="12"/>
      <c r="L314" s="12"/>
      <c r="M314" s="12"/>
      <c r="N314" s="12"/>
      <c r="O314" s="12"/>
      <c r="P314" s="12"/>
      <c r="Q314" s="12"/>
      <c r="R314" s="12"/>
      <c r="S314" s="12"/>
      <c r="T314" s="12"/>
      <c r="U314" s="12"/>
      <c r="V314" s="12"/>
      <c r="W314" s="12"/>
    </row>
    <row r="315" spans="1:23">
      <c r="A315" s="12"/>
      <c r="B315" s="12"/>
      <c r="C315" s="12"/>
      <c r="D315" s="12"/>
      <c r="E315" s="12"/>
      <c r="F315" s="12"/>
      <c r="G315" s="12"/>
      <c r="H315" s="12"/>
      <c r="I315" s="12"/>
      <c r="J315" s="12"/>
      <c r="K315" s="12"/>
      <c r="L315" s="12"/>
      <c r="M315" s="12"/>
      <c r="N315" s="12"/>
      <c r="O315" s="12"/>
      <c r="P315" s="12"/>
      <c r="Q315" s="12"/>
      <c r="R315" s="12"/>
      <c r="S315" s="12"/>
      <c r="T315" s="12"/>
      <c r="U315" s="12"/>
      <c r="V315" s="12"/>
      <c r="W315" s="12"/>
    </row>
    <row r="316" spans="1:23">
      <c r="A316" s="12"/>
      <c r="B316" s="12"/>
      <c r="C316" s="12"/>
      <c r="D316" s="12"/>
      <c r="E316" s="12"/>
      <c r="F316" s="12"/>
      <c r="G316" s="12"/>
      <c r="H316" s="12"/>
      <c r="I316" s="12"/>
      <c r="J316" s="12"/>
      <c r="K316" s="12"/>
      <c r="L316" s="12"/>
      <c r="M316" s="12"/>
      <c r="N316" s="12"/>
      <c r="O316" s="12"/>
      <c r="P316" s="12"/>
      <c r="Q316" s="12"/>
      <c r="R316" s="12"/>
      <c r="S316" s="12"/>
      <c r="T316" s="12"/>
      <c r="U316" s="12"/>
      <c r="V316" s="12"/>
      <c r="W316" s="12"/>
    </row>
    <row r="317" spans="1:23">
      <c r="A317" s="12"/>
      <c r="B317" s="12"/>
      <c r="C317" s="12"/>
      <c r="D317" s="12"/>
      <c r="E317" s="12"/>
      <c r="F317" s="12"/>
      <c r="G317" s="12"/>
      <c r="H317" s="12"/>
      <c r="I317" s="12"/>
      <c r="J317" s="12"/>
      <c r="K317" s="12"/>
      <c r="L317" s="12"/>
      <c r="M317" s="12"/>
      <c r="N317" s="12"/>
      <c r="O317" s="12"/>
      <c r="P317" s="12"/>
      <c r="Q317" s="12"/>
      <c r="R317" s="12"/>
      <c r="S317" s="12"/>
      <c r="T317" s="12"/>
      <c r="U317" s="12"/>
      <c r="V317" s="12"/>
      <c r="W317" s="12"/>
    </row>
    <row r="318" spans="1:23">
      <c r="A318" s="12"/>
      <c r="B318" s="12"/>
      <c r="C318" s="12"/>
      <c r="D318" s="12"/>
      <c r="E318" s="12"/>
      <c r="F318" s="12"/>
      <c r="G318" s="12"/>
      <c r="H318" s="12"/>
      <c r="I318" s="12"/>
      <c r="J318" s="12"/>
      <c r="K318" s="12"/>
      <c r="L318" s="12"/>
      <c r="M318" s="12"/>
      <c r="N318" s="12"/>
      <c r="O318" s="12"/>
      <c r="P318" s="12"/>
      <c r="Q318" s="12"/>
      <c r="R318" s="12"/>
      <c r="S318" s="12"/>
      <c r="T318" s="12"/>
      <c r="U318" s="12"/>
      <c r="V318" s="12"/>
      <c r="W318" s="12"/>
    </row>
    <row r="319" spans="1:23">
      <c r="A319" s="12"/>
      <c r="B319" s="12"/>
      <c r="C319" s="12"/>
      <c r="D319" s="12"/>
      <c r="E319" s="12"/>
      <c r="F319" s="12"/>
      <c r="G319" s="12"/>
      <c r="H319" s="12"/>
      <c r="I319" s="12"/>
      <c r="J319" s="12"/>
      <c r="K319" s="12"/>
      <c r="L319" s="12"/>
      <c r="M319" s="12"/>
      <c r="N319" s="12"/>
      <c r="O319" s="12"/>
      <c r="P319" s="12"/>
      <c r="Q319" s="12"/>
      <c r="R319" s="12"/>
      <c r="S319" s="12"/>
      <c r="T319" s="12"/>
      <c r="U319" s="12"/>
      <c r="V319" s="12"/>
      <c r="W319" s="12"/>
    </row>
    <row r="320" spans="1:23">
      <c r="A320" s="12"/>
      <c r="B320" s="12"/>
      <c r="C320" s="12"/>
      <c r="D320" s="12"/>
      <c r="E320" s="12"/>
      <c r="F320" s="12"/>
      <c r="G320" s="12"/>
      <c r="H320" s="12"/>
      <c r="I320" s="12"/>
      <c r="J320" s="12"/>
      <c r="K320" s="12"/>
      <c r="L320" s="12"/>
      <c r="M320" s="12"/>
      <c r="N320" s="12"/>
      <c r="O320" s="12"/>
      <c r="P320" s="12"/>
      <c r="Q320" s="12"/>
      <c r="R320" s="12"/>
      <c r="S320" s="12"/>
      <c r="T320" s="12"/>
      <c r="U320" s="12"/>
      <c r="V320" s="12"/>
      <c r="W320" s="12"/>
    </row>
    <row r="321" spans="1:23">
      <c r="A321" s="12"/>
      <c r="B321" s="12"/>
      <c r="C321" s="12"/>
      <c r="D321" s="12"/>
      <c r="E321" s="12"/>
      <c r="F321" s="12"/>
      <c r="G321" s="12"/>
      <c r="H321" s="12"/>
      <c r="I321" s="12"/>
      <c r="J321" s="12"/>
      <c r="K321" s="12"/>
      <c r="L321" s="12"/>
      <c r="M321" s="12"/>
      <c r="N321" s="12"/>
      <c r="O321" s="12"/>
      <c r="P321" s="12"/>
      <c r="Q321" s="12"/>
      <c r="R321" s="12"/>
      <c r="S321" s="12"/>
      <c r="T321" s="12"/>
      <c r="U321" s="12"/>
      <c r="V321" s="12"/>
      <c r="W321" s="12"/>
    </row>
    <row r="322" spans="1:23">
      <c r="A322" s="12"/>
      <c r="B322" s="12"/>
      <c r="C322" s="12"/>
      <c r="D322" s="12"/>
      <c r="E322" s="12"/>
      <c r="F322" s="12"/>
      <c r="G322" s="12"/>
      <c r="H322" s="12"/>
      <c r="I322" s="12"/>
      <c r="J322" s="12"/>
      <c r="K322" s="12"/>
      <c r="L322" s="12"/>
      <c r="M322" s="12"/>
      <c r="N322" s="12"/>
      <c r="O322" s="12"/>
      <c r="P322" s="12"/>
      <c r="Q322" s="12"/>
      <c r="R322" s="12"/>
      <c r="S322" s="12"/>
      <c r="T322" s="12"/>
      <c r="U322" s="12"/>
      <c r="V322" s="12"/>
      <c r="W322" s="12"/>
    </row>
    <row r="323" spans="1:23">
      <c r="A323" s="12"/>
      <c r="B323" s="12"/>
      <c r="C323" s="12"/>
      <c r="D323" s="12"/>
      <c r="E323" s="12"/>
      <c r="F323" s="12"/>
      <c r="G323" s="12"/>
      <c r="H323" s="12"/>
      <c r="I323" s="12"/>
      <c r="J323" s="12"/>
      <c r="K323" s="12"/>
      <c r="L323" s="12"/>
      <c r="M323" s="12"/>
      <c r="N323" s="12"/>
      <c r="O323" s="12"/>
      <c r="P323" s="12"/>
      <c r="Q323" s="12"/>
      <c r="R323" s="12"/>
      <c r="S323" s="12"/>
      <c r="T323" s="12"/>
      <c r="U323" s="12"/>
      <c r="V323" s="12"/>
      <c r="W323" s="12"/>
    </row>
    <row r="324" spans="1:23">
      <c r="A324" s="12"/>
      <c r="B324" s="12"/>
      <c r="C324" s="12"/>
      <c r="D324" s="12"/>
      <c r="E324" s="12"/>
      <c r="F324" s="12"/>
      <c r="G324" s="12"/>
      <c r="H324" s="12"/>
      <c r="I324" s="12"/>
      <c r="J324" s="12"/>
      <c r="K324" s="12"/>
      <c r="L324" s="12"/>
      <c r="M324" s="12"/>
      <c r="N324" s="12"/>
      <c r="O324" s="12"/>
      <c r="P324" s="12"/>
      <c r="Q324" s="12"/>
      <c r="R324" s="12"/>
      <c r="S324" s="12"/>
      <c r="T324" s="12"/>
      <c r="U324" s="12"/>
      <c r="V324" s="12"/>
      <c r="W324" s="12"/>
    </row>
    <row r="325" spans="1:23">
      <c r="A325" s="12"/>
      <c r="B325" s="12"/>
      <c r="C325" s="12"/>
      <c r="D325" s="12"/>
      <c r="E325" s="12"/>
      <c r="F325" s="12"/>
      <c r="G325" s="12"/>
      <c r="H325" s="12"/>
      <c r="I325" s="12"/>
      <c r="J325" s="12"/>
      <c r="K325" s="12"/>
      <c r="L325" s="12"/>
      <c r="M325" s="12"/>
      <c r="N325" s="12"/>
      <c r="O325" s="12"/>
      <c r="P325" s="12"/>
      <c r="Q325" s="12"/>
      <c r="R325" s="12"/>
      <c r="S325" s="12"/>
      <c r="T325" s="12"/>
      <c r="U325" s="12"/>
      <c r="V325" s="12"/>
      <c r="W325" s="12"/>
    </row>
    <row r="326" spans="1:23">
      <c r="A326" s="12"/>
      <c r="B326" s="12"/>
      <c r="C326" s="12"/>
      <c r="D326" s="12"/>
      <c r="E326" s="12"/>
      <c r="F326" s="12"/>
      <c r="G326" s="12"/>
      <c r="H326" s="12"/>
      <c r="I326" s="12"/>
      <c r="J326" s="12"/>
      <c r="K326" s="12"/>
      <c r="L326" s="12"/>
      <c r="M326" s="12"/>
      <c r="N326" s="12"/>
      <c r="O326" s="12"/>
      <c r="P326" s="12"/>
      <c r="Q326" s="12"/>
      <c r="R326" s="12"/>
      <c r="S326" s="12"/>
      <c r="T326" s="12"/>
      <c r="U326" s="12"/>
      <c r="V326" s="12"/>
      <c r="W326" s="12"/>
    </row>
    <row r="327" spans="1:23">
      <c r="A327" s="12"/>
      <c r="B327" s="12"/>
      <c r="C327" s="12"/>
      <c r="D327" s="12"/>
      <c r="E327" s="12"/>
      <c r="F327" s="12"/>
      <c r="G327" s="12"/>
      <c r="H327" s="12"/>
      <c r="I327" s="12"/>
      <c r="J327" s="12"/>
      <c r="K327" s="12"/>
      <c r="L327" s="12"/>
      <c r="M327" s="12"/>
      <c r="N327" s="12"/>
      <c r="O327" s="12"/>
      <c r="P327" s="12"/>
      <c r="Q327" s="12"/>
      <c r="R327" s="12"/>
      <c r="S327" s="12"/>
      <c r="T327" s="12"/>
      <c r="U327" s="12"/>
      <c r="V327" s="12"/>
      <c r="W327" s="12"/>
    </row>
    <row r="328" spans="1:23">
      <c r="A328" s="12"/>
      <c r="B328" s="12"/>
      <c r="C328" s="12"/>
      <c r="D328" s="12"/>
      <c r="E328" s="12"/>
      <c r="F328" s="12"/>
      <c r="G328" s="12"/>
      <c r="H328" s="12"/>
      <c r="I328" s="12"/>
      <c r="J328" s="12"/>
      <c r="K328" s="12"/>
      <c r="L328" s="12"/>
      <c r="M328" s="12"/>
      <c r="N328" s="12"/>
      <c r="O328" s="12"/>
      <c r="P328" s="12"/>
      <c r="Q328" s="12"/>
      <c r="R328" s="12"/>
      <c r="S328" s="12"/>
      <c r="T328" s="12"/>
      <c r="U328" s="12"/>
      <c r="V328" s="12"/>
      <c r="W328" s="12"/>
    </row>
    <row r="329" spans="1:23">
      <c r="A329" s="12"/>
      <c r="B329" s="12"/>
      <c r="C329" s="12"/>
      <c r="D329" s="12"/>
      <c r="E329" s="12"/>
      <c r="F329" s="12"/>
      <c r="G329" s="12"/>
      <c r="H329" s="12"/>
      <c r="I329" s="12"/>
      <c r="J329" s="12"/>
      <c r="K329" s="12"/>
      <c r="L329" s="12"/>
      <c r="M329" s="12"/>
      <c r="N329" s="12"/>
      <c r="O329" s="12"/>
      <c r="P329" s="12"/>
      <c r="Q329" s="12"/>
      <c r="R329" s="12"/>
      <c r="S329" s="12"/>
      <c r="T329" s="12"/>
      <c r="U329" s="12"/>
      <c r="V329" s="12"/>
      <c r="W329" s="12"/>
    </row>
    <row r="330" spans="1:23">
      <c r="A330" s="12"/>
      <c r="B330" s="12"/>
      <c r="C330" s="12"/>
      <c r="D330" s="12"/>
      <c r="E330" s="12"/>
      <c r="F330" s="12"/>
      <c r="G330" s="12"/>
      <c r="H330" s="12"/>
      <c r="I330" s="12"/>
      <c r="J330" s="12"/>
      <c r="K330" s="12"/>
      <c r="L330" s="12"/>
      <c r="M330" s="12"/>
      <c r="N330" s="12"/>
      <c r="O330" s="12"/>
      <c r="P330" s="12"/>
      <c r="Q330" s="12"/>
      <c r="R330" s="12"/>
      <c r="S330" s="12"/>
      <c r="T330" s="12"/>
      <c r="U330" s="12"/>
      <c r="V330" s="12"/>
      <c r="W330" s="12"/>
    </row>
    <row r="331" spans="1:23">
      <c r="A331" s="12"/>
      <c r="B331" s="12"/>
      <c r="C331" s="12"/>
      <c r="D331" s="12"/>
      <c r="E331" s="12"/>
      <c r="F331" s="12"/>
      <c r="G331" s="12"/>
      <c r="H331" s="12"/>
      <c r="I331" s="12"/>
      <c r="J331" s="12"/>
      <c r="K331" s="12"/>
      <c r="L331" s="12"/>
      <c r="M331" s="12"/>
      <c r="N331" s="12"/>
      <c r="O331" s="12"/>
      <c r="P331" s="12"/>
      <c r="Q331" s="12"/>
      <c r="R331" s="12"/>
      <c r="S331" s="12"/>
      <c r="T331" s="12"/>
      <c r="U331" s="12"/>
      <c r="V331" s="12"/>
      <c r="W331" s="12"/>
    </row>
    <row r="332" spans="1:23">
      <c r="A332" s="12"/>
      <c r="B332" s="12"/>
      <c r="C332" s="12"/>
      <c r="D332" s="12"/>
      <c r="E332" s="12"/>
      <c r="F332" s="12"/>
      <c r="G332" s="12"/>
      <c r="H332" s="12"/>
      <c r="I332" s="12"/>
      <c r="J332" s="12"/>
      <c r="K332" s="12"/>
      <c r="L332" s="12"/>
      <c r="M332" s="12"/>
      <c r="N332" s="12"/>
      <c r="O332" s="12"/>
      <c r="P332" s="12"/>
      <c r="Q332" s="12"/>
      <c r="R332" s="12"/>
      <c r="S332" s="12"/>
      <c r="T332" s="12"/>
      <c r="U332" s="12"/>
      <c r="V332" s="12"/>
      <c r="W332" s="12"/>
    </row>
    <row r="333" spans="1:23">
      <c r="A333" s="12"/>
      <c r="B333" s="12"/>
      <c r="C333" s="12"/>
      <c r="D333" s="12"/>
      <c r="E333" s="12"/>
      <c r="F333" s="12"/>
      <c r="G333" s="12"/>
      <c r="H333" s="12"/>
      <c r="I333" s="12"/>
      <c r="J333" s="12"/>
      <c r="K333" s="12"/>
      <c r="L333" s="12"/>
      <c r="M333" s="12"/>
      <c r="N333" s="12"/>
      <c r="O333" s="12"/>
      <c r="P333" s="12"/>
      <c r="Q333" s="12"/>
      <c r="R333" s="12"/>
      <c r="S333" s="12"/>
      <c r="T333" s="12"/>
      <c r="U333" s="12"/>
      <c r="V333" s="12"/>
      <c r="W333" s="12"/>
    </row>
    <row r="334" spans="1:23">
      <c r="A334" s="12"/>
      <c r="B334" s="12"/>
      <c r="C334" s="12"/>
      <c r="D334" s="12"/>
      <c r="E334" s="12"/>
      <c r="F334" s="12"/>
      <c r="G334" s="12"/>
      <c r="H334" s="12"/>
      <c r="I334" s="12"/>
      <c r="J334" s="12"/>
      <c r="K334" s="12"/>
      <c r="L334" s="12"/>
      <c r="M334" s="12"/>
      <c r="N334" s="12"/>
      <c r="O334" s="12"/>
      <c r="P334" s="12"/>
      <c r="Q334" s="12"/>
      <c r="R334" s="12"/>
      <c r="S334" s="12"/>
      <c r="T334" s="12"/>
      <c r="U334" s="12"/>
      <c r="V334" s="12"/>
      <c r="W334" s="12"/>
    </row>
    <row r="335" spans="1:23">
      <c r="A335" s="12"/>
      <c r="B335" s="12"/>
      <c r="C335" s="12"/>
      <c r="D335" s="12"/>
      <c r="E335" s="12"/>
      <c r="F335" s="12"/>
      <c r="G335" s="12"/>
      <c r="H335" s="12"/>
      <c r="I335" s="12"/>
      <c r="J335" s="12"/>
      <c r="K335" s="12"/>
      <c r="L335" s="12"/>
      <c r="M335" s="12"/>
      <c r="N335" s="12"/>
      <c r="O335" s="12"/>
      <c r="P335" s="12"/>
      <c r="Q335" s="12"/>
      <c r="R335" s="12"/>
      <c r="S335" s="12"/>
      <c r="T335" s="12"/>
      <c r="U335" s="12"/>
      <c r="V335" s="12"/>
      <c r="W335" s="12"/>
    </row>
    <row r="336" spans="1:23">
      <c r="A336" s="12"/>
      <c r="B336" s="12"/>
      <c r="C336" s="12"/>
      <c r="D336" s="12"/>
      <c r="E336" s="12"/>
      <c r="F336" s="12"/>
      <c r="G336" s="12"/>
      <c r="H336" s="12"/>
      <c r="I336" s="12"/>
      <c r="J336" s="12"/>
      <c r="K336" s="12"/>
      <c r="L336" s="12"/>
      <c r="M336" s="12"/>
      <c r="N336" s="12"/>
      <c r="O336" s="12"/>
      <c r="P336" s="12"/>
      <c r="Q336" s="12"/>
      <c r="R336" s="12"/>
      <c r="S336" s="12"/>
      <c r="T336" s="12"/>
      <c r="U336" s="12"/>
      <c r="V336" s="12"/>
      <c r="W336" s="12"/>
    </row>
    <row r="337" spans="1:23">
      <c r="A337" s="12"/>
      <c r="B337" s="12"/>
      <c r="C337" s="12"/>
      <c r="D337" s="12"/>
      <c r="E337" s="12"/>
      <c r="F337" s="12"/>
      <c r="G337" s="12"/>
      <c r="H337" s="12"/>
      <c r="I337" s="12"/>
      <c r="J337" s="12"/>
      <c r="K337" s="12"/>
      <c r="L337" s="12"/>
      <c r="M337" s="12"/>
      <c r="N337" s="12"/>
      <c r="O337" s="12"/>
      <c r="P337" s="12"/>
      <c r="Q337" s="12"/>
      <c r="R337" s="12"/>
      <c r="S337" s="12"/>
      <c r="T337" s="12"/>
      <c r="U337" s="12"/>
      <c r="V337" s="12"/>
      <c r="W337" s="12"/>
    </row>
    <row r="338" spans="1:23">
      <c r="A338" s="12"/>
      <c r="B338" s="12"/>
      <c r="C338" s="12"/>
      <c r="D338" s="12"/>
      <c r="E338" s="12"/>
      <c r="F338" s="12"/>
      <c r="G338" s="12"/>
      <c r="H338" s="12"/>
      <c r="I338" s="12"/>
      <c r="J338" s="12"/>
      <c r="K338" s="12"/>
      <c r="L338" s="12"/>
      <c r="M338" s="12"/>
      <c r="N338" s="12"/>
      <c r="O338" s="12"/>
      <c r="P338" s="12"/>
      <c r="Q338" s="12"/>
      <c r="R338" s="12"/>
      <c r="S338" s="12"/>
      <c r="T338" s="12"/>
      <c r="U338" s="12"/>
      <c r="V338" s="12"/>
      <c r="W338" s="12"/>
    </row>
    <row r="339" spans="1:23">
      <c r="A339" s="12"/>
      <c r="B339" s="12"/>
      <c r="C339" s="12"/>
      <c r="D339" s="12"/>
      <c r="E339" s="12"/>
      <c r="F339" s="12"/>
      <c r="G339" s="12"/>
      <c r="H339" s="12"/>
      <c r="I339" s="12"/>
      <c r="J339" s="12"/>
      <c r="K339" s="12"/>
      <c r="L339" s="12"/>
      <c r="M339" s="12"/>
      <c r="N339" s="12"/>
      <c r="O339" s="12"/>
      <c r="P339" s="12"/>
      <c r="Q339" s="12"/>
      <c r="R339" s="12"/>
      <c r="S339" s="12"/>
      <c r="T339" s="12"/>
      <c r="U339" s="12"/>
      <c r="V339" s="12"/>
      <c r="W339" s="12"/>
    </row>
    <row r="340" spans="1:23">
      <c r="A340" s="12"/>
      <c r="B340" s="12"/>
      <c r="C340" s="12"/>
      <c r="D340" s="12"/>
      <c r="E340" s="12"/>
      <c r="F340" s="12"/>
      <c r="G340" s="12"/>
      <c r="H340" s="12"/>
      <c r="I340" s="12"/>
      <c r="J340" s="12"/>
      <c r="K340" s="12"/>
      <c r="L340" s="12"/>
      <c r="M340" s="12"/>
      <c r="N340" s="12"/>
      <c r="O340" s="12"/>
      <c r="P340" s="12"/>
      <c r="Q340" s="12"/>
      <c r="R340" s="12"/>
      <c r="S340" s="12"/>
      <c r="T340" s="12"/>
      <c r="U340" s="12"/>
      <c r="V340" s="12"/>
      <c r="W340" s="12"/>
    </row>
    <row r="341" spans="1:23">
      <c r="A341" s="12"/>
      <c r="B341" s="12"/>
      <c r="C341" s="12"/>
      <c r="D341" s="12"/>
      <c r="E341" s="12"/>
      <c r="F341" s="12"/>
      <c r="G341" s="12"/>
      <c r="H341" s="12"/>
      <c r="I341" s="12"/>
      <c r="J341" s="12"/>
      <c r="K341" s="12"/>
      <c r="L341" s="12"/>
      <c r="M341" s="12"/>
      <c r="N341" s="12"/>
      <c r="O341" s="12"/>
      <c r="P341" s="12"/>
      <c r="Q341" s="12"/>
      <c r="R341" s="12"/>
      <c r="S341" s="12"/>
      <c r="T341" s="12"/>
      <c r="U341" s="12"/>
      <c r="V341" s="12"/>
      <c r="W341" s="12"/>
    </row>
    <row r="342" spans="1:23">
      <c r="A342" s="12"/>
      <c r="B342" s="12"/>
      <c r="C342" s="12"/>
      <c r="D342" s="12"/>
      <c r="E342" s="12"/>
      <c r="F342" s="12"/>
      <c r="G342" s="12"/>
      <c r="H342" s="12"/>
      <c r="I342" s="12"/>
      <c r="J342" s="12"/>
      <c r="K342" s="12"/>
      <c r="L342" s="12"/>
      <c r="M342" s="12"/>
      <c r="N342" s="12"/>
      <c r="O342" s="12"/>
      <c r="P342" s="12"/>
      <c r="Q342" s="12"/>
      <c r="R342" s="12"/>
      <c r="S342" s="12"/>
      <c r="T342" s="12"/>
      <c r="U342" s="12"/>
      <c r="V342" s="12"/>
      <c r="W342" s="12"/>
    </row>
    <row r="343" spans="1:23">
      <c r="A343" s="12"/>
      <c r="B343" s="12"/>
      <c r="C343" s="12"/>
      <c r="D343" s="12"/>
      <c r="E343" s="12"/>
      <c r="F343" s="12"/>
      <c r="G343" s="12"/>
      <c r="H343" s="12"/>
      <c r="I343" s="12"/>
      <c r="J343" s="12"/>
      <c r="K343" s="12"/>
      <c r="L343" s="12"/>
      <c r="M343" s="12"/>
      <c r="N343" s="12"/>
      <c r="O343" s="12"/>
      <c r="P343" s="12"/>
      <c r="Q343" s="12"/>
      <c r="R343" s="12"/>
      <c r="S343" s="12"/>
      <c r="T343" s="12"/>
      <c r="U343" s="12"/>
      <c r="V343" s="12"/>
      <c r="W343" s="12"/>
    </row>
    <row r="344" spans="1:23">
      <c r="A344" s="12"/>
      <c r="B344" s="12"/>
      <c r="C344" s="12"/>
      <c r="D344" s="12"/>
      <c r="E344" s="12"/>
      <c r="F344" s="12"/>
      <c r="G344" s="12"/>
      <c r="H344" s="12"/>
      <c r="I344" s="12"/>
      <c r="J344" s="12"/>
      <c r="K344" s="12"/>
      <c r="L344" s="12"/>
      <c r="M344" s="12"/>
      <c r="N344" s="12"/>
      <c r="O344" s="12"/>
      <c r="P344" s="12"/>
      <c r="Q344" s="12"/>
      <c r="R344" s="12"/>
      <c r="S344" s="12"/>
      <c r="T344" s="12"/>
      <c r="U344" s="12"/>
      <c r="V344" s="12"/>
      <c r="W344" s="12"/>
    </row>
    <row r="345" spans="1:23">
      <c r="A345" s="12"/>
      <c r="B345" s="12"/>
      <c r="C345" s="12"/>
      <c r="D345" s="12"/>
      <c r="E345" s="12"/>
      <c r="F345" s="12"/>
      <c r="G345" s="12"/>
      <c r="H345" s="12"/>
      <c r="I345" s="12"/>
      <c r="J345" s="12"/>
      <c r="K345" s="12"/>
      <c r="L345" s="12"/>
      <c r="M345" s="12"/>
      <c r="N345" s="12"/>
      <c r="O345" s="12"/>
      <c r="P345" s="12"/>
      <c r="Q345" s="12"/>
      <c r="R345" s="12"/>
      <c r="S345" s="12"/>
      <c r="T345" s="12"/>
      <c r="U345" s="12"/>
      <c r="V345" s="12"/>
      <c r="W345" s="12"/>
    </row>
    <row r="346" spans="1:23">
      <c r="A346" s="12"/>
      <c r="B346" s="12"/>
      <c r="C346" s="12"/>
      <c r="D346" s="12"/>
      <c r="E346" s="12"/>
      <c r="F346" s="12"/>
      <c r="G346" s="12"/>
      <c r="H346" s="12"/>
      <c r="I346" s="12"/>
      <c r="J346" s="12"/>
      <c r="K346" s="12"/>
      <c r="L346" s="12"/>
      <c r="M346" s="12"/>
      <c r="N346" s="12"/>
      <c r="O346" s="12"/>
      <c r="P346" s="12"/>
      <c r="Q346" s="12"/>
      <c r="R346" s="12"/>
      <c r="S346" s="12"/>
      <c r="T346" s="12"/>
      <c r="U346" s="12"/>
      <c r="V346" s="12"/>
      <c r="W346" s="12"/>
    </row>
    <row r="347" spans="1:23">
      <c r="A347" s="12"/>
      <c r="B347" s="12"/>
      <c r="C347" s="12"/>
      <c r="D347" s="12"/>
      <c r="E347" s="12"/>
      <c r="F347" s="12"/>
      <c r="G347" s="12"/>
      <c r="H347" s="12"/>
      <c r="I347" s="12"/>
      <c r="J347" s="12"/>
      <c r="K347" s="12"/>
      <c r="L347" s="12"/>
      <c r="M347" s="12"/>
      <c r="N347" s="12"/>
      <c r="O347" s="12"/>
      <c r="P347" s="12"/>
      <c r="Q347" s="12"/>
      <c r="R347" s="12"/>
      <c r="S347" s="12"/>
      <c r="T347" s="12"/>
      <c r="U347" s="12"/>
      <c r="V347" s="12"/>
      <c r="W347" s="12"/>
    </row>
    <row r="348" spans="1:23">
      <c r="A348" s="12"/>
      <c r="B348" s="12"/>
      <c r="C348" s="12"/>
      <c r="D348" s="12"/>
      <c r="E348" s="12"/>
      <c r="F348" s="12"/>
      <c r="G348" s="12"/>
      <c r="H348" s="12"/>
      <c r="I348" s="12"/>
      <c r="J348" s="12"/>
      <c r="K348" s="12"/>
      <c r="L348" s="12"/>
      <c r="M348" s="12"/>
      <c r="N348" s="12"/>
      <c r="O348" s="12"/>
      <c r="P348" s="12"/>
      <c r="Q348" s="12"/>
      <c r="R348" s="12"/>
      <c r="S348" s="12"/>
      <c r="T348" s="12"/>
      <c r="U348" s="12"/>
      <c r="V348" s="12"/>
      <c r="W348" s="12"/>
    </row>
    <row r="349" spans="1:23">
      <c r="A349" s="12"/>
      <c r="B349" s="12"/>
      <c r="C349" s="12"/>
      <c r="D349" s="12"/>
      <c r="E349" s="12"/>
      <c r="F349" s="12"/>
      <c r="G349" s="12"/>
      <c r="H349" s="12"/>
      <c r="I349" s="12"/>
      <c r="J349" s="12"/>
      <c r="K349" s="12"/>
      <c r="L349" s="12"/>
      <c r="M349" s="12"/>
      <c r="N349" s="12"/>
      <c r="O349" s="12"/>
      <c r="P349" s="12"/>
      <c r="Q349" s="12"/>
      <c r="R349" s="12"/>
      <c r="S349" s="12"/>
      <c r="T349" s="12"/>
      <c r="U349" s="12"/>
      <c r="V349" s="12"/>
      <c r="W349" s="12"/>
    </row>
    <row r="350" spans="1:23">
      <c r="A350" s="12"/>
      <c r="B350" s="12"/>
      <c r="C350" s="12"/>
      <c r="D350" s="12"/>
      <c r="E350" s="12"/>
      <c r="F350" s="12"/>
      <c r="G350" s="12"/>
      <c r="H350" s="12"/>
      <c r="I350" s="12"/>
      <c r="J350" s="12"/>
      <c r="K350" s="12"/>
      <c r="L350" s="12"/>
      <c r="M350" s="12"/>
      <c r="N350" s="12"/>
      <c r="O350" s="12"/>
      <c r="P350" s="12"/>
      <c r="Q350" s="12"/>
      <c r="R350" s="12"/>
      <c r="S350" s="12"/>
      <c r="T350" s="12"/>
      <c r="U350" s="12"/>
      <c r="V350" s="12"/>
      <c r="W350" s="12"/>
    </row>
  </sheetData>
  <sheetProtection algorithmName="SHA-512" hashValue="iX3N6SbAnZhVHEwQdIejoACmuh61kQzygwG0fBJNoNwNXKMb670J/yKA/UqKL4DWppcePWWdBW5bg62IWclrYg==" saltValue="RX/uzWQEjFHMkqyLbl2wag==" spinCount="100000" sheet="1" objects="1" scenarios="1"/>
  <mergeCells count="3">
    <mergeCell ref="B20:H20"/>
    <mergeCell ref="B102:H102"/>
    <mergeCell ref="C16:H16"/>
  </mergeCells>
  <printOptions horizontalCentered="1"/>
  <pageMargins left="0.70866141732283472" right="0.55118110236220474" top="0.35433070866141736" bottom="0.19685039370078741" header="0" footer="0"/>
  <pageSetup paperSize="9" scale="98" fitToHeight="0" orientation="portrait" r:id="rId1"/>
  <headerFooter>
    <oddFooter>&amp;L&amp;A&amp;C&amp;9DIO 1 - BAZENSKA DVORANA - GRAĐENJE&amp;R&amp;"Arial,Bold"&amp;9&amp;P/&amp;N</oddFooter>
  </headerFooter>
  <rowBreaks count="1" manualBreakCount="1">
    <brk id="57" min="1" max="7"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242AA-2249-4155-80CB-EB6522081BB2}">
  <sheetPr>
    <tabColor rgb="FF7030A0"/>
  </sheetPr>
  <dimension ref="A1:G126"/>
  <sheetViews>
    <sheetView view="pageBreakPreview" zoomScaleNormal="100" zoomScaleSheetLayoutView="100" workbookViewId="0"/>
  </sheetViews>
  <sheetFormatPr defaultColWidth="8.88671875" defaultRowHeight="13.2"/>
  <cols>
    <col min="1" max="1" width="4.77734375" style="3493" customWidth="1"/>
    <col min="2" max="2" width="39.5546875" style="3493" customWidth="1"/>
    <col min="3" max="3" width="6.88671875" style="3573" customWidth="1"/>
    <col min="4" max="4" width="8.77734375" style="3574" customWidth="1"/>
    <col min="5" max="5" width="12.44140625" style="3575" customWidth="1"/>
    <col min="6" max="6" width="13.21875" style="3575" customWidth="1"/>
    <col min="7" max="7" width="0.88671875" style="3493" customWidth="1"/>
    <col min="8" max="8" width="14.44140625" style="3493" customWidth="1"/>
    <col min="9" max="16384" width="8.88671875" style="3493"/>
  </cols>
  <sheetData>
    <row r="1" spans="1:7">
      <c r="A1" s="3545"/>
      <c r="B1" s="3546" t="s">
        <v>4972</v>
      </c>
      <c r="C1" s="3547"/>
      <c r="D1" s="3548"/>
      <c r="E1" s="3545"/>
      <c r="F1" s="3549"/>
    </row>
    <row r="2" spans="1:7">
      <c r="A2" s="3550" t="s">
        <v>4973</v>
      </c>
      <c r="B2" s="3550" t="s">
        <v>4974</v>
      </c>
      <c r="C2" s="3551" t="s">
        <v>4975</v>
      </c>
      <c r="D2" s="3551" t="s">
        <v>168</v>
      </c>
      <c r="E2" s="3552" t="s">
        <v>1414</v>
      </c>
      <c r="F2" s="3553" t="s">
        <v>4976</v>
      </c>
      <c r="G2" s="3554"/>
    </row>
    <row r="3" spans="1:7" ht="52.8">
      <c r="A3" s="3555">
        <v>1</v>
      </c>
      <c r="B3" s="3556" t="s">
        <v>4977</v>
      </c>
      <c r="C3" s="3557" t="s">
        <v>232</v>
      </c>
      <c r="D3" s="3558">
        <v>171</v>
      </c>
      <c r="E3" s="3559"/>
      <c r="F3" s="3560">
        <f t="shared" ref="F3:F28" si="0">D3*E3</f>
        <v>0</v>
      </c>
    </row>
    <row r="4" spans="1:7" ht="52.8">
      <c r="A4" s="3555">
        <v>2</v>
      </c>
      <c r="B4" s="3556" t="s">
        <v>4978</v>
      </c>
      <c r="C4" s="3557" t="s">
        <v>232</v>
      </c>
      <c r="D4" s="3558">
        <v>23</v>
      </c>
      <c r="E4" s="3559"/>
      <c r="F4" s="3560">
        <f t="shared" si="0"/>
        <v>0</v>
      </c>
    </row>
    <row r="5" spans="1:7" ht="52.8">
      <c r="A5" s="3555">
        <v>3</v>
      </c>
      <c r="B5" s="3556" t="s">
        <v>4979</v>
      </c>
      <c r="C5" s="3557" t="s">
        <v>232</v>
      </c>
      <c r="D5" s="3558">
        <v>177</v>
      </c>
      <c r="E5" s="3559"/>
      <c r="F5" s="3560">
        <f t="shared" si="0"/>
        <v>0</v>
      </c>
    </row>
    <row r="6" spans="1:7" ht="66">
      <c r="A6" s="3555">
        <v>4</v>
      </c>
      <c r="B6" s="3556" t="s">
        <v>4980</v>
      </c>
      <c r="C6" s="3557" t="s">
        <v>232</v>
      </c>
      <c r="D6" s="3558">
        <v>70</v>
      </c>
      <c r="E6" s="3559"/>
      <c r="F6" s="3560">
        <f t="shared" si="0"/>
        <v>0</v>
      </c>
    </row>
    <row r="7" spans="1:7" ht="66">
      <c r="A7" s="3555">
        <v>5</v>
      </c>
      <c r="B7" s="3556" t="s">
        <v>4981</v>
      </c>
      <c r="C7" s="3557" t="s">
        <v>232</v>
      </c>
      <c r="D7" s="3558">
        <v>26</v>
      </c>
      <c r="E7" s="3559"/>
      <c r="F7" s="3560">
        <f t="shared" si="0"/>
        <v>0</v>
      </c>
    </row>
    <row r="8" spans="1:7" ht="39.6">
      <c r="A8" s="3555">
        <v>6</v>
      </c>
      <c r="B8" s="3556" t="s">
        <v>4982</v>
      </c>
      <c r="C8" s="3557" t="s">
        <v>232</v>
      </c>
      <c r="D8" s="3558">
        <v>8</v>
      </c>
      <c r="E8" s="3559"/>
      <c r="F8" s="3560">
        <f t="shared" si="0"/>
        <v>0</v>
      </c>
    </row>
    <row r="9" spans="1:7" ht="26.4">
      <c r="A9" s="3555">
        <v>7</v>
      </c>
      <c r="B9" s="3556" t="s">
        <v>4983</v>
      </c>
      <c r="C9" s="3555" t="s">
        <v>3835</v>
      </c>
      <c r="D9" s="3558">
        <v>180</v>
      </c>
      <c r="E9" s="3559"/>
      <c r="F9" s="3560">
        <f t="shared" si="0"/>
        <v>0</v>
      </c>
    </row>
    <row r="10" spans="1:7" ht="26.4">
      <c r="A10" s="3555">
        <v>8</v>
      </c>
      <c r="B10" s="3561" t="s">
        <v>4984</v>
      </c>
      <c r="C10" s="3555" t="s">
        <v>3835</v>
      </c>
      <c r="D10" s="3558">
        <v>6</v>
      </c>
      <c r="E10" s="3559"/>
      <c r="F10" s="3560">
        <f t="shared" si="0"/>
        <v>0</v>
      </c>
    </row>
    <row r="11" spans="1:7" ht="39.6">
      <c r="A11" s="3555">
        <v>9</v>
      </c>
      <c r="B11" s="3562" t="s">
        <v>4985</v>
      </c>
      <c r="C11" s="3555" t="s">
        <v>232</v>
      </c>
      <c r="D11" s="3558">
        <v>180</v>
      </c>
      <c r="E11" s="3559"/>
      <c r="F11" s="3560">
        <f t="shared" si="0"/>
        <v>0</v>
      </c>
    </row>
    <row r="12" spans="1:7" ht="105.6">
      <c r="A12" s="3555">
        <v>10</v>
      </c>
      <c r="B12" s="3563" t="s">
        <v>4986</v>
      </c>
      <c r="C12" s="3564" t="s">
        <v>226</v>
      </c>
      <c r="D12" s="3558">
        <v>84</v>
      </c>
      <c r="E12" s="3559"/>
      <c r="F12" s="3560">
        <f t="shared" si="0"/>
        <v>0</v>
      </c>
      <c r="G12" s="3565"/>
    </row>
    <row r="13" spans="1:7" ht="105.6">
      <c r="A13" s="3555">
        <v>11</v>
      </c>
      <c r="B13" s="3563" t="s">
        <v>4987</v>
      </c>
      <c r="C13" s="3564" t="s">
        <v>226</v>
      </c>
      <c r="D13" s="3558">
        <v>690</v>
      </c>
      <c r="E13" s="3559"/>
      <c r="F13" s="3560">
        <f t="shared" si="0"/>
        <v>0</v>
      </c>
      <c r="G13" s="3565"/>
    </row>
    <row r="14" spans="1:7" ht="105.6">
      <c r="A14" s="3555">
        <v>12</v>
      </c>
      <c r="B14" s="3563" t="s">
        <v>4988</v>
      </c>
      <c r="C14" s="3564" t="s">
        <v>226</v>
      </c>
      <c r="D14" s="3558">
        <v>12</v>
      </c>
      <c r="E14" s="3559"/>
      <c r="F14" s="3560">
        <f t="shared" si="0"/>
        <v>0</v>
      </c>
      <c r="G14" s="3565"/>
    </row>
    <row r="15" spans="1:7" ht="105.6">
      <c r="A15" s="3555">
        <v>13</v>
      </c>
      <c r="B15" s="3563" t="s">
        <v>4989</v>
      </c>
      <c r="C15" s="3564" t="s">
        <v>226</v>
      </c>
      <c r="D15" s="3558">
        <v>126</v>
      </c>
      <c r="E15" s="3559"/>
      <c r="F15" s="3560">
        <f t="shared" si="0"/>
        <v>0</v>
      </c>
      <c r="G15" s="3565"/>
    </row>
    <row r="16" spans="1:7" ht="105.6">
      <c r="A16" s="3555">
        <v>14</v>
      </c>
      <c r="B16" s="3563" t="s">
        <v>4990</v>
      </c>
      <c r="C16" s="3564" t="s">
        <v>226</v>
      </c>
      <c r="D16" s="3558">
        <v>168</v>
      </c>
      <c r="E16" s="3559"/>
      <c r="F16" s="3560">
        <f t="shared" si="0"/>
        <v>0</v>
      </c>
      <c r="G16" s="3565"/>
    </row>
    <row r="17" spans="1:7" ht="39.6">
      <c r="A17" s="3555">
        <v>15</v>
      </c>
      <c r="B17" s="3563" t="s">
        <v>4991</v>
      </c>
      <c r="C17" s="3564" t="s">
        <v>3835</v>
      </c>
      <c r="D17" s="3558">
        <v>28</v>
      </c>
      <c r="E17" s="3559"/>
      <c r="F17" s="3560">
        <f t="shared" si="0"/>
        <v>0</v>
      </c>
      <c r="G17" s="3565"/>
    </row>
    <row r="18" spans="1:7" ht="39.6">
      <c r="A18" s="3555">
        <v>16</v>
      </c>
      <c r="B18" s="3563" t="s">
        <v>4992</v>
      </c>
      <c r="C18" s="3564" t="s">
        <v>3835</v>
      </c>
      <c r="D18" s="3558">
        <v>206</v>
      </c>
      <c r="E18" s="3559"/>
      <c r="F18" s="3560">
        <f t="shared" si="0"/>
        <v>0</v>
      </c>
      <c r="G18" s="3565"/>
    </row>
    <row r="19" spans="1:7" ht="39.6">
      <c r="A19" s="3555">
        <v>17</v>
      </c>
      <c r="B19" s="3563" t="s">
        <v>4993</v>
      </c>
      <c r="C19" s="3564" t="s">
        <v>3835</v>
      </c>
      <c r="D19" s="3558">
        <v>42</v>
      </c>
      <c r="E19" s="3559"/>
      <c r="F19" s="3560">
        <f t="shared" si="0"/>
        <v>0</v>
      </c>
      <c r="G19" s="3565"/>
    </row>
    <row r="20" spans="1:7" ht="39.6">
      <c r="A20" s="3555">
        <v>18</v>
      </c>
      <c r="B20" s="3563" t="s">
        <v>4994</v>
      </c>
      <c r="C20" s="3564" t="s">
        <v>3835</v>
      </c>
      <c r="D20" s="3558">
        <v>56</v>
      </c>
      <c r="E20" s="3559"/>
      <c r="F20" s="3560">
        <f t="shared" si="0"/>
        <v>0</v>
      </c>
      <c r="G20" s="3565"/>
    </row>
    <row r="21" spans="1:7" ht="26.4">
      <c r="A21" s="3555">
        <v>19</v>
      </c>
      <c r="B21" s="3561" t="s">
        <v>4995</v>
      </c>
      <c r="C21" s="3555" t="s">
        <v>3835</v>
      </c>
      <c r="D21" s="3558">
        <v>1</v>
      </c>
      <c r="E21" s="3559"/>
      <c r="F21" s="3560">
        <f t="shared" si="0"/>
        <v>0</v>
      </c>
    </row>
    <row r="22" spans="1:7" ht="26.4">
      <c r="A22" s="3555">
        <v>20</v>
      </c>
      <c r="B22" s="3561" t="s">
        <v>4996</v>
      </c>
      <c r="C22" s="3555" t="s">
        <v>3835</v>
      </c>
      <c r="D22" s="3558">
        <v>1</v>
      </c>
      <c r="E22" s="3559"/>
      <c r="F22" s="3560">
        <f t="shared" si="0"/>
        <v>0</v>
      </c>
    </row>
    <row r="23" spans="1:7" ht="105.6">
      <c r="A23" s="3555">
        <v>21</v>
      </c>
      <c r="B23" s="3556" t="s">
        <v>4997</v>
      </c>
      <c r="C23" s="3555" t="s">
        <v>3835</v>
      </c>
      <c r="D23" s="3558">
        <v>1</v>
      </c>
      <c r="E23" s="3559"/>
      <c r="F23" s="3560">
        <f t="shared" si="0"/>
        <v>0</v>
      </c>
    </row>
    <row r="24" spans="1:7" ht="26.4">
      <c r="A24" s="3555">
        <v>22</v>
      </c>
      <c r="B24" s="3556" t="s">
        <v>4998</v>
      </c>
      <c r="C24" s="3555" t="s">
        <v>3835</v>
      </c>
      <c r="D24" s="3558">
        <v>1</v>
      </c>
      <c r="E24" s="3559"/>
      <c r="F24" s="3560">
        <f t="shared" si="0"/>
        <v>0</v>
      </c>
    </row>
    <row r="25" spans="1:7" ht="39.6">
      <c r="A25" s="3555">
        <v>23</v>
      </c>
      <c r="B25" s="3566" t="s">
        <v>4999</v>
      </c>
      <c r="C25" s="3555" t="s">
        <v>3835</v>
      </c>
      <c r="D25" s="3558">
        <v>2</v>
      </c>
      <c r="E25" s="3559"/>
      <c r="F25" s="3560">
        <f t="shared" si="0"/>
        <v>0</v>
      </c>
    </row>
    <row r="26" spans="1:7" ht="52.8">
      <c r="A26" s="3555">
        <v>24</v>
      </c>
      <c r="B26" s="3561" t="s">
        <v>5000</v>
      </c>
      <c r="C26" s="3555" t="s">
        <v>3835</v>
      </c>
      <c r="D26" s="3558">
        <v>1</v>
      </c>
      <c r="E26" s="3559"/>
      <c r="F26" s="3560">
        <f t="shared" si="0"/>
        <v>0</v>
      </c>
    </row>
    <row r="27" spans="1:7">
      <c r="A27" s="3555">
        <v>25</v>
      </c>
      <c r="B27" s="3561" t="s">
        <v>5001</v>
      </c>
      <c r="C27" s="3555" t="s">
        <v>3835</v>
      </c>
      <c r="D27" s="3558">
        <v>1</v>
      </c>
      <c r="E27" s="3559"/>
      <c r="F27" s="3560">
        <f t="shared" si="0"/>
        <v>0</v>
      </c>
    </row>
    <row r="28" spans="1:7" ht="39.6">
      <c r="A28" s="3555">
        <v>26</v>
      </c>
      <c r="B28" s="3561" t="s">
        <v>5002</v>
      </c>
      <c r="C28" s="3555" t="s">
        <v>3835</v>
      </c>
      <c r="D28" s="3558">
        <v>1</v>
      </c>
      <c r="E28" s="3559"/>
      <c r="F28" s="3560">
        <f t="shared" si="0"/>
        <v>0</v>
      </c>
    </row>
    <row r="29" spans="1:7">
      <c r="A29" s="3567"/>
      <c r="B29" s="3568" t="s">
        <v>5003</v>
      </c>
      <c r="C29" s="3568"/>
      <c r="D29" s="3568"/>
      <c r="E29" s="3568"/>
      <c r="F29" s="3569">
        <f>SUM(F3:F28)</f>
        <v>0</v>
      </c>
    </row>
    <row r="30" spans="1:7">
      <c r="A30" s="3570"/>
      <c r="B30" s="3571" t="s">
        <v>5004</v>
      </c>
      <c r="C30" s="3571"/>
      <c r="D30" s="3571"/>
      <c r="E30" s="3571"/>
      <c r="F30" s="3572"/>
    </row>
    <row r="31" spans="1:7">
      <c r="A31" s="3545"/>
      <c r="C31" s="3547"/>
      <c r="D31" s="3548"/>
      <c r="E31" s="3545"/>
      <c r="F31" s="3549"/>
    </row>
    <row r="32" spans="1:7">
      <c r="B32" s="3546" t="s">
        <v>5005</v>
      </c>
    </row>
    <row r="33" spans="1:6" ht="26.4">
      <c r="A33" s="3576" t="s">
        <v>4973</v>
      </c>
      <c r="B33" s="3577" t="s">
        <v>4974</v>
      </c>
      <c r="C33" s="3578" t="s">
        <v>4975</v>
      </c>
      <c r="D33" s="3578" t="s">
        <v>168</v>
      </c>
      <c r="E33" s="3579" t="s">
        <v>1414</v>
      </c>
      <c r="F33" s="3580" t="s">
        <v>1415</v>
      </c>
    </row>
    <row r="34" spans="1:6">
      <c r="A34" s="3581" t="s">
        <v>5006</v>
      </c>
      <c r="B34" s="3581"/>
      <c r="C34" s="3581"/>
      <c r="D34" s="3581"/>
      <c r="E34" s="3581"/>
      <c r="F34" s="3581"/>
    </row>
    <row r="35" spans="1:6" ht="45.6">
      <c r="A35" s="3582" t="s">
        <v>4170</v>
      </c>
      <c r="B35" s="3583" t="s">
        <v>5007</v>
      </c>
      <c r="C35" s="3584" t="s">
        <v>3835</v>
      </c>
      <c r="D35" s="3585">
        <v>3</v>
      </c>
      <c r="E35" s="3586"/>
      <c r="F35" s="3560">
        <f t="shared" ref="F35:F69" si="1">(D35*E35)</f>
        <v>0</v>
      </c>
    </row>
    <row r="36" spans="1:6" ht="34.200000000000003">
      <c r="A36" s="3582" t="s">
        <v>5008</v>
      </c>
      <c r="B36" s="3583" t="s">
        <v>5009</v>
      </c>
      <c r="C36" s="3584" t="s">
        <v>3835</v>
      </c>
      <c r="D36" s="3587">
        <v>3</v>
      </c>
      <c r="E36" s="3586"/>
      <c r="F36" s="3560">
        <f t="shared" si="1"/>
        <v>0</v>
      </c>
    </row>
    <row r="37" spans="1:6" ht="45.6">
      <c r="A37" s="3582" t="s">
        <v>5010</v>
      </c>
      <c r="B37" s="3583" t="s">
        <v>5011</v>
      </c>
      <c r="C37" s="3584" t="s">
        <v>3835</v>
      </c>
      <c r="D37" s="3587">
        <v>3</v>
      </c>
      <c r="E37" s="3586"/>
      <c r="F37" s="3560">
        <f t="shared" si="1"/>
        <v>0</v>
      </c>
    </row>
    <row r="38" spans="1:6" ht="45.6">
      <c r="A38" s="3582" t="s">
        <v>2112</v>
      </c>
      <c r="B38" s="3583" t="s">
        <v>5012</v>
      </c>
      <c r="C38" s="3584" t="s">
        <v>3835</v>
      </c>
      <c r="D38" s="3587">
        <v>1</v>
      </c>
      <c r="E38" s="3586"/>
      <c r="F38" s="3560">
        <f t="shared" si="1"/>
        <v>0</v>
      </c>
    </row>
    <row r="39" spans="1:6" ht="22.8">
      <c r="A39" s="3582" t="s">
        <v>5013</v>
      </c>
      <c r="B39" s="3583" t="s">
        <v>5014</v>
      </c>
      <c r="C39" s="3584" t="s">
        <v>3835</v>
      </c>
      <c r="D39" s="3587">
        <v>3</v>
      </c>
      <c r="E39" s="3586"/>
      <c r="F39" s="3560">
        <f t="shared" si="1"/>
        <v>0</v>
      </c>
    </row>
    <row r="40" spans="1:6" ht="34.200000000000003">
      <c r="A40" s="3582" t="s">
        <v>5015</v>
      </c>
      <c r="B40" s="3583" t="s">
        <v>5016</v>
      </c>
      <c r="C40" s="3584" t="s">
        <v>3835</v>
      </c>
      <c r="D40" s="3587">
        <v>3</v>
      </c>
      <c r="E40" s="3586"/>
      <c r="F40" s="3560">
        <f t="shared" si="1"/>
        <v>0</v>
      </c>
    </row>
    <row r="41" spans="1:6" ht="22.8">
      <c r="A41" s="3582" t="s">
        <v>5017</v>
      </c>
      <c r="B41" s="3583" t="s">
        <v>5018</v>
      </c>
      <c r="C41" s="3584" t="s">
        <v>3835</v>
      </c>
      <c r="D41" s="3587">
        <v>1</v>
      </c>
      <c r="E41" s="3586"/>
      <c r="F41" s="3560">
        <f t="shared" si="1"/>
        <v>0</v>
      </c>
    </row>
    <row r="42" spans="1:6" ht="22.8">
      <c r="A42" s="3582" t="s">
        <v>5019</v>
      </c>
      <c r="B42" s="3583" t="s">
        <v>5020</v>
      </c>
      <c r="C42" s="3584" t="s">
        <v>3835</v>
      </c>
      <c r="D42" s="3587">
        <v>1</v>
      </c>
      <c r="E42" s="3586"/>
      <c r="F42" s="3560">
        <f t="shared" si="1"/>
        <v>0</v>
      </c>
    </row>
    <row r="43" spans="1:6" ht="22.8">
      <c r="A43" s="3582" t="s">
        <v>5021</v>
      </c>
      <c r="B43" s="3583" t="s">
        <v>5022</v>
      </c>
      <c r="C43" s="3584" t="s">
        <v>215</v>
      </c>
      <c r="D43" s="3587">
        <v>25</v>
      </c>
      <c r="E43" s="3586"/>
      <c r="F43" s="3560">
        <f t="shared" si="1"/>
        <v>0</v>
      </c>
    </row>
    <row r="44" spans="1:6" ht="22.8">
      <c r="A44" s="3582" t="s">
        <v>5023</v>
      </c>
      <c r="B44" s="3583" t="s">
        <v>5024</v>
      </c>
      <c r="C44" s="3584" t="s">
        <v>215</v>
      </c>
      <c r="D44" s="3587">
        <v>3</v>
      </c>
      <c r="E44" s="3586"/>
      <c r="F44" s="3560">
        <f t="shared" si="1"/>
        <v>0</v>
      </c>
    </row>
    <row r="45" spans="1:6" ht="22.8">
      <c r="A45" s="3582" t="s">
        <v>5025</v>
      </c>
      <c r="B45" s="3583" t="s">
        <v>5026</v>
      </c>
      <c r="C45" s="3584" t="s">
        <v>215</v>
      </c>
      <c r="D45" s="3587">
        <v>3</v>
      </c>
      <c r="E45" s="3586"/>
      <c r="F45" s="3560">
        <f t="shared" si="1"/>
        <v>0</v>
      </c>
    </row>
    <row r="46" spans="1:6" ht="22.8">
      <c r="A46" s="3582" t="s">
        <v>5027</v>
      </c>
      <c r="B46" s="3583" t="s">
        <v>5028</v>
      </c>
      <c r="C46" s="3584" t="s">
        <v>215</v>
      </c>
      <c r="D46" s="3587">
        <v>1</v>
      </c>
      <c r="E46" s="3586"/>
      <c r="F46" s="3560">
        <f t="shared" si="1"/>
        <v>0</v>
      </c>
    </row>
    <row r="47" spans="1:6" ht="34.200000000000003">
      <c r="A47" s="3582" t="s">
        <v>5029</v>
      </c>
      <c r="B47" s="3583" t="s">
        <v>5030</v>
      </c>
      <c r="C47" s="3584" t="s">
        <v>215</v>
      </c>
      <c r="D47" s="3587">
        <v>16</v>
      </c>
      <c r="E47" s="3586"/>
      <c r="F47" s="3560">
        <f t="shared" si="1"/>
        <v>0</v>
      </c>
    </row>
    <row r="48" spans="1:6" ht="22.8">
      <c r="A48" s="3582" t="s">
        <v>5031</v>
      </c>
      <c r="B48" s="3583" t="s">
        <v>5032</v>
      </c>
      <c r="C48" s="3584" t="s">
        <v>215</v>
      </c>
      <c r="D48" s="3587">
        <v>32</v>
      </c>
      <c r="E48" s="3586"/>
      <c r="F48" s="3560">
        <f t="shared" si="1"/>
        <v>0</v>
      </c>
    </row>
    <row r="49" spans="1:6" ht="22.8">
      <c r="A49" s="3582" t="s">
        <v>5033</v>
      </c>
      <c r="B49" s="3583" t="s">
        <v>5034</v>
      </c>
      <c r="C49" s="3584" t="s">
        <v>3835</v>
      </c>
      <c r="D49" s="3587">
        <v>32</v>
      </c>
      <c r="E49" s="3586"/>
      <c r="F49" s="3560">
        <f t="shared" si="1"/>
        <v>0</v>
      </c>
    </row>
    <row r="50" spans="1:6" ht="45.6">
      <c r="A50" s="3582" t="s">
        <v>5035</v>
      </c>
      <c r="B50" s="3583" t="s">
        <v>5036</v>
      </c>
      <c r="C50" s="3584" t="s">
        <v>3835</v>
      </c>
      <c r="D50" s="3587">
        <v>1</v>
      </c>
      <c r="E50" s="3586"/>
      <c r="F50" s="3560">
        <f t="shared" si="1"/>
        <v>0</v>
      </c>
    </row>
    <row r="51" spans="1:6" ht="22.8">
      <c r="A51" s="3582" t="s">
        <v>5037</v>
      </c>
      <c r="B51" s="3583" t="s">
        <v>5038</v>
      </c>
      <c r="C51" s="3584" t="s">
        <v>215</v>
      </c>
      <c r="D51" s="3587">
        <v>12</v>
      </c>
      <c r="E51" s="3586"/>
      <c r="F51" s="3560">
        <f t="shared" si="1"/>
        <v>0</v>
      </c>
    </row>
    <row r="52" spans="1:6" ht="45.6">
      <c r="A52" s="3582" t="s">
        <v>5039</v>
      </c>
      <c r="B52" s="3583" t="s">
        <v>5040</v>
      </c>
      <c r="C52" s="3584" t="s">
        <v>3835</v>
      </c>
      <c r="D52" s="3587">
        <v>12</v>
      </c>
      <c r="E52" s="3586"/>
      <c r="F52" s="3560">
        <f t="shared" si="1"/>
        <v>0</v>
      </c>
    </row>
    <row r="53" spans="1:6" ht="22.8">
      <c r="A53" s="3582" t="s">
        <v>5041</v>
      </c>
      <c r="B53" s="3583" t="s">
        <v>5042</v>
      </c>
      <c r="C53" s="3584" t="s">
        <v>3835</v>
      </c>
      <c r="D53" s="3587">
        <v>14</v>
      </c>
      <c r="E53" s="3586"/>
      <c r="F53" s="3560">
        <f t="shared" si="1"/>
        <v>0</v>
      </c>
    </row>
    <row r="54" spans="1:6">
      <c r="A54" s="3582" t="s">
        <v>5043</v>
      </c>
      <c r="B54" s="3583" t="s">
        <v>5044</v>
      </c>
      <c r="C54" s="3584" t="s">
        <v>226</v>
      </c>
      <c r="D54" s="3587">
        <v>25</v>
      </c>
      <c r="E54" s="3586"/>
      <c r="F54" s="3560">
        <f t="shared" si="1"/>
        <v>0</v>
      </c>
    </row>
    <row r="55" spans="1:6">
      <c r="A55" s="3582" t="s">
        <v>5045</v>
      </c>
      <c r="B55" s="3583" t="s">
        <v>5046</v>
      </c>
      <c r="C55" s="3584" t="s">
        <v>215</v>
      </c>
      <c r="D55" s="3587">
        <v>60</v>
      </c>
      <c r="E55" s="3586"/>
      <c r="F55" s="3560">
        <f t="shared" si="1"/>
        <v>0</v>
      </c>
    </row>
    <row r="56" spans="1:6" ht="22.8">
      <c r="A56" s="3582" t="s">
        <v>5047</v>
      </c>
      <c r="B56" s="3583" t="s">
        <v>5048</v>
      </c>
      <c r="C56" s="3584" t="s">
        <v>215</v>
      </c>
      <c r="D56" s="3587">
        <v>60</v>
      </c>
      <c r="E56" s="3586"/>
      <c r="F56" s="3560">
        <f t="shared" si="1"/>
        <v>0</v>
      </c>
    </row>
    <row r="57" spans="1:6" ht="34.200000000000003">
      <c r="A57" s="3582" t="s">
        <v>5049</v>
      </c>
      <c r="B57" s="3583" t="s">
        <v>5050</v>
      </c>
      <c r="C57" s="3584" t="s">
        <v>215</v>
      </c>
      <c r="D57" s="3587">
        <v>1</v>
      </c>
      <c r="E57" s="3586"/>
      <c r="F57" s="3560">
        <f t="shared" si="1"/>
        <v>0</v>
      </c>
    </row>
    <row r="58" spans="1:6" ht="34.200000000000003">
      <c r="A58" s="3582" t="s">
        <v>5051</v>
      </c>
      <c r="B58" s="3583" t="s">
        <v>5052</v>
      </c>
      <c r="C58" s="3584" t="s">
        <v>3835</v>
      </c>
      <c r="D58" s="3587">
        <v>3</v>
      </c>
      <c r="E58" s="3586"/>
      <c r="F58" s="3560">
        <f t="shared" si="1"/>
        <v>0</v>
      </c>
    </row>
    <row r="59" spans="1:6" ht="24.6">
      <c r="A59" s="3582" t="s">
        <v>5053</v>
      </c>
      <c r="B59" s="3583" t="s">
        <v>5054</v>
      </c>
      <c r="C59" s="3584" t="s">
        <v>3835</v>
      </c>
      <c r="D59" s="3587">
        <v>1</v>
      </c>
      <c r="E59" s="3586"/>
      <c r="F59" s="3560">
        <f t="shared" si="1"/>
        <v>0</v>
      </c>
    </row>
    <row r="60" spans="1:6" ht="22.8">
      <c r="A60" s="3582" t="s">
        <v>5055</v>
      </c>
      <c r="B60" s="3583" t="s">
        <v>5056</v>
      </c>
      <c r="C60" s="3584" t="s">
        <v>3835</v>
      </c>
      <c r="D60" s="3587">
        <v>2</v>
      </c>
      <c r="E60" s="3586"/>
      <c r="F60" s="3560">
        <f t="shared" si="1"/>
        <v>0</v>
      </c>
    </row>
    <row r="61" spans="1:6" ht="45.6">
      <c r="A61" s="3582" t="s">
        <v>5057</v>
      </c>
      <c r="B61" s="3583" t="s">
        <v>5058</v>
      </c>
      <c r="C61" s="3584" t="s">
        <v>226</v>
      </c>
      <c r="D61" s="3587">
        <v>25</v>
      </c>
      <c r="E61" s="3586"/>
      <c r="F61" s="3560">
        <f t="shared" si="1"/>
        <v>0</v>
      </c>
    </row>
    <row r="62" spans="1:6" ht="46.2">
      <c r="A62" s="3582" t="s">
        <v>5059</v>
      </c>
      <c r="B62" s="3583" t="s">
        <v>5060</v>
      </c>
      <c r="C62" s="3584" t="s">
        <v>226</v>
      </c>
      <c r="D62" s="3587">
        <v>12</v>
      </c>
      <c r="E62" s="3586"/>
      <c r="F62" s="3560">
        <f t="shared" si="1"/>
        <v>0</v>
      </c>
    </row>
    <row r="63" spans="1:6" ht="45.6">
      <c r="A63" s="3582" t="s">
        <v>5061</v>
      </c>
      <c r="B63" s="3583" t="s">
        <v>5062</v>
      </c>
      <c r="C63" s="3584" t="s">
        <v>226</v>
      </c>
      <c r="D63" s="3587">
        <v>4</v>
      </c>
      <c r="E63" s="3586"/>
      <c r="F63" s="3560">
        <f t="shared" si="1"/>
        <v>0</v>
      </c>
    </row>
    <row r="64" spans="1:6" ht="45.6">
      <c r="A64" s="3582" t="s">
        <v>5063</v>
      </c>
      <c r="B64" s="3583" t="s">
        <v>5064</v>
      </c>
      <c r="C64" s="3584" t="s">
        <v>226</v>
      </c>
      <c r="D64" s="3587">
        <v>7</v>
      </c>
      <c r="E64" s="3586"/>
      <c r="F64" s="3560">
        <f t="shared" si="1"/>
        <v>0</v>
      </c>
    </row>
    <row r="65" spans="1:6" ht="22.8">
      <c r="A65" s="3582" t="s">
        <v>5065</v>
      </c>
      <c r="B65" s="3583" t="s">
        <v>5066</v>
      </c>
      <c r="C65" s="3584" t="s">
        <v>3835</v>
      </c>
      <c r="D65" s="3587">
        <v>12</v>
      </c>
      <c r="E65" s="3586"/>
      <c r="F65" s="3560">
        <f t="shared" si="1"/>
        <v>0</v>
      </c>
    </row>
    <row r="66" spans="1:6" ht="22.8">
      <c r="A66" s="3582" t="s">
        <v>5067</v>
      </c>
      <c r="B66" s="3583" t="s">
        <v>5068</v>
      </c>
      <c r="C66" s="3584" t="s">
        <v>3835</v>
      </c>
      <c r="D66" s="3587">
        <v>6</v>
      </c>
      <c r="E66" s="3586"/>
      <c r="F66" s="3560">
        <f t="shared" si="1"/>
        <v>0</v>
      </c>
    </row>
    <row r="67" spans="1:6" ht="22.8">
      <c r="A67" s="3582" t="s">
        <v>5069</v>
      </c>
      <c r="B67" s="3583" t="s">
        <v>5070</v>
      </c>
      <c r="C67" s="3584" t="s">
        <v>3835</v>
      </c>
      <c r="D67" s="3587">
        <v>7</v>
      </c>
      <c r="E67" s="3586"/>
      <c r="F67" s="3560">
        <f t="shared" si="1"/>
        <v>0</v>
      </c>
    </row>
    <row r="68" spans="1:6">
      <c r="A68" s="3582" t="s">
        <v>5071</v>
      </c>
      <c r="B68" s="3583" t="s">
        <v>5072</v>
      </c>
      <c r="C68" s="3584" t="s">
        <v>3835</v>
      </c>
      <c r="D68" s="3587">
        <v>1</v>
      </c>
      <c r="E68" s="3586"/>
      <c r="F68" s="3560">
        <f t="shared" si="1"/>
        <v>0</v>
      </c>
    </row>
    <row r="69" spans="1:6" ht="68.400000000000006">
      <c r="A69" s="3582" t="s">
        <v>5073</v>
      </c>
      <c r="B69" s="3583" t="s">
        <v>5074</v>
      </c>
      <c r="C69" s="3584" t="s">
        <v>3835</v>
      </c>
      <c r="D69" s="3587">
        <v>1</v>
      </c>
      <c r="E69" s="3586"/>
      <c r="F69" s="3560">
        <f t="shared" si="1"/>
        <v>0</v>
      </c>
    </row>
    <row r="70" spans="1:6">
      <c r="A70" s="3588"/>
      <c r="B70" s="3589"/>
      <c r="C70" s="3589"/>
      <c r="D70" s="3589"/>
      <c r="E70" s="3590"/>
      <c r="F70" s="3590"/>
    </row>
    <row r="71" spans="1:6">
      <c r="A71" s="3591" t="s">
        <v>5075</v>
      </c>
      <c r="B71" s="3591"/>
      <c r="C71" s="3592"/>
      <c r="D71" s="3593"/>
      <c r="E71" s="3594"/>
      <c r="F71" s="3595">
        <f>SUM(F35:F69)</f>
        <v>0</v>
      </c>
    </row>
    <row r="72" spans="1:6">
      <c r="A72" s="3588"/>
      <c r="B72" s="3589"/>
      <c r="C72" s="3589"/>
      <c r="D72" s="3589"/>
      <c r="E72" s="3590"/>
      <c r="F72" s="3590"/>
    </row>
    <row r="73" spans="1:6">
      <c r="A73" s="3581" t="s">
        <v>5076</v>
      </c>
      <c r="B73" s="3581"/>
      <c r="C73" s="3581"/>
      <c r="D73" s="3581"/>
      <c r="E73" s="3581"/>
      <c r="F73" s="3581"/>
    </row>
    <row r="74" spans="1:6" ht="45.6">
      <c r="A74" s="3582" t="s">
        <v>5077</v>
      </c>
      <c r="B74" s="3583" t="s">
        <v>5078</v>
      </c>
      <c r="C74" s="3584" t="s">
        <v>3835</v>
      </c>
      <c r="D74" s="3585">
        <v>2</v>
      </c>
      <c r="E74" s="3586"/>
      <c r="F74" s="3560">
        <f t="shared" ref="F74:F104" si="2">(D74*E74)</f>
        <v>0</v>
      </c>
    </row>
    <row r="75" spans="1:6" ht="34.200000000000003">
      <c r="A75" s="3582" t="s">
        <v>5079</v>
      </c>
      <c r="B75" s="3583" t="s">
        <v>5080</v>
      </c>
      <c r="C75" s="3584" t="s">
        <v>3835</v>
      </c>
      <c r="D75" s="3587">
        <v>2</v>
      </c>
      <c r="E75" s="3586"/>
      <c r="F75" s="3560">
        <f t="shared" si="2"/>
        <v>0</v>
      </c>
    </row>
    <row r="76" spans="1:6" ht="45.6">
      <c r="A76" s="3582" t="s">
        <v>5081</v>
      </c>
      <c r="B76" s="3583" t="s">
        <v>5082</v>
      </c>
      <c r="C76" s="3584" t="s">
        <v>3835</v>
      </c>
      <c r="D76" s="3587">
        <v>2</v>
      </c>
      <c r="E76" s="3586"/>
      <c r="F76" s="3560">
        <f t="shared" si="2"/>
        <v>0</v>
      </c>
    </row>
    <row r="77" spans="1:6" ht="45.6">
      <c r="A77" s="3582" t="s">
        <v>5083</v>
      </c>
      <c r="B77" s="3583" t="s">
        <v>5084</v>
      </c>
      <c r="C77" s="3584" t="s">
        <v>3835</v>
      </c>
      <c r="D77" s="3587">
        <v>1</v>
      </c>
      <c r="E77" s="3586"/>
      <c r="F77" s="3560">
        <f t="shared" si="2"/>
        <v>0</v>
      </c>
    </row>
    <row r="78" spans="1:6" ht="22.8">
      <c r="A78" s="3582" t="s">
        <v>5085</v>
      </c>
      <c r="B78" s="3583" t="s">
        <v>5014</v>
      </c>
      <c r="C78" s="3584" t="s">
        <v>3835</v>
      </c>
      <c r="D78" s="3587">
        <v>2</v>
      </c>
      <c r="E78" s="3586"/>
      <c r="F78" s="3560">
        <f t="shared" si="2"/>
        <v>0</v>
      </c>
    </row>
    <row r="79" spans="1:6" ht="34.200000000000003">
      <c r="A79" s="3582" t="s">
        <v>5086</v>
      </c>
      <c r="B79" s="3583" t="s">
        <v>5016</v>
      </c>
      <c r="C79" s="3584" t="s">
        <v>3835</v>
      </c>
      <c r="D79" s="3587">
        <v>2</v>
      </c>
      <c r="E79" s="3586"/>
      <c r="F79" s="3560">
        <f t="shared" si="2"/>
        <v>0</v>
      </c>
    </row>
    <row r="80" spans="1:6" ht="22.8">
      <c r="A80" s="3582" t="s">
        <v>5087</v>
      </c>
      <c r="B80" s="3583" t="s">
        <v>5018</v>
      </c>
      <c r="C80" s="3584" t="s">
        <v>3835</v>
      </c>
      <c r="D80" s="3587">
        <v>1</v>
      </c>
      <c r="E80" s="3586"/>
      <c r="F80" s="3560">
        <f t="shared" si="2"/>
        <v>0</v>
      </c>
    </row>
    <row r="81" spans="1:6" ht="22.8">
      <c r="A81" s="3582" t="s">
        <v>5088</v>
      </c>
      <c r="B81" s="3583" t="s">
        <v>5020</v>
      </c>
      <c r="C81" s="3584" t="s">
        <v>3835</v>
      </c>
      <c r="D81" s="3587">
        <v>1</v>
      </c>
      <c r="E81" s="3586"/>
      <c r="F81" s="3560">
        <f t="shared" si="2"/>
        <v>0</v>
      </c>
    </row>
    <row r="82" spans="1:6" ht="22.8">
      <c r="A82" s="3582" t="s">
        <v>5089</v>
      </c>
      <c r="B82" s="3583" t="s">
        <v>5022</v>
      </c>
      <c r="C82" s="3584" t="s">
        <v>215</v>
      </c>
      <c r="D82" s="3587">
        <v>12</v>
      </c>
      <c r="E82" s="3586"/>
      <c r="F82" s="3560">
        <f t="shared" si="2"/>
        <v>0</v>
      </c>
    </row>
    <row r="83" spans="1:6" ht="22.8">
      <c r="A83" s="3582" t="s">
        <v>5090</v>
      </c>
      <c r="B83" s="3583" t="s">
        <v>5024</v>
      </c>
      <c r="C83" s="3584" t="s">
        <v>215</v>
      </c>
      <c r="D83" s="3587">
        <v>5</v>
      </c>
      <c r="E83" s="3586"/>
      <c r="F83" s="3560">
        <f t="shared" si="2"/>
        <v>0</v>
      </c>
    </row>
    <row r="84" spans="1:6" ht="34.200000000000003">
      <c r="A84" s="3582" t="s">
        <v>5091</v>
      </c>
      <c r="B84" s="3583" t="s">
        <v>5030</v>
      </c>
      <c r="C84" s="3584" t="s">
        <v>215</v>
      </c>
      <c r="D84" s="3587">
        <v>9</v>
      </c>
      <c r="E84" s="3586"/>
      <c r="F84" s="3560">
        <f t="shared" si="2"/>
        <v>0</v>
      </c>
    </row>
    <row r="85" spans="1:6" ht="22.8">
      <c r="A85" s="3582" t="s">
        <v>5092</v>
      </c>
      <c r="B85" s="3583" t="s">
        <v>5093</v>
      </c>
      <c r="C85" s="3584" t="s">
        <v>215</v>
      </c>
      <c r="D85" s="3587">
        <v>17</v>
      </c>
      <c r="E85" s="3586"/>
      <c r="F85" s="3560">
        <f t="shared" si="2"/>
        <v>0</v>
      </c>
    </row>
    <row r="86" spans="1:6" ht="22.8">
      <c r="A86" s="3582" t="s">
        <v>5094</v>
      </c>
      <c r="B86" s="3583" t="s">
        <v>5034</v>
      </c>
      <c r="C86" s="3584" t="s">
        <v>3835</v>
      </c>
      <c r="D86" s="3587">
        <v>17</v>
      </c>
      <c r="E86" s="3586"/>
      <c r="F86" s="3560">
        <f t="shared" si="2"/>
        <v>0</v>
      </c>
    </row>
    <row r="87" spans="1:6" ht="45.6">
      <c r="A87" s="3582" t="s">
        <v>5095</v>
      </c>
      <c r="B87" s="3583" t="s">
        <v>5036</v>
      </c>
      <c r="C87" s="3584" t="s">
        <v>3835</v>
      </c>
      <c r="D87" s="3587">
        <v>1</v>
      </c>
      <c r="E87" s="3586"/>
      <c r="F87" s="3560">
        <f t="shared" si="2"/>
        <v>0</v>
      </c>
    </row>
    <row r="88" spans="1:6" ht="22.8">
      <c r="A88" s="3582" t="s">
        <v>5096</v>
      </c>
      <c r="B88" s="3583" t="s">
        <v>5097</v>
      </c>
      <c r="C88" s="3584" t="s">
        <v>215</v>
      </c>
      <c r="D88" s="3587">
        <v>8</v>
      </c>
      <c r="E88" s="3586"/>
      <c r="F88" s="3560">
        <f t="shared" si="2"/>
        <v>0</v>
      </c>
    </row>
    <row r="89" spans="1:6" ht="45.6">
      <c r="A89" s="3582" t="s">
        <v>5098</v>
      </c>
      <c r="B89" s="3583" t="s">
        <v>5040</v>
      </c>
      <c r="C89" s="3584" t="s">
        <v>3835</v>
      </c>
      <c r="D89" s="3587">
        <v>8</v>
      </c>
      <c r="E89" s="3586"/>
      <c r="F89" s="3560">
        <f t="shared" si="2"/>
        <v>0</v>
      </c>
    </row>
    <row r="90" spans="1:6" ht="22.8">
      <c r="A90" s="3582" t="s">
        <v>5099</v>
      </c>
      <c r="B90" s="3583" t="s">
        <v>5042</v>
      </c>
      <c r="C90" s="3584" t="s">
        <v>3835</v>
      </c>
      <c r="D90" s="3587">
        <v>5</v>
      </c>
      <c r="E90" s="3586"/>
      <c r="F90" s="3560">
        <f t="shared" si="2"/>
        <v>0</v>
      </c>
    </row>
    <row r="91" spans="1:6">
      <c r="A91" s="3582" t="s">
        <v>5100</v>
      </c>
      <c r="B91" s="3583" t="s">
        <v>5044</v>
      </c>
      <c r="C91" s="3584" t="s">
        <v>226</v>
      </c>
      <c r="D91" s="3587">
        <v>12</v>
      </c>
      <c r="E91" s="3586"/>
      <c r="F91" s="3560">
        <f t="shared" si="2"/>
        <v>0</v>
      </c>
    </row>
    <row r="92" spans="1:6">
      <c r="A92" s="3582" t="s">
        <v>5101</v>
      </c>
      <c r="B92" s="3583" t="s">
        <v>5046</v>
      </c>
      <c r="C92" s="3584" t="s">
        <v>215</v>
      </c>
      <c r="D92" s="3587">
        <v>30</v>
      </c>
      <c r="E92" s="3586"/>
      <c r="F92" s="3560">
        <f t="shared" si="2"/>
        <v>0</v>
      </c>
    </row>
    <row r="93" spans="1:6" ht="22.8">
      <c r="A93" s="3582" t="s">
        <v>5102</v>
      </c>
      <c r="B93" s="3583" t="s">
        <v>5048</v>
      </c>
      <c r="C93" s="3584" t="s">
        <v>215</v>
      </c>
      <c r="D93" s="3587">
        <v>30</v>
      </c>
      <c r="E93" s="3586"/>
      <c r="F93" s="3560">
        <f t="shared" si="2"/>
        <v>0</v>
      </c>
    </row>
    <row r="94" spans="1:6" ht="34.200000000000003">
      <c r="A94" s="3582" t="s">
        <v>5103</v>
      </c>
      <c r="B94" s="3583" t="s">
        <v>5050</v>
      </c>
      <c r="C94" s="3584" t="s">
        <v>215</v>
      </c>
      <c r="D94" s="3587">
        <v>1</v>
      </c>
      <c r="E94" s="3586"/>
      <c r="F94" s="3560">
        <f t="shared" si="2"/>
        <v>0</v>
      </c>
    </row>
    <row r="95" spans="1:6" ht="34.200000000000003">
      <c r="A95" s="3582" t="s">
        <v>5104</v>
      </c>
      <c r="B95" s="3583" t="s">
        <v>5052</v>
      </c>
      <c r="C95" s="3584" t="s">
        <v>3835</v>
      </c>
      <c r="D95" s="3587">
        <v>2</v>
      </c>
      <c r="E95" s="3586"/>
      <c r="F95" s="3560">
        <f t="shared" si="2"/>
        <v>0</v>
      </c>
    </row>
    <row r="96" spans="1:6" ht="24.6">
      <c r="A96" s="3582" t="s">
        <v>5105</v>
      </c>
      <c r="B96" s="3583" t="s">
        <v>5054</v>
      </c>
      <c r="C96" s="3584" t="s">
        <v>3835</v>
      </c>
      <c r="D96" s="3587">
        <v>1</v>
      </c>
      <c r="E96" s="3586"/>
      <c r="F96" s="3560">
        <f t="shared" si="2"/>
        <v>0</v>
      </c>
    </row>
    <row r="97" spans="1:6" ht="22.8">
      <c r="A97" s="3582" t="s">
        <v>5106</v>
      </c>
      <c r="B97" s="3583" t="s">
        <v>5056</v>
      </c>
      <c r="C97" s="3584" t="s">
        <v>3835</v>
      </c>
      <c r="D97" s="3587">
        <v>1</v>
      </c>
      <c r="E97" s="3586"/>
      <c r="F97" s="3560">
        <f t="shared" si="2"/>
        <v>0</v>
      </c>
    </row>
    <row r="98" spans="1:6" ht="45.6">
      <c r="A98" s="3582" t="s">
        <v>5107</v>
      </c>
      <c r="B98" s="3583" t="s">
        <v>5058</v>
      </c>
      <c r="C98" s="3584" t="s">
        <v>226</v>
      </c>
      <c r="D98" s="3587">
        <v>12</v>
      </c>
      <c r="E98" s="3586"/>
      <c r="F98" s="3560">
        <f t="shared" si="2"/>
        <v>0</v>
      </c>
    </row>
    <row r="99" spans="1:6" ht="46.2">
      <c r="A99" s="3582" t="s">
        <v>5108</v>
      </c>
      <c r="B99" s="3583" t="s">
        <v>5060</v>
      </c>
      <c r="C99" s="3584" t="s">
        <v>226</v>
      </c>
      <c r="D99" s="3587">
        <v>5</v>
      </c>
      <c r="E99" s="3586"/>
      <c r="F99" s="3560">
        <f t="shared" si="2"/>
        <v>0</v>
      </c>
    </row>
    <row r="100" spans="1:6" ht="45.6">
      <c r="A100" s="3582" t="s">
        <v>5109</v>
      </c>
      <c r="B100" s="3583" t="s">
        <v>5062</v>
      </c>
      <c r="C100" s="3584" t="s">
        <v>226</v>
      </c>
      <c r="D100" s="3587">
        <v>5</v>
      </c>
      <c r="E100" s="3586"/>
      <c r="F100" s="3560">
        <f t="shared" si="2"/>
        <v>0</v>
      </c>
    </row>
    <row r="101" spans="1:6" ht="22.8">
      <c r="A101" s="3582" t="s">
        <v>5110</v>
      </c>
      <c r="B101" s="3583" t="s">
        <v>5066</v>
      </c>
      <c r="C101" s="3584" t="s">
        <v>3835</v>
      </c>
      <c r="D101" s="3587">
        <v>6</v>
      </c>
      <c r="E101" s="3586"/>
      <c r="F101" s="3560">
        <f t="shared" si="2"/>
        <v>0</v>
      </c>
    </row>
    <row r="102" spans="1:6" ht="22.8">
      <c r="A102" s="3582" t="s">
        <v>5111</v>
      </c>
      <c r="B102" s="3583" t="s">
        <v>5068</v>
      </c>
      <c r="C102" s="3584" t="s">
        <v>3835</v>
      </c>
      <c r="D102" s="3587">
        <v>4</v>
      </c>
      <c r="E102" s="3586"/>
      <c r="F102" s="3560">
        <f t="shared" si="2"/>
        <v>0</v>
      </c>
    </row>
    <row r="103" spans="1:6">
      <c r="A103" s="3582" t="s">
        <v>5112</v>
      </c>
      <c r="B103" s="3583" t="s">
        <v>5072</v>
      </c>
      <c r="C103" s="3584" t="s">
        <v>3835</v>
      </c>
      <c r="D103" s="3587">
        <v>1</v>
      </c>
      <c r="E103" s="3586"/>
      <c r="F103" s="3560">
        <f t="shared" si="2"/>
        <v>0</v>
      </c>
    </row>
    <row r="104" spans="1:6" ht="68.400000000000006">
      <c r="A104" s="3582" t="s">
        <v>5113</v>
      </c>
      <c r="B104" s="3583" t="s">
        <v>5074</v>
      </c>
      <c r="C104" s="3584" t="s">
        <v>3835</v>
      </c>
      <c r="D104" s="3587">
        <v>1</v>
      </c>
      <c r="E104" s="3586"/>
      <c r="F104" s="3560">
        <f t="shared" si="2"/>
        <v>0</v>
      </c>
    </row>
    <row r="105" spans="1:6">
      <c r="A105" s="3588"/>
      <c r="B105" s="3589"/>
      <c r="C105" s="3589"/>
      <c r="D105" s="3589"/>
      <c r="E105" s="3590"/>
      <c r="F105" s="3590"/>
    </row>
    <row r="106" spans="1:6">
      <c r="A106" s="3591" t="s">
        <v>5114</v>
      </c>
      <c r="B106" s="3591"/>
      <c r="C106" s="3592"/>
      <c r="D106" s="3593"/>
      <c r="E106" s="3594"/>
      <c r="F106" s="3596">
        <f>SUM(F74:F104)</f>
        <v>0</v>
      </c>
    </row>
    <row r="107" spans="1:6">
      <c r="A107" s="3588"/>
      <c r="B107" s="3589"/>
      <c r="C107" s="3589"/>
      <c r="D107" s="3589"/>
      <c r="E107" s="3590"/>
      <c r="F107" s="3590"/>
    </row>
    <row r="108" spans="1:6">
      <c r="A108" s="3588"/>
      <c r="B108" s="3589"/>
      <c r="C108" s="3589"/>
      <c r="D108" s="3589"/>
      <c r="E108" s="3590"/>
      <c r="F108" s="3590"/>
    </row>
    <row r="109" spans="1:6">
      <c r="A109" s="3581" t="s">
        <v>5115</v>
      </c>
      <c r="B109" s="3581"/>
      <c r="C109" s="3581"/>
      <c r="D109" s="3581"/>
      <c r="E109" s="3581"/>
      <c r="F109" s="3581"/>
    </row>
    <row r="110" spans="1:6">
      <c r="A110" s="3582" t="s">
        <v>5116</v>
      </c>
      <c r="B110" s="3583" t="s">
        <v>5117</v>
      </c>
      <c r="C110" s="3584" t="s">
        <v>3835</v>
      </c>
      <c r="D110" s="3587">
        <v>1</v>
      </c>
      <c r="E110" s="3586"/>
      <c r="F110" s="3560">
        <f>(D110*E110)</f>
        <v>0</v>
      </c>
    </row>
    <row r="111" spans="1:6" ht="45.6">
      <c r="A111" s="3582" t="s">
        <v>5118</v>
      </c>
      <c r="B111" s="3583" t="s">
        <v>5119</v>
      </c>
      <c r="C111" s="3584" t="s">
        <v>3835</v>
      </c>
      <c r="D111" s="3587">
        <v>1</v>
      </c>
      <c r="E111" s="3586"/>
      <c r="F111" s="3560">
        <f>(D111*E111)</f>
        <v>0</v>
      </c>
    </row>
    <row r="112" spans="1:6" ht="34.200000000000003">
      <c r="A112" s="3582" t="s">
        <v>5120</v>
      </c>
      <c r="B112" s="3583" t="s">
        <v>5121</v>
      </c>
      <c r="C112" s="3584" t="s">
        <v>3835</v>
      </c>
      <c r="D112" s="3587">
        <v>1</v>
      </c>
      <c r="E112" s="3586"/>
      <c r="F112" s="3560">
        <f>(D112*E112)</f>
        <v>0</v>
      </c>
    </row>
    <row r="113" spans="1:6">
      <c r="A113" s="3588"/>
      <c r="B113" s="3589"/>
      <c r="C113" s="3589"/>
      <c r="D113" s="3589"/>
      <c r="E113" s="3590"/>
      <c r="F113" s="3590"/>
    </row>
    <row r="114" spans="1:6">
      <c r="A114" s="3591" t="s">
        <v>5115</v>
      </c>
      <c r="B114" s="3591"/>
      <c r="C114" s="3592"/>
      <c r="D114" s="3593"/>
      <c r="E114" s="3594"/>
      <c r="F114" s="3595">
        <f>SUM(F110:F112)</f>
        <v>0</v>
      </c>
    </row>
    <row r="115" spans="1:6">
      <c r="A115" s="3588"/>
      <c r="B115" s="3589"/>
      <c r="C115" s="3589"/>
      <c r="D115" s="3589"/>
      <c r="E115" s="3590"/>
      <c r="F115" s="3590"/>
    </row>
    <row r="116" spans="1:6">
      <c r="A116" s="3597" t="s">
        <v>5122</v>
      </c>
      <c r="B116" s="3591"/>
      <c r="C116" s="3592"/>
      <c r="D116" s="3593"/>
      <c r="E116" s="3594"/>
      <c r="F116" s="3595">
        <f>SUM(F71+F106+F114)</f>
        <v>0</v>
      </c>
    </row>
    <row r="119" spans="1:6" ht="13.8">
      <c r="A119" s="3598"/>
      <c r="B119" s="3599" t="s">
        <v>223</v>
      </c>
      <c r="C119" s="3598"/>
      <c r="D119" s="3600"/>
      <c r="E119" s="3600"/>
    </row>
    <row r="120" spans="1:6" ht="13.8">
      <c r="A120" s="3601">
        <v>1</v>
      </c>
      <c r="B120" s="3602" t="s">
        <v>5123</v>
      </c>
      <c r="C120" s="3601" t="s">
        <v>5124</v>
      </c>
      <c r="D120" s="3603">
        <f>$F$29</f>
        <v>0</v>
      </c>
      <c r="E120" s="3603"/>
    </row>
    <row r="121" spans="1:6" ht="13.8">
      <c r="A121" s="3601">
        <v>2</v>
      </c>
      <c r="B121" s="3602" t="s">
        <v>5125</v>
      </c>
      <c r="C121" s="3601" t="s">
        <v>5124</v>
      </c>
      <c r="D121" s="3603">
        <f>$F$116</f>
        <v>0</v>
      </c>
      <c r="E121" s="3603"/>
    </row>
    <row r="122" spans="1:6" ht="13.8">
      <c r="A122" s="3604"/>
      <c r="B122" s="3605" t="s">
        <v>5122</v>
      </c>
      <c r="C122" s="3604" t="s">
        <v>5124</v>
      </c>
      <c r="D122" s="3606">
        <f>SUM(D120:D121)</f>
        <v>0</v>
      </c>
      <c r="E122" s="3606"/>
    </row>
    <row r="124" spans="1:6">
      <c r="A124" s="3493" t="s">
        <v>204</v>
      </c>
    </row>
    <row r="125" spans="1:6">
      <c r="A125" s="3493" t="s">
        <v>5126</v>
      </c>
    </row>
    <row r="126" spans="1:6">
      <c r="A126" s="3493" t="s">
        <v>5127</v>
      </c>
    </row>
  </sheetData>
  <sheetProtection algorithmName="SHA-512" hashValue="U01xh25bteKbFtUKnka2Vtl50/4fzsMYj8pzxgmxzF1yVdQ8OTl8MUnPOZ1k0YvWjFMUiSUFbRrN/VwxF/kNEQ==" saltValue="D1cJ94iBYhX9Zx4vYlQ5MQ==" spinCount="100000" sheet="1" objects="1" scenarios="1"/>
  <dataConsolidate/>
  <mergeCells count="14">
    <mergeCell ref="D121:E121"/>
    <mergeCell ref="D122:E122"/>
    <mergeCell ref="A106:B106"/>
    <mergeCell ref="A109:F109"/>
    <mergeCell ref="A114:B114"/>
    <mergeCell ref="A116:B116"/>
    <mergeCell ref="D119:E119"/>
    <mergeCell ref="D120:E120"/>
    <mergeCell ref="B29:E29"/>
    <mergeCell ref="F29:F30"/>
    <mergeCell ref="B30:E30"/>
    <mergeCell ref="A34:F34"/>
    <mergeCell ref="A71:B71"/>
    <mergeCell ref="A73:F73"/>
  </mergeCells>
  <printOptions horizontalCentered="1" gridLines="1"/>
  <pageMargins left="0.39370078740157483" right="0.31496062992125984" top="1.2598425196850394" bottom="0.9055118110236221" header="0.51181102362204722" footer="0.51181102362204722"/>
  <pageSetup paperSize="9" scale="90" orientation="portrait" useFirstPageNumber="1" r:id="rId1"/>
  <headerFooter alignWithMargins="0">
    <oddHeader>&amp;L&amp;"Arial,Uobičajeno"Sprinkler d.o.o.
Voćarska cesta 112, 
Zagreb
&amp;C&amp;"Arial,Uobičajeno"&amp;9REKONSTRUKCIJA TERMALNOG REKREACIJSKOG
CENTRA TERME TUHELJ&amp;R&amp;"Arial,Uobičajeno"TD 1062-22
07.2023</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A91F3-AD6F-4D34-B7EC-89A8A4DF92D6}">
  <sheetPr>
    <tabColor rgb="FF7030A0"/>
    <pageSetUpPr fitToPage="1"/>
  </sheetPr>
  <dimension ref="A1:W997"/>
  <sheetViews>
    <sheetView view="pageBreakPreview" zoomScaleNormal="100" zoomScaleSheetLayoutView="100" workbookViewId="0"/>
  </sheetViews>
  <sheetFormatPr defaultColWidth="14.44140625" defaultRowHeight="15" customHeight="1"/>
  <cols>
    <col min="1" max="1" width="18.5546875" style="1555" customWidth="1"/>
    <col min="2" max="2" width="15.77734375" style="1555" customWidth="1"/>
    <col min="3" max="3" width="49" style="1555" customWidth="1"/>
    <col min="4" max="23" width="8.88671875" style="1555" customWidth="1"/>
    <col min="24" max="16384" width="14.44140625" style="1555"/>
  </cols>
  <sheetData>
    <row r="1" spans="1:3" ht="15" customHeight="1">
      <c r="A1" s="1634"/>
      <c r="B1" s="1634"/>
    </row>
    <row r="2" spans="1:3" ht="48.75" customHeight="1">
      <c r="B2" s="1570" t="s">
        <v>0</v>
      </c>
      <c r="C2" s="1570" t="s">
        <v>2530</v>
      </c>
    </row>
    <row r="3" spans="1:3" ht="7.5" customHeight="1">
      <c r="B3" s="1680"/>
    </row>
    <row r="4" spans="1:3" ht="37.5" customHeight="1">
      <c r="B4" s="1570" t="s">
        <v>1</v>
      </c>
      <c r="C4" s="1570" t="s">
        <v>1393</v>
      </c>
    </row>
    <row r="5" spans="1:3" ht="7.5" customHeight="1"/>
    <row r="6" spans="1:3" s="102" customFormat="1" ht="24" customHeight="1">
      <c r="A6" s="220"/>
      <c r="B6" s="222" t="s">
        <v>149</v>
      </c>
      <c r="C6" s="103" t="s">
        <v>1615</v>
      </c>
    </row>
    <row r="7" spans="1:3" s="102" customFormat="1" ht="7.5" customHeight="1">
      <c r="B7" s="220"/>
    </row>
    <row r="8" spans="1:3" s="102" customFormat="1" ht="7.5" customHeight="1">
      <c r="B8" s="220"/>
    </row>
    <row r="9" spans="1:3" s="102" customFormat="1" ht="15" customHeight="1">
      <c r="B9" s="222" t="s">
        <v>4</v>
      </c>
      <c r="C9" s="223" t="s">
        <v>396</v>
      </c>
    </row>
    <row r="10" spans="1:3" s="102" customFormat="1" ht="15" customHeight="1">
      <c r="B10" s="222" t="s">
        <v>1610</v>
      </c>
      <c r="C10" s="223" t="s">
        <v>1614</v>
      </c>
    </row>
    <row r="12" spans="1:3" ht="15" customHeight="1">
      <c r="A12" s="1634"/>
      <c r="B12" s="1680"/>
    </row>
    <row r="13" spans="1:3" ht="15" customHeight="1">
      <c r="B13" s="1634"/>
    </row>
    <row r="15" spans="1:3" ht="15" customHeight="1">
      <c r="A15" s="1634"/>
      <c r="B15" s="1680"/>
    </row>
    <row r="16" spans="1:3" ht="15" customHeight="1">
      <c r="A16" s="1634"/>
      <c r="B16" s="1680"/>
    </row>
    <row r="17" spans="1:23" ht="15" customHeight="1">
      <c r="A17" s="1634"/>
      <c r="B17" s="1680"/>
    </row>
    <row r="20" spans="1:23" ht="15" customHeight="1">
      <c r="A20" s="1634"/>
      <c r="B20" s="2149"/>
    </row>
    <row r="21" spans="1:23" ht="15" customHeight="1">
      <c r="A21" s="1634"/>
      <c r="B21" s="2149"/>
    </row>
    <row r="23" spans="1:23" ht="15.75" customHeight="1"/>
    <row r="24" spans="1:23" ht="15" customHeight="1">
      <c r="A24" s="1634"/>
      <c r="B24" s="1680"/>
    </row>
    <row r="25" spans="1:23" ht="15" customHeight="1">
      <c r="A25" s="1634"/>
      <c r="B25" s="1680"/>
    </row>
    <row r="26" spans="1:23" ht="25.5" customHeight="1">
      <c r="B26" s="2150" t="s">
        <v>2523</v>
      </c>
    </row>
    <row r="27" spans="1:23" ht="25.5" customHeight="1">
      <c r="A27" s="2151"/>
      <c r="B27" s="2152" t="s">
        <v>1403</v>
      </c>
      <c r="C27" s="2153"/>
      <c r="D27" s="1562"/>
      <c r="E27" s="1562"/>
      <c r="F27" s="1562"/>
      <c r="G27" s="1562"/>
      <c r="H27" s="1562"/>
      <c r="I27" s="1562"/>
      <c r="J27" s="1562"/>
      <c r="K27" s="1562"/>
      <c r="L27" s="1562"/>
      <c r="M27" s="1562"/>
      <c r="N27" s="1562"/>
      <c r="O27" s="1562"/>
      <c r="P27" s="1562"/>
      <c r="Q27" s="1562"/>
      <c r="R27" s="1562"/>
      <c r="S27" s="1562"/>
      <c r="T27" s="1562"/>
      <c r="U27" s="1562"/>
      <c r="V27" s="1562"/>
      <c r="W27" s="1562"/>
    </row>
    <row r="28" spans="1:23" ht="15" customHeight="1">
      <c r="A28" s="2154"/>
      <c r="B28" s="2149"/>
    </row>
    <row r="29" spans="1:23" ht="15" customHeight="1">
      <c r="A29" s="2154"/>
      <c r="B29" s="1634"/>
    </row>
    <row r="30" spans="1:23" ht="15" customHeight="1">
      <c r="A30" s="2154"/>
      <c r="B30" s="1634"/>
    </row>
    <row r="31" spans="1:23" ht="15" customHeight="1">
      <c r="A31" s="2155"/>
      <c r="B31" s="1680"/>
    </row>
    <row r="32" spans="1:23" ht="15" customHeight="1">
      <c r="A32" s="2154"/>
      <c r="B32" s="1634"/>
    </row>
    <row r="33" spans="1:23" ht="15" customHeight="1">
      <c r="A33" s="2154"/>
      <c r="B33" s="1634"/>
    </row>
    <row r="34" spans="1:23" ht="15" customHeight="1">
      <c r="A34" s="2154"/>
      <c r="B34" s="1634"/>
    </row>
    <row r="35" spans="1:23" ht="15" customHeight="1">
      <c r="A35" s="2154"/>
      <c r="B35" s="1634"/>
      <c r="C35" s="1634"/>
      <c r="D35" s="1634"/>
      <c r="E35" s="1634"/>
      <c r="F35" s="1634"/>
      <c r="G35" s="1634"/>
      <c r="H35" s="1634"/>
      <c r="I35" s="1634"/>
      <c r="J35" s="1634"/>
      <c r="K35" s="1634"/>
      <c r="L35" s="1634"/>
      <c r="M35" s="1634"/>
      <c r="N35" s="1634"/>
      <c r="O35" s="1634"/>
      <c r="P35" s="1634"/>
      <c r="Q35" s="1634"/>
      <c r="R35" s="1634"/>
      <c r="S35" s="1634"/>
      <c r="T35" s="1634"/>
      <c r="U35" s="1634"/>
      <c r="V35" s="1634"/>
      <c r="W35" s="1634"/>
    </row>
    <row r="36" spans="1:23" ht="15" customHeight="1">
      <c r="A36" s="2154"/>
      <c r="B36" s="1634"/>
      <c r="C36" s="1634"/>
      <c r="D36" s="1634"/>
      <c r="E36" s="1634"/>
      <c r="F36" s="1634"/>
      <c r="G36" s="1634"/>
      <c r="H36" s="1634"/>
      <c r="I36" s="1634"/>
      <c r="J36" s="1634"/>
      <c r="K36" s="1634"/>
      <c r="L36" s="1634"/>
      <c r="M36" s="1634"/>
      <c r="N36" s="1634"/>
      <c r="O36" s="1634"/>
      <c r="P36" s="1634"/>
      <c r="Q36" s="1634"/>
      <c r="R36" s="1634"/>
      <c r="S36" s="1634"/>
      <c r="T36" s="1634"/>
      <c r="U36" s="1634"/>
      <c r="V36" s="1634"/>
      <c r="W36" s="1634"/>
    </row>
    <row r="37" spans="1:23" ht="15" customHeight="1">
      <c r="A37" s="2154"/>
      <c r="B37" s="1634"/>
      <c r="C37" s="1634"/>
      <c r="D37" s="1634"/>
      <c r="E37" s="1634"/>
      <c r="F37" s="1634"/>
      <c r="G37" s="1634"/>
      <c r="H37" s="1634"/>
      <c r="I37" s="1634"/>
      <c r="J37" s="1634"/>
      <c r="K37" s="1634"/>
      <c r="L37" s="1634"/>
      <c r="M37" s="1634"/>
      <c r="N37" s="1634"/>
      <c r="O37" s="1634"/>
      <c r="P37" s="1634"/>
      <c r="Q37" s="1634"/>
      <c r="R37" s="1634"/>
      <c r="S37" s="1634"/>
      <c r="T37" s="1634"/>
      <c r="U37" s="1634"/>
      <c r="V37" s="1634"/>
      <c r="W37" s="1634"/>
    </row>
    <row r="38" spans="1:23" ht="15" customHeight="1">
      <c r="A38" s="2154"/>
      <c r="B38" s="1634"/>
      <c r="C38" s="1634"/>
      <c r="D38" s="1634"/>
      <c r="E38" s="1634"/>
      <c r="F38" s="1634"/>
      <c r="G38" s="1634"/>
      <c r="H38" s="1634"/>
      <c r="I38" s="1634"/>
      <c r="J38" s="1634"/>
      <c r="K38" s="1634"/>
      <c r="L38" s="1634"/>
      <c r="M38" s="1634"/>
      <c r="N38" s="1634"/>
      <c r="O38" s="1634"/>
      <c r="P38" s="1634"/>
      <c r="Q38" s="1634"/>
      <c r="R38" s="1634"/>
      <c r="S38" s="1634"/>
      <c r="T38" s="1634"/>
      <c r="U38" s="1634"/>
      <c r="V38" s="1634"/>
      <c r="W38" s="1634"/>
    </row>
    <row r="39" spans="1:23" ht="15" customHeight="1">
      <c r="A39" s="2154"/>
      <c r="B39" s="1634"/>
    </row>
    <row r="40" spans="1:23" ht="0.75" customHeight="1">
      <c r="A40" s="2154"/>
      <c r="B40" s="1634"/>
    </row>
    <row r="41" spans="1:23" ht="10.5" customHeight="1">
      <c r="A41" s="2154"/>
      <c r="B41" s="1680"/>
    </row>
    <row r="42" spans="1:23" ht="19.5" customHeight="1">
      <c r="A42" s="1680"/>
      <c r="B42" s="1570" t="s">
        <v>151</v>
      </c>
      <c r="C42" s="1570" t="s">
        <v>22</v>
      </c>
      <c r="D42" s="1680"/>
      <c r="E42" s="1680"/>
      <c r="F42" s="1680"/>
      <c r="G42" s="1680"/>
      <c r="H42" s="1680"/>
      <c r="I42" s="1680"/>
      <c r="J42" s="1680"/>
      <c r="K42" s="1680"/>
      <c r="L42" s="1680"/>
      <c r="M42" s="1680"/>
      <c r="N42" s="1680"/>
      <c r="O42" s="1680"/>
      <c r="P42" s="1680"/>
      <c r="Q42" s="1680"/>
      <c r="R42" s="1680"/>
      <c r="S42" s="1680"/>
      <c r="T42" s="1680"/>
      <c r="U42" s="1680"/>
      <c r="V42" s="1680"/>
      <c r="W42" s="1680"/>
    </row>
    <row r="43" spans="1:23" ht="17.25" customHeight="1">
      <c r="A43" s="1680"/>
      <c r="B43" s="1680"/>
      <c r="C43" s="1634" t="s">
        <v>1385</v>
      </c>
      <c r="D43" s="1680"/>
      <c r="E43" s="1680"/>
      <c r="F43" s="1680"/>
      <c r="G43" s="1680"/>
      <c r="H43" s="1680"/>
      <c r="I43" s="1680"/>
      <c r="J43" s="1680"/>
      <c r="K43" s="1680"/>
      <c r="L43" s="1680"/>
      <c r="M43" s="1680"/>
      <c r="N43" s="1680"/>
      <c r="O43" s="1680"/>
      <c r="P43" s="1680"/>
      <c r="Q43" s="1680"/>
      <c r="R43" s="1680"/>
      <c r="S43" s="1680"/>
      <c r="T43" s="1680"/>
      <c r="U43" s="1680"/>
      <c r="V43" s="1680"/>
      <c r="W43" s="1680"/>
    </row>
    <row r="44" spans="1:23" ht="15" customHeight="1">
      <c r="B44" s="1634"/>
    </row>
    <row r="45" spans="1:23" ht="15.75" customHeight="1"/>
    <row r="46" spans="1:23" ht="15.75" customHeight="1"/>
    <row r="47" spans="1:23" ht="15.75" customHeight="1"/>
    <row r="48" spans="1:2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sheetProtection algorithmName="SHA-512" hashValue="CRqOs+YCzDHy9vSWIVvQM7M1JjZmZPLvKbX19QD5MUjZQXBc5fqnVQ94Ii04e+60cXJHZ9Nyffd1xRGF4QzKuA==" saltValue="41AoFwR2UOpmBSu6sqtTOQ==" spinCount="100000" sheet="1" objects="1" scenarios="1"/>
  <mergeCells count="1">
    <mergeCell ref="B27:C27"/>
  </mergeCells>
  <printOptions horizontalCentered="1"/>
  <pageMargins left="1.299212598425197" right="0.55118110236220474" top="0.35433070866141736" bottom="0.39370078740157483" header="0" footer="0"/>
  <pageSetup paperSize="9" fitToHeight="0" orientation="portrait" r:id="rId1"/>
  <headerFooter>
    <oddFooter>&amp;L&amp;A&amp;C&amp;9DIO 2 - ELEMENT - GRAĐENJE&amp;R&amp;"Arial,Bold"&amp;9&amp;P/&amp;N</oddFooter>
  </headerFooter>
  <colBreaks count="1" manualBreakCount="1">
    <brk id="3" max="50"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FB0A3-8E9C-4995-8AA4-1E5E2B334A6A}">
  <sheetPr>
    <tabColor rgb="FF7030A0"/>
  </sheetPr>
  <dimension ref="A1:H43"/>
  <sheetViews>
    <sheetView view="pageBreakPreview" zoomScaleNormal="100" zoomScaleSheetLayoutView="100" workbookViewId="0">
      <pane ySplit="2" topLeftCell="A3" activePane="bottomLeft" state="frozen"/>
      <selection pane="bottomLeft"/>
    </sheetView>
  </sheetViews>
  <sheetFormatPr defaultColWidth="8.88671875" defaultRowHeight="13.2"/>
  <cols>
    <col min="1" max="1" width="5.77734375" style="2881" customWidth="1"/>
    <col min="2" max="2" width="40.77734375" style="2881" customWidth="1"/>
    <col min="3" max="3" width="5.77734375" style="3628" customWidth="1"/>
    <col min="4" max="4" width="9.77734375" style="2881" bestFit="1" customWidth="1"/>
    <col min="5" max="5" width="12.77734375" style="2881" customWidth="1"/>
    <col min="6" max="6" width="17.44140625" style="2881" customWidth="1"/>
    <col min="7" max="7" width="8.88671875" style="2881"/>
    <col min="8" max="8" width="8.88671875" style="2881" hidden="1" customWidth="1"/>
    <col min="9" max="16384" width="8.88671875" style="2881"/>
  </cols>
  <sheetData>
    <row r="1" spans="1:6" s="3609" customFormat="1" ht="15" customHeight="1">
      <c r="A1" s="3607" t="s">
        <v>165</v>
      </c>
      <c r="B1" s="3608" t="s">
        <v>166</v>
      </c>
      <c r="C1" s="3608" t="s">
        <v>167</v>
      </c>
      <c r="D1" s="3608" t="s">
        <v>168</v>
      </c>
      <c r="E1" s="3608" t="s">
        <v>169</v>
      </c>
      <c r="F1" s="3608" t="s">
        <v>170</v>
      </c>
    </row>
    <row r="2" spans="1:6" s="3612" customFormat="1" ht="10.199999999999999">
      <c r="A2" s="3610">
        <v>1</v>
      </c>
      <c r="B2" s="3611">
        <v>2</v>
      </c>
      <c r="C2" s="3611">
        <v>3</v>
      </c>
      <c r="D2" s="3611">
        <v>4</v>
      </c>
      <c r="E2" s="3611">
        <v>5</v>
      </c>
      <c r="F2" s="3611" t="s">
        <v>171</v>
      </c>
    </row>
    <row r="3" spans="1:6" s="3612" customFormat="1" ht="10.199999999999999"/>
    <row r="4" spans="1:6" ht="13.8">
      <c r="A4" s="3613">
        <v>8</v>
      </c>
      <c r="B4" s="3614" t="s">
        <v>279</v>
      </c>
      <c r="C4" s="3615"/>
      <c r="D4" s="3616"/>
      <c r="E4" s="3616"/>
      <c r="F4" s="3617"/>
    </row>
    <row r="5" spans="1:6" s="3612" customFormat="1" ht="10.199999999999999"/>
    <row r="6" spans="1:6">
      <c r="A6" s="3618"/>
      <c r="B6" s="3619" t="s">
        <v>227</v>
      </c>
      <c r="C6" s="3620"/>
      <c r="D6" s="3621"/>
      <c r="E6" s="3621"/>
      <c r="F6" s="3622"/>
    </row>
    <row r="7" spans="1:6">
      <c r="A7" s="3623"/>
      <c r="B7" s="2052"/>
      <c r="C7" s="2048"/>
      <c r="D7" s="2049"/>
      <c r="E7" s="2049"/>
      <c r="F7" s="442"/>
    </row>
    <row r="8" spans="1:6" ht="66">
      <c r="A8" s="3624" t="s">
        <v>175</v>
      </c>
      <c r="B8" s="3625" t="s">
        <v>1376</v>
      </c>
      <c r="C8" s="2048"/>
      <c r="D8" s="2049"/>
      <c r="E8" s="2049"/>
      <c r="F8" s="442"/>
    </row>
    <row r="9" spans="1:6">
      <c r="A9" s="3623"/>
      <c r="B9" s="3625"/>
      <c r="C9" s="2048"/>
      <c r="D9" s="2049"/>
      <c r="E9" s="2049"/>
      <c r="F9" s="442"/>
    </row>
    <row r="10" spans="1:6" ht="66">
      <c r="A10" s="3624" t="s">
        <v>175</v>
      </c>
      <c r="B10" s="3625" t="s">
        <v>225</v>
      </c>
      <c r="C10" s="2048"/>
      <c r="D10" s="2049"/>
      <c r="E10" s="2049"/>
      <c r="F10" s="442"/>
    </row>
    <row r="11" spans="1:6">
      <c r="A11" s="3624"/>
      <c r="B11" s="3625"/>
      <c r="C11" s="2048"/>
      <c r="D11" s="2049"/>
      <c r="E11" s="2049"/>
      <c r="F11" s="442"/>
    </row>
    <row r="12" spans="1:6" ht="132">
      <c r="A12" s="3624"/>
      <c r="B12" s="3625" t="s">
        <v>187</v>
      </c>
      <c r="C12" s="2048"/>
      <c r="D12" s="2049"/>
      <c r="E12" s="2049"/>
      <c r="F12" s="442"/>
    </row>
    <row r="13" spans="1:6">
      <c r="A13" s="3624"/>
      <c r="B13" s="3625"/>
      <c r="C13" s="2048"/>
      <c r="D13" s="2049"/>
      <c r="E13" s="2049"/>
      <c r="F13" s="442"/>
    </row>
    <row r="14" spans="1:6" ht="39.6">
      <c r="A14" s="3624"/>
      <c r="B14" s="3625" t="s">
        <v>188</v>
      </c>
      <c r="C14" s="2048"/>
      <c r="D14" s="2049"/>
      <c r="E14" s="2049"/>
      <c r="F14" s="442"/>
    </row>
    <row r="15" spans="1:6">
      <c r="A15" s="3624"/>
      <c r="B15" s="3625"/>
      <c r="C15" s="2048"/>
      <c r="D15" s="2049"/>
      <c r="E15" s="2049"/>
      <c r="F15" s="442"/>
    </row>
    <row r="16" spans="1:6">
      <c r="A16" s="3624" t="s">
        <v>175</v>
      </c>
      <c r="B16" s="3625" t="s">
        <v>204</v>
      </c>
      <c r="C16" s="2048"/>
      <c r="D16" s="2049"/>
      <c r="E16" s="2049"/>
      <c r="F16" s="442"/>
    </row>
    <row r="17" spans="1:8" ht="409.6">
      <c r="A17" s="3624" t="s">
        <v>175</v>
      </c>
      <c r="B17" s="3625" t="s">
        <v>1377</v>
      </c>
      <c r="C17" s="2048"/>
      <c r="D17" s="2049"/>
      <c r="E17" s="2049"/>
      <c r="F17" s="442"/>
    </row>
    <row r="18" spans="1:8" s="3626" customFormat="1">
      <c r="B18" s="319"/>
      <c r="C18" s="319"/>
      <c r="D18" s="319"/>
      <c r="E18" s="319"/>
      <c r="F18" s="319"/>
    </row>
    <row r="19" spans="1:8" s="273" customFormat="1">
      <c r="C19" s="327"/>
      <c r="H19" s="3627"/>
    </row>
    <row r="20" spans="1:8" s="273" customFormat="1">
      <c r="C20" s="327"/>
    </row>
    <row r="21" spans="1:8" s="273" customFormat="1">
      <c r="C21" s="327"/>
    </row>
    <row r="22" spans="1:8" s="273" customFormat="1">
      <c r="C22" s="327"/>
    </row>
    <row r="23" spans="1:8" s="273" customFormat="1">
      <c r="C23" s="327"/>
    </row>
    <row r="24" spans="1:8" s="273" customFormat="1">
      <c r="C24" s="327"/>
    </row>
    <row r="25" spans="1:8" s="273" customFormat="1">
      <c r="C25" s="327"/>
    </row>
    <row r="26" spans="1:8" s="273" customFormat="1">
      <c r="C26" s="327"/>
    </row>
    <row r="27" spans="1:8" s="273" customFormat="1">
      <c r="C27" s="327"/>
    </row>
    <row r="28" spans="1:8" s="273" customFormat="1">
      <c r="C28" s="327"/>
    </row>
    <row r="29" spans="1:8" s="273" customFormat="1">
      <c r="C29" s="327"/>
    </row>
    <row r="30" spans="1:8" s="273" customFormat="1">
      <c r="C30" s="327"/>
    </row>
    <row r="31" spans="1:8" s="273" customFormat="1">
      <c r="C31" s="327"/>
    </row>
    <row r="32" spans="1:8" s="273" customFormat="1">
      <c r="C32" s="327"/>
    </row>
    <row r="33" spans="3:3" s="273" customFormat="1">
      <c r="C33" s="327"/>
    </row>
    <row r="34" spans="3:3" s="273" customFormat="1">
      <c r="C34" s="327"/>
    </row>
    <row r="35" spans="3:3" s="273" customFormat="1">
      <c r="C35" s="327"/>
    </row>
    <row r="36" spans="3:3" s="273" customFormat="1">
      <c r="C36" s="327"/>
    </row>
    <row r="37" spans="3:3" s="273" customFormat="1">
      <c r="C37" s="327"/>
    </row>
    <row r="38" spans="3:3" s="273" customFormat="1">
      <c r="C38" s="327"/>
    </row>
    <row r="39" spans="3:3" s="273" customFormat="1">
      <c r="C39" s="327"/>
    </row>
    <row r="40" spans="3:3" s="273" customFormat="1">
      <c r="C40" s="327"/>
    </row>
    <row r="41" spans="3:3" s="273" customFormat="1">
      <c r="C41" s="327"/>
    </row>
    <row r="42" spans="3:3" s="273" customFormat="1">
      <c r="C42" s="327"/>
    </row>
    <row r="43" spans="3:3" s="273" customFormat="1">
      <c r="C43" s="327"/>
    </row>
  </sheetData>
  <sheetProtection algorithmName="SHA-512" hashValue="Yfrm1xWK1/LNARdlVrD7eGJoCpZ9iWYoCHvov/1B1hq54n3L6tY2S4zfC87+/UdKU0GPn27DREU8HPspi1C4vw==" saltValue="n4ILMIEM0ga6Pvxp+v/Bfg==" spinCount="100000" sheet="1" objects="1" scenarios="1"/>
  <printOptions horizontalCentered="1"/>
  <pageMargins left="0.25" right="0.25" top="0.75" bottom="0.75" header="0.3" footer="0.3"/>
  <pageSetup paperSize="9" orientation="portrait" r:id="rId1"/>
  <headerFooter>
    <oddFooter>&amp;L&amp;9&amp;A&amp;C&amp;9DIO 2 - ELEMENT - GRAĐENJE&amp;R&amp;"Arial,Bold"&amp;9&amp;P/&amp;N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38650-7979-4CE6-A518-6F21B219DF5F}">
  <sheetPr>
    <tabColor rgb="FF7030A0"/>
  </sheetPr>
  <dimension ref="A1:J88"/>
  <sheetViews>
    <sheetView view="pageBreakPreview" zoomScaleNormal="100" zoomScaleSheetLayoutView="100" workbookViewId="0"/>
  </sheetViews>
  <sheetFormatPr defaultColWidth="9.109375" defaultRowHeight="13.2"/>
  <cols>
    <col min="1" max="1" width="8.77734375" style="2881" bestFit="1" customWidth="1"/>
    <col min="2" max="2" width="44.44140625" style="2881" customWidth="1"/>
    <col min="3" max="3" width="5.77734375" style="3628" customWidth="1"/>
    <col min="4" max="4" width="9.77734375" style="2881" bestFit="1" customWidth="1"/>
    <col min="5" max="5" width="12.77734375" style="2881" customWidth="1"/>
    <col min="6" max="6" width="17.44140625" style="2881" customWidth="1"/>
    <col min="7" max="16384" width="9.109375" style="2881"/>
  </cols>
  <sheetData>
    <row r="1" spans="1:10" s="3609" customFormat="1" ht="15" customHeight="1">
      <c r="A1" s="3607" t="s">
        <v>165</v>
      </c>
      <c r="B1" s="3608" t="s">
        <v>166</v>
      </c>
      <c r="C1" s="3608" t="s">
        <v>167</v>
      </c>
      <c r="D1" s="3608" t="s">
        <v>168</v>
      </c>
      <c r="E1" s="3608" t="s">
        <v>169</v>
      </c>
      <c r="F1" s="3608" t="s">
        <v>170</v>
      </c>
    </row>
    <row r="2" spans="1:10" s="3612" customFormat="1" ht="10.199999999999999">
      <c r="A2" s="3610">
        <v>1</v>
      </c>
      <c r="B2" s="3611">
        <v>2</v>
      </c>
      <c r="C2" s="3611">
        <v>3</v>
      </c>
      <c r="D2" s="3611">
        <v>4</v>
      </c>
      <c r="E2" s="3611">
        <v>5</v>
      </c>
      <c r="F2" s="3611" t="s">
        <v>171</v>
      </c>
    </row>
    <row r="3" spans="1:10" s="3612" customFormat="1" ht="10.199999999999999"/>
    <row r="4" spans="1:10" ht="13.8">
      <c r="A4" s="3629" t="s">
        <v>5019</v>
      </c>
      <c r="B4" s="3614" t="s">
        <v>279</v>
      </c>
      <c r="C4" s="3615"/>
      <c r="D4" s="3616"/>
      <c r="E4" s="3616"/>
      <c r="F4" s="3617"/>
    </row>
    <row r="5" spans="1:10" s="3612" customFormat="1" ht="10.199999999999999"/>
    <row r="6" spans="1:10" ht="13.8">
      <c r="A6" s="3630" t="s">
        <v>172</v>
      </c>
      <c r="B6" s="3631" t="s">
        <v>5128</v>
      </c>
      <c r="C6" s="3632"/>
      <c r="D6" s="3633"/>
      <c r="E6" s="3633"/>
      <c r="F6" s="3634"/>
    </row>
    <row r="7" spans="1:10">
      <c r="A7" s="3624" t="s">
        <v>175</v>
      </c>
      <c r="B7" s="2052" t="s">
        <v>5129</v>
      </c>
      <c r="C7" s="2048"/>
      <c r="D7" s="2049"/>
      <c r="E7" s="2049"/>
      <c r="F7" s="442"/>
    </row>
    <row r="8" spans="1:10">
      <c r="A8" s="3624"/>
      <c r="B8" s="2052" t="s">
        <v>1355</v>
      </c>
      <c r="C8" s="2048"/>
      <c r="D8" s="2049"/>
      <c r="E8" s="2049"/>
      <c r="F8" s="442"/>
    </row>
    <row r="9" spans="1:10">
      <c r="A9" s="3624"/>
      <c r="B9" s="3635" t="s">
        <v>1356</v>
      </c>
      <c r="C9" s="2048"/>
      <c r="D9" s="2049"/>
      <c r="E9" s="2049"/>
      <c r="F9" s="442"/>
    </row>
    <row r="10" spans="1:10">
      <c r="A10" s="3624"/>
      <c r="B10" s="2052" t="s">
        <v>5130</v>
      </c>
      <c r="C10" s="2048"/>
      <c r="D10" s="2049"/>
      <c r="E10" s="2049"/>
      <c r="F10" s="442"/>
    </row>
    <row r="11" spans="1:10" ht="77.25" customHeight="1">
      <c r="A11" s="3624"/>
      <c r="B11" s="2052" t="s">
        <v>5131</v>
      </c>
      <c r="C11" s="2048"/>
      <c r="D11" s="2049"/>
      <c r="E11" s="2049"/>
      <c r="F11" s="442"/>
    </row>
    <row r="12" spans="1:10">
      <c r="A12" s="3624"/>
      <c r="B12" s="2052" t="s">
        <v>282</v>
      </c>
      <c r="C12" s="2048"/>
      <c r="D12" s="2049"/>
      <c r="E12" s="2049"/>
      <c r="F12" s="442"/>
    </row>
    <row r="13" spans="1:10" ht="52.8">
      <c r="A13" s="3624"/>
      <c r="B13" s="2052" t="s">
        <v>1359</v>
      </c>
      <c r="C13" s="2048"/>
      <c r="D13" s="2049"/>
      <c r="E13" s="2049"/>
      <c r="F13" s="442"/>
    </row>
    <row r="14" spans="1:10">
      <c r="A14" s="3624"/>
      <c r="B14" s="2052" t="s">
        <v>1360</v>
      </c>
      <c r="C14" s="2048"/>
      <c r="D14" s="2049"/>
      <c r="E14" s="2049"/>
      <c r="F14" s="442"/>
    </row>
    <row r="15" spans="1:10" ht="66">
      <c r="A15" s="3624"/>
      <c r="B15" s="319" t="s">
        <v>5132</v>
      </c>
      <c r="C15" s="2048"/>
      <c r="D15" s="2049"/>
      <c r="E15" s="2049"/>
      <c r="F15" s="442"/>
      <c r="J15" s="3636"/>
    </row>
    <row r="16" spans="1:10">
      <c r="A16" s="3624"/>
      <c r="B16" s="3637" t="s">
        <v>283</v>
      </c>
      <c r="C16" s="2048"/>
      <c r="D16" s="2049"/>
      <c r="E16" s="2049"/>
      <c r="F16" s="442"/>
    </row>
    <row r="17" spans="1:7">
      <c r="A17" s="3624"/>
      <c r="B17" s="3637" t="s">
        <v>1362</v>
      </c>
      <c r="C17" s="2048"/>
      <c r="D17" s="2049"/>
      <c r="E17" s="2049"/>
      <c r="F17" s="442"/>
    </row>
    <row r="18" spans="1:7" ht="26.4">
      <c r="A18" s="3624"/>
      <c r="B18" s="3637" t="s">
        <v>281</v>
      </c>
      <c r="C18" s="2048"/>
      <c r="D18" s="2049"/>
      <c r="E18" s="2049"/>
      <c r="F18" s="442"/>
    </row>
    <row r="19" spans="1:7" ht="26.4">
      <c r="A19" s="3624"/>
      <c r="B19" s="3637" t="s">
        <v>5133</v>
      </c>
      <c r="C19" s="2048"/>
      <c r="D19" s="2049"/>
      <c r="E19" s="2049"/>
      <c r="F19" s="442"/>
    </row>
    <row r="20" spans="1:7">
      <c r="A20" s="3624"/>
      <c r="B20" s="3637" t="s">
        <v>1364</v>
      </c>
      <c r="C20" s="2048"/>
      <c r="D20" s="2049"/>
      <c r="E20" s="2049"/>
      <c r="F20" s="442"/>
    </row>
    <row r="21" spans="1:7">
      <c r="A21" s="3624"/>
      <c r="B21" s="3637" t="s">
        <v>5134</v>
      </c>
      <c r="C21" s="2048"/>
      <c r="D21" s="2049"/>
      <c r="E21" s="2049"/>
      <c r="F21" s="442"/>
    </row>
    <row r="22" spans="1:7">
      <c r="A22" s="3624"/>
      <c r="B22" s="3637" t="s">
        <v>1366</v>
      </c>
      <c r="C22" s="2048"/>
      <c r="D22" s="2049"/>
      <c r="E22" s="2049"/>
      <c r="F22" s="442"/>
    </row>
    <row r="23" spans="1:7">
      <c r="A23" s="3624"/>
      <c r="B23" s="273" t="s">
        <v>1367</v>
      </c>
      <c r="C23" s="2048"/>
      <c r="D23" s="2049"/>
      <c r="E23" s="2049"/>
      <c r="F23" s="442"/>
    </row>
    <row r="24" spans="1:7" ht="26.4">
      <c r="A24" s="3624"/>
      <c r="B24" s="3638" t="s">
        <v>5135</v>
      </c>
      <c r="C24" s="2048"/>
      <c r="D24" s="2049"/>
      <c r="E24" s="2049"/>
      <c r="F24" s="442"/>
    </row>
    <row r="25" spans="1:7" s="3640" customFormat="1" ht="54" customHeight="1">
      <c r="A25" s="3639"/>
      <c r="B25" s="319" t="s">
        <v>5136</v>
      </c>
      <c r="C25" s="2048"/>
      <c r="D25" s="2049"/>
      <c r="E25" s="2049"/>
      <c r="F25" s="442"/>
      <c r="G25" s="2881"/>
    </row>
    <row r="26" spans="1:7" ht="14.25" customHeight="1">
      <c r="A26" s="3639"/>
      <c r="B26" s="3638" t="s">
        <v>1370</v>
      </c>
      <c r="C26" s="2048"/>
      <c r="D26" s="2049"/>
      <c r="E26" s="2049"/>
      <c r="F26" s="442"/>
    </row>
    <row r="27" spans="1:7" ht="26.4">
      <c r="A27" s="3624"/>
      <c r="B27" s="3638" t="s">
        <v>1371</v>
      </c>
      <c r="C27" s="2048"/>
      <c r="D27" s="2049"/>
      <c r="E27" s="2049"/>
      <c r="F27" s="442"/>
    </row>
    <row r="28" spans="1:7" ht="26.4">
      <c r="A28" s="3624"/>
      <c r="B28" s="3638" t="s">
        <v>1372</v>
      </c>
      <c r="C28" s="2048"/>
      <c r="D28" s="2049"/>
      <c r="E28" s="2049"/>
      <c r="F28" s="442"/>
    </row>
    <row r="29" spans="1:7" ht="26.4">
      <c r="A29" s="3624"/>
      <c r="B29" s="3638" t="s">
        <v>1373</v>
      </c>
      <c r="C29" s="2048"/>
      <c r="D29" s="2049"/>
      <c r="E29" s="2049"/>
      <c r="F29" s="442"/>
    </row>
    <row r="30" spans="1:7" ht="26.4">
      <c r="A30" s="3624"/>
      <c r="B30" s="3638" t="s">
        <v>1374</v>
      </c>
      <c r="C30" s="2048"/>
      <c r="D30" s="2049"/>
      <c r="E30" s="2049"/>
      <c r="F30" s="442"/>
    </row>
    <row r="31" spans="1:7" ht="78" customHeight="1">
      <c r="A31" s="3624"/>
      <c r="B31" s="3641" t="s">
        <v>1375</v>
      </c>
      <c r="C31" s="2048"/>
      <c r="D31" s="2049"/>
      <c r="E31" s="2049"/>
      <c r="F31" s="442"/>
    </row>
    <row r="32" spans="1:7" ht="52.8">
      <c r="A32" s="3624"/>
      <c r="B32" s="3641" t="s">
        <v>5137</v>
      </c>
      <c r="C32" s="2048"/>
      <c r="D32" s="2049"/>
      <c r="E32" s="2049"/>
      <c r="F32" s="442"/>
    </row>
    <row r="33" spans="1:7" ht="26.25" customHeight="1">
      <c r="A33" s="3624"/>
      <c r="B33" s="3638" t="s">
        <v>284</v>
      </c>
      <c r="C33" s="2048"/>
      <c r="D33" s="2049"/>
      <c r="E33" s="2049"/>
      <c r="F33" s="442"/>
    </row>
    <row r="34" spans="1:7">
      <c r="A34" s="3624"/>
      <c r="B34" s="3626" t="s">
        <v>285</v>
      </c>
      <c r="C34" s="2048"/>
      <c r="D34" s="2049"/>
      <c r="E34" s="2049"/>
      <c r="F34" s="442"/>
    </row>
    <row r="35" spans="1:7">
      <c r="A35" s="3624"/>
      <c r="B35" s="3626" t="s">
        <v>286</v>
      </c>
      <c r="C35" s="2048"/>
      <c r="D35" s="2049"/>
      <c r="E35" s="2049"/>
      <c r="F35" s="442"/>
    </row>
    <row r="36" spans="1:7">
      <c r="A36" s="3624"/>
      <c r="B36" s="3626"/>
      <c r="C36" s="2048"/>
      <c r="D36" s="2049"/>
      <c r="E36" s="2049"/>
      <c r="F36" s="442"/>
    </row>
    <row r="37" spans="1:7">
      <c r="A37" s="3624"/>
      <c r="B37" s="3626"/>
      <c r="C37" s="2048"/>
      <c r="D37" s="2049"/>
      <c r="E37" s="2049"/>
      <c r="F37" s="442"/>
    </row>
    <row r="38" spans="1:7" ht="13.8">
      <c r="A38" s="3624"/>
      <c r="B38" s="3642" t="s">
        <v>1404</v>
      </c>
      <c r="C38" s="2048"/>
      <c r="D38" s="2049"/>
      <c r="E38" s="2049"/>
      <c r="F38" s="442"/>
    </row>
    <row r="39" spans="1:7" ht="13.8">
      <c r="A39" s="3624"/>
      <c r="B39" s="3636" t="s">
        <v>1405</v>
      </c>
      <c r="C39" s="2048"/>
      <c r="D39" s="2049"/>
      <c r="E39" s="2049"/>
      <c r="F39" s="442"/>
    </row>
    <row r="40" spans="1:7" ht="13.8">
      <c r="A40" s="3624"/>
      <c r="B40" s="3642" t="s">
        <v>1406</v>
      </c>
      <c r="C40" s="2048"/>
      <c r="D40" s="2049"/>
      <c r="E40" s="2049"/>
      <c r="F40" s="442"/>
    </row>
    <row r="41" spans="1:7" ht="13.8">
      <c r="A41" s="3624"/>
      <c r="B41" s="3642" t="s">
        <v>1407</v>
      </c>
      <c r="C41" s="2048"/>
      <c r="D41" s="2049"/>
      <c r="E41" s="2049"/>
      <c r="F41" s="442"/>
    </row>
    <row r="42" spans="1:7" ht="13.8">
      <c r="A42" s="3624"/>
      <c r="B42" s="3643" t="s">
        <v>1408</v>
      </c>
      <c r="C42" s="2048"/>
      <c r="D42" s="2049"/>
      <c r="E42" s="2049"/>
      <c r="F42" s="442"/>
    </row>
    <row r="43" spans="1:7" ht="13.8">
      <c r="A43" s="3624"/>
      <c r="B43" s="3643" t="s">
        <v>1409</v>
      </c>
      <c r="C43" s="2048"/>
      <c r="D43" s="2049"/>
      <c r="E43" s="2049"/>
      <c r="F43" s="442"/>
    </row>
    <row r="44" spans="1:7" ht="13.8">
      <c r="A44" s="3624"/>
      <c r="B44" s="3642" t="s">
        <v>1410</v>
      </c>
      <c r="C44" s="2048"/>
      <c r="D44" s="2049"/>
      <c r="E44" s="2049"/>
      <c r="F44" s="442"/>
    </row>
    <row r="45" spans="1:7" s="3640" customFormat="1" ht="13.8">
      <c r="A45" s="3624"/>
      <c r="B45" s="3636" t="s">
        <v>1411</v>
      </c>
      <c r="C45" s="2048"/>
      <c r="D45" s="2049"/>
      <c r="E45" s="2049"/>
      <c r="F45" s="442"/>
      <c r="G45" s="2881"/>
    </row>
    <row r="46" spans="1:7" ht="13.8">
      <c r="A46" s="3624"/>
      <c r="B46" s="3642" t="s">
        <v>1412</v>
      </c>
      <c r="C46" s="2048"/>
      <c r="D46" s="2049"/>
      <c r="E46" s="2049"/>
      <c r="F46" s="442"/>
    </row>
    <row r="47" spans="1:7" ht="13.8">
      <c r="A47" s="3624"/>
      <c r="B47" s="3636" t="s">
        <v>1413</v>
      </c>
      <c r="C47" s="2048"/>
      <c r="D47" s="2049"/>
      <c r="E47" s="2049"/>
      <c r="F47" s="442"/>
    </row>
    <row r="48" spans="1:7" ht="13.8">
      <c r="A48" s="3624"/>
      <c r="B48" s="3636"/>
      <c r="C48" s="2048"/>
      <c r="D48" s="3644" t="s">
        <v>232</v>
      </c>
      <c r="E48" s="3644" t="s">
        <v>1414</v>
      </c>
      <c r="F48" s="3645" t="s">
        <v>1415</v>
      </c>
    </row>
    <row r="49" spans="1:6" ht="13.8">
      <c r="A49" s="3624"/>
      <c r="B49" s="3646" t="s">
        <v>5138</v>
      </c>
      <c r="C49" s="2048" t="s">
        <v>201</v>
      </c>
      <c r="D49" s="3647">
        <v>1</v>
      </c>
      <c r="E49" s="3648"/>
      <c r="F49" s="3649">
        <f>+E49*D49</f>
        <v>0</v>
      </c>
    </row>
    <row r="50" spans="1:6" ht="13.8">
      <c r="A50" s="3624"/>
      <c r="B50" s="3646"/>
      <c r="C50" s="2048"/>
      <c r="D50" s="3647">
        <v>1</v>
      </c>
      <c r="E50" s="3650"/>
      <c r="F50" s="3651">
        <f>D50*E50</f>
        <v>0</v>
      </c>
    </row>
    <row r="51" spans="1:6" ht="38.25" customHeight="1">
      <c r="A51" s="297"/>
      <c r="B51" s="3652" t="s">
        <v>1417</v>
      </c>
      <c r="C51" s="3609"/>
      <c r="D51" s="3647">
        <v>1</v>
      </c>
      <c r="E51" s="3653"/>
      <c r="F51" s="3654">
        <f>F49</f>
        <v>0</v>
      </c>
    </row>
    <row r="52" spans="1:6">
      <c r="A52" s="3655"/>
      <c r="B52" s="3656"/>
      <c r="C52" s="3632"/>
      <c r="D52" s="3633"/>
      <c r="E52" s="3633"/>
      <c r="F52" s="3651">
        <f>F50</f>
        <v>0</v>
      </c>
    </row>
    <row r="53" spans="1:6" ht="16.2">
      <c r="A53" s="3657"/>
      <c r="B53" s="3658" t="s">
        <v>1418</v>
      </c>
      <c r="C53" s="3609"/>
      <c r="D53" s="3640"/>
      <c r="E53" s="3640"/>
      <c r="F53" s="3659"/>
    </row>
    <row r="54" spans="1:6">
      <c r="A54" s="3657"/>
      <c r="B54" s="3660"/>
      <c r="C54" s="3609"/>
      <c r="D54" s="3640"/>
      <c r="E54" s="3640"/>
      <c r="F54" s="3659"/>
    </row>
    <row r="55" spans="1:6">
      <c r="A55" s="3657"/>
      <c r="B55" s="3661" t="s">
        <v>5139</v>
      </c>
      <c r="C55" s="3661"/>
      <c r="D55" s="3621"/>
      <c r="E55" s="3621"/>
      <c r="F55" s="3662"/>
    </row>
    <row r="56" spans="1:6">
      <c r="A56" s="3657"/>
      <c r="B56" s="3655"/>
      <c r="C56" s="3656"/>
      <c r="D56" s="3632"/>
      <c r="E56" s="3633"/>
      <c r="F56" s="3663"/>
    </row>
    <row r="57" spans="1:6">
      <c r="A57" s="3657"/>
      <c r="B57" s="3664" t="s">
        <v>280</v>
      </c>
      <c r="C57" s="3660"/>
      <c r="D57" s="3632"/>
      <c r="E57" s="3633"/>
      <c r="F57" s="3649">
        <f>F51</f>
        <v>0</v>
      </c>
    </row>
    <row r="58" spans="1:6">
      <c r="A58" s="3657"/>
      <c r="B58" s="3665"/>
      <c r="C58" s="3660"/>
      <c r="D58" s="3666"/>
      <c r="E58" s="3667"/>
      <c r="F58" s="3668"/>
    </row>
    <row r="59" spans="1:6">
      <c r="A59" s="3657"/>
      <c r="B59" s="3665" t="str">
        <f>B55</f>
        <v>DIZALA S UGRADNJOM</v>
      </c>
      <c r="C59" s="3669" t="s">
        <v>231</v>
      </c>
      <c r="D59" s="3669"/>
      <c r="E59" s="3669"/>
      <c r="F59" s="3654">
        <f>SUM(F57:F58)</f>
        <v>0</v>
      </c>
    </row>
    <row r="60" spans="1:6">
      <c r="A60" s="3670"/>
      <c r="B60" s="3640"/>
      <c r="C60" s="3609"/>
      <c r="D60" s="3640"/>
      <c r="E60" s="3640"/>
      <c r="F60" s="3659"/>
    </row>
    <row r="61" spans="1:6">
      <c r="A61" s="3670"/>
      <c r="B61" s="3661"/>
      <c r="C61" s="3661"/>
      <c r="D61" s="3621"/>
      <c r="E61" s="3621"/>
      <c r="F61" s="3662"/>
    </row>
    <row r="62" spans="1:6">
      <c r="A62" s="3655"/>
      <c r="B62" s="3671" t="str">
        <f>CONCATENATE(B53," ", "- SVEUKUPNO:")</f>
        <v>REKAPITULACIJA - DIZALA - SVEUKUPNO:</v>
      </c>
      <c r="C62" s="3671"/>
      <c r="D62" s="3671"/>
      <c r="E62" s="3671"/>
      <c r="F62" s="3654">
        <f>SUM(F59)</f>
        <v>0</v>
      </c>
    </row>
    <row r="63" spans="1:6">
      <c r="A63" s="3660"/>
      <c r="B63" s="3672" t="s">
        <v>1420</v>
      </c>
      <c r="C63" s="3672"/>
      <c r="D63" s="3672"/>
      <c r="E63" s="3672"/>
      <c r="F63" s="3673"/>
    </row>
    <row r="64" spans="1:6" ht="16.2">
      <c r="A64" s="3674"/>
      <c r="B64" s="3675" t="s">
        <v>1421</v>
      </c>
      <c r="C64" s="3675"/>
      <c r="D64" s="3675"/>
      <c r="E64" s="3675"/>
      <c r="F64" s="3654">
        <f>F62+F63</f>
        <v>0</v>
      </c>
    </row>
    <row r="65" spans="1:6">
      <c r="A65" s="3624"/>
      <c r="B65" s="3637"/>
      <c r="C65" s="2048"/>
      <c r="D65" s="2049"/>
      <c r="E65" s="2049"/>
      <c r="F65" s="442"/>
    </row>
    <row r="66" spans="1:6">
      <c r="A66" s="3624"/>
      <c r="B66" s="3671" t="str">
        <f>CONCATENATE(B57," ", "- SVEUKUPNO:")</f>
        <v>DIZALO - SVEUKUPNO:</v>
      </c>
      <c r="C66" s="3671"/>
      <c r="D66" s="3671"/>
      <c r="E66" s="3671"/>
      <c r="F66" s="3676">
        <f>F50</f>
        <v>0</v>
      </c>
    </row>
    <row r="67" spans="1:6">
      <c r="A67" s="3624"/>
      <c r="B67" s="3672" t="s">
        <v>1420</v>
      </c>
      <c r="C67" s="3672"/>
      <c r="D67" s="3672"/>
      <c r="E67" s="3672"/>
      <c r="F67" s="3673"/>
    </row>
    <row r="68" spans="1:6" ht="13.8">
      <c r="A68" s="3624"/>
      <c r="B68" s="3675" t="s">
        <v>1422</v>
      </c>
      <c r="C68" s="3675"/>
      <c r="D68" s="3675"/>
      <c r="E68" s="3675"/>
      <c r="F68" s="3676">
        <f>F66+F67</f>
        <v>0</v>
      </c>
    </row>
    <row r="86" ht="11.25" customHeight="1"/>
    <row r="87" ht="11.25" customHeight="1"/>
    <row r="88" ht="21.75" customHeight="1"/>
  </sheetData>
  <sheetProtection algorithmName="SHA-512" hashValue="JaHZgv28uL21FZFqigzQnehnZwwPn1XI5i0G5XJkmz4C9tuM9oR9+YzKQUa7xRZIMpuXZX/IoO+fO/zuOPGZ3Q==" saltValue="3ciZVY0latCOCRr2iAMyeA==" spinCount="100000" sheet="1" objects="1" scenarios="1"/>
  <mergeCells count="7">
    <mergeCell ref="B68:E68"/>
    <mergeCell ref="C59:E59"/>
    <mergeCell ref="B62:E62"/>
    <mergeCell ref="B63:E63"/>
    <mergeCell ref="B64:E64"/>
    <mergeCell ref="B66:E66"/>
    <mergeCell ref="B67:E67"/>
  </mergeCells>
  <printOptions horizontalCentered="1"/>
  <pageMargins left="0.78740157480314965" right="0.39370078740157483" top="0.39370078740157483" bottom="0.59055118110236227" header="0.39370078740157483" footer="0.23622047244094491"/>
  <pageSetup paperSize="9" scale="67" orientation="portrait" r:id="rId1"/>
  <headerFooter>
    <oddFooter>&amp;L&amp;9&amp;A&amp;C&amp;9DIO 2 - ELEMENT - GRAĐENJE&amp;R&amp;"Arial,Bold"&amp;9&amp;P/&amp;N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88826-A806-4810-B718-641C52D28844}">
  <sheetPr>
    <tabColor rgb="FFF4B083"/>
  </sheetPr>
  <dimension ref="A1:Y995"/>
  <sheetViews>
    <sheetView showZeros="0" tabSelected="1" view="pageBreakPreview" zoomScaleNormal="100" zoomScaleSheetLayoutView="100" workbookViewId="0">
      <selection activeCell="E21" sqref="E21"/>
    </sheetView>
  </sheetViews>
  <sheetFormatPr defaultColWidth="14.44140625" defaultRowHeight="15" customHeight="1"/>
  <cols>
    <col min="1" max="1" width="18.5546875" style="1580" customWidth="1"/>
    <col min="2" max="2" width="15.77734375" style="1580" customWidth="1"/>
    <col min="3" max="3" width="15" style="1580" customWidth="1"/>
    <col min="4" max="4" width="16" style="1580" customWidth="1"/>
    <col min="5" max="5" width="18" style="1580" customWidth="1"/>
    <col min="6" max="25" width="8.88671875" style="1580" customWidth="1"/>
    <col min="26" max="16384" width="14.44140625" style="1580"/>
  </cols>
  <sheetData>
    <row r="1" spans="2:5" ht="12.75" customHeight="1">
      <c r="B1" s="1579"/>
    </row>
    <row r="2" spans="2:5" ht="12.75" customHeight="1">
      <c r="B2" s="1579"/>
    </row>
    <row r="3" spans="2:5" ht="48" customHeight="1">
      <c r="B3" s="1582" t="s">
        <v>0</v>
      </c>
      <c r="C3" s="1610" t="s">
        <v>5140</v>
      </c>
      <c r="D3" s="1610"/>
      <c r="E3" s="1610"/>
    </row>
    <row r="4" spans="2:5" ht="7.5" customHeight="1">
      <c r="C4" s="1579"/>
      <c r="D4" s="1579"/>
    </row>
    <row r="5" spans="2:5" ht="24" customHeight="1">
      <c r="B5" s="1582" t="s">
        <v>1</v>
      </c>
      <c r="C5" s="1610" t="s">
        <v>431</v>
      </c>
      <c r="D5" s="1610"/>
      <c r="E5" s="1610"/>
    </row>
    <row r="6" spans="2:5" ht="7.5" customHeight="1">
      <c r="B6" s="1579"/>
      <c r="C6" s="1591"/>
      <c r="D6" s="1591"/>
    </row>
    <row r="7" spans="2:5" ht="24" customHeight="1">
      <c r="B7" s="1589" t="s">
        <v>23</v>
      </c>
      <c r="C7" s="1610" t="s">
        <v>3</v>
      </c>
      <c r="D7" s="1595"/>
      <c r="E7" s="1595"/>
    </row>
    <row r="8" spans="2:5" ht="7.5" customHeight="1">
      <c r="C8" s="1579"/>
      <c r="D8" s="1579"/>
    </row>
    <row r="9" spans="2:5" ht="24">
      <c r="B9" s="1589" t="s">
        <v>395</v>
      </c>
      <c r="C9" s="1610" t="s">
        <v>2524</v>
      </c>
      <c r="D9" s="1595"/>
      <c r="E9" s="1595"/>
    </row>
    <row r="10" spans="2:5" ht="12.75" customHeight="1">
      <c r="B10" s="1582" t="s">
        <v>4</v>
      </c>
      <c r="C10" s="1611" t="s">
        <v>1573</v>
      </c>
      <c r="D10" s="1595"/>
      <c r="E10" s="1595"/>
    </row>
    <row r="11" spans="2:5" ht="12.75" customHeight="1">
      <c r="B11" s="1591"/>
    </row>
    <row r="12" spans="2:5" ht="12.75" customHeight="1">
      <c r="B12" s="1579"/>
    </row>
    <row r="13" spans="2:5" ht="12.75" customHeight="1"/>
    <row r="14" spans="2:5" ht="12.75" customHeight="1">
      <c r="B14" s="1591"/>
    </row>
    <row r="15" spans="2:5" ht="12.75" customHeight="1">
      <c r="B15" s="1612"/>
      <c r="C15" s="1613"/>
      <c r="D15" s="1613"/>
    </row>
    <row r="16" spans="2:5" ht="12.75" customHeight="1">
      <c r="B16" s="1601"/>
      <c r="C16" s="1609"/>
      <c r="D16" s="1609"/>
    </row>
    <row r="17" spans="1:25" ht="12.75" customHeight="1">
      <c r="B17" s="1601"/>
      <c r="C17" s="1601"/>
      <c r="D17" s="1601"/>
    </row>
    <row r="18" spans="1:25" ht="21.75" customHeight="1">
      <c r="A18" s="1614"/>
      <c r="B18" s="1615" t="s">
        <v>434</v>
      </c>
      <c r="C18" s="1616"/>
      <c r="D18" s="1616"/>
      <c r="E18" s="1617">
        <f>'1.0. REKAPITULACIJA'!E23</f>
        <v>0</v>
      </c>
      <c r="F18" s="1569"/>
    </row>
    <row r="19" spans="1:25" ht="21.75" customHeight="1">
      <c r="A19" s="1614"/>
      <c r="B19" s="1618" t="s">
        <v>2505</v>
      </c>
      <c r="C19" s="1613"/>
      <c r="D19" s="1613"/>
      <c r="E19" s="1619">
        <f>'2.0. REKAPITULACIJA'!E26</f>
        <v>0</v>
      </c>
    </row>
    <row r="20" spans="1:25" ht="21.75" customHeight="1">
      <c r="B20" s="1625"/>
      <c r="C20" s="1626"/>
      <c r="D20" s="1626" t="s">
        <v>25</v>
      </c>
      <c r="E20" s="1627">
        <f>SUM(E18:E19)</f>
        <v>0</v>
      </c>
    </row>
    <row r="21" spans="1:25" ht="21.75" customHeight="1">
      <c r="B21" s="1628"/>
      <c r="C21" s="1628"/>
      <c r="D21" s="1626" t="s">
        <v>26</v>
      </c>
      <c r="E21" s="1629">
        <f>E20*0.25</f>
        <v>0</v>
      </c>
    </row>
    <row r="22" spans="1:25" ht="21.75" customHeight="1">
      <c r="B22" s="1630"/>
      <c r="C22" s="1631"/>
      <c r="D22" s="1631"/>
      <c r="E22" s="1624"/>
    </row>
    <row r="23" spans="1:25" ht="21.75" customHeight="1">
      <c r="B23" s="1625"/>
      <c r="C23" s="1632"/>
      <c r="D23" s="1632" t="s">
        <v>27</v>
      </c>
      <c r="E23" s="1627">
        <f>SUM(E20:E22)</f>
        <v>0</v>
      </c>
    </row>
    <row r="24" spans="1:25" ht="12.75" customHeight="1">
      <c r="B24" s="1601"/>
      <c r="C24" s="1609"/>
      <c r="D24" s="1609"/>
    </row>
    <row r="25" spans="1:25" ht="12.75" customHeight="1">
      <c r="B25" s="1609"/>
      <c r="C25" s="1609"/>
      <c r="D25" s="1609"/>
      <c r="E25" s="1633"/>
    </row>
    <row r="26" spans="1:25" ht="12.75" customHeight="1">
      <c r="B26" s="1612"/>
      <c r="C26" s="1613"/>
      <c r="D26" s="1613"/>
    </row>
    <row r="27" spans="1:25" ht="12.75" customHeight="1">
      <c r="B27" s="1601"/>
      <c r="C27" s="1609"/>
      <c r="D27" s="1609"/>
    </row>
    <row r="28" spans="1:25" ht="12.75" customHeight="1">
      <c r="B28" s="1601"/>
      <c r="C28" s="1609"/>
      <c r="D28" s="1609"/>
    </row>
    <row r="29" spans="1:25" ht="12.75" customHeight="1">
      <c r="B29" s="1609"/>
      <c r="C29" s="1609"/>
      <c r="D29" s="1609"/>
    </row>
    <row r="30" spans="1:25" ht="12.75" customHeight="1">
      <c r="B30" s="1612"/>
      <c r="C30" s="1612"/>
      <c r="D30" s="1612"/>
      <c r="E30" s="1591"/>
      <c r="F30" s="1591"/>
      <c r="G30" s="1591"/>
      <c r="H30" s="1591"/>
      <c r="I30" s="1591"/>
      <c r="J30" s="1591"/>
      <c r="K30" s="1591"/>
      <c r="L30" s="1591"/>
      <c r="M30" s="1591"/>
      <c r="N30" s="1591"/>
      <c r="O30" s="1591"/>
      <c r="P30" s="1591"/>
      <c r="Q30" s="1591"/>
      <c r="R30" s="1591"/>
      <c r="S30" s="1591"/>
      <c r="T30" s="1591"/>
      <c r="U30" s="1591"/>
      <c r="V30" s="1591"/>
      <c r="W30" s="1591"/>
      <c r="X30" s="1591"/>
      <c r="Y30" s="1591"/>
    </row>
    <row r="31" spans="1:25" ht="12.75" customHeight="1">
      <c r="B31" s="1601"/>
      <c r="C31" s="1609"/>
      <c r="D31" s="1609"/>
    </row>
    <row r="32" spans="1:25" ht="12.75" customHeight="1">
      <c r="B32" s="1601"/>
      <c r="C32" s="1609"/>
      <c r="D32" s="1609"/>
    </row>
    <row r="33" spans="2:25" ht="12.75" customHeight="1">
      <c r="B33" s="1609"/>
      <c r="C33" s="1609"/>
      <c r="D33" s="1609"/>
    </row>
    <row r="34" spans="2:25" ht="12.75" customHeight="1">
      <c r="B34" s="1612"/>
      <c r="C34" s="1612"/>
      <c r="D34" s="1612"/>
      <c r="E34" s="1591"/>
      <c r="F34" s="1591"/>
      <c r="G34" s="1591"/>
      <c r="H34" s="1591"/>
      <c r="I34" s="1591"/>
      <c r="J34" s="1591"/>
      <c r="K34" s="1591"/>
      <c r="L34" s="1591"/>
      <c r="M34" s="1591"/>
      <c r="N34" s="1591"/>
      <c r="O34" s="1591"/>
      <c r="P34" s="1591"/>
      <c r="Q34" s="1591"/>
      <c r="R34" s="1591"/>
      <c r="S34" s="1591"/>
      <c r="T34" s="1591"/>
      <c r="U34" s="1591"/>
      <c r="V34" s="1591"/>
      <c r="W34" s="1591"/>
      <c r="X34" s="1591"/>
      <c r="Y34" s="1591"/>
    </row>
    <row r="35" spans="2:25" ht="12.75" customHeight="1">
      <c r="B35" s="1601"/>
      <c r="C35" s="1601"/>
      <c r="D35" s="1601"/>
      <c r="E35" s="1591"/>
      <c r="F35" s="1591"/>
      <c r="G35" s="1591"/>
      <c r="H35" s="1591"/>
      <c r="I35" s="1591"/>
      <c r="J35" s="1591"/>
      <c r="K35" s="1591"/>
      <c r="L35" s="1591"/>
      <c r="M35" s="1591"/>
      <c r="N35" s="1591"/>
      <c r="O35" s="1591"/>
      <c r="P35" s="1591"/>
      <c r="Q35" s="1591"/>
      <c r="R35" s="1591"/>
      <c r="S35" s="1591"/>
      <c r="T35" s="1591"/>
      <c r="U35" s="1591"/>
      <c r="V35" s="1591"/>
      <c r="W35" s="1591"/>
      <c r="X35" s="1591"/>
      <c r="Y35" s="1591"/>
    </row>
    <row r="36" spans="2:25" ht="12.75" customHeight="1">
      <c r="B36" s="1601"/>
      <c r="C36" s="1609"/>
      <c r="D36" s="1609"/>
    </row>
    <row r="37" spans="2:25" ht="12.75" customHeight="1">
      <c r="B37" s="1609"/>
      <c r="C37" s="1609"/>
      <c r="D37" s="1609"/>
    </row>
    <row r="38" spans="2:25" ht="12.75" customHeight="1">
      <c r="B38" s="1612"/>
      <c r="C38" s="1612"/>
      <c r="D38" s="1612"/>
      <c r="E38" s="1591"/>
      <c r="F38" s="1591"/>
      <c r="G38" s="1591"/>
      <c r="H38" s="1591"/>
      <c r="I38" s="1591"/>
      <c r="J38" s="1591"/>
      <c r="K38" s="1591"/>
      <c r="L38" s="1591"/>
      <c r="M38" s="1591"/>
      <c r="N38" s="1591"/>
      <c r="O38" s="1591"/>
      <c r="P38" s="1591"/>
      <c r="Q38" s="1591"/>
      <c r="R38" s="1591"/>
      <c r="S38" s="1591"/>
      <c r="T38" s="1591"/>
      <c r="U38" s="1591"/>
      <c r="V38" s="1591"/>
      <c r="W38" s="1591"/>
      <c r="X38" s="1591"/>
      <c r="Y38" s="1591"/>
    </row>
    <row r="39" spans="2:25" ht="12.75" customHeight="1">
      <c r="B39" s="1601"/>
      <c r="C39" s="1609"/>
      <c r="D39" s="1609"/>
    </row>
    <row r="40" spans="2:25" ht="12.75" customHeight="1">
      <c r="B40" s="1601"/>
      <c r="C40" s="1609"/>
      <c r="D40" s="1609"/>
    </row>
    <row r="41" spans="2:25" ht="12.75" customHeight="1"/>
    <row r="42" spans="2:25" ht="12.75" customHeight="1"/>
    <row r="43" spans="2:25" ht="12.75" customHeight="1"/>
    <row r="44" spans="2:25" ht="12.75" customHeight="1"/>
    <row r="45" spans="2:25" ht="12.75" customHeight="1"/>
    <row r="46" spans="2:25" ht="12.75" customHeight="1"/>
    <row r="47" spans="2:25" ht="12.75" customHeight="1"/>
    <row r="48" spans="2:25"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sheetProtection algorithmName="SHA-512" hashValue="AeR1/kwta7A0mIC8pHcnaAofDWFBlfzCpD0mwjQc8ZC41bA2UlA0gUQYDt0BEdNvZEmg4GViYNENMBDw0f7ClQ==" saltValue="v2btWw8Pwbt5QwFZqKllcQ==" spinCount="100000" sheet="1" objects="1" scenarios="1" selectLockedCells="1"/>
  <mergeCells count="5">
    <mergeCell ref="C3:E3"/>
    <mergeCell ref="C5:E5"/>
    <mergeCell ref="C7:E7"/>
    <mergeCell ref="C9:E9"/>
    <mergeCell ref="C10:E10"/>
  </mergeCells>
  <printOptions horizontalCentered="1"/>
  <pageMargins left="1.299212598425197" right="0.55118110236220474" top="0.35433070866141736" bottom="0.70866141732283472" header="0" footer="0.23622047244094491"/>
  <pageSetup paperSize="9" orientation="portrait" r:id="rId1"/>
  <headerFooter>
    <oddFooter>&amp;L&amp;9SVEUKUPNA REKAPITULACIJA&amp;C&amp;9DIO 2 - ELEMENT - GRAĐENJE&amp;R&amp;"Arial,Bold"&amp;9&amp;P/&amp;N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EAADB"/>
  </sheetPr>
  <dimension ref="A1:W998"/>
  <sheetViews>
    <sheetView view="pageBreakPreview" zoomScaleNormal="100" zoomScaleSheetLayoutView="100" workbookViewId="0"/>
  </sheetViews>
  <sheetFormatPr defaultColWidth="14.44140625" defaultRowHeight="15" customHeight="1"/>
  <cols>
    <col min="1" max="1" width="18.5546875" customWidth="1"/>
    <col min="2" max="2" width="15.77734375" customWidth="1"/>
    <col min="3" max="3" width="49" customWidth="1"/>
    <col min="4" max="23" width="8.88671875" customWidth="1"/>
  </cols>
  <sheetData>
    <row r="1" spans="1:3" s="102" customFormat="1" ht="15" customHeight="1">
      <c r="A1" s="220"/>
      <c r="B1" s="220"/>
    </row>
    <row r="2" spans="1:3" s="102" customFormat="1" ht="48.75" customHeight="1">
      <c r="B2" s="103" t="s">
        <v>0</v>
      </c>
      <c r="C2" s="103" t="s">
        <v>1392</v>
      </c>
    </row>
    <row r="3" spans="1:3" s="102" customFormat="1" ht="7.5" customHeight="1">
      <c r="B3" s="221"/>
    </row>
    <row r="4" spans="1:3" s="102" customFormat="1" ht="37.5" customHeight="1">
      <c r="B4" s="103" t="s">
        <v>1</v>
      </c>
      <c r="C4" s="103" t="s">
        <v>1393</v>
      </c>
    </row>
    <row r="5" spans="1:3" s="102" customFormat="1" ht="7.5" customHeight="1"/>
    <row r="6" spans="1:3" s="102" customFormat="1" ht="24" customHeight="1">
      <c r="A6" s="220"/>
      <c r="B6" s="222" t="s">
        <v>149</v>
      </c>
      <c r="C6" s="103" t="s">
        <v>3</v>
      </c>
    </row>
    <row r="7" spans="1:3" s="102" customFormat="1" ht="7.5" customHeight="1">
      <c r="B7" s="220"/>
    </row>
    <row r="8" spans="1:3" s="102" customFormat="1" ht="24" customHeight="1">
      <c r="A8" s="220"/>
      <c r="B8" s="222" t="s">
        <v>1394</v>
      </c>
      <c r="C8" s="103" t="s">
        <v>432</v>
      </c>
    </row>
    <row r="9" spans="1:3" s="102" customFormat="1" ht="7.5" customHeight="1">
      <c r="B9" s="220"/>
    </row>
    <row r="10" spans="1:3" s="102" customFormat="1" ht="15" customHeight="1">
      <c r="B10" s="222" t="s">
        <v>4</v>
      </c>
      <c r="C10" s="223" t="s">
        <v>1573</v>
      </c>
    </row>
    <row r="11" spans="1:3" ht="15" customHeight="1">
      <c r="B11" s="222" t="s">
        <v>1610</v>
      </c>
      <c r="C11" s="223" t="s">
        <v>1616</v>
      </c>
    </row>
    <row r="12" spans="1:3" ht="15" customHeight="1">
      <c r="A12" s="12"/>
      <c r="B12" s="14"/>
    </row>
    <row r="13" spans="1:3" ht="15" customHeight="1">
      <c r="A13" s="12"/>
      <c r="B13" s="14"/>
    </row>
    <row r="14" spans="1:3" ht="15" customHeight="1">
      <c r="A14" s="12"/>
      <c r="B14" s="14"/>
    </row>
    <row r="17" spans="1:23" ht="15" customHeight="1">
      <c r="A17" s="12"/>
      <c r="B17" s="15"/>
    </row>
    <row r="18" spans="1:23" ht="15" customHeight="1">
      <c r="A18" s="12"/>
      <c r="B18" s="15"/>
    </row>
    <row r="20" spans="1:23" ht="15.75" customHeight="1"/>
    <row r="21" spans="1:23" ht="15" customHeight="1">
      <c r="A21" s="12"/>
      <c r="B21" s="14"/>
    </row>
    <row r="22" spans="1:23" ht="15" customHeight="1">
      <c r="A22" s="12"/>
      <c r="B22" s="14"/>
    </row>
    <row r="23" spans="1:23" ht="25.5" customHeight="1">
      <c r="B23" s="162" t="s">
        <v>18</v>
      </c>
    </row>
    <row r="24" spans="1:23" ht="25.5" customHeight="1">
      <c r="A24" s="56"/>
      <c r="B24" s="1527" t="s">
        <v>150</v>
      </c>
      <c r="C24" s="1515"/>
      <c r="D24" s="4"/>
      <c r="E24" s="4"/>
      <c r="F24" s="4"/>
      <c r="G24" s="4"/>
      <c r="H24" s="4"/>
      <c r="I24" s="4"/>
      <c r="J24" s="4"/>
      <c r="K24" s="4"/>
      <c r="L24" s="4"/>
      <c r="M24" s="4"/>
      <c r="N24" s="4"/>
      <c r="O24" s="4"/>
      <c r="P24" s="4"/>
      <c r="Q24" s="4"/>
      <c r="R24" s="4"/>
      <c r="S24" s="4"/>
      <c r="T24" s="4"/>
      <c r="U24" s="4"/>
      <c r="V24" s="4"/>
      <c r="W24" s="4"/>
    </row>
    <row r="25" spans="1:23" ht="15" customHeight="1">
      <c r="A25" s="57"/>
      <c r="B25" s="15"/>
    </row>
    <row r="26" spans="1:23" ht="15" customHeight="1">
      <c r="A26" s="57"/>
      <c r="B26" s="12"/>
    </row>
    <row r="27" spans="1:23" ht="15" customHeight="1">
      <c r="A27" s="57"/>
      <c r="B27" s="12"/>
    </row>
    <row r="28" spans="1:23" ht="15" customHeight="1">
      <c r="A28" s="58"/>
      <c r="B28" s="14"/>
    </row>
    <row r="29" spans="1:23" ht="15" customHeight="1">
      <c r="A29" s="57"/>
      <c r="B29" s="12"/>
    </row>
    <row r="30" spans="1:23" ht="15" customHeight="1">
      <c r="A30" s="57"/>
      <c r="B30" s="12"/>
    </row>
    <row r="31" spans="1:23" ht="15" customHeight="1">
      <c r="A31" s="57"/>
      <c r="B31" s="12"/>
    </row>
    <row r="32" spans="1:23" ht="15" customHeight="1">
      <c r="A32" s="57"/>
      <c r="B32" s="12"/>
      <c r="C32" s="12"/>
      <c r="D32" s="12"/>
      <c r="E32" s="12"/>
      <c r="F32" s="12"/>
      <c r="G32" s="12"/>
      <c r="H32" s="12"/>
      <c r="I32" s="12"/>
      <c r="J32" s="12"/>
      <c r="K32" s="12"/>
      <c r="L32" s="12"/>
      <c r="M32" s="12"/>
      <c r="N32" s="12"/>
      <c r="O32" s="12"/>
      <c r="P32" s="12"/>
      <c r="Q32" s="12"/>
      <c r="R32" s="12"/>
      <c r="S32" s="12"/>
      <c r="T32" s="12"/>
      <c r="U32" s="12"/>
      <c r="V32" s="12"/>
      <c r="W32" s="12"/>
    </row>
    <row r="33" spans="1:23" ht="15" customHeight="1">
      <c r="A33" s="57"/>
      <c r="B33" s="12"/>
      <c r="C33" s="12"/>
      <c r="D33" s="12"/>
      <c r="E33" s="12"/>
      <c r="F33" s="12"/>
      <c r="G33" s="12"/>
      <c r="H33" s="12"/>
      <c r="I33" s="12"/>
      <c r="J33" s="12"/>
      <c r="K33" s="12"/>
      <c r="L33" s="12"/>
      <c r="M33" s="12"/>
      <c r="N33" s="12"/>
      <c r="O33" s="12"/>
      <c r="P33" s="12"/>
      <c r="Q33" s="12"/>
      <c r="R33" s="12"/>
      <c r="S33" s="12"/>
      <c r="T33" s="12"/>
      <c r="U33" s="12"/>
      <c r="V33" s="12"/>
      <c r="W33" s="12"/>
    </row>
    <row r="34" spans="1:23" ht="15" customHeight="1">
      <c r="A34" s="57"/>
      <c r="B34" s="12"/>
    </row>
    <row r="35" spans="1:23" ht="15" customHeight="1">
      <c r="A35" s="57"/>
      <c r="B35" s="12"/>
    </row>
    <row r="36" spans="1:23" ht="15" customHeight="1">
      <c r="A36" s="57"/>
    </row>
    <row r="37" spans="1:23" ht="15" customHeight="1">
      <c r="A37" s="58"/>
      <c r="B37" s="14"/>
      <c r="C37" s="14"/>
      <c r="D37" s="14"/>
      <c r="E37" s="14"/>
      <c r="F37" s="14"/>
      <c r="G37" s="14"/>
      <c r="H37" s="14"/>
      <c r="I37" s="14"/>
      <c r="J37" s="14"/>
      <c r="K37" s="14"/>
      <c r="L37" s="14"/>
      <c r="M37" s="14"/>
      <c r="N37" s="14"/>
      <c r="O37" s="14"/>
      <c r="P37" s="14"/>
      <c r="Q37" s="14"/>
      <c r="R37" s="14"/>
      <c r="S37" s="14"/>
      <c r="T37" s="14"/>
      <c r="U37" s="14"/>
      <c r="V37" s="14"/>
      <c r="W37" s="14"/>
    </row>
    <row r="38" spans="1:23" ht="15" customHeight="1">
      <c r="A38" s="57"/>
      <c r="B38" s="14"/>
    </row>
    <row r="39" spans="1:23" ht="15" customHeight="1">
      <c r="A39" s="57"/>
      <c r="B39" s="14"/>
    </row>
    <row r="40" spans="1:23" ht="15" customHeight="1">
      <c r="A40" s="57"/>
      <c r="B40" s="12"/>
    </row>
    <row r="41" spans="1:23" ht="15" customHeight="1">
      <c r="A41" s="57"/>
    </row>
    <row r="42" spans="1:23" ht="15.75" customHeight="1">
      <c r="A42" s="14"/>
      <c r="B42" s="160" t="s">
        <v>151</v>
      </c>
      <c r="C42" s="163" t="s">
        <v>9</v>
      </c>
      <c r="D42" s="14"/>
      <c r="E42" s="14"/>
      <c r="F42" s="14"/>
      <c r="G42" s="14"/>
      <c r="H42" s="14"/>
      <c r="I42" s="14"/>
      <c r="J42" s="14"/>
      <c r="K42" s="14"/>
      <c r="L42" s="14"/>
      <c r="M42" s="14"/>
      <c r="N42" s="14"/>
      <c r="O42" s="14"/>
      <c r="P42" s="14"/>
      <c r="Q42" s="14"/>
      <c r="R42" s="14"/>
      <c r="S42" s="14"/>
      <c r="T42" s="14"/>
      <c r="U42" s="14"/>
      <c r="V42" s="14"/>
      <c r="W42" s="14"/>
    </row>
    <row r="43" spans="1:23" ht="7.5" customHeight="1">
      <c r="A43" s="14"/>
      <c r="B43" s="14"/>
      <c r="C43" s="17"/>
      <c r="D43" s="14"/>
      <c r="E43" s="14"/>
      <c r="F43" s="14"/>
      <c r="G43" s="14"/>
      <c r="H43" s="14"/>
      <c r="I43" s="14"/>
      <c r="J43" s="14"/>
      <c r="K43" s="14"/>
      <c r="L43" s="14"/>
      <c r="M43" s="14"/>
      <c r="N43" s="14"/>
      <c r="O43" s="14"/>
      <c r="P43" s="14"/>
      <c r="Q43" s="14"/>
      <c r="R43" s="14"/>
      <c r="S43" s="14"/>
      <c r="T43" s="14"/>
      <c r="U43" s="14"/>
      <c r="V43" s="14"/>
      <c r="W43" s="14"/>
    </row>
    <row r="44" spans="1:23" ht="15" customHeight="1">
      <c r="B44" s="12"/>
    </row>
    <row r="45" spans="1:23" ht="15" customHeight="1">
      <c r="B45" s="12"/>
    </row>
    <row r="46" spans="1:23" ht="15.75" customHeight="1"/>
    <row r="47" spans="1:23" ht="15.75" customHeight="1"/>
    <row r="48" spans="1:2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sheetProtection algorithmName="SHA-512" hashValue="2HVwJMgODLhFZUQ20fBWXHkB3X2F7chn0PStZCc25nIXiL5Lx9WBacLwz25Q3nuY5MQDz5Ccal5DQzzgBREEHA==" saltValue="1pWOe9YNqEJgKb4VGxf5lg==" spinCount="100000" sheet="1" objects="1" scenarios="1"/>
  <mergeCells count="1">
    <mergeCell ref="B24:C24"/>
  </mergeCells>
  <printOptions horizontalCentered="1"/>
  <pageMargins left="0.70866141732283472" right="0.55118110236220474" top="0.35433070866141736" bottom="0.19685039370078741" header="0" footer="0"/>
  <pageSetup paperSize="9" orientation="portrait" r:id="rId1"/>
  <headerFooter>
    <oddFooter>&amp;L&amp;A&amp;C&amp;9DIO 1 - BAZENSKA DVORANA - GRAĐENJE&amp;R&amp;"Arial,Bold"&amp;9&amp;P/&amp;N</oddFooter>
  </headerFooter>
  <colBreaks count="1" manualBreakCount="1">
    <brk id="3" max="5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8EAADB"/>
  </sheetPr>
  <dimension ref="A1:Z1210"/>
  <sheetViews>
    <sheetView view="pageBreakPreview" zoomScaleNormal="100" zoomScaleSheetLayoutView="100" workbookViewId="0">
      <selection activeCell="B806" sqref="B806"/>
    </sheetView>
  </sheetViews>
  <sheetFormatPr defaultColWidth="14.44140625" defaultRowHeight="13.2"/>
  <cols>
    <col min="1" max="1" width="3.77734375" customWidth="1"/>
    <col min="2" max="2" width="85.88671875" style="496" customWidth="1"/>
    <col min="3" max="3" width="3.77734375" style="95" customWidth="1"/>
    <col min="4" max="4" width="26.77734375" style="95" customWidth="1"/>
    <col min="5" max="5" width="5.77734375" style="95" customWidth="1"/>
    <col min="6" max="6" width="18.77734375" style="95" customWidth="1"/>
    <col min="7" max="7" width="12.77734375" style="95" customWidth="1"/>
    <col min="8" max="8" width="16.77734375" style="95" customWidth="1"/>
    <col min="9" max="26" width="9.109375" customWidth="1"/>
  </cols>
  <sheetData>
    <row r="1" spans="1:24" ht="15">
      <c r="A1" s="164"/>
      <c r="B1" s="471"/>
      <c r="C1" s="444"/>
      <c r="D1" s="445"/>
      <c r="E1" s="446"/>
      <c r="F1" s="446"/>
      <c r="G1" s="466"/>
      <c r="H1" s="467"/>
      <c r="I1" s="55"/>
      <c r="J1" s="55"/>
      <c r="K1" s="55"/>
      <c r="L1" s="55"/>
      <c r="M1" s="55"/>
      <c r="N1" s="55"/>
      <c r="O1" s="55"/>
      <c r="P1" s="55"/>
      <c r="Q1" s="55"/>
      <c r="R1" s="55"/>
      <c r="S1" s="55"/>
      <c r="T1" s="55"/>
      <c r="U1" s="55"/>
      <c r="V1" s="55"/>
      <c r="W1" s="55"/>
      <c r="X1" s="55"/>
    </row>
    <row r="2" spans="1:24" ht="21">
      <c r="A2" s="165"/>
      <c r="B2" s="472" t="s">
        <v>152</v>
      </c>
      <c r="C2" s="499"/>
      <c r="D2" s="447"/>
      <c r="E2" s="447"/>
      <c r="F2" s="447"/>
      <c r="G2" s="447"/>
      <c r="H2" s="448"/>
      <c r="I2" s="41"/>
      <c r="J2" s="41"/>
      <c r="K2" s="41"/>
      <c r="L2" s="41"/>
      <c r="M2" s="41"/>
      <c r="N2" s="41"/>
      <c r="O2" s="41"/>
      <c r="P2" s="41"/>
      <c r="Q2" s="41"/>
      <c r="R2" s="41"/>
      <c r="S2" s="41"/>
      <c r="T2" s="41"/>
      <c r="U2" s="41"/>
      <c r="V2" s="41"/>
      <c r="W2" s="41"/>
      <c r="X2" s="41"/>
    </row>
    <row r="3" spans="1:24" ht="16.2">
      <c r="A3" s="63"/>
      <c r="B3" s="473" t="s">
        <v>150</v>
      </c>
      <c r="C3" s="448"/>
      <c r="D3" s="448"/>
      <c r="E3" s="448"/>
      <c r="F3" s="448"/>
      <c r="G3" s="448"/>
      <c r="H3" s="448"/>
      <c r="I3" s="41"/>
      <c r="J3" s="41"/>
      <c r="K3" s="41"/>
      <c r="L3" s="41"/>
      <c r="M3" s="41"/>
      <c r="N3" s="41"/>
      <c r="O3" s="41"/>
      <c r="P3" s="41"/>
      <c r="Q3" s="41"/>
      <c r="R3" s="41"/>
      <c r="S3" s="41"/>
      <c r="T3" s="41"/>
      <c r="U3" s="41"/>
      <c r="V3" s="41"/>
      <c r="W3" s="41"/>
      <c r="X3" s="41"/>
    </row>
    <row r="4" spans="1:24" ht="16.2">
      <c r="A4" s="63"/>
      <c r="B4" s="474"/>
      <c r="C4" s="448"/>
      <c r="D4" s="448"/>
      <c r="E4" s="448"/>
      <c r="F4" s="448"/>
      <c r="G4" s="448"/>
      <c r="H4" s="448"/>
      <c r="I4" s="41"/>
      <c r="J4" s="41"/>
      <c r="K4" s="41"/>
      <c r="L4" s="41"/>
      <c r="M4" s="41"/>
      <c r="N4" s="41"/>
      <c r="O4" s="41"/>
      <c r="P4" s="41"/>
      <c r="Q4" s="41"/>
      <c r="R4" s="41"/>
      <c r="S4" s="41"/>
      <c r="T4" s="41"/>
      <c r="U4" s="41"/>
      <c r="V4" s="41"/>
      <c r="W4" s="41"/>
      <c r="X4" s="41"/>
    </row>
    <row r="5" spans="1:24" ht="15">
      <c r="A5" s="164"/>
      <c r="B5" s="471"/>
      <c r="C5" s="444"/>
      <c r="D5" s="445"/>
      <c r="E5" s="446"/>
      <c r="F5" s="446"/>
      <c r="G5" s="466"/>
      <c r="H5" s="467"/>
      <c r="I5" s="41"/>
      <c r="J5" s="41"/>
      <c r="K5" s="41"/>
      <c r="L5" s="41"/>
      <c r="M5" s="41"/>
      <c r="N5" s="41"/>
      <c r="O5" s="41"/>
      <c r="P5" s="41"/>
      <c r="Q5" s="41"/>
      <c r="R5" s="41"/>
      <c r="S5" s="41"/>
      <c r="T5" s="41"/>
      <c r="U5" s="41"/>
      <c r="V5" s="41"/>
      <c r="W5" s="41"/>
      <c r="X5" s="41"/>
    </row>
    <row r="6" spans="1:24" ht="16.2">
      <c r="A6" s="64"/>
      <c r="B6" s="475" t="s">
        <v>7</v>
      </c>
      <c r="C6" s="449"/>
      <c r="E6" s="450"/>
      <c r="F6" s="450"/>
      <c r="G6" s="450"/>
      <c r="H6" s="450"/>
      <c r="I6" s="41"/>
      <c r="J6" s="41"/>
      <c r="K6" s="41"/>
      <c r="L6" s="41"/>
      <c r="M6" s="41"/>
      <c r="N6" s="41"/>
      <c r="O6" s="41"/>
      <c r="P6" s="41"/>
      <c r="Q6" s="41"/>
      <c r="R6" s="41"/>
      <c r="S6" s="41"/>
      <c r="T6" s="41"/>
      <c r="U6" s="41"/>
      <c r="V6" s="41"/>
      <c r="W6" s="41"/>
      <c r="X6" s="41"/>
    </row>
    <row r="7" spans="1:24">
      <c r="A7" s="64"/>
      <c r="B7" s="470"/>
      <c r="C7" s="449"/>
      <c r="E7" s="450"/>
      <c r="F7" s="450"/>
      <c r="G7" s="450"/>
      <c r="H7" s="450"/>
      <c r="I7" s="41"/>
      <c r="J7" s="41"/>
      <c r="K7" s="41"/>
      <c r="L7" s="41"/>
      <c r="M7" s="41"/>
      <c r="N7" s="41"/>
      <c r="O7" s="41"/>
      <c r="P7" s="41"/>
      <c r="Q7" s="41"/>
      <c r="R7" s="41"/>
      <c r="S7" s="41"/>
      <c r="T7" s="41"/>
      <c r="U7" s="41"/>
      <c r="V7" s="41"/>
      <c r="W7" s="41"/>
      <c r="X7" s="41"/>
    </row>
    <row r="8" spans="1:24">
      <c r="A8" s="64"/>
      <c r="B8" s="476" t="str">
        <f>A31</f>
        <v>RUŠENJE</v>
      </c>
      <c r="C8" s="449"/>
      <c r="E8" s="450"/>
      <c r="F8" s="450"/>
      <c r="G8" s="450"/>
      <c r="H8" s="450"/>
      <c r="I8" s="166"/>
      <c r="J8" s="166"/>
      <c r="K8" s="166"/>
      <c r="L8" s="166"/>
      <c r="M8" s="166"/>
      <c r="N8" s="166"/>
      <c r="O8" s="166"/>
      <c r="P8" s="166"/>
      <c r="Q8" s="166"/>
      <c r="R8" s="166"/>
      <c r="S8" s="166"/>
      <c r="T8" s="166"/>
      <c r="U8" s="166"/>
      <c r="V8" s="166"/>
      <c r="W8" s="166"/>
      <c r="X8" s="166"/>
    </row>
    <row r="9" spans="1:24">
      <c r="A9" s="64"/>
      <c r="B9" s="476" t="str">
        <f>A76</f>
        <v>PRIJENOSI I TRANSPORTI</v>
      </c>
      <c r="C9" s="449"/>
      <c r="E9" s="450"/>
      <c r="F9" s="450"/>
      <c r="G9" s="450"/>
      <c r="H9" s="450"/>
      <c r="I9" s="166"/>
      <c r="J9" s="166"/>
      <c r="K9" s="166"/>
      <c r="L9" s="166"/>
      <c r="M9" s="166"/>
      <c r="N9" s="166"/>
      <c r="O9" s="166"/>
      <c r="P9" s="166"/>
      <c r="Q9" s="166"/>
      <c r="R9" s="166"/>
      <c r="S9" s="166"/>
      <c r="T9" s="166"/>
      <c r="U9" s="166"/>
      <c r="V9" s="166"/>
      <c r="W9" s="166"/>
      <c r="X9" s="166"/>
    </row>
    <row r="10" spans="1:24">
      <c r="A10" s="64"/>
      <c r="B10" s="476" t="str">
        <f>A88</f>
        <v>PRIPREMNI RADOVI</v>
      </c>
      <c r="C10" s="449"/>
      <c r="E10" s="450"/>
      <c r="F10" s="450"/>
      <c r="G10" s="450"/>
      <c r="H10" s="450"/>
      <c r="I10" s="59"/>
      <c r="J10" s="59"/>
      <c r="K10" s="59"/>
      <c r="L10" s="59"/>
      <c r="M10" s="59"/>
      <c r="N10" s="59"/>
      <c r="O10" s="59"/>
      <c r="P10" s="59"/>
      <c r="Q10" s="59"/>
      <c r="R10" s="59"/>
      <c r="S10" s="59"/>
      <c r="T10" s="59"/>
      <c r="U10" s="59"/>
      <c r="V10" s="59"/>
      <c r="W10" s="59"/>
      <c r="X10" s="59"/>
    </row>
    <row r="11" spans="1:24">
      <c r="A11" s="64"/>
      <c r="B11" s="476" t="str">
        <f>A115</f>
        <v>ZEMLJANI RADOVI</v>
      </c>
      <c r="C11" s="449"/>
      <c r="E11" s="450"/>
      <c r="F11" s="450"/>
      <c r="G11" s="450"/>
      <c r="H11" s="450"/>
      <c r="I11" s="59"/>
      <c r="J11" s="59"/>
      <c r="K11" s="59"/>
      <c r="L11" s="59"/>
      <c r="M11" s="59"/>
      <c r="N11" s="59"/>
      <c r="O11" s="59"/>
      <c r="P11" s="59"/>
      <c r="Q11" s="59"/>
      <c r="R11" s="59"/>
      <c r="S11" s="59"/>
      <c r="T11" s="59"/>
      <c r="U11" s="59"/>
      <c r="V11" s="59"/>
      <c r="W11" s="59"/>
      <c r="X11" s="59"/>
    </row>
    <row r="12" spans="1:24">
      <c r="A12" s="64"/>
      <c r="B12" s="476" t="str">
        <f>A180</f>
        <v>TESARSKI RADOVI</v>
      </c>
      <c r="C12" s="449"/>
      <c r="E12" s="450"/>
      <c r="F12" s="450"/>
      <c r="G12" s="450"/>
      <c r="H12" s="450"/>
      <c r="I12" s="59"/>
      <c r="J12" s="59"/>
      <c r="K12" s="59"/>
      <c r="L12" s="59"/>
      <c r="M12" s="59"/>
      <c r="N12" s="59"/>
      <c r="O12" s="59"/>
      <c r="P12" s="59"/>
      <c r="Q12" s="59"/>
      <c r="R12" s="59"/>
      <c r="S12" s="59"/>
      <c r="T12" s="59"/>
      <c r="U12" s="59"/>
      <c r="V12" s="59"/>
      <c r="W12" s="59"/>
      <c r="X12" s="59"/>
    </row>
    <row r="13" spans="1:24">
      <c r="A13" s="64"/>
      <c r="B13" s="476" t="str">
        <f>A264</f>
        <v>BETONSKI I ARMIRANO BETONSKI RADOVI</v>
      </c>
      <c r="C13" s="449"/>
      <c r="E13" s="450"/>
      <c r="F13" s="450"/>
      <c r="G13" s="450"/>
      <c r="H13" s="450"/>
      <c r="I13" s="59"/>
      <c r="J13" s="59"/>
      <c r="K13" s="59"/>
      <c r="L13" s="59"/>
      <c r="M13" s="59"/>
      <c r="N13" s="59"/>
      <c r="O13" s="59"/>
      <c r="P13" s="59"/>
      <c r="Q13" s="59"/>
      <c r="R13" s="59"/>
      <c r="S13" s="59"/>
      <c r="T13" s="59"/>
      <c r="U13" s="59"/>
      <c r="V13" s="59"/>
      <c r="W13" s="59"/>
      <c r="X13" s="59"/>
    </row>
    <row r="14" spans="1:24">
      <c r="A14" s="64"/>
      <c r="B14" s="476" t="str">
        <f>A411</f>
        <v>ZIDARSKI RADOVI</v>
      </c>
      <c r="C14" s="449"/>
      <c r="E14" s="450"/>
      <c r="F14" s="450"/>
      <c r="G14" s="450"/>
      <c r="H14" s="450"/>
      <c r="I14" s="59"/>
      <c r="J14" s="59"/>
      <c r="K14" s="59"/>
      <c r="L14" s="59"/>
      <c r="M14" s="59"/>
      <c r="N14" s="59"/>
      <c r="O14" s="59"/>
      <c r="P14" s="59"/>
      <c r="Q14" s="59"/>
      <c r="R14" s="59"/>
      <c r="S14" s="59"/>
      <c r="T14" s="59"/>
      <c r="U14" s="59"/>
      <c r="V14" s="59"/>
      <c r="W14" s="59"/>
      <c r="X14" s="59"/>
    </row>
    <row r="15" spans="1:24">
      <c r="A15" s="64"/>
      <c r="B15" s="476" t="str">
        <f>A517</f>
        <v>ASFALTERSKI RADOVI</v>
      </c>
      <c r="C15" s="449"/>
      <c r="E15" s="450"/>
      <c r="F15" s="450"/>
      <c r="G15" s="450"/>
      <c r="H15" s="450"/>
      <c r="I15" s="59"/>
      <c r="J15" s="59"/>
      <c r="K15" s="59"/>
      <c r="L15" s="59"/>
      <c r="M15" s="59"/>
      <c r="N15" s="59"/>
      <c r="O15" s="59"/>
      <c r="P15" s="59"/>
      <c r="Q15" s="59"/>
      <c r="R15" s="59"/>
      <c r="S15" s="59"/>
      <c r="T15" s="59"/>
      <c r="U15" s="59"/>
      <c r="V15" s="59"/>
      <c r="W15" s="59"/>
      <c r="X15" s="59"/>
    </row>
    <row r="16" spans="1:24">
      <c r="A16" s="64"/>
      <c r="B16" s="476" t="str">
        <f>A554</f>
        <v>IZOLATERSKI RADOVI</v>
      </c>
      <c r="C16" s="449"/>
      <c r="E16" s="450"/>
      <c r="F16" s="450"/>
      <c r="G16" s="450"/>
      <c r="H16" s="450"/>
      <c r="I16" s="59"/>
      <c r="J16" s="59"/>
      <c r="K16" s="59"/>
      <c r="L16" s="59"/>
      <c r="M16" s="59"/>
      <c r="N16" s="59"/>
      <c r="O16" s="59"/>
      <c r="P16" s="59"/>
      <c r="Q16" s="59"/>
      <c r="R16" s="59"/>
      <c r="S16" s="59"/>
      <c r="T16" s="59"/>
      <c r="U16" s="59"/>
      <c r="V16" s="59"/>
      <c r="W16" s="59"/>
      <c r="X16" s="59"/>
    </row>
    <row r="17" spans="1:24">
      <c r="A17" s="64"/>
      <c r="B17" s="476" t="str">
        <f>A600</f>
        <v>KROVOPOKRIVAČKI RADOVI</v>
      </c>
      <c r="C17" s="449"/>
      <c r="E17" s="450"/>
      <c r="F17" s="450"/>
      <c r="G17" s="450"/>
      <c r="H17" s="450"/>
      <c r="I17" s="59"/>
      <c r="J17" s="59"/>
      <c r="K17" s="59"/>
      <c r="L17" s="59"/>
      <c r="M17" s="59"/>
      <c r="N17" s="59"/>
      <c r="O17" s="59"/>
      <c r="P17" s="59"/>
      <c r="Q17" s="59"/>
      <c r="R17" s="59"/>
      <c r="S17" s="59"/>
      <c r="T17" s="59"/>
      <c r="U17" s="59"/>
      <c r="V17" s="59"/>
      <c r="W17" s="59"/>
      <c r="X17" s="59"/>
    </row>
    <row r="18" spans="1:24">
      <c r="A18" s="64"/>
      <c r="B18" s="476" t="str">
        <f>A636</f>
        <v>LIMARSKI RADOVI</v>
      </c>
      <c r="C18" s="449"/>
      <c r="E18" s="450"/>
      <c r="F18" s="450"/>
      <c r="G18" s="450"/>
      <c r="H18" s="450"/>
      <c r="I18" s="59"/>
      <c r="J18" s="59"/>
      <c r="K18" s="59"/>
      <c r="L18" s="59"/>
      <c r="M18" s="59"/>
      <c r="N18" s="59"/>
      <c r="O18" s="59"/>
      <c r="P18" s="59"/>
      <c r="Q18" s="59"/>
      <c r="R18" s="59"/>
      <c r="S18" s="59"/>
      <c r="T18" s="59"/>
      <c r="U18" s="59"/>
      <c r="V18" s="59"/>
      <c r="W18" s="59"/>
      <c r="X18" s="59"/>
    </row>
    <row r="19" spans="1:24">
      <c r="A19" s="64"/>
      <c r="B19" s="476" t="str">
        <f>A679</f>
        <v>STOLARSKI  RADOVI</v>
      </c>
      <c r="C19" s="449"/>
      <c r="E19" s="450"/>
      <c r="F19" s="450"/>
      <c r="G19" s="450"/>
      <c r="H19" s="450"/>
      <c r="I19" s="59"/>
      <c r="J19" s="59"/>
      <c r="K19" s="59"/>
      <c r="L19" s="59"/>
      <c r="M19" s="59"/>
      <c r="N19" s="59"/>
      <c r="O19" s="59"/>
      <c r="P19" s="59"/>
      <c r="Q19" s="59"/>
      <c r="R19" s="59"/>
      <c r="S19" s="59"/>
      <c r="T19" s="59"/>
      <c r="U19" s="59"/>
      <c r="V19" s="59"/>
      <c r="W19" s="59"/>
      <c r="X19" s="59"/>
    </row>
    <row r="20" spans="1:24">
      <c r="A20" s="64"/>
      <c r="B20" s="476" t="str">
        <f>A709</f>
        <v>BRAVARSKI RADOVI</v>
      </c>
      <c r="C20" s="449"/>
      <c r="E20" s="450"/>
      <c r="F20" s="450"/>
      <c r="G20" s="450"/>
      <c r="H20" s="450"/>
      <c r="I20" s="59"/>
      <c r="J20" s="59"/>
      <c r="K20" s="59"/>
      <c r="L20" s="59"/>
      <c r="M20" s="59"/>
      <c r="N20" s="59"/>
      <c r="O20" s="59"/>
      <c r="P20" s="59"/>
      <c r="Q20" s="59"/>
      <c r="R20" s="59"/>
      <c r="S20" s="59"/>
      <c r="T20" s="59"/>
      <c r="U20" s="59"/>
      <c r="V20" s="59"/>
      <c r="W20" s="59"/>
      <c r="X20" s="59"/>
    </row>
    <row r="21" spans="1:24">
      <c r="A21" s="64"/>
      <c r="B21" s="476" t="str">
        <f>A749</f>
        <v>ALUMINIJSKI  RADOVI</v>
      </c>
      <c r="C21" s="449"/>
      <c r="E21" s="450"/>
      <c r="F21" s="450"/>
      <c r="G21" s="450"/>
      <c r="H21" s="450"/>
      <c r="I21" s="59"/>
      <c r="J21" s="59"/>
      <c r="K21" s="59"/>
      <c r="L21" s="59"/>
      <c r="M21" s="59"/>
      <c r="N21" s="59"/>
      <c r="O21" s="59"/>
      <c r="P21" s="59"/>
      <c r="Q21" s="59"/>
      <c r="R21" s="59"/>
      <c r="S21" s="59"/>
      <c r="T21" s="59"/>
      <c r="U21" s="59"/>
      <c r="V21" s="59"/>
      <c r="W21" s="59"/>
      <c r="X21" s="59"/>
    </row>
    <row r="22" spans="1:24">
      <c r="A22" s="64"/>
      <c r="B22" s="476" t="str">
        <f>A786</f>
        <v>STAKLARSKI RADOVI</v>
      </c>
      <c r="C22" s="449"/>
      <c r="E22" s="450"/>
      <c r="F22" s="450"/>
      <c r="G22" s="450"/>
      <c r="H22" s="450"/>
      <c r="I22" s="59"/>
      <c r="J22" s="59"/>
      <c r="K22" s="59"/>
      <c r="L22" s="59"/>
      <c r="M22" s="59"/>
      <c r="N22" s="59"/>
      <c r="O22" s="59"/>
      <c r="P22" s="59"/>
      <c r="Q22" s="59"/>
      <c r="R22" s="59"/>
      <c r="S22" s="59"/>
      <c r="T22" s="59"/>
      <c r="U22" s="59"/>
      <c r="V22" s="59"/>
      <c r="W22" s="59"/>
      <c r="X22" s="59"/>
    </row>
    <row r="23" spans="1:24">
      <c r="A23" s="64"/>
      <c r="B23" s="476" t="str">
        <f>A824</f>
        <v>SOBOSLIKARSKI I LIČILAČKI RADOVI</v>
      </c>
      <c r="C23" s="449"/>
      <c r="E23" s="450"/>
      <c r="F23" s="450"/>
      <c r="G23" s="450"/>
      <c r="H23" s="450"/>
      <c r="I23" s="59"/>
      <c r="J23" s="59"/>
      <c r="K23" s="59"/>
      <c r="L23" s="59"/>
      <c r="M23" s="59"/>
      <c r="N23" s="59"/>
      <c r="O23" s="59"/>
      <c r="P23" s="59"/>
      <c r="Q23" s="59"/>
      <c r="R23" s="59"/>
      <c r="S23" s="59"/>
      <c r="T23" s="59"/>
      <c r="U23" s="59"/>
      <c r="V23" s="59"/>
      <c r="W23" s="59"/>
      <c r="X23" s="59"/>
    </row>
    <row r="24" spans="1:24">
      <c r="A24" s="64"/>
      <c r="B24" s="476" t="str">
        <f>A862</f>
        <v>FASADERSKI RADOVI</v>
      </c>
      <c r="C24" s="449"/>
      <c r="E24" s="450"/>
      <c r="F24" s="450"/>
      <c r="G24" s="450"/>
      <c r="H24" s="450"/>
      <c r="I24" s="59"/>
      <c r="J24" s="59"/>
      <c r="K24" s="59"/>
      <c r="L24" s="59"/>
      <c r="M24" s="59"/>
      <c r="N24" s="59"/>
      <c r="O24" s="59"/>
      <c r="P24" s="59"/>
      <c r="Q24" s="59"/>
      <c r="R24" s="59"/>
      <c r="S24" s="59"/>
      <c r="T24" s="59"/>
      <c r="U24" s="59"/>
      <c r="V24" s="59"/>
      <c r="W24" s="59"/>
      <c r="X24" s="59"/>
    </row>
    <row r="25" spans="1:24">
      <c r="A25" s="64"/>
      <c r="B25" s="476" t="str">
        <f>A928</f>
        <v>KERAMIČARSKI RADOVI</v>
      </c>
      <c r="C25" s="449"/>
      <c r="E25" s="450"/>
      <c r="F25" s="450"/>
      <c r="G25" s="450"/>
      <c r="H25" s="450"/>
      <c r="I25" s="59"/>
      <c r="J25" s="59"/>
      <c r="K25" s="59"/>
      <c r="L25" s="59"/>
      <c r="M25" s="59"/>
      <c r="N25" s="59"/>
      <c r="O25" s="59"/>
      <c r="P25" s="59"/>
      <c r="Q25" s="59"/>
      <c r="R25" s="59"/>
      <c r="S25" s="59"/>
      <c r="T25" s="59"/>
      <c r="U25" s="59"/>
      <c r="V25" s="59"/>
      <c r="W25" s="59"/>
      <c r="X25" s="59"/>
    </row>
    <row r="26" spans="1:24">
      <c r="A26" s="64"/>
      <c r="B26" s="476" t="str">
        <f>A947</f>
        <v>PODOPOLAGAČKI RADOVI</v>
      </c>
      <c r="C26" s="449"/>
      <c r="E26" s="450"/>
      <c r="F26" s="450"/>
      <c r="G26" s="450"/>
      <c r="H26" s="450"/>
      <c r="I26" s="59"/>
      <c r="J26" s="59"/>
      <c r="K26" s="59"/>
      <c r="L26" s="59"/>
      <c r="M26" s="59"/>
      <c r="N26" s="59"/>
      <c r="O26" s="59"/>
      <c r="P26" s="59"/>
      <c r="Q26" s="59"/>
      <c r="R26" s="59"/>
      <c r="S26" s="59"/>
      <c r="T26" s="59"/>
      <c r="U26" s="59"/>
      <c r="V26" s="59"/>
      <c r="W26" s="59"/>
      <c r="X26" s="59"/>
    </row>
    <row r="27" spans="1:24">
      <c r="A27" s="64"/>
      <c r="B27" s="476" t="str">
        <f>A1022</f>
        <v>GIPSARSKI RADOVI</v>
      </c>
      <c r="C27" s="449"/>
      <c r="E27" s="450"/>
      <c r="F27" s="450"/>
      <c r="G27" s="450"/>
      <c r="H27" s="450"/>
      <c r="I27" s="59"/>
      <c r="J27" s="59"/>
      <c r="K27" s="59"/>
      <c r="L27" s="59"/>
      <c r="M27" s="59"/>
      <c r="N27" s="59"/>
      <c r="O27" s="59"/>
      <c r="P27" s="59"/>
      <c r="Q27" s="59"/>
      <c r="R27" s="59"/>
      <c r="S27" s="59"/>
      <c r="T27" s="59"/>
      <c r="U27" s="59"/>
      <c r="V27" s="59"/>
      <c r="W27" s="59"/>
      <c r="X27" s="59"/>
    </row>
    <row r="28" spans="1:24">
      <c r="A28" s="64"/>
      <c r="B28" s="476" t="str">
        <f>A1123</f>
        <v>ČELIČNE KONSTRUKCIJE</v>
      </c>
      <c r="C28" s="449"/>
      <c r="E28" s="450"/>
      <c r="F28" s="450"/>
      <c r="G28" s="450"/>
      <c r="H28" s="450"/>
      <c r="I28" s="59"/>
      <c r="J28" s="59"/>
      <c r="K28" s="59"/>
      <c r="L28" s="59"/>
      <c r="M28" s="59"/>
      <c r="N28" s="59"/>
      <c r="O28" s="59"/>
      <c r="P28" s="59"/>
      <c r="Q28" s="59"/>
      <c r="R28" s="59"/>
      <c r="S28" s="59"/>
      <c r="T28" s="59"/>
      <c r="U28" s="59"/>
      <c r="V28" s="59"/>
      <c r="W28" s="59"/>
      <c r="X28" s="59"/>
    </row>
    <row r="29" spans="1:24">
      <c r="A29" s="64"/>
      <c r="B29" s="470"/>
      <c r="C29" s="449"/>
      <c r="D29" s="450"/>
      <c r="E29" s="450"/>
      <c r="F29" s="450"/>
      <c r="G29" s="450"/>
      <c r="H29" s="450"/>
      <c r="I29" s="12"/>
      <c r="J29" s="12"/>
      <c r="K29" s="12"/>
      <c r="L29" s="12"/>
      <c r="M29" s="12"/>
      <c r="N29" s="12"/>
      <c r="O29" s="12"/>
      <c r="P29" s="12"/>
      <c r="Q29" s="12"/>
      <c r="R29" s="12"/>
      <c r="S29" s="12"/>
      <c r="T29" s="12"/>
      <c r="U29" s="12"/>
      <c r="V29" s="12"/>
      <c r="W29" s="12"/>
      <c r="X29" s="12"/>
    </row>
    <row r="30" spans="1:24">
      <c r="A30" s="64"/>
      <c r="B30" s="470"/>
      <c r="C30" s="449"/>
      <c r="D30" s="451"/>
      <c r="E30" s="450"/>
      <c r="F30" s="450"/>
      <c r="G30" s="450"/>
      <c r="H30" s="450"/>
      <c r="I30" s="12"/>
      <c r="J30" s="12"/>
      <c r="K30" s="12"/>
      <c r="L30" s="12"/>
      <c r="M30" s="12"/>
      <c r="N30" s="12"/>
      <c r="O30" s="12"/>
      <c r="P30" s="12"/>
      <c r="Q30" s="12"/>
      <c r="R30" s="12"/>
      <c r="S30" s="12"/>
      <c r="T30" s="12"/>
      <c r="U30" s="12"/>
      <c r="V30" s="12"/>
      <c r="W30" s="12"/>
      <c r="X30" s="12"/>
    </row>
    <row r="31" spans="1:24" ht="17.399999999999999">
      <c r="A31" s="69" t="s">
        <v>704</v>
      </c>
      <c r="B31" s="470"/>
      <c r="C31" s="449"/>
      <c r="D31" s="451"/>
      <c r="E31" s="450"/>
      <c r="F31" s="450"/>
      <c r="G31" s="450"/>
      <c r="H31" s="450"/>
      <c r="I31" s="12"/>
      <c r="J31" s="12"/>
      <c r="K31" s="12"/>
      <c r="L31" s="12"/>
      <c r="M31" s="12"/>
      <c r="N31" s="12"/>
      <c r="O31" s="12"/>
      <c r="P31" s="12"/>
      <c r="Q31" s="12"/>
      <c r="R31" s="12"/>
      <c r="S31" s="12"/>
      <c r="T31" s="12"/>
      <c r="U31" s="12"/>
      <c r="V31" s="12"/>
      <c r="W31" s="12"/>
      <c r="X31" s="12"/>
    </row>
    <row r="32" spans="1:24">
      <c r="A32" s="64"/>
      <c r="B32" s="470"/>
      <c r="C32" s="449"/>
      <c r="D32" s="451"/>
      <c r="E32" s="450"/>
      <c r="F32" s="450"/>
      <c r="G32" s="450"/>
      <c r="H32" s="450"/>
      <c r="I32" s="12"/>
      <c r="J32" s="12"/>
      <c r="K32" s="12"/>
      <c r="L32" s="12"/>
      <c r="M32" s="12"/>
      <c r="N32" s="12"/>
      <c r="O32" s="12"/>
      <c r="P32" s="12"/>
      <c r="Q32" s="12"/>
      <c r="R32" s="12"/>
      <c r="S32" s="12"/>
      <c r="T32" s="12"/>
      <c r="U32" s="12"/>
      <c r="V32" s="12"/>
      <c r="W32" s="12"/>
      <c r="X32" s="12"/>
    </row>
    <row r="33" spans="1:24">
      <c r="A33" s="64"/>
      <c r="B33" s="477" t="s">
        <v>705</v>
      </c>
      <c r="C33" s="449"/>
      <c r="D33" s="451"/>
      <c r="E33" s="450"/>
      <c r="F33" s="450"/>
      <c r="G33" s="450"/>
      <c r="H33" s="450"/>
      <c r="I33" s="12"/>
      <c r="J33" s="12"/>
      <c r="K33" s="12"/>
      <c r="L33" s="12"/>
      <c r="M33" s="12"/>
      <c r="N33" s="12"/>
      <c r="O33" s="12"/>
      <c r="P33" s="12"/>
      <c r="Q33" s="12"/>
      <c r="R33" s="12"/>
      <c r="S33" s="12"/>
      <c r="T33" s="12"/>
      <c r="U33" s="12"/>
      <c r="V33" s="12"/>
      <c r="W33" s="12"/>
      <c r="X33" s="12"/>
    </row>
    <row r="34" spans="1:24" ht="22.8">
      <c r="A34" s="64"/>
      <c r="B34" s="470" t="s">
        <v>1570</v>
      </c>
      <c r="C34" s="449"/>
      <c r="D34" s="451"/>
      <c r="E34" s="450"/>
      <c r="F34" s="450"/>
      <c r="G34" s="450"/>
      <c r="H34" s="450"/>
      <c r="I34" s="12"/>
      <c r="J34" s="12"/>
      <c r="K34" s="12"/>
      <c r="L34" s="12"/>
      <c r="M34" s="12"/>
      <c r="N34" s="12"/>
      <c r="O34" s="12"/>
      <c r="P34" s="12"/>
      <c r="Q34" s="12"/>
      <c r="R34" s="12"/>
      <c r="S34" s="12"/>
      <c r="T34" s="12"/>
      <c r="U34" s="12"/>
      <c r="V34" s="12"/>
      <c r="W34" s="12"/>
      <c r="X34" s="12"/>
    </row>
    <row r="35" spans="1:24">
      <c r="B35" s="478"/>
      <c r="C35" s="449"/>
      <c r="D35" s="451"/>
      <c r="E35" s="450"/>
      <c r="F35" s="450"/>
      <c r="G35" s="450"/>
      <c r="H35" s="450"/>
      <c r="I35" s="12"/>
      <c r="J35" s="12"/>
      <c r="K35" s="12"/>
      <c r="L35" s="12"/>
      <c r="M35" s="12"/>
      <c r="N35" s="12"/>
      <c r="O35" s="12"/>
      <c r="P35" s="12"/>
      <c r="Q35" s="12"/>
      <c r="R35" s="12"/>
      <c r="S35" s="12"/>
      <c r="T35" s="12"/>
      <c r="U35" s="12"/>
      <c r="V35" s="12"/>
      <c r="W35" s="12"/>
      <c r="X35" s="12"/>
    </row>
    <row r="36" spans="1:24">
      <c r="A36" s="72" t="s">
        <v>119</v>
      </c>
      <c r="B36" s="479" t="s">
        <v>706</v>
      </c>
      <c r="C36" s="451"/>
      <c r="D36" s="450"/>
      <c r="E36" s="450"/>
      <c r="F36" s="450"/>
      <c r="G36" s="450"/>
      <c r="I36" s="12"/>
      <c r="J36" s="12"/>
      <c r="K36" s="12"/>
      <c r="L36" s="12"/>
      <c r="M36" s="12"/>
      <c r="N36" s="12"/>
      <c r="O36" s="12"/>
      <c r="P36" s="12"/>
      <c r="Q36" s="12"/>
      <c r="R36" s="12"/>
      <c r="S36" s="12"/>
      <c r="T36" s="12"/>
      <c r="U36" s="12"/>
      <c r="V36" s="12"/>
      <c r="W36" s="12"/>
      <c r="X36" s="12"/>
    </row>
    <row r="37" spans="1:24">
      <c r="A37" s="72" t="s">
        <v>119</v>
      </c>
      <c r="B37" s="480" t="s">
        <v>707</v>
      </c>
      <c r="C37" s="451"/>
      <c r="D37" s="450"/>
      <c r="E37" s="450"/>
      <c r="F37" s="450"/>
      <c r="G37" s="450"/>
      <c r="I37" s="12"/>
      <c r="J37" s="12"/>
      <c r="K37" s="12"/>
      <c r="L37" s="12"/>
      <c r="M37" s="12"/>
      <c r="N37" s="12"/>
      <c r="O37" s="12"/>
      <c r="P37" s="12"/>
      <c r="Q37" s="12"/>
      <c r="R37" s="12"/>
      <c r="S37" s="12"/>
      <c r="T37" s="12"/>
      <c r="U37" s="12"/>
      <c r="V37" s="12"/>
      <c r="W37" s="12"/>
      <c r="X37" s="12"/>
    </row>
    <row r="38" spans="1:24">
      <c r="A38" s="72" t="s">
        <v>119</v>
      </c>
      <c r="B38" s="480" t="s">
        <v>708</v>
      </c>
      <c r="C38" s="451"/>
      <c r="D38" s="450"/>
      <c r="E38" s="450"/>
      <c r="F38" s="450"/>
      <c r="G38" s="450"/>
      <c r="I38" s="12"/>
      <c r="J38" s="12"/>
      <c r="K38" s="12"/>
      <c r="L38" s="12"/>
      <c r="M38" s="12"/>
      <c r="N38" s="12"/>
      <c r="O38" s="12"/>
      <c r="P38" s="12"/>
      <c r="Q38" s="12"/>
      <c r="R38" s="12"/>
      <c r="S38" s="12"/>
      <c r="T38" s="12"/>
      <c r="U38" s="12"/>
      <c r="V38" s="12"/>
      <c r="W38" s="12"/>
      <c r="X38" s="12"/>
    </row>
    <row r="39" spans="1:24">
      <c r="A39" s="72" t="s">
        <v>119</v>
      </c>
      <c r="B39" s="479" t="s">
        <v>709</v>
      </c>
      <c r="C39" s="451"/>
      <c r="D39" s="450"/>
      <c r="E39" s="450"/>
      <c r="F39" s="450"/>
      <c r="G39" s="450"/>
      <c r="I39" s="12"/>
      <c r="J39" s="12"/>
      <c r="K39" s="12"/>
      <c r="L39" s="12"/>
      <c r="M39" s="12"/>
      <c r="N39" s="12"/>
      <c r="O39" s="12"/>
      <c r="P39" s="12"/>
      <c r="Q39" s="12"/>
      <c r="R39" s="12"/>
      <c r="S39" s="12"/>
      <c r="T39" s="12"/>
      <c r="U39" s="12"/>
      <c r="V39" s="12"/>
      <c r="W39" s="12"/>
      <c r="X39" s="12"/>
    </row>
    <row r="40" spans="1:24">
      <c r="A40" s="72" t="s">
        <v>119</v>
      </c>
      <c r="B40" s="479" t="s">
        <v>710</v>
      </c>
      <c r="C40" s="451"/>
      <c r="D40" s="450"/>
      <c r="E40" s="450"/>
      <c r="F40" s="450"/>
      <c r="G40" s="450"/>
      <c r="I40" s="12"/>
      <c r="J40" s="12"/>
      <c r="K40" s="12"/>
      <c r="L40" s="12"/>
      <c r="M40" s="12"/>
      <c r="N40" s="12"/>
      <c r="O40" s="12"/>
      <c r="P40" s="12"/>
      <c r="Q40" s="12"/>
      <c r="R40" s="12"/>
      <c r="S40" s="12"/>
      <c r="T40" s="12"/>
      <c r="U40" s="12"/>
      <c r="V40" s="12"/>
      <c r="W40" s="12"/>
      <c r="X40" s="12"/>
    </row>
    <row r="41" spans="1:24">
      <c r="A41" s="72"/>
      <c r="B41" s="480" t="s">
        <v>711</v>
      </c>
      <c r="C41" s="451"/>
      <c r="D41" s="450"/>
      <c r="E41" s="450"/>
      <c r="F41" s="450"/>
      <c r="G41" s="450"/>
      <c r="I41" s="12"/>
      <c r="J41" s="12"/>
      <c r="K41" s="12"/>
      <c r="L41" s="12"/>
      <c r="M41" s="12"/>
      <c r="N41" s="12"/>
      <c r="O41" s="12"/>
      <c r="P41" s="12"/>
      <c r="Q41" s="12"/>
      <c r="R41" s="12"/>
      <c r="S41" s="12"/>
      <c r="T41" s="12"/>
      <c r="U41" s="12"/>
      <c r="V41" s="12"/>
      <c r="W41" s="12"/>
      <c r="X41" s="12"/>
    </row>
    <row r="42" spans="1:24" ht="12.75" customHeight="1">
      <c r="A42" s="158" t="s">
        <v>119</v>
      </c>
      <c r="B42" s="481" t="s">
        <v>712</v>
      </c>
      <c r="C42" s="176"/>
      <c r="D42" s="176"/>
      <c r="E42" s="176"/>
      <c r="F42" s="176"/>
      <c r="G42" s="176"/>
      <c r="I42" s="12"/>
      <c r="J42" s="12"/>
      <c r="K42" s="12"/>
      <c r="L42" s="12"/>
      <c r="M42" s="12"/>
      <c r="N42" s="12"/>
      <c r="O42" s="12"/>
      <c r="P42" s="12"/>
      <c r="Q42" s="12"/>
      <c r="R42" s="12"/>
      <c r="S42" s="12"/>
      <c r="T42" s="12"/>
      <c r="U42" s="12"/>
      <c r="V42" s="12"/>
      <c r="W42" s="12"/>
      <c r="X42" s="12"/>
    </row>
    <row r="43" spans="1:24" ht="12.75" customHeight="1">
      <c r="A43" s="158"/>
      <c r="B43" s="481"/>
      <c r="C43" s="176"/>
      <c r="D43" s="176"/>
      <c r="E43" s="176"/>
      <c r="F43" s="176"/>
      <c r="G43" s="176"/>
      <c r="I43" s="12"/>
      <c r="J43" s="12"/>
      <c r="K43" s="12"/>
      <c r="L43" s="12"/>
      <c r="M43" s="12"/>
      <c r="N43" s="12"/>
      <c r="O43" s="12"/>
      <c r="P43" s="12"/>
      <c r="Q43" s="12"/>
      <c r="R43" s="12"/>
      <c r="S43" s="12"/>
      <c r="T43" s="12"/>
      <c r="U43" s="12"/>
      <c r="V43" s="12"/>
      <c r="W43" s="12"/>
      <c r="X43" s="12"/>
    </row>
    <row r="44" spans="1:24">
      <c r="A44" s="64"/>
      <c r="B44" s="470" t="s">
        <v>713</v>
      </c>
      <c r="C44" s="449"/>
      <c r="D44" s="451"/>
      <c r="E44" s="450"/>
      <c r="F44" s="450"/>
      <c r="G44" s="450"/>
      <c r="H44" s="450"/>
      <c r="I44" s="53"/>
      <c r="J44" s="53"/>
      <c r="K44" s="53"/>
      <c r="L44" s="53"/>
      <c r="M44" s="53"/>
      <c r="N44" s="53"/>
      <c r="O44" s="53"/>
      <c r="P44" s="53"/>
      <c r="Q44" s="53"/>
      <c r="R44" s="53"/>
      <c r="S44" s="53"/>
      <c r="T44" s="53"/>
      <c r="U44" s="53"/>
      <c r="V44" s="53"/>
      <c r="W44" s="53"/>
      <c r="X44" s="53"/>
    </row>
    <row r="45" spans="1:24" ht="22.8">
      <c r="B45" s="469" t="s">
        <v>1453</v>
      </c>
      <c r="C45" s="449"/>
      <c r="D45" s="451"/>
      <c r="E45" s="450"/>
      <c r="F45" s="450"/>
      <c r="G45" s="450"/>
      <c r="H45" s="450"/>
      <c r="I45" s="53"/>
      <c r="J45" s="53"/>
      <c r="K45" s="53"/>
      <c r="L45" s="53"/>
      <c r="M45" s="53"/>
      <c r="N45" s="53"/>
      <c r="O45" s="53"/>
      <c r="P45" s="53"/>
      <c r="Q45" s="53"/>
      <c r="R45" s="53"/>
      <c r="S45" s="53"/>
      <c r="T45" s="53"/>
      <c r="U45" s="53"/>
      <c r="V45" s="53"/>
      <c r="W45" s="53"/>
      <c r="X45" s="53"/>
    </row>
    <row r="46" spans="1:24">
      <c r="A46" s="64"/>
      <c r="B46" s="470" t="s">
        <v>714</v>
      </c>
      <c r="C46" s="449"/>
      <c r="D46" s="451"/>
      <c r="E46" s="450"/>
      <c r="F46" s="450"/>
      <c r="G46" s="450"/>
      <c r="H46" s="450"/>
      <c r="I46" s="53"/>
      <c r="J46" s="53"/>
      <c r="K46" s="53"/>
      <c r="L46" s="53"/>
      <c r="M46" s="53"/>
      <c r="N46" s="53"/>
      <c r="O46" s="53"/>
      <c r="P46" s="53"/>
      <c r="Q46" s="53"/>
      <c r="R46" s="53"/>
      <c r="S46" s="53"/>
      <c r="T46" s="53"/>
      <c r="U46" s="53"/>
      <c r="V46" s="53"/>
      <c r="W46" s="53"/>
      <c r="X46" s="53"/>
    </row>
    <row r="47" spans="1:24">
      <c r="B47" s="478" t="s">
        <v>715</v>
      </c>
      <c r="C47" s="449"/>
      <c r="D47" s="451"/>
      <c r="E47" s="450"/>
      <c r="F47" s="450"/>
      <c r="G47" s="450"/>
      <c r="H47" s="450"/>
      <c r="I47" s="53"/>
      <c r="J47" s="53"/>
      <c r="K47" s="53"/>
      <c r="L47" s="53"/>
      <c r="M47" s="53"/>
      <c r="N47" s="53"/>
      <c r="O47" s="53"/>
      <c r="P47" s="53"/>
      <c r="Q47" s="53"/>
      <c r="R47" s="53"/>
      <c r="S47" s="53"/>
      <c r="T47" s="53"/>
      <c r="U47" s="53"/>
      <c r="V47" s="53"/>
      <c r="W47" s="53"/>
      <c r="X47" s="53"/>
    </row>
    <row r="48" spans="1:24" ht="22.8">
      <c r="A48" s="64"/>
      <c r="B48" s="470" t="s">
        <v>1452</v>
      </c>
      <c r="C48" s="449"/>
      <c r="D48" s="451"/>
      <c r="E48" s="450"/>
      <c r="F48" s="450"/>
      <c r="G48" s="450"/>
      <c r="H48" s="450"/>
      <c r="I48" s="53"/>
      <c r="J48" s="53"/>
      <c r="K48" s="53"/>
      <c r="L48" s="53"/>
      <c r="M48" s="53"/>
      <c r="N48" s="53"/>
      <c r="O48" s="53"/>
      <c r="P48" s="53"/>
      <c r="Q48" s="53"/>
      <c r="R48" s="53"/>
      <c r="S48" s="53"/>
      <c r="T48" s="53"/>
      <c r="U48" s="53"/>
      <c r="V48" s="53"/>
      <c r="W48" s="53"/>
      <c r="X48" s="53"/>
    </row>
    <row r="49" spans="1:24" ht="22.8">
      <c r="A49" s="64"/>
      <c r="B49" s="470" t="s">
        <v>1566</v>
      </c>
      <c r="C49" s="449"/>
      <c r="D49" s="451"/>
      <c r="E49" s="450"/>
      <c r="F49" s="450"/>
      <c r="G49" s="450"/>
      <c r="H49" s="450"/>
      <c r="I49" s="55"/>
      <c r="J49" s="55"/>
      <c r="K49" s="55"/>
      <c r="L49" s="55"/>
      <c r="M49" s="55"/>
      <c r="N49" s="55"/>
      <c r="O49" s="55"/>
      <c r="P49" s="55"/>
      <c r="Q49" s="55"/>
      <c r="R49" s="55"/>
      <c r="S49" s="55"/>
      <c r="T49" s="55"/>
      <c r="U49" s="55"/>
      <c r="V49" s="55"/>
      <c r="W49" s="55"/>
      <c r="X49" s="55"/>
    </row>
    <row r="50" spans="1:24" ht="22.8">
      <c r="A50" s="64"/>
      <c r="B50" s="470" t="s">
        <v>1567</v>
      </c>
      <c r="C50" s="449"/>
      <c r="D50" s="451"/>
      <c r="E50" s="450"/>
      <c r="F50" s="450"/>
      <c r="G50" s="450"/>
      <c r="H50" s="450"/>
      <c r="I50" s="55"/>
      <c r="J50" s="55"/>
      <c r="K50" s="55"/>
      <c r="L50" s="55"/>
      <c r="M50" s="55"/>
      <c r="N50" s="55"/>
      <c r="O50" s="55"/>
      <c r="P50" s="55"/>
      <c r="Q50" s="55"/>
      <c r="R50" s="55"/>
      <c r="S50" s="55"/>
      <c r="T50" s="55"/>
      <c r="U50" s="55"/>
      <c r="V50" s="55"/>
      <c r="W50" s="55"/>
      <c r="X50" s="55"/>
    </row>
    <row r="51" spans="1:24" ht="22.8">
      <c r="A51" s="63"/>
      <c r="B51" s="470" t="s">
        <v>1451</v>
      </c>
      <c r="C51" s="449"/>
      <c r="D51" s="451"/>
      <c r="E51" s="450"/>
      <c r="F51" s="450"/>
      <c r="G51" s="450"/>
      <c r="H51" s="450"/>
      <c r="I51" s="55"/>
      <c r="J51" s="55"/>
      <c r="K51" s="55"/>
      <c r="L51" s="55"/>
      <c r="M51" s="55"/>
      <c r="N51" s="55"/>
      <c r="O51" s="55"/>
      <c r="P51" s="55"/>
      <c r="Q51" s="55"/>
      <c r="R51" s="55"/>
      <c r="S51" s="55"/>
      <c r="T51" s="55"/>
      <c r="U51" s="55"/>
      <c r="V51" s="55"/>
      <c r="W51" s="55"/>
      <c r="X51" s="55"/>
    </row>
    <row r="52" spans="1:24" ht="22.8">
      <c r="A52" s="63"/>
      <c r="B52" s="470" t="s">
        <v>1568</v>
      </c>
      <c r="C52" s="449"/>
      <c r="D52" s="451"/>
      <c r="E52" s="450"/>
      <c r="F52" s="450"/>
      <c r="G52" s="450"/>
      <c r="H52" s="450"/>
      <c r="I52" s="55"/>
      <c r="J52" s="55"/>
      <c r="K52" s="55"/>
      <c r="L52" s="55"/>
      <c r="M52" s="55"/>
      <c r="N52" s="55"/>
      <c r="O52" s="55"/>
      <c r="P52" s="55"/>
      <c r="Q52" s="55"/>
      <c r="R52" s="55"/>
      <c r="S52" s="55"/>
      <c r="T52" s="55"/>
      <c r="U52" s="55"/>
      <c r="V52" s="55"/>
      <c r="W52" s="55"/>
      <c r="X52" s="55"/>
    </row>
    <row r="53" spans="1:24">
      <c r="A53" s="63"/>
      <c r="B53" s="470" t="s">
        <v>716</v>
      </c>
      <c r="C53" s="449"/>
      <c r="D53" s="451"/>
      <c r="E53" s="450"/>
      <c r="F53" s="450"/>
      <c r="G53" s="450"/>
      <c r="H53" s="450"/>
      <c r="I53" s="55"/>
      <c r="J53" s="55"/>
      <c r="K53" s="55"/>
      <c r="L53" s="55"/>
      <c r="M53" s="55"/>
      <c r="N53" s="55"/>
      <c r="O53" s="55"/>
      <c r="P53" s="55"/>
      <c r="Q53" s="55"/>
      <c r="R53" s="55"/>
      <c r="S53" s="55"/>
      <c r="T53" s="55"/>
      <c r="U53" s="55"/>
      <c r="V53" s="55"/>
      <c r="W53" s="55"/>
      <c r="X53" s="55"/>
    </row>
    <row r="54" spans="1:24">
      <c r="A54" s="63"/>
      <c r="B54" s="470" t="s">
        <v>717</v>
      </c>
      <c r="C54" s="449"/>
      <c r="D54" s="451"/>
      <c r="E54" s="450"/>
      <c r="F54" s="450"/>
      <c r="G54" s="450"/>
      <c r="H54" s="450"/>
      <c r="I54" s="55"/>
      <c r="J54" s="55"/>
      <c r="K54" s="55"/>
      <c r="L54" s="55"/>
      <c r="M54" s="55"/>
      <c r="N54" s="55"/>
      <c r="O54" s="55"/>
      <c r="P54" s="55"/>
      <c r="Q54" s="55"/>
      <c r="R54" s="55"/>
      <c r="S54" s="55"/>
      <c r="T54" s="55"/>
      <c r="U54" s="55"/>
      <c r="V54" s="55"/>
      <c r="W54" s="55"/>
      <c r="X54" s="55"/>
    </row>
    <row r="55" spans="1:24">
      <c r="B55" s="482" t="s">
        <v>718</v>
      </c>
      <c r="C55" s="449"/>
      <c r="D55" s="451"/>
      <c r="E55" s="450"/>
      <c r="F55" s="450"/>
      <c r="G55" s="450"/>
      <c r="H55" s="450"/>
      <c r="I55" s="55"/>
      <c r="J55" s="55"/>
      <c r="K55" s="55"/>
      <c r="L55" s="55"/>
      <c r="M55" s="55"/>
      <c r="N55" s="55"/>
      <c r="O55" s="55"/>
      <c r="P55" s="55"/>
      <c r="Q55" s="55"/>
      <c r="R55" s="55"/>
      <c r="S55" s="55"/>
      <c r="T55" s="55"/>
      <c r="U55" s="55"/>
      <c r="V55" s="55"/>
      <c r="W55" s="55"/>
      <c r="X55" s="55"/>
    </row>
    <row r="56" spans="1:24">
      <c r="A56" s="65"/>
      <c r="B56" s="470" t="s">
        <v>719</v>
      </c>
      <c r="C56" s="449"/>
      <c r="D56" s="451"/>
      <c r="E56" s="450"/>
      <c r="F56" s="450"/>
      <c r="G56" s="450"/>
      <c r="H56" s="450"/>
      <c r="I56" s="55"/>
      <c r="J56" s="55"/>
      <c r="K56" s="55"/>
      <c r="L56" s="55"/>
      <c r="M56" s="55"/>
      <c r="N56" s="55"/>
      <c r="O56" s="55"/>
      <c r="P56" s="55"/>
      <c r="Q56" s="55"/>
      <c r="R56" s="55"/>
      <c r="S56" s="55"/>
      <c r="T56" s="55"/>
      <c r="U56" s="55"/>
      <c r="V56" s="55"/>
      <c r="W56" s="55"/>
      <c r="X56" s="55"/>
    </row>
    <row r="57" spans="1:24">
      <c r="A57" s="65"/>
      <c r="B57" s="470" t="s">
        <v>720</v>
      </c>
      <c r="C57" s="449"/>
      <c r="D57" s="451"/>
      <c r="E57" s="450"/>
      <c r="F57" s="450"/>
      <c r="G57" s="450"/>
      <c r="H57" s="450"/>
      <c r="I57" s="55"/>
      <c r="J57" s="55"/>
      <c r="K57" s="55"/>
      <c r="L57" s="55"/>
      <c r="M57" s="55"/>
      <c r="N57" s="55"/>
      <c r="O57" s="55"/>
      <c r="P57" s="55"/>
      <c r="Q57" s="55"/>
      <c r="R57" s="55"/>
      <c r="S57" s="55"/>
      <c r="T57" s="55"/>
      <c r="U57" s="55"/>
      <c r="V57" s="55"/>
      <c r="W57" s="55"/>
      <c r="X57" s="55"/>
    </row>
    <row r="58" spans="1:24">
      <c r="A58" s="64"/>
      <c r="B58" s="470" t="s">
        <v>721</v>
      </c>
      <c r="C58" s="449"/>
      <c r="D58" s="451"/>
      <c r="E58" s="450"/>
      <c r="F58" s="450"/>
      <c r="G58" s="450"/>
      <c r="H58" s="450"/>
      <c r="I58" s="55"/>
      <c r="J58" s="55"/>
      <c r="K58" s="55"/>
      <c r="L58" s="55"/>
      <c r="M58" s="55"/>
      <c r="N58" s="55"/>
      <c r="O58" s="55"/>
      <c r="P58" s="55"/>
      <c r="Q58" s="55"/>
      <c r="R58" s="55"/>
      <c r="S58" s="55"/>
      <c r="T58" s="55"/>
      <c r="U58" s="55"/>
      <c r="V58" s="55"/>
      <c r="W58" s="55"/>
      <c r="X58" s="55"/>
    </row>
    <row r="59" spans="1:24" ht="22.8">
      <c r="B59" s="469" t="s">
        <v>1569</v>
      </c>
      <c r="C59" s="449"/>
      <c r="D59" s="451"/>
      <c r="E59" s="450"/>
      <c r="F59" s="450"/>
      <c r="G59" s="450"/>
      <c r="H59" s="450"/>
      <c r="I59" s="55"/>
      <c r="J59" s="55"/>
      <c r="K59" s="55"/>
      <c r="L59" s="55"/>
      <c r="M59" s="55"/>
      <c r="N59" s="55"/>
      <c r="O59" s="55"/>
      <c r="P59" s="55"/>
      <c r="Q59" s="55"/>
      <c r="R59" s="55"/>
      <c r="S59" s="55"/>
      <c r="T59" s="55"/>
      <c r="U59" s="55"/>
      <c r="V59" s="55"/>
      <c r="W59" s="55"/>
      <c r="X59" s="55"/>
    </row>
    <row r="60" spans="1:24">
      <c r="A60" s="65"/>
      <c r="B60" s="470" t="s">
        <v>722</v>
      </c>
      <c r="C60" s="452"/>
      <c r="D60" s="451"/>
      <c r="E60" s="450"/>
      <c r="F60" s="450"/>
      <c r="G60" s="450"/>
      <c r="H60" s="450"/>
      <c r="I60" s="55"/>
      <c r="J60" s="55"/>
      <c r="K60" s="55"/>
      <c r="L60" s="55"/>
      <c r="M60" s="55"/>
      <c r="N60" s="55"/>
      <c r="O60" s="55"/>
      <c r="P60" s="55"/>
      <c r="Q60" s="55"/>
      <c r="R60" s="55"/>
      <c r="S60" s="55"/>
      <c r="T60" s="55"/>
      <c r="U60" s="55"/>
      <c r="V60" s="55"/>
      <c r="W60" s="55"/>
      <c r="X60" s="55"/>
    </row>
    <row r="61" spans="1:24">
      <c r="A61" s="65"/>
      <c r="B61" s="470"/>
      <c r="C61" s="452"/>
      <c r="D61" s="451"/>
      <c r="E61" s="450"/>
      <c r="F61" s="450"/>
      <c r="G61" s="450"/>
      <c r="H61" s="450"/>
      <c r="I61" s="12"/>
      <c r="J61" s="12"/>
      <c r="K61" s="12"/>
      <c r="L61" s="12"/>
      <c r="M61" s="12"/>
      <c r="N61" s="12"/>
      <c r="O61" s="12"/>
      <c r="P61" s="12"/>
      <c r="Q61" s="12"/>
      <c r="R61" s="12"/>
      <c r="S61" s="12"/>
      <c r="T61" s="12"/>
      <c r="U61" s="12"/>
      <c r="V61" s="12"/>
      <c r="W61" s="12"/>
      <c r="X61" s="12"/>
    </row>
    <row r="62" spans="1:24" ht="48">
      <c r="A62" s="65"/>
      <c r="B62" s="476" t="s">
        <v>1429</v>
      </c>
      <c r="C62" s="452"/>
      <c r="D62" s="451"/>
      <c r="E62" s="450"/>
      <c r="F62" s="450"/>
      <c r="G62" s="450"/>
      <c r="H62" s="450"/>
      <c r="I62" s="12"/>
      <c r="J62" s="12"/>
      <c r="K62" s="12"/>
      <c r="L62" s="12"/>
      <c r="M62" s="12"/>
      <c r="N62" s="12"/>
      <c r="O62" s="12"/>
      <c r="P62" s="12"/>
      <c r="Q62" s="12"/>
      <c r="R62" s="12"/>
      <c r="S62" s="12"/>
      <c r="T62" s="12"/>
      <c r="U62" s="12"/>
      <c r="V62" s="12"/>
      <c r="W62" s="12"/>
      <c r="X62" s="12"/>
    </row>
    <row r="63" spans="1:24">
      <c r="A63" s="65"/>
      <c r="B63" s="470"/>
      <c r="C63" s="452"/>
      <c r="D63" s="451"/>
      <c r="E63" s="450"/>
      <c r="F63" s="450"/>
      <c r="G63" s="450"/>
      <c r="H63" s="450"/>
      <c r="I63" s="12"/>
      <c r="J63" s="12"/>
      <c r="K63" s="12"/>
      <c r="L63" s="12"/>
      <c r="M63" s="12"/>
      <c r="N63" s="12"/>
      <c r="O63" s="12"/>
      <c r="P63" s="12"/>
      <c r="Q63" s="12"/>
      <c r="R63" s="12"/>
      <c r="S63" s="12"/>
      <c r="T63" s="12"/>
      <c r="U63" s="12"/>
      <c r="V63" s="12"/>
      <c r="W63" s="12"/>
      <c r="X63" s="12"/>
    </row>
    <row r="64" spans="1:24">
      <c r="A64" s="65"/>
      <c r="B64" s="477" t="s">
        <v>723</v>
      </c>
      <c r="D64" s="451"/>
      <c r="E64" s="450"/>
      <c r="F64" s="450"/>
      <c r="G64" s="450"/>
      <c r="H64" s="450"/>
      <c r="I64" s="12"/>
      <c r="J64" s="12"/>
      <c r="K64" s="12"/>
      <c r="L64" s="12"/>
      <c r="M64" s="12"/>
      <c r="N64" s="12"/>
      <c r="O64" s="12"/>
      <c r="P64" s="12"/>
      <c r="Q64" s="12"/>
      <c r="R64" s="12"/>
      <c r="S64" s="12"/>
      <c r="T64" s="12"/>
      <c r="U64" s="12"/>
      <c r="V64" s="12"/>
      <c r="W64" s="12"/>
      <c r="X64" s="12"/>
    </row>
    <row r="65" spans="1:24" ht="22.8">
      <c r="A65" s="65"/>
      <c r="B65" s="470" t="s">
        <v>1450</v>
      </c>
      <c r="C65" s="448"/>
      <c r="D65" s="451"/>
      <c r="E65" s="450"/>
      <c r="F65" s="450"/>
      <c r="G65" s="450"/>
      <c r="H65" s="450"/>
      <c r="I65" s="12"/>
      <c r="J65" s="12"/>
      <c r="K65" s="12"/>
      <c r="L65" s="12"/>
      <c r="M65" s="12"/>
      <c r="N65" s="12"/>
      <c r="O65" s="12"/>
      <c r="P65" s="12"/>
      <c r="Q65" s="12"/>
      <c r="R65" s="12"/>
      <c r="S65" s="12"/>
      <c r="T65" s="12"/>
      <c r="U65" s="12"/>
      <c r="V65" s="12"/>
      <c r="W65" s="12"/>
      <c r="X65" s="12"/>
    </row>
    <row r="66" spans="1:24">
      <c r="A66" s="65"/>
      <c r="B66" s="469"/>
      <c r="C66" s="452"/>
      <c r="D66" s="451"/>
      <c r="E66" s="450"/>
      <c r="F66" s="450"/>
      <c r="G66" s="450"/>
      <c r="H66" s="450"/>
      <c r="I66" s="12"/>
      <c r="J66" s="12"/>
      <c r="K66" s="12"/>
      <c r="L66" s="12"/>
      <c r="M66" s="12"/>
      <c r="N66" s="12"/>
      <c r="O66" s="12"/>
      <c r="P66" s="12"/>
      <c r="Q66" s="12"/>
      <c r="R66" s="12"/>
      <c r="S66" s="12"/>
      <c r="T66" s="12"/>
      <c r="U66" s="12"/>
      <c r="V66" s="12"/>
      <c r="W66" s="12"/>
      <c r="X66" s="12"/>
    </row>
    <row r="67" spans="1:24">
      <c r="A67" s="65"/>
      <c r="B67" s="469"/>
      <c r="C67" s="452"/>
      <c r="D67" s="451"/>
      <c r="E67" s="450"/>
      <c r="F67" s="450"/>
      <c r="G67" s="450"/>
      <c r="H67" s="450"/>
      <c r="I67" s="55"/>
      <c r="J67" s="55"/>
      <c r="K67" s="55"/>
      <c r="L67" s="55"/>
      <c r="M67" s="55"/>
      <c r="N67" s="55"/>
      <c r="O67" s="55"/>
      <c r="P67" s="55"/>
      <c r="Q67" s="55"/>
      <c r="R67" s="55"/>
      <c r="S67" s="55"/>
      <c r="T67" s="55"/>
      <c r="U67" s="55"/>
      <c r="V67" s="55"/>
      <c r="W67" s="55"/>
      <c r="X67" s="55"/>
    </row>
    <row r="68" spans="1:24" ht="17.399999999999999">
      <c r="A68" s="69" t="s">
        <v>724</v>
      </c>
      <c r="B68" s="469"/>
      <c r="C68" s="452"/>
      <c r="D68" s="451"/>
      <c r="E68" s="450"/>
      <c r="F68" s="450"/>
      <c r="G68" s="450"/>
      <c r="H68" s="450"/>
      <c r="I68" s="55"/>
      <c r="J68" s="55"/>
      <c r="K68" s="55"/>
      <c r="L68" s="55"/>
      <c r="M68" s="55"/>
      <c r="N68" s="55"/>
      <c r="O68" s="55"/>
      <c r="P68" s="55"/>
      <c r="Q68" s="55"/>
      <c r="R68" s="55"/>
      <c r="S68" s="55"/>
      <c r="T68" s="55"/>
      <c r="U68" s="55"/>
      <c r="V68" s="55"/>
      <c r="W68" s="55"/>
      <c r="X68" s="55"/>
    </row>
    <row r="69" spans="1:24">
      <c r="A69" s="65"/>
      <c r="B69" s="469"/>
      <c r="C69" s="452"/>
      <c r="D69" s="451"/>
      <c r="E69" s="450"/>
      <c r="F69" s="450"/>
      <c r="G69" s="450"/>
      <c r="H69" s="450"/>
      <c r="I69" s="55"/>
      <c r="J69" s="55"/>
      <c r="K69" s="55"/>
      <c r="L69" s="55"/>
      <c r="M69" s="55"/>
      <c r="N69" s="55"/>
      <c r="O69" s="55"/>
      <c r="P69" s="55"/>
      <c r="Q69" s="55"/>
      <c r="R69" s="55"/>
      <c r="S69" s="55"/>
      <c r="T69" s="55"/>
      <c r="U69" s="55"/>
      <c r="V69" s="55"/>
      <c r="W69" s="55"/>
      <c r="X69" s="55"/>
    </row>
    <row r="70" spans="1:24">
      <c r="A70" s="65"/>
      <c r="B70" s="470" t="s">
        <v>725</v>
      </c>
      <c r="C70" s="448"/>
      <c r="D70" s="451"/>
      <c r="E70" s="450"/>
      <c r="F70" s="450"/>
      <c r="G70" s="450"/>
      <c r="H70" s="450"/>
      <c r="I70" s="55"/>
      <c r="J70" s="55"/>
      <c r="K70" s="55"/>
      <c r="L70" s="55"/>
      <c r="M70" s="55"/>
      <c r="N70" s="55"/>
      <c r="O70" s="55"/>
      <c r="P70" s="55"/>
      <c r="Q70" s="55"/>
      <c r="R70" s="55"/>
      <c r="S70" s="55"/>
      <c r="T70" s="55"/>
      <c r="U70" s="55"/>
      <c r="V70" s="55"/>
      <c r="W70" s="55"/>
      <c r="X70" s="55"/>
    </row>
    <row r="71" spans="1:24">
      <c r="B71" s="65" t="s">
        <v>726</v>
      </c>
      <c r="C71" s="452"/>
      <c r="D71" s="451"/>
      <c r="E71" s="450"/>
      <c r="F71" s="450"/>
      <c r="G71" s="450"/>
      <c r="H71" s="450"/>
      <c r="I71" s="55"/>
      <c r="J71" s="55"/>
      <c r="K71" s="55"/>
      <c r="L71" s="55"/>
      <c r="M71" s="55"/>
      <c r="N71" s="55"/>
      <c r="O71" s="55"/>
      <c r="P71" s="55"/>
      <c r="Q71" s="55"/>
      <c r="R71" s="55"/>
      <c r="S71" s="55"/>
      <c r="T71" s="55"/>
      <c r="U71" s="55"/>
      <c r="V71" s="55"/>
      <c r="W71" s="55"/>
      <c r="X71" s="55"/>
    </row>
    <row r="72" spans="1:24" ht="22.8">
      <c r="A72" s="65"/>
      <c r="B72" s="470" t="s">
        <v>727</v>
      </c>
      <c r="C72" s="448"/>
      <c r="D72" s="451"/>
      <c r="E72" s="450"/>
      <c r="F72" s="450"/>
      <c r="G72" s="450"/>
      <c r="H72" s="450"/>
      <c r="I72" s="55"/>
      <c r="J72" s="55"/>
      <c r="K72" s="55"/>
      <c r="L72" s="55"/>
      <c r="M72" s="55"/>
      <c r="N72" s="55"/>
      <c r="O72" s="55"/>
      <c r="P72" s="55"/>
      <c r="Q72" s="55"/>
      <c r="R72" s="55"/>
      <c r="S72" s="55"/>
      <c r="T72" s="55"/>
      <c r="U72" s="55"/>
      <c r="V72" s="55"/>
      <c r="W72" s="55"/>
      <c r="X72" s="55"/>
    </row>
    <row r="73" spans="1:24">
      <c r="B73" s="65" t="s">
        <v>728</v>
      </c>
      <c r="C73" s="452"/>
      <c r="D73" s="451"/>
      <c r="E73" s="450"/>
      <c r="F73" s="450"/>
      <c r="G73" s="450"/>
      <c r="H73" s="450"/>
      <c r="I73" s="55"/>
      <c r="J73" s="55"/>
      <c r="K73" s="55"/>
      <c r="L73" s="55"/>
      <c r="M73" s="55"/>
      <c r="N73" s="55"/>
      <c r="O73" s="55"/>
      <c r="P73" s="55"/>
      <c r="Q73" s="55"/>
      <c r="R73" s="55"/>
      <c r="S73" s="55"/>
      <c r="T73" s="55"/>
      <c r="U73" s="55"/>
      <c r="V73" s="55"/>
      <c r="W73" s="55"/>
      <c r="X73" s="55"/>
    </row>
    <row r="74" spans="1:24">
      <c r="A74" s="64"/>
      <c r="B74" s="470"/>
      <c r="C74" s="449"/>
      <c r="D74" s="451"/>
      <c r="E74" s="450"/>
      <c r="F74" s="450"/>
      <c r="G74" s="450"/>
      <c r="H74" s="450"/>
      <c r="I74" s="12"/>
      <c r="J74" s="12"/>
      <c r="K74" s="12"/>
      <c r="L74" s="12"/>
      <c r="M74" s="12"/>
      <c r="N74" s="12"/>
      <c r="O74" s="12"/>
      <c r="P74" s="12"/>
      <c r="Q74" s="12"/>
      <c r="R74" s="12"/>
      <c r="S74" s="12"/>
      <c r="T74" s="12"/>
      <c r="U74" s="12"/>
      <c r="V74" s="12"/>
      <c r="W74" s="12"/>
      <c r="X74" s="12"/>
    </row>
    <row r="75" spans="1:24">
      <c r="A75" s="64"/>
      <c r="B75" s="470"/>
      <c r="C75" s="449"/>
      <c r="D75" s="451"/>
      <c r="E75" s="450"/>
      <c r="F75" s="450"/>
      <c r="G75" s="450"/>
      <c r="H75" s="450"/>
      <c r="I75" s="12"/>
      <c r="J75" s="12"/>
      <c r="K75" s="12"/>
      <c r="L75" s="12"/>
      <c r="M75" s="12"/>
      <c r="N75" s="12"/>
      <c r="O75" s="12"/>
      <c r="P75" s="12"/>
      <c r="Q75" s="12"/>
      <c r="R75" s="12"/>
      <c r="S75" s="12"/>
      <c r="T75" s="12"/>
      <c r="U75" s="12"/>
      <c r="V75" s="12"/>
      <c r="W75" s="12"/>
      <c r="X75" s="12"/>
    </row>
    <row r="76" spans="1:24" ht="17.399999999999999">
      <c r="A76" s="69" t="s">
        <v>729</v>
      </c>
      <c r="B76" s="470"/>
      <c r="C76" s="449"/>
      <c r="D76" s="451"/>
      <c r="E76" s="450"/>
      <c r="F76" s="450"/>
      <c r="G76" s="450"/>
      <c r="H76" s="450"/>
      <c r="I76" s="55"/>
      <c r="J76" s="55"/>
      <c r="K76" s="55"/>
      <c r="L76" s="55"/>
      <c r="M76" s="55"/>
      <c r="N76" s="55"/>
      <c r="O76" s="55"/>
      <c r="P76" s="55"/>
      <c r="Q76" s="55"/>
      <c r="R76" s="55"/>
      <c r="S76" s="55"/>
      <c r="T76" s="55"/>
      <c r="U76" s="55"/>
      <c r="V76" s="55"/>
      <c r="W76" s="55"/>
      <c r="X76" s="55"/>
    </row>
    <row r="77" spans="1:24">
      <c r="A77" s="64"/>
      <c r="B77" s="470"/>
      <c r="C77" s="449"/>
      <c r="D77" s="451"/>
      <c r="E77" s="450"/>
      <c r="F77" s="450"/>
      <c r="G77" s="450"/>
      <c r="H77" s="450"/>
      <c r="I77" s="55"/>
      <c r="J77" s="55"/>
      <c r="K77" s="55"/>
      <c r="L77" s="55"/>
      <c r="M77" s="55"/>
      <c r="N77" s="55"/>
      <c r="O77" s="55"/>
      <c r="P77" s="55"/>
      <c r="Q77" s="55"/>
      <c r="R77" s="55"/>
      <c r="S77" s="55"/>
      <c r="T77" s="55"/>
      <c r="U77" s="55"/>
      <c r="V77" s="55"/>
      <c r="W77" s="55"/>
      <c r="X77" s="55"/>
    </row>
    <row r="78" spans="1:24">
      <c r="A78" s="64"/>
      <c r="B78" s="477" t="s">
        <v>705</v>
      </c>
      <c r="C78" s="449"/>
      <c r="D78" s="451"/>
      <c r="E78" s="450"/>
      <c r="F78" s="450"/>
      <c r="G78" s="450"/>
      <c r="H78" s="450"/>
      <c r="I78" s="55"/>
      <c r="J78" s="55"/>
      <c r="K78" s="55"/>
      <c r="L78" s="55"/>
      <c r="M78" s="55"/>
      <c r="N78" s="55"/>
      <c r="O78" s="55"/>
      <c r="P78" s="55"/>
      <c r="Q78" s="55"/>
      <c r="R78" s="55"/>
      <c r="S78" s="55"/>
      <c r="T78" s="55"/>
      <c r="U78" s="55"/>
      <c r="V78" s="55"/>
      <c r="W78" s="55"/>
      <c r="X78" s="55"/>
    </row>
    <row r="79" spans="1:24">
      <c r="A79" s="64"/>
      <c r="B79" s="470" t="s">
        <v>142</v>
      </c>
      <c r="C79" s="449"/>
      <c r="D79" s="451"/>
      <c r="E79" s="450"/>
      <c r="F79" s="450"/>
      <c r="G79" s="450"/>
      <c r="H79" s="450"/>
      <c r="I79" s="55"/>
      <c r="J79" s="55"/>
      <c r="K79" s="55"/>
      <c r="L79" s="55"/>
      <c r="M79" s="55"/>
      <c r="N79" s="55"/>
      <c r="O79" s="55"/>
      <c r="P79" s="55"/>
      <c r="Q79" s="55"/>
      <c r="R79" s="55"/>
      <c r="S79" s="55"/>
      <c r="T79" s="55"/>
      <c r="U79" s="55"/>
      <c r="V79" s="55"/>
      <c r="W79" s="55"/>
      <c r="X79" s="55"/>
    </row>
    <row r="80" spans="1:24">
      <c r="B80" s="469" t="s">
        <v>143</v>
      </c>
      <c r="C80" s="449"/>
      <c r="D80" s="451"/>
      <c r="E80" s="450"/>
      <c r="F80" s="450"/>
      <c r="G80" s="450"/>
      <c r="H80" s="450"/>
      <c r="I80" s="55"/>
      <c r="J80" s="55"/>
      <c r="K80" s="55"/>
      <c r="L80" s="55"/>
      <c r="M80" s="55"/>
      <c r="N80" s="55"/>
      <c r="O80" s="55"/>
      <c r="P80" s="55"/>
      <c r="Q80" s="55"/>
      <c r="R80" s="55"/>
      <c r="S80" s="55"/>
      <c r="T80" s="55"/>
      <c r="U80" s="55"/>
      <c r="V80" s="55"/>
      <c r="W80" s="55"/>
      <c r="X80" s="55"/>
    </row>
    <row r="81" spans="1:24">
      <c r="B81" s="478" t="s">
        <v>144</v>
      </c>
      <c r="C81" s="449"/>
      <c r="D81" s="451"/>
      <c r="E81" s="450"/>
      <c r="F81" s="450"/>
      <c r="G81" s="450"/>
      <c r="H81" s="450"/>
      <c r="I81" s="55"/>
      <c r="J81" s="55"/>
      <c r="K81" s="55"/>
      <c r="L81" s="55"/>
      <c r="M81" s="55"/>
      <c r="N81" s="55"/>
      <c r="O81" s="55"/>
      <c r="P81" s="55"/>
      <c r="Q81" s="55"/>
      <c r="R81" s="55"/>
      <c r="S81" s="55"/>
      <c r="T81" s="55"/>
      <c r="U81" s="55"/>
      <c r="V81" s="55"/>
      <c r="W81" s="55"/>
      <c r="X81" s="55"/>
    </row>
    <row r="82" spans="1:24">
      <c r="A82" s="64"/>
      <c r="B82" s="470" t="s">
        <v>145</v>
      </c>
      <c r="C82" s="449"/>
      <c r="D82" s="451"/>
      <c r="E82" s="450"/>
      <c r="F82" s="450"/>
      <c r="G82" s="450"/>
      <c r="H82" s="450"/>
      <c r="I82" s="55"/>
      <c r="J82" s="55"/>
      <c r="K82" s="55"/>
      <c r="L82" s="55"/>
      <c r="M82" s="55"/>
      <c r="N82" s="55"/>
      <c r="O82" s="55"/>
      <c r="P82" s="55"/>
      <c r="Q82" s="55"/>
      <c r="R82" s="55"/>
      <c r="S82" s="55"/>
      <c r="T82" s="55"/>
      <c r="U82" s="55"/>
      <c r="V82" s="55"/>
      <c r="W82" s="55"/>
      <c r="X82" s="55"/>
    </row>
    <row r="83" spans="1:24">
      <c r="B83" s="478" t="s">
        <v>146</v>
      </c>
      <c r="C83" s="449"/>
      <c r="D83" s="451"/>
      <c r="E83" s="450"/>
      <c r="F83" s="450"/>
      <c r="G83" s="450"/>
      <c r="H83" s="450"/>
      <c r="I83" s="55"/>
      <c r="J83" s="55"/>
      <c r="K83" s="55"/>
      <c r="L83" s="55"/>
      <c r="M83" s="55"/>
      <c r="N83" s="55"/>
      <c r="O83" s="55"/>
      <c r="P83" s="55"/>
      <c r="Q83" s="55"/>
      <c r="R83" s="55"/>
      <c r="S83" s="55"/>
      <c r="T83" s="55"/>
      <c r="U83" s="55"/>
      <c r="V83" s="55"/>
      <c r="W83" s="55"/>
      <c r="X83" s="55"/>
    </row>
    <row r="84" spans="1:24">
      <c r="A84" s="64"/>
      <c r="B84" s="470" t="s">
        <v>147</v>
      </c>
      <c r="C84" s="449"/>
      <c r="D84" s="451"/>
      <c r="E84" s="450"/>
      <c r="F84" s="450"/>
      <c r="G84" s="450"/>
      <c r="H84" s="450"/>
      <c r="I84" s="55"/>
      <c r="J84" s="55"/>
      <c r="K84" s="55"/>
      <c r="L84" s="55"/>
      <c r="M84" s="55"/>
      <c r="N84" s="55"/>
      <c r="O84" s="55"/>
      <c r="P84" s="55"/>
      <c r="Q84" s="55"/>
      <c r="R84" s="55"/>
      <c r="S84" s="55"/>
      <c r="T84" s="55"/>
      <c r="U84" s="55"/>
      <c r="V84" s="55"/>
      <c r="W84" s="55"/>
      <c r="X84" s="55"/>
    </row>
    <row r="85" spans="1:24">
      <c r="B85" s="478" t="s">
        <v>148</v>
      </c>
      <c r="C85" s="449"/>
      <c r="D85" s="451"/>
      <c r="E85" s="450"/>
      <c r="F85" s="450"/>
      <c r="G85" s="450"/>
      <c r="H85" s="450"/>
      <c r="I85" s="55"/>
      <c r="J85" s="55"/>
      <c r="K85" s="55"/>
      <c r="L85" s="55"/>
      <c r="M85" s="55"/>
      <c r="N85" s="55"/>
      <c r="O85" s="55"/>
      <c r="P85" s="55"/>
      <c r="Q85" s="55"/>
      <c r="R85" s="55"/>
      <c r="S85" s="55"/>
      <c r="T85" s="55"/>
      <c r="U85" s="55"/>
      <c r="V85" s="55"/>
      <c r="W85" s="55"/>
      <c r="X85" s="55"/>
    </row>
    <row r="86" spans="1:24">
      <c r="A86" s="64"/>
      <c r="B86" s="470"/>
      <c r="C86" s="449"/>
      <c r="D86" s="450"/>
      <c r="E86" s="450"/>
      <c r="F86" s="450"/>
      <c r="G86" s="450"/>
      <c r="H86" s="450"/>
      <c r="I86" s="55"/>
      <c r="J86" s="55"/>
      <c r="K86" s="55"/>
      <c r="L86" s="55"/>
      <c r="M86" s="55"/>
      <c r="N86" s="55"/>
      <c r="O86" s="55"/>
      <c r="P86" s="55"/>
      <c r="Q86" s="55"/>
      <c r="R86" s="55"/>
      <c r="S86" s="55"/>
      <c r="T86" s="55"/>
      <c r="U86" s="55"/>
      <c r="V86" s="55"/>
      <c r="W86" s="55"/>
      <c r="X86" s="55"/>
    </row>
    <row r="87" spans="1:24">
      <c r="A87" s="64"/>
      <c r="B87" s="470"/>
      <c r="C87" s="449"/>
      <c r="D87" s="450"/>
      <c r="E87" s="450"/>
      <c r="F87" s="450"/>
      <c r="G87" s="450"/>
      <c r="H87" s="450"/>
      <c r="I87" s="55"/>
      <c r="J87" s="55"/>
      <c r="K87" s="55"/>
      <c r="L87" s="55"/>
      <c r="M87" s="55"/>
      <c r="N87" s="55"/>
      <c r="O87" s="55"/>
      <c r="P87" s="55"/>
      <c r="Q87" s="55"/>
      <c r="R87" s="55"/>
      <c r="S87" s="55"/>
      <c r="T87" s="55"/>
      <c r="U87" s="55"/>
      <c r="V87" s="55"/>
      <c r="W87" s="55"/>
      <c r="X87" s="55"/>
    </row>
    <row r="88" spans="1:24" ht="17.399999999999999">
      <c r="A88" s="69" t="s">
        <v>153</v>
      </c>
      <c r="B88" s="470"/>
      <c r="C88" s="449"/>
      <c r="D88" s="450"/>
      <c r="E88" s="450"/>
      <c r="F88" s="450"/>
      <c r="G88" s="450"/>
      <c r="H88" s="450"/>
      <c r="I88" s="55"/>
      <c r="J88" s="55"/>
      <c r="K88" s="55"/>
      <c r="L88" s="55"/>
      <c r="M88" s="55"/>
      <c r="N88" s="55"/>
      <c r="O88" s="55"/>
      <c r="P88" s="55"/>
      <c r="Q88" s="55"/>
      <c r="R88" s="55"/>
      <c r="S88" s="55"/>
      <c r="T88" s="55"/>
      <c r="U88" s="55"/>
      <c r="V88" s="55"/>
      <c r="W88" s="55"/>
      <c r="X88" s="55"/>
    </row>
    <row r="89" spans="1:24">
      <c r="A89" s="64"/>
      <c r="B89" s="470"/>
      <c r="C89" s="449"/>
      <c r="D89" s="450"/>
      <c r="E89" s="450"/>
      <c r="F89" s="450"/>
      <c r="G89" s="450"/>
      <c r="H89" s="450"/>
      <c r="I89" s="55"/>
      <c r="J89" s="55"/>
      <c r="K89" s="55"/>
      <c r="L89" s="55"/>
      <c r="M89" s="55"/>
      <c r="N89" s="55"/>
      <c r="O89" s="55"/>
      <c r="P89" s="55"/>
      <c r="Q89" s="55"/>
      <c r="R89" s="55"/>
      <c r="S89" s="55"/>
      <c r="T89" s="55"/>
      <c r="U89" s="55"/>
      <c r="V89" s="55"/>
      <c r="W89" s="55"/>
      <c r="X89" s="55"/>
    </row>
    <row r="90" spans="1:24">
      <c r="A90" s="64"/>
      <c r="B90" s="477" t="s">
        <v>705</v>
      </c>
      <c r="C90" s="449"/>
      <c r="D90" s="450"/>
      <c r="E90" s="450"/>
      <c r="F90" s="450"/>
      <c r="G90" s="450"/>
      <c r="H90" s="450"/>
      <c r="I90" s="55"/>
      <c r="J90" s="55"/>
      <c r="K90" s="55"/>
      <c r="L90" s="55"/>
      <c r="M90" s="55"/>
      <c r="N90" s="55"/>
      <c r="O90" s="55"/>
      <c r="P90" s="55"/>
      <c r="Q90" s="55"/>
      <c r="R90" s="55"/>
      <c r="S90" s="55"/>
      <c r="T90" s="55"/>
      <c r="U90" s="55"/>
      <c r="V90" s="55"/>
      <c r="W90" s="55"/>
      <c r="X90" s="55"/>
    </row>
    <row r="91" spans="1:24" ht="22.8">
      <c r="A91" s="64"/>
      <c r="B91" s="470" t="s">
        <v>1571</v>
      </c>
      <c r="C91" s="449"/>
      <c r="D91" s="450"/>
      <c r="E91" s="450"/>
      <c r="F91" s="450"/>
      <c r="G91" s="450"/>
      <c r="H91" s="450"/>
      <c r="I91" s="55"/>
      <c r="J91" s="55"/>
      <c r="K91" s="55"/>
      <c r="L91" s="55"/>
      <c r="M91" s="55"/>
      <c r="N91" s="55"/>
      <c r="O91" s="55"/>
      <c r="P91" s="55"/>
      <c r="Q91" s="55"/>
      <c r="R91" s="55"/>
      <c r="S91" s="55"/>
      <c r="T91" s="55"/>
      <c r="U91" s="55"/>
      <c r="V91" s="55"/>
      <c r="W91" s="55"/>
      <c r="X91" s="55"/>
    </row>
    <row r="92" spans="1:24">
      <c r="A92" s="64"/>
      <c r="B92" s="470"/>
      <c r="C92" s="449"/>
      <c r="D92" s="450"/>
      <c r="E92" s="450"/>
      <c r="F92" s="450"/>
      <c r="G92" s="450"/>
      <c r="H92" s="450"/>
      <c r="I92" s="55"/>
      <c r="J92" s="55"/>
      <c r="K92" s="55"/>
      <c r="L92" s="55"/>
      <c r="M92" s="55"/>
      <c r="N92" s="55"/>
      <c r="O92" s="55"/>
      <c r="P92" s="55"/>
      <c r="Q92" s="55"/>
      <c r="R92" s="55"/>
      <c r="S92" s="55"/>
      <c r="T92" s="55"/>
      <c r="U92" s="55"/>
      <c r="V92" s="55"/>
      <c r="W92" s="55"/>
      <c r="X92" s="55"/>
    </row>
    <row r="93" spans="1:24">
      <c r="A93" s="72" t="s">
        <v>119</v>
      </c>
      <c r="B93" s="479" t="s">
        <v>730</v>
      </c>
      <c r="C93" s="450"/>
      <c r="E93" s="450"/>
      <c r="F93" s="450"/>
      <c r="G93" s="450"/>
      <c r="H93" s="450"/>
      <c r="I93" s="55"/>
      <c r="J93" s="55"/>
      <c r="K93" s="55"/>
      <c r="L93" s="55"/>
      <c r="M93" s="55"/>
      <c r="N93" s="55"/>
      <c r="O93" s="55"/>
      <c r="P93" s="55"/>
      <c r="Q93" s="55"/>
      <c r="R93" s="55"/>
      <c r="S93" s="55"/>
      <c r="T93" s="55"/>
      <c r="U93" s="55"/>
      <c r="V93" s="55"/>
      <c r="W93" s="55"/>
      <c r="X93" s="55"/>
    </row>
    <row r="94" spans="1:24">
      <c r="A94" s="72" t="s">
        <v>119</v>
      </c>
      <c r="B94" s="480" t="s">
        <v>707</v>
      </c>
      <c r="C94" s="451"/>
      <c r="E94" s="450"/>
      <c r="F94" s="450"/>
      <c r="G94" s="450"/>
      <c r="H94" s="450"/>
      <c r="I94" s="55"/>
      <c r="J94" s="55"/>
      <c r="K94" s="55"/>
      <c r="L94" s="55"/>
      <c r="M94" s="55"/>
      <c r="N94" s="55"/>
      <c r="O94" s="55"/>
      <c r="P94" s="55"/>
      <c r="Q94" s="55"/>
      <c r="R94" s="55"/>
      <c r="S94" s="55"/>
      <c r="T94" s="55"/>
      <c r="U94" s="55"/>
      <c r="V94" s="55"/>
      <c r="W94" s="55"/>
      <c r="X94" s="55"/>
    </row>
    <row r="95" spans="1:24">
      <c r="A95" s="64"/>
      <c r="B95" s="470"/>
      <c r="C95" s="449"/>
      <c r="D95" s="450"/>
      <c r="E95" s="450"/>
      <c r="F95" s="450"/>
      <c r="G95" s="450"/>
      <c r="H95" s="450"/>
      <c r="I95" s="55"/>
      <c r="J95" s="55"/>
      <c r="K95" s="55"/>
      <c r="L95" s="55"/>
      <c r="M95" s="55"/>
      <c r="N95" s="55"/>
      <c r="O95" s="55"/>
      <c r="P95" s="55"/>
      <c r="Q95" s="55"/>
      <c r="R95" s="55"/>
      <c r="S95" s="55"/>
      <c r="T95" s="55"/>
      <c r="U95" s="55"/>
      <c r="V95" s="55"/>
      <c r="W95" s="55"/>
      <c r="X95" s="55"/>
    </row>
    <row r="96" spans="1:24">
      <c r="A96" s="64"/>
      <c r="B96" s="477" t="s">
        <v>731</v>
      </c>
      <c r="C96" s="449"/>
      <c r="D96" s="450"/>
      <c r="E96" s="450"/>
      <c r="F96" s="450"/>
      <c r="G96" s="450"/>
      <c r="H96" s="450"/>
      <c r="I96" s="55"/>
      <c r="J96" s="55"/>
      <c r="K96" s="55"/>
      <c r="L96" s="55"/>
      <c r="M96" s="55"/>
      <c r="N96" s="55"/>
      <c r="O96" s="55"/>
      <c r="P96" s="55"/>
      <c r="Q96" s="55"/>
      <c r="R96" s="55"/>
      <c r="S96" s="55"/>
      <c r="T96" s="55"/>
      <c r="U96" s="55"/>
      <c r="V96" s="55"/>
      <c r="W96" s="55"/>
      <c r="X96" s="55"/>
    </row>
    <row r="97" spans="1:24">
      <c r="A97" s="64"/>
      <c r="B97" s="470" t="s">
        <v>732</v>
      </c>
      <c r="C97" s="449"/>
      <c r="D97" s="450"/>
      <c r="E97" s="450"/>
      <c r="F97" s="450"/>
      <c r="G97" s="450"/>
      <c r="H97" s="450"/>
      <c r="I97" s="55"/>
      <c r="J97" s="55"/>
      <c r="K97" s="55"/>
      <c r="L97" s="55"/>
      <c r="M97" s="55"/>
      <c r="N97" s="55"/>
      <c r="O97" s="55"/>
      <c r="P97" s="55"/>
      <c r="Q97" s="55"/>
      <c r="R97" s="55"/>
      <c r="S97" s="55"/>
      <c r="T97" s="55"/>
      <c r="U97" s="55"/>
      <c r="V97" s="55"/>
      <c r="W97" s="55"/>
      <c r="X97" s="55"/>
    </row>
    <row r="98" spans="1:24">
      <c r="B98" s="469" t="s">
        <v>733</v>
      </c>
      <c r="C98" s="449"/>
      <c r="D98" s="450"/>
      <c r="E98" s="450"/>
      <c r="F98" s="450"/>
      <c r="G98" s="450"/>
      <c r="H98" s="450"/>
      <c r="I98" s="55"/>
      <c r="J98" s="55"/>
      <c r="K98" s="55"/>
      <c r="L98" s="55"/>
      <c r="M98" s="55"/>
      <c r="N98" s="55"/>
      <c r="O98" s="55"/>
      <c r="P98" s="55"/>
      <c r="Q98" s="55"/>
      <c r="R98" s="55"/>
      <c r="S98" s="55"/>
      <c r="T98" s="55"/>
      <c r="U98" s="55"/>
      <c r="V98" s="55"/>
      <c r="W98" s="55"/>
      <c r="X98" s="55"/>
    </row>
    <row r="99" spans="1:24">
      <c r="B99" s="469" t="s">
        <v>734</v>
      </c>
      <c r="C99" s="449"/>
      <c r="D99" s="450"/>
      <c r="E99" s="450"/>
      <c r="F99" s="450"/>
      <c r="G99" s="450"/>
      <c r="H99" s="450"/>
      <c r="I99" s="55"/>
      <c r="J99" s="55"/>
      <c r="K99" s="55"/>
      <c r="L99" s="55"/>
      <c r="M99" s="55"/>
      <c r="N99" s="55"/>
      <c r="O99" s="55"/>
      <c r="P99" s="55"/>
      <c r="Q99" s="55"/>
      <c r="R99" s="55"/>
      <c r="S99" s="55"/>
      <c r="T99" s="55"/>
      <c r="U99" s="55"/>
      <c r="V99" s="55"/>
      <c r="W99" s="55"/>
      <c r="X99" s="55"/>
    </row>
    <row r="100" spans="1:24">
      <c r="A100" s="64"/>
      <c r="B100" s="470" t="s">
        <v>735</v>
      </c>
      <c r="C100" s="449"/>
      <c r="D100" s="450"/>
      <c r="E100" s="450"/>
      <c r="F100" s="450"/>
      <c r="G100" s="450"/>
      <c r="H100" s="450"/>
      <c r="I100" s="55"/>
      <c r="J100" s="55"/>
      <c r="K100" s="55"/>
      <c r="L100" s="55"/>
      <c r="M100" s="55"/>
      <c r="N100" s="55"/>
      <c r="O100" s="55"/>
      <c r="P100" s="55"/>
      <c r="Q100" s="55"/>
      <c r="R100" s="55"/>
      <c r="S100" s="55"/>
      <c r="T100" s="55"/>
      <c r="U100" s="55"/>
      <c r="V100" s="55"/>
      <c r="W100" s="55"/>
      <c r="X100" s="55"/>
    </row>
    <row r="101" spans="1:24" ht="22.8">
      <c r="B101" s="469" t="s">
        <v>736</v>
      </c>
      <c r="C101" s="449"/>
      <c r="D101" s="450"/>
      <c r="E101" s="450"/>
      <c r="F101" s="450"/>
      <c r="G101" s="450"/>
      <c r="H101" s="450"/>
      <c r="I101" s="55"/>
      <c r="J101" s="55"/>
      <c r="K101" s="55"/>
      <c r="L101" s="55"/>
      <c r="M101" s="55"/>
      <c r="N101" s="55"/>
      <c r="O101" s="55"/>
      <c r="P101" s="55"/>
      <c r="Q101" s="55"/>
      <c r="R101" s="55"/>
      <c r="S101" s="55"/>
      <c r="T101" s="55"/>
      <c r="U101" s="55"/>
      <c r="V101" s="55"/>
      <c r="W101" s="55"/>
      <c r="X101" s="55"/>
    </row>
    <row r="102" spans="1:24">
      <c r="A102" s="64"/>
      <c r="B102" s="470" t="s">
        <v>737</v>
      </c>
      <c r="C102" s="449"/>
      <c r="D102" s="450"/>
      <c r="E102" s="450"/>
      <c r="F102" s="450"/>
      <c r="G102" s="450"/>
      <c r="H102" s="450"/>
      <c r="I102" s="55"/>
      <c r="J102" s="55"/>
      <c r="K102" s="55"/>
      <c r="L102" s="55"/>
      <c r="M102" s="55"/>
      <c r="N102" s="55"/>
      <c r="O102" s="55"/>
      <c r="P102" s="55"/>
      <c r="Q102" s="55"/>
      <c r="R102" s="55"/>
      <c r="S102" s="55"/>
      <c r="T102" s="55"/>
      <c r="U102" s="55"/>
      <c r="V102" s="55"/>
      <c r="W102" s="55"/>
      <c r="X102" s="55"/>
    </row>
    <row r="103" spans="1:24" ht="22.8">
      <c r="B103" s="469" t="s">
        <v>738</v>
      </c>
      <c r="C103" s="449"/>
      <c r="D103" s="450"/>
      <c r="E103" s="450"/>
      <c r="F103" s="450"/>
      <c r="G103" s="450"/>
      <c r="H103" s="450"/>
      <c r="I103" s="55"/>
      <c r="J103" s="55"/>
      <c r="K103" s="55"/>
      <c r="L103" s="55"/>
      <c r="M103" s="55"/>
      <c r="N103" s="55"/>
      <c r="O103" s="55"/>
      <c r="P103" s="55"/>
      <c r="Q103" s="55"/>
      <c r="R103" s="55"/>
      <c r="S103" s="55"/>
      <c r="T103" s="55"/>
      <c r="U103" s="55"/>
      <c r="V103" s="55"/>
      <c r="W103" s="55"/>
      <c r="X103" s="55"/>
    </row>
    <row r="104" spans="1:24">
      <c r="A104" s="64"/>
      <c r="B104" s="470" t="s">
        <v>739</v>
      </c>
      <c r="C104" s="449"/>
      <c r="D104" s="450"/>
      <c r="E104" s="450"/>
      <c r="F104" s="450"/>
      <c r="G104" s="450"/>
      <c r="H104" s="450"/>
      <c r="I104" s="55"/>
      <c r="J104" s="55"/>
      <c r="K104" s="55"/>
      <c r="L104" s="55"/>
      <c r="M104" s="55"/>
      <c r="N104" s="55"/>
      <c r="O104" s="55"/>
      <c r="P104" s="55"/>
      <c r="Q104" s="55"/>
      <c r="R104" s="55"/>
      <c r="S104" s="55"/>
      <c r="T104" s="55"/>
      <c r="U104" s="55"/>
      <c r="V104" s="55"/>
      <c r="W104" s="55"/>
      <c r="X104" s="55"/>
    </row>
    <row r="105" spans="1:24" ht="22.8">
      <c r="B105" s="469" t="s">
        <v>740</v>
      </c>
      <c r="C105" s="449"/>
      <c r="D105" s="450"/>
      <c r="E105" s="450"/>
      <c r="F105" s="450"/>
      <c r="G105" s="450"/>
      <c r="H105" s="450"/>
      <c r="I105" s="55"/>
      <c r="J105" s="55"/>
      <c r="K105" s="55"/>
      <c r="L105" s="55"/>
      <c r="M105" s="55"/>
      <c r="N105" s="55"/>
      <c r="O105" s="55"/>
      <c r="P105" s="55"/>
      <c r="Q105" s="55"/>
      <c r="R105" s="55"/>
      <c r="S105" s="55"/>
      <c r="T105" s="55"/>
      <c r="U105" s="55"/>
      <c r="V105" s="55"/>
      <c r="W105" s="55"/>
      <c r="X105" s="55"/>
    </row>
    <row r="106" spans="1:24">
      <c r="B106" s="469" t="s">
        <v>741</v>
      </c>
      <c r="C106" s="449"/>
      <c r="D106" s="450"/>
      <c r="E106" s="450"/>
      <c r="F106" s="450"/>
      <c r="G106" s="450"/>
      <c r="H106" s="450"/>
      <c r="I106" s="55"/>
      <c r="J106" s="55"/>
      <c r="K106" s="55"/>
      <c r="L106" s="55"/>
      <c r="M106" s="55"/>
      <c r="N106" s="55"/>
      <c r="O106" s="55"/>
      <c r="P106" s="55"/>
      <c r="Q106" s="55"/>
      <c r="R106" s="55"/>
      <c r="S106" s="55"/>
      <c r="T106" s="55"/>
      <c r="U106" s="55"/>
      <c r="V106" s="55"/>
      <c r="W106" s="55"/>
      <c r="X106" s="55"/>
    </row>
    <row r="107" spans="1:24">
      <c r="A107" s="64"/>
      <c r="B107" s="470"/>
      <c r="C107" s="449"/>
      <c r="D107" s="450"/>
      <c r="E107" s="450"/>
      <c r="F107" s="450"/>
      <c r="G107" s="450"/>
      <c r="H107" s="450"/>
      <c r="I107" s="55"/>
      <c r="J107" s="55"/>
      <c r="K107" s="55"/>
      <c r="L107" s="55"/>
      <c r="M107" s="55"/>
      <c r="N107" s="55"/>
      <c r="O107" s="55"/>
      <c r="P107" s="55"/>
      <c r="Q107" s="55"/>
      <c r="R107" s="55"/>
      <c r="S107" s="55"/>
      <c r="T107" s="55"/>
      <c r="U107" s="55"/>
      <c r="V107" s="55"/>
      <c r="W107" s="55"/>
      <c r="X107" s="55"/>
    </row>
    <row r="108" spans="1:24">
      <c r="A108" s="64"/>
      <c r="B108" s="477" t="s">
        <v>723</v>
      </c>
      <c r="C108" s="449"/>
      <c r="D108" s="450"/>
      <c r="E108" s="450"/>
      <c r="F108" s="450"/>
      <c r="G108" s="450"/>
      <c r="H108" s="450"/>
      <c r="I108" s="55"/>
      <c r="J108" s="55"/>
      <c r="K108" s="55"/>
      <c r="L108" s="55"/>
      <c r="M108" s="55"/>
      <c r="N108" s="55"/>
      <c r="O108" s="55"/>
      <c r="P108" s="55"/>
      <c r="Q108" s="55"/>
      <c r="R108" s="55"/>
      <c r="S108" s="55"/>
      <c r="T108" s="55"/>
      <c r="U108" s="55"/>
      <c r="V108" s="55"/>
      <c r="W108" s="55"/>
      <c r="X108" s="55"/>
    </row>
    <row r="109" spans="1:24">
      <c r="A109" s="64"/>
      <c r="B109" s="470" t="s">
        <v>742</v>
      </c>
      <c r="C109" s="449"/>
      <c r="D109" s="450"/>
      <c r="E109" s="450"/>
      <c r="F109" s="450"/>
      <c r="G109" s="450"/>
      <c r="H109" s="450"/>
      <c r="I109" s="55"/>
      <c r="J109" s="55"/>
      <c r="K109" s="55"/>
      <c r="L109" s="55"/>
      <c r="M109" s="55"/>
      <c r="N109" s="55"/>
      <c r="O109" s="55"/>
      <c r="P109" s="55"/>
      <c r="Q109" s="55"/>
      <c r="R109" s="55"/>
      <c r="S109" s="55"/>
      <c r="T109" s="55"/>
      <c r="U109" s="55"/>
      <c r="V109" s="55"/>
      <c r="W109" s="55"/>
      <c r="X109" s="55"/>
    </row>
    <row r="110" spans="1:24">
      <c r="A110" s="64"/>
      <c r="B110" s="470" t="s">
        <v>743</v>
      </c>
      <c r="C110" s="449"/>
      <c r="D110" s="450"/>
      <c r="E110" s="450"/>
      <c r="F110" s="450"/>
      <c r="G110" s="450"/>
      <c r="H110" s="450"/>
      <c r="I110" s="55"/>
      <c r="J110" s="55"/>
      <c r="K110" s="55"/>
      <c r="L110" s="55"/>
      <c r="M110" s="55"/>
      <c r="N110" s="55"/>
      <c r="O110" s="55"/>
      <c r="P110" s="55"/>
      <c r="Q110" s="55"/>
      <c r="R110" s="55"/>
      <c r="S110" s="55"/>
      <c r="T110" s="55"/>
      <c r="U110" s="55"/>
      <c r="V110" s="55"/>
      <c r="W110" s="55"/>
      <c r="X110" s="55"/>
    </row>
    <row r="111" spans="1:24">
      <c r="B111" s="478" t="s">
        <v>744</v>
      </c>
      <c r="C111" s="449"/>
      <c r="D111" s="450"/>
      <c r="E111" s="450"/>
      <c r="F111" s="450"/>
      <c r="G111" s="450"/>
      <c r="H111" s="450"/>
      <c r="I111" s="55"/>
      <c r="J111" s="55"/>
      <c r="K111" s="55"/>
      <c r="L111" s="55"/>
      <c r="M111" s="55"/>
      <c r="N111" s="55"/>
      <c r="O111" s="55"/>
      <c r="P111" s="55"/>
      <c r="Q111" s="55"/>
      <c r="R111" s="55"/>
      <c r="S111" s="55"/>
      <c r="T111" s="55"/>
      <c r="U111" s="55"/>
      <c r="V111" s="55"/>
      <c r="W111" s="55"/>
      <c r="X111" s="55"/>
    </row>
    <row r="112" spans="1:24">
      <c r="A112" s="71"/>
      <c r="B112" s="483"/>
      <c r="C112" s="453"/>
      <c r="D112" s="453"/>
      <c r="E112" s="453"/>
      <c r="F112" s="453"/>
      <c r="G112" s="453"/>
      <c r="H112" s="453"/>
      <c r="I112" s="12"/>
      <c r="J112" s="12"/>
      <c r="K112" s="12"/>
      <c r="L112" s="12"/>
      <c r="M112" s="12"/>
      <c r="N112" s="12"/>
      <c r="O112" s="12"/>
      <c r="P112" s="12"/>
      <c r="Q112" s="12"/>
      <c r="R112" s="12"/>
      <c r="S112" s="12"/>
      <c r="T112" s="12"/>
      <c r="U112" s="12"/>
      <c r="V112" s="12"/>
      <c r="W112" s="12"/>
      <c r="X112" s="12"/>
    </row>
    <row r="113" spans="1:24">
      <c r="A113" s="71"/>
      <c r="B113" s="483"/>
      <c r="C113" s="453"/>
      <c r="D113" s="453"/>
      <c r="E113" s="453"/>
      <c r="F113" s="453"/>
      <c r="G113" s="453"/>
      <c r="H113" s="453"/>
      <c r="I113" s="12"/>
      <c r="J113" s="12"/>
      <c r="K113" s="12"/>
      <c r="L113" s="12"/>
      <c r="M113" s="12"/>
      <c r="N113" s="12"/>
      <c r="O113" s="12"/>
      <c r="P113" s="12"/>
      <c r="Q113" s="12"/>
      <c r="R113" s="12"/>
      <c r="S113" s="12"/>
      <c r="T113" s="12"/>
      <c r="U113" s="12"/>
      <c r="V113" s="12"/>
      <c r="W113" s="12"/>
      <c r="X113" s="12"/>
    </row>
    <row r="114" spans="1:24">
      <c r="A114" s="71"/>
      <c r="B114" s="483"/>
      <c r="C114" s="453"/>
      <c r="D114" s="453"/>
      <c r="E114" s="453"/>
      <c r="F114" s="453"/>
      <c r="G114" s="453"/>
      <c r="H114" s="453"/>
      <c r="I114" s="12"/>
      <c r="J114" s="12"/>
      <c r="K114" s="12"/>
      <c r="L114" s="12"/>
      <c r="M114" s="12"/>
      <c r="N114" s="12"/>
      <c r="O114" s="12"/>
      <c r="P114" s="12"/>
      <c r="Q114" s="12"/>
      <c r="R114" s="12"/>
      <c r="S114" s="12"/>
      <c r="T114" s="12"/>
      <c r="U114" s="12"/>
      <c r="V114" s="12"/>
      <c r="W114" s="12"/>
      <c r="X114" s="12"/>
    </row>
    <row r="115" spans="1:24" ht="17.399999999999999">
      <c r="A115" s="69" t="s">
        <v>154</v>
      </c>
      <c r="B115" s="470"/>
      <c r="C115" s="449"/>
      <c r="D115" s="450"/>
      <c r="E115" s="450"/>
      <c r="F115" s="450"/>
      <c r="G115" s="450"/>
      <c r="H115" s="450"/>
      <c r="I115" s="12"/>
      <c r="J115" s="12"/>
      <c r="K115" s="12"/>
      <c r="L115" s="12"/>
      <c r="M115" s="12"/>
      <c r="N115" s="12"/>
      <c r="O115" s="12"/>
      <c r="P115" s="12"/>
      <c r="Q115" s="12"/>
      <c r="R115" s="12"/>
      <c r="S115" s="12"/>
      <c r="T115" s="12"/>
      <c r="U115" s="12"/>
      <c r="V115" s="12"/>
      <c r="W115" s="12"/>
      <c r="X115" s="12"/>
    </row>
    <row r="116" spans="1:24">
      <c r="A116" s="64"/>
      <c r="B116" s="470"/>
      <c r="C116" s="449"/>
      <c r="D116" s="450"/>
      <c r="E116" s="450"/>
      <c r="F116" s="450"/>
      <c r="G116" s="450"/>
      <c r="H116" s="450"/>
      <c r="I116" s="12"/>
      <c r="J116" s="12"/>
      <c r="K116" s="12"/>
      <c r="L116" s="12"/>
      <c r="M116" s="12"/>
      <c r="N116" s="12"/>
      <c r="O116" s="12"/>
      <c r="P116" s="12"/>
      <c r="Q116" s="12"/>
      <c r="R116" s="12"/>
      <c r="S116" s="12"/>
      <c r="T116" s="12"/>
      <c r="U116" s="12"/>
      <c r="V116" s="12"/>
      <c r="W116" s="12"/>
      <c r="X116" s="12"/>
    </row>
    <row r="117" spans="1:24" ht="16.2">
      <c r="A117" s="64"/>
      <c r="B117" s="484" t="s">
        <v>745</v>
      </c>
      <c r="C117" s="449"/>
      <c r="D117" s="450"/>
      <c r="E117" s="450"/>
      <c r="F117" s="450"/>
      <c r="G117" s="450"/>
      <c r="H117" s="450"/>
      <c r="I117" s="55"/>
      <c r="J117" s="55"/>
      <c r="K117" s="55"/>
      <c r="L117" s="55"/>
      <c r="M117" s="55"/>
      <c r="N117" s="55"/>
      <c r="O117" s="55"/>
      <c r="P117" s="55"/>
      <c r="Q117" s="55"/>
      <c r="R117" s="55"/>
      <c r="S117" s="55"/>
      <c r="T117" s="55"/>
      <c r="U117" s="55"/>
      <c r="V117" s="55"/>
      <c r="W117" s="55"/>
      <c r="X117" s="55"/>
    </row>
    <row r="118" spans="1:24">
      <c r="A118" s="64"/>
      <c r="B118" s="470"/>
      <c r="C118" s="449"/>
      <c r="D118" s="450"/>
      <c r="E118" s="450"/>
      <c r="F118" s="450"/>
      <c r="G118" s="450"/>
      <c r="H118" s="450"/>
      <c r="I118" s="55"/>
      <c r="J118" s="55"/>
      <c r="K118" s="55"/>
      <c r="L118" s="55"/>
      <c r="M118" s="55"/>
      <c r="N118" s="55"/>
      <c r="O118" s="55"/>
      <c r="P118" s="55"/>
      <c r="Q118" s="55"/>
      <c r="R118" s="55"/>
      <c r="S118" s="55"/>
      <c r="T118" s="55"/>
      <c r="U118" s="55"/>
      <c r="V118" s="55"/>
      <c r="W118" s="55"/>
      <c r="X118" s="55"/>
    </row>
    <row r="119" spans="1:24">
      <c r="A119" s="64"/>
      <c r="B119" s="477" t="s">
        <v>705</v>
      </c>
      <c r="C119" s="449"/>
      <c r="D119" s="450"/>
      <c r="E119" s="450"/>
      <c r="F119" s="450"/>
      <c r="G119" s="450"/>
      <c r="H119" s="450"/>
      <c r="I119" s="55"/>
      <c r="J119" s="55"/>
      <c r="K119" s="55"/>
      <c r="L119" s="55"/>
      <c r="M119" s="55"/>
      <c r="N119" s="55"/>
      <c r="O119" s="55"/>
      <c r="P119" s="55"/>
      <c r="Q119" s="55"/>
      <c r="R119" s="55"/>
      <c r="S119" s="55"/>
      <c r="T119" s="55"/>
      <c r="U119" s="55"/>
      <c r="V119" s="55"/>
      <c r="W119" s="55"/>
      <c r="X119" s="55"/>
    </row>
    <row r="120" spans="1:24">
      <c r="A120" s="64"/>
      <c r="B120" s="470" t="s">
        <v>746</v>
      </c>
      <c r="C120" s="449"/>
      <c r="D120" s="450"/>
      <c r="E120" s="450"/>
      <c r="F120" s="450"/>
      <c r="G120" s="450"/>
      <c r="H120" s="450"/>
      <c r="I120" s="55"/>
      <c r="J120" s="55"/>
      <c r="K120" s="55"/>
      <c r="L120" s="55"/>
      <c r="M120" s="55"/>
      <c r="N120" s="55"/>
      <c r="O120" s="55"/>
      <c r="P120" s="55"/>
      <c r="Q120" s="55"/>
      <c r="R120" s="55"/>
      <c r="S120" s="55"/>
      <c r="T120" s="55"/>
      <c r="U120" s="55"/>
      <c r="V120" s="55"/>
      <c r="W120" s="55"/>
      <c r="X120" s="55"/>
    </row>
    <row r="121" spans="1:24" ht="22.8">
      <c r="B121" s="469" t="s">
        <v>1454</v>
      </c>
      <c r="C121" s="449"/>
      <c r="D121" s="450"/>
      <c r="E121" s="450"/>
      <c r="F121" s="450"/>
      <c r="G121" s="450"/>
      <c r="H121" s="450"/>
      <c r="I121" s="55"/>
      <c r="J121" s="55"/>
      <c r="K121" s="55"/>
      <c r="L121" s="55"/>
      <c r="M121" s="55"/>
      <c r="N121" s="55"/>
      <c r="O121" s="55"/>
      <c r="P121" s="55"/>
      <c r="Q121" s="55"/>
      <c r="R121" s="55"/>
      <c r="S121" s="55"/>
      <c r="T121" s="55"/>
      <c r="U121" s="55"/>
      <c r="V121" s="55"/>
      <c r="W121" s="55"/>
      <c r="X121" s="55"/>
    </row>
    <row r="122" spans="1:24">
      <c r="A122" s="64"/>
      <c r="B122" s="470"/>
      <c r="C122" s="449"/>
      <c r="D122" s="450"/>
      <c r="E122" s="450"/>
      <c r="F122" s="450"/>
      <c r="G122" s="450"/>
      <c r="H122" s="450"/>
      <c r="I122" s="55"/>
      <c r="J122" s="55"/>
      <c r="K122" s="55"/>
      <c r="L122" s="55"/>
      <c r="M122" s="55"/>
      <c r="N122" s="55"/>
      <c r="O122" s="55"/>
      <c r="P122" s="55"/>
      <c r="Q122" s="55"/>
      <c r="R122" s="55"/>
      <c r="S122" s="55"/>
      <c r="T122" s="55"/>
      <c r="U122" s="55"/>
      <c r="V122" s="55"/>
      <c r="W122" s="55"/>
      <c r="X122" s="55"/>
    </row>
    <row r="123" spans="1:24" ht="34.200000000000003">
      <c r="A123" s="64"/>
      <c r="B123" s="470" t="s">
        <v>1455</v>
      </c>
      <c r="C123" s="449"/>
      <c r="D123" s="450"/>
      <c r="E123" s="450"/>
      <c r="F123" s="450"/>
      <c r="G123" s="450"/>
      <c r="H123" s="450"/>
      <c r="I123" s="55"/>
      <c r="J123" s="55"/>
      <c r="K123" s="55"/>
      <c r="L123" s="55"/>
      <c r="M123" s="55"/>
      <c r="N123" s="55"/>
      <c r="O123" s="55"/>
      <c r="P123" s="55"/>
      <c r="Q123" s="55"/>
      <c r="R123" s="55"/>
      <c r="S123" s="55"/>
      <c r="T123" s="55"/>
      <c r="U123" s="55"/>
      <c r="V123" s="55"/>
      <c r="W123" s="55"/>
      <c r="X123" s="55"/>
    </row>
    <row r="124" spans="1:24">
      <c r="A124" s="64"/>
      <c r="B124" s="470" t="s">
        <v>747</v>
      </c>
      <c r="C124" s="449"/>
      <c r="D124" s="450"/>
      <c r="E124" s="450"/>
      <c r="F124" s="450"/>
      <c r="G124" s="450"/>
      <c r="H124" s="450"/>
      <c r="I124" s="55"/>
      <c r="J124" s="55"/>
      <c r="K124" s="55"/>
      <c r="L124" s="55"/>
      <c r="M124" s="55"/>
      <c r="N124" s="55"/>
      <c r="O124" s="55"/>
      <c r="P124" s="55"/>
      <c r="Q124" s="55"/>
      <c r="R124" s="55"/>
      <c r="S124" s="55"/>
      <c r="T124" s="55"/>
      <c r="U124" s="55"/>
      <c r="V124" s="55"/>
      <c r="W124" s="55"/>
      <c r="X124" s="55"/>
    </row>
    <row r="125" spans="1:24" ht="22.8">
      <c r="B125" s="469" t="s">
        <v>748</v>
      </c>
      <c r="C125" s="449"/>
      <c r="D125" s="450"/>
      <c r="E125" s="450"/>
      <c r="F125" s="450"/>
      <c r="G125" s="450"/>
      <c r="H125" s="450"/>
      <c r="I125" s="55"/>
      <c r="J125" s="55"/>
      <c r="K125" s="55"/>
      <c r="L125" s="55"/>
      <c r="M125" s="55"/>
      <c r="N125" s="55"/>
      <c r="O125" s="55"/>
      <c r="P125" s="55"/>
      <c r="Q125" s="55"/>
      <c r="R125" s="55"/>
      <c r="S125" s="55"/>
      <c r="T125" s="55"/>
      <c r="U125" s="55"/>
      <c r="V125" s="55"/>
      <c r="W125" s="55"/>
      <c r="X125" s="55"/>
    </row>
    <row r="126" spans="1:24">
      <c r="B126" s="469" t="s">
        <v>749</v>
      </c>
      <c r="C126" s="449"/>
      <c r="D126" s="450"/>
      <c r="E126" s="450"/>
      <c r="F126" s="450"/>
      <c r="G126" s="450"/>
      <c r="H126" s="450"/>
      <c r="I126" s="55"/>
      <c r="J126" s="55"/>
      <c r="K126" s="55"/>
      <c r="L126" s="55"/>
      <c r="M126" s="55"/>
      <c r="N126" s="55"/>
      <c r="O126" s="60"/>
      <c r="P126" s="55"/>
      <c r="Q126" s="55"/>
      <c r="R126" s="55"/>
      <c r="S126" s="55"/>
      <c r="T126" s="55"/>
      <c r="U126" s="55"/>
      <c r="V126" s="55"/>
      <c r="W126" s="55"/>
      <c r="X126" s="55"/>
    </row>
    <row r="127" spans="1:24">
      <c r="A127" s="64"/>
      <c r="B127" s="470" t="s">
        <v>750</v>
      </c>
      <c r="C127" s="449"/>
      <c r="D127" s="450"/>
      <c r="E127" s="450"/>
      <c r="F127" s="450"/>
      <c r="G127" s="450"/>
      <c r="H127" s="450"/>
      <c r="I127" s="55"/>
      <c r="J127" s="55"/>
      <c r="K127" s="55"/>
      <c r="L127" s="55"/>
      <c r="M127" s="55"/>
      <c r="N127" s="55"/>
      <c r="O127" s="55"/>
      <c r="P127" s="55"/>
      <c r="Q127" s="55"/>
      <c r="R127" s="55"/>
      <c r="S127" s="55"/>
      <c r="T127" s="55"/>
      <c r="U127" s="55"/>
      <c r="V127" s="55"/>
      <c r="W127" s="55"/>
      <c r="X127" s="55"/>
    </row>
    <row r="128" spans="1:24">
      <c r="A128" s="87" t="s">
        <v>155</v>
      </c>
      <c r="B128" s="470" t="s">
        <v>751</v>
      </c>
      <c r="C128" s="450"/>
      <c r="E128" s="450"/>
      <c r="F128" s="450"/>
      <c r="G128" s="450"/>
      <c r="H128" s="450"/>
      <c r="I128" s="55"/>
      <c r="J128" s="55"/>
      <c r="K128" s="55"/>
      <c r="L128" s="55"/>
      <c r="M128" s="55"/>
      <c r="N128" s="55"/>
      <c r="O128" s="55"/>
      <c r="P128" s="55"/>
      <c r="Q128" s="55"/>
      <c r="R128" s="55"/>
      <c r="S128" s="55"/>
      <c r="T128" s="55"/>
      <c r="U128" s="55"/>
      <c r="V128" s="55"/>
      <c r="W128" s="55"/>
      <c r="X128" s="55"/>
    </row>
    <row r="129" spans="1:24">
      <c r="A129" s="87" t="s">
        <v>156</v>
      </c>
      <c r="B129" s="470" t="s">
        <v>752</v>
      </c>
      <c r="C129" s="450"/>
      <c r="E129" s="450"/>
      <c r="F129" s="450"/>
      <c r="G129" s="450"/>
      <c r="H129" s="450"/>
      <c r="I129" s="55"/>
      <c r="J129" s="55"/>
      <c r="K129" s="55"/>
      <c r="L129" s="55"/>
      <c r="M129" s="55"/>
      <c r="N129" s="55"/>
      <c r="O129" s="55"/>
      <c r="P129" s="55"/>
      <c r="Q129" s="55"/>
      <c r="R129" s="55"/>
      <c r="S129" s="55"/>
      <c r="T129" s="55"/>
      <c r="U129" s="55"/>
      <c r="V129" s="55"/>
      <c r="W129" s="55"/>
      <c r="X129" s="55"/>
    </row>
    <row r="130" spans="1:24">
      <c r="A130" s="87" t="s">
        <v>753</v>
      </c>
      <c r="B130" s="470" t="s">
        <v>754</v>
      </c>
      <c r="C130" s="450"/>
      <c r="E130" s="450"/>
      <c r="F130" s="450"/>
      <c r="G130" s="450"/>
      <c r="H130" s="450"/>
      <c r="I130" s="55"/>
      <c r="J130" s="55"/>
      <c r="K130" s="55"/>
      <c r="L130" s="55"/>
      <c r="M130" s="55"/>
      <c r="N130" s="55"/>
      <c r="O130" s="55"/>
      <c r="P130" s="55"/>
      <c r="Q130" s="55"/>
      <c r="R130" s="55"/>
      <c r="S130" s="55"/>
      <c r="T130" s="55"/>
      <c r="U130" s="55"/>
      <c r="V130" s="55"/>
      <c r="W130" s="55"/>
      <c r="X130" s="55"/>
    </row>
    <row r="131" spans="1:24" ht="22.8">
      <c r="A131" s="64"/>
      <c r="B131" s="470" t="s">
        <v>1456</v>
      </c>
      <c r="C131" s="449"/>
      <c r="D131" s="450"/>
      <c r="E131" s="450"/>
      <c r="F131" s="450"/>
      <c r="G131" s="450"/>
      <c r="H131" s="450"/>
      <c r="I131" s="55"/>
      <c r="J131" s="55"/>
      <c r="K131" s="55"/>
      <c r="L131" s="55"/>
      <c r="M131" s="55"/>
      <c r="N131" s="55"/>
      <c r="O131" s="55"/>
      <c r="P131" s="55"/>
      <c r="Q131" s="55"/>
      <c r="R131" s="55"/>
      <c r="S131" s="55"/>
      <c r="T131" s="55"/>
      <c r="U131" s="55"/>
      <c r="V131" s="55"/>
      <c r="W131" s="55"/>
      <c r="X131" s="55"/>
    </row>
    <row r="132" spans="1:24">
      <c r="A132" s="64"/>
      <c r="B132" s="470"/>
      <c r="C132" s="449"/>
      <c r="D132" s="450"/>
      <c r="E132" s="450"/>
      <c r="F132" s="450"/>
      <c r="G132" s="450"/>
      <c r="H132" s="450"/>
      <c r="I132" s="55"/>
      <c r="J132" s="55"/>
      <c r="K132" s="55"/>
      <c r="L132" s="55"/>
      <c r="M132" s="55"/>
      <c r="N132" s="55"/>
      <c r="O132" s="55"/>
      <c r="P132" s="55"/>
      <c r="Q132" s="55"/>
      <c r="R132" s="55"/>
      <c r="S132" s="55"/>
      <c r="T132" s="55"/>
      <c r="U132" s="55"/>
      <c r="V132" s="55"/>
      <c r="W132" s="55"/>
      <c r="X132" s="55"/>
    </row>
    <row r="133" spans="1:24">
      <c r="A133" s="72" t="s">
        <v>119</v>
      </c>
      <c r="B133" s="479" t="s">
        <v>755</v>
      </c>
      <c r="C133" s="450"/>
      <c r="E133" s="450"/>
      <c r="F133" s="450"/>
      <c r="G133" s="450"/>
      <c r="H133" s="450"/>
      <c r="I133" s="55"/>
      <c r="J133" s="55"/>
      <c r="K133" s="55"/>
      <c r="L133" s="55"/>
      <c r="M133" s="55"/>
      <c r="N133" s="55"/>
      <c r="O133" s="55"/>
      <c r="P133" s="55"/>
      <c r="Q133" s="55"/>
      <c r="R133" s="55"/>
      <c r="S133" s="55"/>
      <c r="T133" s="55"/>
      <c r="U133" s="55"/>
      <c r="V133" s="55"/>
      <c r="W133" s="55"/>
      <c r="X133" s="55"/>
    </row>
    <row r="134" spans="1:24">
      <c r="A134" s="72" t="s">
        <v>119</v>
      </c>
      <c r="B134" s="480" t="s">
        <v>707</v>
      </c>
      <c r="C134" s="451"/>
      <c r="E134" s="450"/>
      <c r="F134" s="450"/>
      <c r="G134" s="450"/>
      <c r="H134" s="450"/>
      <c r="I134" s="12"/>
      <c r="J134" s="12"/>
      <c r="K134" s="12"/>
      <c r="L134" s="12"/>
      <c r="M134" s="12"/>
      <c r="N134" s="12"/>
      <c r="O134" s="12"/>
      <c r="P134" s="12"/>
      <c r="Q134" s="12"/>
      <c r="R134" s="12"/>
      <c r="S134" s="12"/>
      <c r="T134" s="12"/>
      <c r="U134" s="12"/>
      <c r="V134" s="12"/>
      <c r="W134" s="12"/>
      <c r="X134" s="12"/>
    </row>
    <row r="135" spans="1:24">
      <c r="A135" s="64"/>
      <c r="B135" s="470"/>
      <c r="C135" s="449"/>
      <c r="D135" s="450"/>
      <c r="E135" s="450"/>
      <c r="F135" s="450"/>
      <c r="G135" s="450"/>
      <c r="H135" s="450"/>
      <c r="I135" s="55"/>
      <c r="J135" s="55"/>
      <c r="K135" s="55"/>
      <c r="L135" s="55"/>
      <c r="M135" s="55"/>
      <c r="N135" s="55"/>
      <c r="O135" s="55"/>
      <c r="P135" s="55"/>
      <c r="Q135" s="55"/>
      <c r="R135" s="55"/>
      <c r="S135" s="55"/>
      <c r="T135" s="55"/>
      <c r="U135" s="55"/>
      <c r="V135" s="55"/>
      <c r="W135" s="55"/>
      <c r="X135" s="55"/>
    </row>
    <row r="136" spans="1:24">
      <c r="A136" s="64"/>
      <c r="B136" s="477" t="s">
        <v>756</v>
      </c>
      <c r="C136" s="449"/>
      <c r="D136" s="450"/>
      <c r="E136" s="450"/>
      <c r="F136" s="450"/>
      <c r="G136" s="450"/>
      <c r="H136" s="450"/>
      <c r="I136" s="55"/>
      <c r="J136" s="55"/>
      <c r="K136" s="55"/>
      <c r="L136" s="55"/>
      <c r="M136" s="55"/>
      <c r="N136" s="55"/>
      <c r="O136" s="55"/>
      <c r="P136" s="55"/>
      <c r="Q136" s="55"/>
      <c r="R136" s="55"/>
      <c r="S136" s="55"/>
      <c r="T136" s="55"/>
      <c r="U136" s="55"/>
      <c r="V136" s="55"/>
      <c r="W136" s="55"/>
      <c r="X136" s="55"/>
    </row>
    <row r="137" spans="1:24">
      <c r="A137" s="64"/>
      <c r="B137" s="470" t="s">
        <v>1457</v>
      </c>
      <c r="C137" s="449"/>
      <c r="D137" s="450"/>
      <c r="E137" s="450"/>
      <c r="F137" s="450"/>
      <c r="G137" s="450"/>
      <c r="H137" s="450"/>
      <c r="I137" s="55"/>
      <c r="J137" s="55"/>
      <c r="K137" s="55"/>
      <c r="L137" s="55"/>
      <c r="M137" s="55"/>
      <c r="N137" s="55"/>
      <c r="O137" s="55"/>
      <c r="P137" s="55"/>
      <c r="Q137" s="55"/>
      <c r="R137" s="55"/>
      <c r="S137" s="55"/>
      <c r="T137" s="55"/>
      <c r="U137" s="55"/>
      <c r="V137" s="55"/>
      <c r="W137" s="55"/>
      <c r="X137" s="55"/>
    </row>
    <row r="138" spans="1:24">
      <c r="A138" s="64"/>
      <c r="B138" s="470"/>
      <c r="C138" s="449"/>
      <c r="D138" s="450"/>
      <c r="E138" s="450"/>
      <c r="F138" s="450"/>
      <c r="G138" s="450"/>
      <c r="H138" s="450"/>
      <c r="I138" s="55"/>
      <c r="J138" s="55"/>
      <c r="K138" s="55"/>
      <c r="L138" s="55"/>
      <c r="M138" s="55"/>
      <c r="N138" s="55"/>
      <c r="O138" s="55"/>
      <c r="P138" s="55"/>
      <c r="Q138" s="55"/>
      <c r="R138" s="55"/>
      <c r="S138" s="55"/>
      <c r="T138" s="55"/>
      <c r="U138" s="55"/>
      <c r="V138" s="55"/>
      <c r="W138" s="55"/>
      <c r="X138" s="55"/>
    </row>
    <row r="139" spans="1:24" ht="22.8">
      <c r="A139" s="64"/>
      <c r="B139" s="470" t="s">
        <v>1458</v>
      </c>
      <c r="C139" s="449"/>
      <c r="D139" s="450"/>
      <c r="E139" s="450"/>
      <c r="F139" s="450"/>
      <c r="G139" s="450"/>
      <c r="H139" s="450"/>
      <c r="I139" s="55"/>
      <c r="J139" s="55"/>
      <c r="K139" s="55"/>
      <c r="L139" s="55"/>
      <c r="M139" s="55"/>
      <c r="N139" s="55"/>
      <c r="O139" s="55"/>
      <c r="P139" s="55"/>
      <c r="Q139" s="55"/>
      <c r="R139" s="55"/>
      <c r="S139" s="55"/>
      <c r="T139" s="55"/>
      <c r="U139" s="55"/>
      <c r="V139" s="55"/>
      <c r="W139" s="55"/>
      <c r="X139" s="55"/>
    </row>
    <row r="140" spans="1:24">
      <c r="A140" s="64"/>
      <c r="B140" s="470"/>
      <c r="C140" s="449"/>
      <c r="D140" s="450"/>
      <c r="E140" s="450"/>
      <c r="F140" s="450"/>
      <c r="G140" s="450"/>
      <c r="H140" s="450"/>
      <c r="I140" s="55"/>
      <c r="J140" s="55"/>
      <c r="K140" s="55"/>
      <c r="L140" s="55"/>
      <c r="M140" s="55"/>
      <c r="N140" s="55"/>
      <c r="O140" s="55"/>
      <c r="P140" s="55"/>
      <c r="Q140" s="55"/>
      <c r="R140" s="55"/>
      <c r="S140" s="55"/>
      <c r="T140" s="55"/>
      <c r="U140" s="55"/>
      <c r="V140" s="55"/>
      <c r="W140" s="55"/>
      <c r="X140" s="55"/>
    </row>
    <row r="141" spans="1:24">
      <c r="A141" s="64"/>
      <c r="B141" s="477" t="s">
        <v>757</v>
      </c>
      <c r="C141" s="449"/>
      <c r="D141" s="450"/>
      <c r="E141" s="450"/>
      <c r="F141" s="450"/>
      <c r="G141" s="450"/>
      <c r="H141" s="450"/>
      <c r="I141" s="55"/>
      <c r="J141" s="55"/>
      <c r="K141" s="55"/>
      <c r="L141" s="55"/>
      <c r="M141" s="55"/>
      <c r="N141" s="55"/>
      <c r="O141" s="55"/>
      <c r="P141" s="55"/>
      <c r="Q141" s="55"/>
      <c r="R141" s="55"/>
      <c r="S141" s="55"/>
      <c r="T141" s="55"/>
      <c r="U141" s="55"/>
      <c r="V141" s="55"/>
      <c r="W141" s="55"/>
      <c r="X141" s="55"/>
    </row>
    <row r="142" spans="1:24" ht="22.8">
      <c r="A142" s="64"/>
      <c r="B142" s="470" t="s">
        <v>1459</v>
      </c>
      <c r="C142" s="449"/>
      <c r="D142" s="450"/>
      <c r="E142" s="450"/>
      <c r="F142" s="450"/>
      <c r="G142" s="450"/>
      <c r="H142" s="450"/>
      <c r="I142" s="55"/>
      <c r="J142" s="55"/>
      <c r="K142" s="55"/>
      <c r="L142" s="55"/>
      <c r="M142" s="55"/>
      <c r="N142" s="55"/>
      <c r="O142" s="55"/>
      <c r="P142" s="55"/>
      <c r="Q142" s="55"/>
      <c r="R142" s="55"/>
      <c r="S142" s="55"/>
      <c r="T142" s="55"/>
      <c r="U142" s="55"/>
      <c r="V142" s="55"/>
      <c r="W142" s="55"/>
      <c r="X142" s="55"/>
    </row>
    <row r="143" spans="1:24">
      <c r="A143" s="64"/>
      <c r="B143" s="470" t="s">
        <v>758</v>
      </c>
      <c r="C143" s="449"/>
      <c r="D143" s="450"/>
      <c r="E143" s="450"/>
      <c r="F143" s="450"/>
      <c r="G143" s="450"/>
      <c r="H143" s="450"/>
      <c r="I143" s="55"/>
      <c r="J143" s="55"/>
      <c r="K143" s="55"/>
      <c r="L143" s="55"/>
      <c r="M143" s="55"/>
      <c r="N143" s="55"/>
      <c r="O143" s="55"/>
      <c r="P143" s="55"/>
      <c r="Q143" s="55"/>
      <c r="R143" s="55"/>
      <c r="S143" s="55"/>
      <c r="T143" s="55"/>
      <c r="U143" s="55"/>
      <c r="V143" s="55"/>
      <c r="W143" s="55"/>
      <c r="X143" s="55"/>
    </row>
    <row r="144" spans="1:24" ht="22.8">
      <c r="A144" s="64"/>
      <c r="B144" s="470" t="s">
        <v>1460</v>
      </c>
      <c r="C144" s="449"/>
      <c r="D144" s="450"/>
      <c r="E144" s="450"/>
      <c r="F144" s="450"/>
      <c r="G144" s="450"/>
      <c r="H144" s="450"/>
      <c r="I144" s="55"/>
      <c r="J144" s="55"/>
      <c r="K144" s="55"/>
      <c r="L144" s="55"/>
      <c r="M144" s="55"/>
      <c r="N144" s="55"/>
      <c r="O144" s="55"/>
      <c r="P144" s="55"/>
      <c r="Q144" s="55"/>
      <c r="R144" s="55"/>
      <c r="S144" s="55"/>
      <c r="T144" s="55"/>
      <c r="U144" s="55"/>
      <c r="V144" s="55"/>
      <c r="W144" s="55"/>
      <c r="X144" s="55"/>
    </row>
    <row r="145" spans="1:26" ht="34.200000000000003">
      <c r="A145" s="64"/>
      <c r="B145" s="470" t="s">
        <v>1461</v>
      </c>
      <c r="C145" s="449"/>
      <c r="D145" s="450"/>
      <c r="E145" s="450"/>
      <c r="F145" s="450"/>
      <c r="G145" s="450"/>
      <c r="H145" s="450"/>
      <c r="I145" s="55"/>
      <c r="J145" s="55"/>
      <c r="K145" s="55"/>
      <c r="L145" s="55"/>
      <c r="M145" s="55"/>
      <c r="N145" s="55"/>
      <c r="O145" s="55"/>
      <c r="P145" s="55"/>
      <c r="Q145" s="55"/>
      <c r="R145" s="55"/>
      <c r="S145" s="55"/>
      <c r="T145" s="55"/>
      <c r="U145" s="55"/>
      <c r="V145" s="55"/>
      <c r="W145" s="55"/>
      <c r="X145" s="55"/>
    </row>
    <row r="146" spans="1:26">
      <c r="A146" s="64"/>
      <c r="B146" s="470"/>
      <c r="C146" s="449"/>
      <c r="D146" s="450"/>
      <c r="E146" s="450"/>
      <c r="F146" s="450"/>
      <c r="G146" s="450"/>
      <c r="H146" s="450"/>
      <c r="I146" s="55"/>
      <c r="J146" s="55"/>
      <c r="K146" s="55"/>
      <c r="L146" s="55"/>
      <c r="M146" s="55"/>
      <c r="N146" s="55"/>
      <c r="O146" s="55"/>
      <c r="P146" s="55"/>
      <c r="Q146" s="55"/>
      <c r="R146" s="55"/>
      <c r="S146" s="55"/>
      <c r="T146" s="55"/>
      <c r="U146" s="55"/>
      <c r="V146" s="55"/>
      <c r="W146" s="55"/>
      <c r="X146" s="55"/>
    </row>
    <row r="147" spans="1:26" ht="34.200000000000003">
      <c r="A147" s="64"/>
      <c r="B147" s="470" t="s">
        <v>1462</v>
      </c>
      <c r="C147" s="449"/>
      <c r="D147" s="450"/>
      <c r="E147" s="450"/>
      <c r="F147" s="450"/>
      <c r="G147" s="450"/>
      <c r="H147" s="450"/>
      <c r="I147" s="55"/>
      <c r="J147" s="55"/>
      <c r="K147" s="55"/>
      <c r="L147" s="55"/>
      <c r="M147" s="55"/>
      <c r="N147" s="55"/>
      <c r="O147" s="55"/>
      <c r="P147" s="55"/>
      <c r="Q147" s="55"/>
      <c r="R147" s="55"/>
      <c r="S147" s="55"/>
      <c r="T147" s="55"/>
      <c r="U147" s="55"/>
      <c r="V147" s="55"/>
      <c r="W147" s="55"/>
      <c r="X147" s="55"/>
      <c r="Y147" s="55"/>
      <c r="Z147" s="55"/>
    </row>
    <row r="148" spans="1:26">
      <c r="A148" s="64"/>
      <c r="B148" s="470"/>
      <c r="C148" s="449"/>
      <c r="D148" s="450"/>
      <c r="E148" s="450"/>
      <c r="F148" s="450"/>
      <c r="G148" s="450"/>
      <c r="H148" s="450"/>
      <c r="I148" s="55"/>
      <c r="J148" s="55"/>
      <c r="K148" s="55"/>
      <c r="L148" s="55"/>
      <c r="M148" s="55"/>
      <c r="N148" s="55"/>
      <c r="O148" s="55"/>
      <c r="P148" s="55"/>
      <c r="Q148" s="55"/>
      <c r="R148" s="55"/>
      <c r="S148" s="55"/>
      <c r="T148" s="55"/>
      <c r="U148" s="55"/>
      <c r="V148" s="55"/>
      <c r="W148" s="55"/>
      <c r="X148" s="55"/>
      <c r="Y148" s="55"/>
      <c r="Z148" s="55"/>
    </row>
    <row r="149" spans="1:26">
      <c r="A149" s="64"/>
      <c r="B149" s="477" t="s">
        <v>759</v>
      </c>
      <c r="C149" s="449"/>
      <c r="D149" s="450"/>
      <c r="E149" s="450"/>
      <c r="F149" s="450"/>
      <c r="G149" s="450"/>
      <c r="H149" s="450"/>
      <c r="I149" s="55"/>
      <c r="J149" s="55"/>
      <c r="K149" s="55"/>
      <c r="L149" s="55"/>
      <c r="M149" s="55"/>
      <c r="N149" s="55"/>
      <c r="O149" s="55"/>
      <c r="P149" s="55"/>
      <c r="Q149" s="55"/>
      <c r="R149" s="55"/>
      <c r="S149" s="55"/>
      <c r="T149" s="55"/>
      <c r="U149" s="55"/>
      <c r="V149" s="55"/>
      <c r="W149" s="55"/>
      <c r="X149" s="55"/>
      <c r="Y149" s="55"/>
      <c r="Z149" s="55"/>
    </row>
    <row r="150" spans="1:26" ht="34.200000000000003">
      <c r="A150" s="64"/>
      <c r="B150" s="470" t="s">
        <v>1463</v>
      </c>
      <c r="C150" s="449"/>
      <c r="D150" s="450"/>
      <c r="E150" s="450"/>
      <c r="F150" s="450"/>
      <c r="G150" s="450"/>
      <c r="H150" s="450"/>
      <c r="I150" s="55"/>
      <c r="J150" s="55"/>
      <c r="K150" s="55"/>
      <c r="L150" s="55"/>
      <c r="M150" s="55"/>
      <c r="N150" s="55"/>
      <c r="O150" s="55"/>
      <c r="P150" s="55"/>
      <c r="Q150" s="55"/>
      <c r="R150" s="55"/>
      <c r="S150" s="55"/>
      <c r="T150" s="55"/>
      <c r="U150" s="55"/>
      <c r="V150" s="55"/>
      <c r="W150" s="55"/>
      <c r="X150" s="55"/>
      <c r="Y150" s="55"/>
      <c r="Z150" s="55"/>
    </row>
    <row r="151" spans="1:26">
      <c r="A151" s="64"/>
      <c r="B151" s="470" t="s">
        <v>760</v>
      </c>
      <c r="C151" s="449"/>
      <c r="D151" s="450"/>
      <c r="E151" s="450"/>
      <c r="F151" s="450"/>
      <c r="G151" s="450"/>
      <c r="H151" s="450"/>
      <c r="I151" s="55"/>
      <c r="J151" s="55"/>
      <c r="K151" s="55"/>
      <c r="L151" s="55"/>
      <c r="M151" s="55"/>
      <c r="N151" s="55"/>
      <c r="O151" s="55"/>
      <c r="P151" s="55"/>
      <c r="Q151" s="55"/>
      <c r="R151" s="55"/>
      <c r="S151" s="55"/>
      <c r="T151" s="55"/>
      <c r="U151" s="55"/>
      <c r="V151" s="55"/>
      <c r="W151" s="55"/>
      <c r="X151" s="55"/>
      <c r="Y151" s="55"/>
      <c r="Z151" s="55"/>
    </row>
    <row r="152" spans="1:26">
      <c r="A152" s="64"/>
      <c r="B152" s="470"/>
      <c r="C152" s="449"/>
      <c r="D152" s="450"/>
      <c r="E152" s="450"/>
      <c r="F152" s="450"/>
      <c r="G152" s="450"/>
      <c r="H152" s="450"/>
      <c r="I152" s="55"/>
      <c r="J152" s="55"/>
      <c r="K152" s="55"/>
      <c r="L152" s="55"/>
      <c r="M152" s="55"/>
      <c r="N152" s="55"/>
      <c r="O152" s="55"/>
      <c r="P152" s="55"/>
      <c r="Q152" s="55"/>
      <c r="R152" s="55"/>
      <c r="S152" s="55"/>
      <c r="T152" s="55"/>
      <c r="U152" s="55"/>
      <c r="V152" s="55"/>
      <c r="W152" s="55"/>
      <c r="X152" s="55"/>
      <c r="Y152" s="55"/>
      <c r="Z152" s="55"/>
    </row>
    <row r="153" spans="1:26">
      <c r="A153" s="64"/>
      <c r="B153" s="477" t="s">
        <v>761</v>
      </c>
      <c r="C153" s="449"/>
      <c r="D153" s="450"/>
      <c r="E153" s="450"/>
      <c r="F153" s="450"/>
      <c r="G153" s="450"/>
      <c r="H153" s="450"/>
      <c r="I153" s="55"/>
      <c r="J153" s="55"/>
      <c r="K153" s="55"/>
      <c r="L153" s="55"/>
      <c r="M153" s="55"/>
      <c r="N153" s="55"/>
      <c r="O153" s="55"/>
      <c r="P153" s="55"/>
      <c r="Q153" s="55"/>
      <c r="R153" s="55"/>
      <c r="S153" s="55"/>
      <c r="T153" s="55"/>
      <c r="U153" s="55"/>
      <c r="V153" s="55"/>
      <c r="W153" s="55"/>
      <c r="X153" s="55"/>
      <c r="Y153" s="55"/>
      <c r="Z153" s="55"/>
    </row>
    <row r="154" spans="1:26" ht="22.8">
      <c r="A154" s="64"/>
      <c r="B154" s="470" t="s">
        <v>1464</v>
      </c>
      <c r="C154" s="449"/>
      <c r="D154" s="450"/>
      <c r="E154" s="450"/>
      <c r="F154" s="450"/>
      <c r="G154" s="450"/>
      <c r="H154" s="450"/>
      <c r="I154" s="55"/>
      <c r="J154" s="55"/>
      <c r="K154" s="55"/>
      <c r="L154" s="55"/>
      <c r="M154" s="55"/>
      <c r="N154" s="55"/>
      <c r="O154" s="55"/>
      <c r="P154" s="55"/>
      <c r="Q154" s="55"/>
      <c r="R154" s="55"/>
      <c r="S154" s="55"/>
      <c r="T154" s="55"/>
      <c r="U154" s="55"/>
      <c r="V154" s="55"/>
      <c r="W154" s="55"/>
      <c r="X154" s="55"/>
      <c r="Y154" s="55"/>
      <c r="Z154" s="55"/>
    </row>
    <row r="155" spans="1:26">
      <c r="A155" s="64"/>
      <c r="B155" s="470"/>
      <c r="C155" s="449"/>
      <c r="D155" s="450"/>
      <c r="E155" s="450"/>
      <c r="F155" s="450"/>
      <c r="G155" s="450"/>
      <c r="H155" s="450"/>
      <c r="I155" s="55"/>
      <c r="J155" s="55"/>
      <c r="K155" s="55"/>
      <c r="L155" s="55"/>
      <c r="M155" s="55"/>
      <c r="N155" s="55"/>
      <c r="O155" s="55"/>
      <c r="P155" s="55"/>
      <c r="Q155" s="55"/>
      <c r="R155" s="55"/>
      <c r="S155" s="55"/>
      <c r="T155" s="55"/>
      <c r="U155" s="55"/>
      <c r="V155" s="55"/>
      <c r="W155" s="55"/>
      <c r="X155" s="55"/>
      <c r="Y155" s="55"/>
      <c r="Z155" s="55"/>
    </row>
    <row r="156" spans="1:26">
      <c r="A156" s="64"/>
      <c r="B156" s="470"/>
      <c r="C156" s="449"/>
      <c r="D156" s="450"/>
      <c r="E156" s="450"/>
      <c r="F156" s="450"/>
      <c r="G156" s="450"/>
      <c r="H156" s="450"/>
      <c r="I156" s="55"/>
      <c r="J156" s="55"/>
      <c r="K156" s="55"/>
      <c r="L156" s="55"/>
      <c r="M156" s="55"/>
      <c r="N156" s="55"/>
      <c r="O156" s="55"/>
      <c r="P156" s="55"/>
      <c r="Q156" s="55"/>
      <c r="R156" s="55"/>
      <c r="S156" s="55"/>
      <c r="T156" s="55"/>
      <c r="U156" s="55"/>
      <c r="V156" s="55"/>
      <c r="W156" s="55"/>
      <c r="X156" s="55"/>
      <c r="Y156" s="55"/>
      <c r="Z156" s="55"/>
    </row>
    <row r="157" spans="1:26">
      <c r="A157" s="64"/>
      <c r="B157" s="477" t="s">
        <v>723</v>
      </c>
      <c r="C157" s="449"/>
      <c r="D157" s="450"/>
      <c r="E157" s="450"/>
      <c r="F157" s="450"/>
      <c r="G157" s="450"/>
      <c r="H157" s="450"/>
      <c r="I157" s="55"/>
      <c r="J157" s="55"/>
      <c r="K157" s="55"/>
      <c r="L157" s="55"/>
      <c r="M157" s="55"/>
      <c r="N157" s="55"/>
      <c r="O157" s="55"/>
      <c r="P157" s="55"/>
      <c r="Q157" s="55"/>
      <c r="R157" s="55"/>
      <c r="S157" s="55"/>
      <c r="T157" s="55"/>
      <c r="U157" s="55"/>
      <c r="V157" s="55"/>
      <c r="W157" s="55"/>
      <c r="X157" s="55"/>
      <c r="Y157" s="55"/>
      <c r="Z157" s="55"/>
    </row>
    <row r="158" spans="1:26" ht="23.4">
      <c r="A158" s="64"/>
      <c r="B158" s="470" t="s">
        <v>1465</v>
      </c>
      <c r="C158" s="449"/>
      <c r="D158" s="450"/>
      <c r="E158" s="450"/>
      <c r="F158" s="450"/>
      <c r="G158" s="450"/>
      <c r="H158" s="450"/>
      <c r="I158" s="55"/>
      <c r="J158" s="55"/>
      <c r="K158" s="55"/>
      <c r="L158" s="55"/>
      <c r="M158" s="55"/>
      <c r="N158" s="55"/>
      <c r="O158" s="55"/>
      <c r="P158" s="55"/>
      <c r="Q158" s="55"/>
      <c r="R158" s="55"/>
      <c r="S158" s="55"/>
      <c r="T158" s="55"/>
      <c r="U158" s="55"/>
      <c r="V158" s="55"/>
      <c r="W158" s="55"/>
      <c r="X158" s="55"/>
      <c r="Y158" s="55"/>
      <c r="Z158" s="55"/>
    </row>
    <row r="159" spans="1:26">
      <c r="A159" s="64"/>
      <c r="B159" s="470" t="s">
        <v>762</v>
      </c>
      <c r="C159" s="449"/>
      <c r="D159" s="450"/>
      <c r="E159" s="450"/>
      <c r="F159" s="450"/>
      <c r="G159" s="450"/>
      <c r="H159" s="450"/>
      <c r="I159" s="55"/>
      <c r="J159" s="55"/>
      <c r="K159" s="55"/>
      <c r="L159" s="55"/>
      <c r="M159" s="55"/>
      <c r="N159" s="55"/>
      <c r="O159" s="55"/>
      <c r="P159" s="55"/>
      <c r="Q159" s="55"/>
      <c r="R159" s="55"/>
      <c r="S159" s="55"/>
      <c r="T159" s="55"/>
      <c r="U159" s="55"/>
      <c r="V159" s="55"/>
      <c r="W159" s="55"/>
      <c r="X159" s="55"/>
      <c r="Y159" s="55"/>
      <c r="Z159" s="55"/>
    </row>
    <row r="160" spans="1:26">
      <c r="A160" s="64"/>
      <c r="B160" s="470" t="s">
        <v>763</v>
      </c>
      <c r="C160" s="449"/>
      <c r="D160" s="450"/>
      <c r="E160" s="450"/>
      <c r="F160" s="450"/>
      <c r="G160" s="450"/>
      <c r="H160" s="450"/>
      <c r="I160" s="55"/>
      <c r="J160" s="55"/>
      <c r="K160" s="55"/>
      <c r="L160" s="55"/>
      <c r="M160" s="55"/>
      <c r="N160" s="55"/>
      <c r="O160" s="55"/>
      <c r="P160" s="55"/>
      <c r="Q160" s="55"/>
      <c r="R160" s="55"/>
      <c r="S160" s="55"/>
      <c r="T160" s="55"/>
      <c r="U160" s="55"/>
      <c r="V160" s="55"/>
      <c r="W160" s="55"/>
      <c r="X160" s="55"/>
      <c r="Y160" s="55"/>
      <c r="Z160" s="55"/>
    </row>
    <row r="161" spans="1:26">
      <c r="B161" s="482" t="s">
        <v>1466</v>
      </c>
      <c r="C161" s="454"/>
      <c r="D161" s="455"/>
      <c r="G161" s="450"/>
      <c r="H161" s="450"/>
      <c r="I161" s="55"/>
      <c r="J161" s="55"/>
      <c r="K161" s="55"/>
      <c r="L161" s="55"/>
      <c r="M161" s="55"/>
      <c r="N161" s="55"/>
      <c r="O161" s="55"/>
      <c r="P161" s="55"/>
      <c r="Q161" s="55"/>
      <c r="R161" s="55"/>
      <c r="S161" s="55"/>
      <c r="T161" s="55"/>
      <c r="U161" s="55"/>
      <c r="V161" s="55"/>
      <c r="W161" s="55"/>
      <c r="X161" s="55"/>
      <c r="Y161" s="55"/>
      <c r="Z161" s="55"/>
    </row>
    <row r="162" spans="1:26">
      <c r="B162" s="482" t="s">
        <v>1467</v>
      </c>
      <c r="C162" s="454"/>
      <c r="D162" s="455"/>
      <c r="G162" s="450"/>
      <c r="H162" s="450"/>
      <c r="I162" s="55"/>
      <c r="J162" s="55"/>
      <c r="K162" s="55"/>
      <c r="L162" s="55"/>
      <c r="M162" s="55"/>
      <c r="N162" s="55"/>
      <c r="O162" s="55"/>
      <c r="P162" s="55"/>
      <c r="Q162" s="55"/>
      <c r="R162" s="55"/>
      <c r="S162" s="55"/>
      <c r="T162" s="55"/>
      <c r="U162" s="55"/>
      <c r="V162" s="55"/>
      <c r="W162" s="55"/>
      <c r="X162" s="55"/>
      <c r="Y162" s="55"/>
      <c r="Z162" s="55"/>
    </row>
    <row r="163" spans="1:26">
      <c r="B163" s="482" t="s">
        <v>1468</v>
      </c>
      <c r="C163" s="454"/>
      <c r="D163" s="455"/>
      <c r="G163" s="450"/>
      <c r="H163" s="450"/>
      <c r="I163" s="55"/>
      <c r="J163" s="55"/>
      <c r="K163" s="55"/>
      <c r="L163" s="55"/>
      <c r="M163" s="55"/>
      <c r="N163" s="55"/>
      <c r="O163" s="55"/>
      <c r="P163" s="55"/>
      <c r="Q163" s="55"/>
      <c r="R163" s="55"/>
      <c r="S163" s="55"/>
      <c r="T163" s="55"/>
      <c r="U163" s="55"/>
      <c r="V163" s="55"/>
      <c r="W163" s="55"/>
      <c r="X163" s="55"/>
      <c r="Y163" s="55"/>
      <c r="Z163" s="55"/>
    </row>
    <row r="164" spans="1:26">
      <c r="B164" s="482" t="s">
        <v>1469</v>
      </c>
      <c r="C164" s="454"/>
      <c r="D164" s="455"/>
      <c r="G164" s="450"/>
      <c r="H164" s="450"/>
      <c r="I164" s="55"/>
      <c r="J164" s="55"/>
      <c r="K164" s="55"/>
      <c r="L164" s="55"/>
      <c r="M164" s="55"/>
      <c r="N164" s="55"/>
      <c r="O164" s="55"/>
      <c r="P164" s="55"/>
      <c r="Q164" s="55"/>
      <c r="R164" s="55"/>
      <c r="S164" s="55"/>
      <c r="T164" s="55"/>
      <c r="U164" s="55"/>
      <c r="V164" s="55"/>
      <c r="W164" s="55"/>
      <c r="X164" s="55"/>
      <c r="Y164" s="55"/>
      <c r="Z164" s="55"/>
    </row>
    <row r="165" spans="1:26">
      <c r="A165" s="64"/>
      <c r="B165" s="470"/>
      <c r="C165" s="449"/>
      <c r="D165" s="450"/>
      <c r="E165" s="450"/>
      <c r="F165" s="450"/>
      <c r="G165" s="450"/>
      <c r="H165" s="450"/>
      <c r="I165" s="55"/>
      <c r="J165" s="55"/>
      <c r="K165" s="55"/>
      <c r="L165" s="55"/>
      <c r="M165" s="55"/>
      <c r="N165" s="55"/>
      <c r="O165" s="55"/>
      <c r="P165" s="55"/>
      <c r="Q165" s="55"/>
      <c r="R165" s="55"/>
      <c r="S165" s="55"/>
      <c r="T165" s="55"/>
      <c r="U165" s="55"/>
      <c r="V165" s="55"/>
      <c r="W165" s="55"/>
      <c r="X165" s="55"/>
      <c r="Y165" s="55"/>
      <c r="Z165" s="55"/>
    </row>
    <row r="166" spans="1:26" ht="34.200000000000003">
      <c r="A166" s="64"/>
      <c r="B166" s="470" t="s">
        <v>1470</v>
      </c>
      <c r="C166" s="449"/>
      <c r="D166" s="450"/>
      <c r="E166" s="450"/>
      <c r="F166" s="450"/>
      <c r="G166" s="450"/>
      <c r="H166" s="450"/>
      <c r="I166" s="55"/>
      <c r="J166" s="55"/>
      <c r="K166" s="55"/>
      <c r="L166" s="55"/>
      <c r="M166" s="55"/>
      <c r="N166" s="55"/>
      <c r="O166" s="55"/>
      <c r="P166" s="55"/>
      <c r="Q166" s="55"/>
      <c r="R166" s="55"/>
      <c r="S166" s="55"/>
      <c r="T166" s="55"/>
      <c r="U166" s="55"/>
      <c r="V166" s="55"/>
      <c r="W166" s="55"/>
      <c r="X166" s="55"/>
      <c r="Y166" s="55"/>
      <c r="Z166" s="55"/>
    </row>
    <row r="167" spans="1:26">
      <c r="A167" s="64"/>
      <c r="B167" s="470"/>
      <c r="C167" s="449"/>
      <c r="D167" s="450"/>
      <c r="E167" s="450"/>
      <c r="F167" s="450"/>
      <c r="G167" s="450"/>
      <c r="H167" s="450"/>
      <c r="I167" s="55"/>
      <c r="J167" s="55"/>
      <c r="K167" s="55"/>
      <c r="L167" s="55"/>
      <c r="M167" s="55"/>
      <c r="N167" s="55"/>
      <c r="O167" s="55"/>
      <c r="P167" s="55"/>
      <c r="Q167" s="55"/>
      <c r="R167" s="55"/>
      <c r="S167" s="55"/>
      <c r="T167" s="55"/>
      <c r="U167" s="55"/>
      <c r="V167" s="55"/>
      <c r="W167" s="55"/>
      <c r="X167" s="55"/>
      <c r="Y167" s="55"/>
      <c r="Z167" s="55"/>
    </row>
    <row r="168" spans="1:26">
      <c r="A168" s="64"/>
      <c r="B168" s="470"/>
      <c r="C168" s="449"/>
      <c r="D168" s="450"/>
      <c r="E168" s="450"/>
      <c r="F168" s="450"/>
      <c r="G168" s="450"/>
      <c r="H168" s="450"/>
      <c r="I168" s="55"/>
      <c r="J168" s="55"/>
      <c r="K168" s="55"/>
      <c r="L168" s="55"/>
      <c r="M168" s="55"/>
      <c r="N168" s="55"/>
      <c r="O168" s="55"/>
      <c r="P168" s="55"/>
      <c r="Q168" s="55"/>
      <c r="R168" s="55"/>
      <c r="S168" s="55"/>
      <c r="T168" s="55"/>
      <c r="U168" s="55"/>
      <c r="V168" s="55"/>
      <c r="W168" s="55"/>
      <c r="X168" s="55"/>
      <c r="Y168" s="55"/>
      <c r="Z168" s="55"/>
    </row>
    <row r="169" spans="1:26" ht="16.2">
      <c r="A169" s="64"/>
      <c r="B169" s="484" t="s">
        <v>765</v>
      </c>
      <c r="C169" s="449"/>
      <c r="D169" s="450"/>
      <c r="E169" s="450"/>
      <c r="F169" s="450"/>
      <c r="G169" s="450"/>
      <c r="H169" s="450"/>
      <c r="I169" s="55"/>
      <c r="J169" s="55"/>
      <c r="K169" s="55"/>
      <c r="L169" s="55"/>
      <c r="M169" s="55"/>
      <c r="N169" s="55"/>
      <c r="O169" s="55"/>
      <c r="P169" s="55"/>
      <c r="Q169" s="55"/>
      <c r="R169" s="55"/>
      <c r="S169" s="55"/>
      <c r="T169" s="55"/>
      <c r="U169" s="55"/>
      <c r="V169" s="55"/>
      <c r="W169" s="55"/>
      <c r="X169" s="55"/>
      <c r="Y169" s="55"/>
      <c r="Z169" s="55"/>
    </row>
    <row r="170" spans="1:26">
      <c r="A170" s="64"/>
      <c r="B170" s="470"/>
      <c r="C170" s="449"/>
      <c r="D170" s="450"/>
      <c r="E170" s="450"/>
      <c r="F170" s="450"/>
      <c r="G170" s="450"/>
      <c r="H170" s="450"/>
      <c r="I170" s="55"/>
      <c r="J170" s="55"/>
      <c r="K170" s="55"/>
      <c r="L170" s="55"/>
      <c r="M170" s="55"/>
      <c r="N170" s="55"/>
      <c r="O170" s="55"/>
      <c r="P170" s="55"/>
      <c r="Q170" s="55"/>
      <c r="R170" s="55"/>
      <c r="S170" s="55"/>
      <c r="T170" s="55"/>
      <c r="U170" s="55"/>
      <c r="V170" s="55"/>
      <c r="W170" s="55"/>
      <c r="X170" s="55"/>
      <c r="Y170" s="55"/>
      <c r="Z170" s="55"/>
    </row>
    <row r="171" spans="1:26">
      <c r="A171" s="64"/>
      <c r="B171" s="477" t="s">
        <v>705</v>
      </c>
      <c r="C171" s="449"/>
      <c r="D171" s="450"/>
      <c r="E171" s="450"/>
      <c r="F171" s="450"/>
      <c r="G171" s="450"/>
      <c r="H171" s="450"/>
      <c r="I171" s="55"/>
      <c r="J171" s="55"/>
      <c r="K171" s="55"/>
      <c r="L171" s="55"/>
      <c r="M171" s="55"/>
      <c r="N171" s="55"/>
      <c r="O171" s="55"/>
      <c r="P171" s="55"/>
      <c r="Q171" s="55"/>
      <c r="R171" s="55"/>
      <c r="S171" s="55"/>
      <c r="T171" s="55"/>
      <c r="U171" s="55"/>
      <c r="V171" s="55"/>
      <c r="W171" s="55"/>
      <c r="X171" s="55"/>
      <c r="Y171" s="55"/>
      <c r="Z171" s="55"/>
    </row>
    <row r="172" spans="1:26" ht="22.8">
      <c r="A172" s="64"/>
      <c r="B172" s="470" t="s">
        <v>1471</v>
      </c>
      <c r="C172" s="449"/>
      <c r="D172" s="450"/>
      <c r="E172" s="450"/>
      <c r="F172" s="450"/>
      <c r="G172" s="450"/>
      <c r="H172" s="450"/>
      <c r="I172" s="55"/>
      <c r="J172" s="55"/>
      <c r="K172" s="55"/>
      <c r="L172" s="55"/>
      <c r="M172" s="55"/>
      <c r="N172" s="55"/>
      <c r="O172" s="55"/>
      <c r="P172" s="55"/>
      <c r="Q172" s="55"/>
      <c r="R172" s="55"/>
      <c r="S172" s="55"/>
      <c r="T172" s="55"/>
      <c r="U172" s="55"/>
      <c r="V172" s="55"/>
      <c r="W172" s="55"/>
      <c r="X172" s="55"/>
      <c r="Y172" s="55"/>
      <c r="Z172" s="55"/>
    </row>
    <row r="173" spans="1:26">
      <c r="A173" s="64"/>
      <c r="B173" s="470"/>
      <c r="C173" s="449"/>
      <c r="D173" s="450"/>
      <c r="E173" s="450"/>
      <c r="F173" s="450"/>
      <c r="G173" s="450"/>
      <c r="H173" s="450"/>
      <c r="I173" s="55"/>
      <c r="J173" s="55"/>
      <c r="K173" s="55"/>
      <c r="L173" s="55"/>
      <c r="M173" s="55"/>
      <c r="N173" s="55"/>
      <c r="O173" s="55"/>
      <c r="P173" s="55"/>
      <c r="Q173" s="55"/>
      <c r="R173" s="55"/>
      <c r="S173" s="55"/>
      <c r="T173" s="55"/>
      <c r="U173" s="55"/>
      <c r="V173" s="55"/>
      <c r="W173" s="55"/>
      <c r="X173" s="55"/>
      <c r="Y173" s="55"/>
      <c r="Z173" s="55"/>
    </row>
    <row r="174" spans="1:26">
      <c r="A174" s="64"/>
      <c r="B174" s="470" t="s">
        <v>766</v>
      </c>
      <c r="C174" s="449"/>
      <c r="D174" s="450"/>
      <c r="E174" s="450"/>
      <c r="F174" s="450"/>
      <c r="G174" s="450"/>
      <c r="H174" s="450"/>
      <c r="I174" s="55"/>
      <c r="J174" s="55"/>
      <c r="K174" s="55"/>
      <c r="L174" s="55"/>
      <c r="M174" s="55"/>
      <c r="N174" s="55"/>
      <c r="O174" s="55"/>
      <c r="P174" s="55"/>
      <c r="Q174" s="55"/>
      <c r="R174" s="55"/>
      <c r="S174" s="55"/>
      <c r="T174" s="55"/>
      <c r="U174" s="55"/>
      <c r="V174" s="55"/>
      <c r="W174" s="55"/>
      <c r="X174" s="55"/>
      <c r="Y174" s="55"/>
      <c r="Z174" s="55"/>
    </row>
    <row r="175" spans="1:26">
      <c r="A175" s="64"/>
      <c r="B175" s="470"/>
      <c r="C175" s="449"/>
      <c r="D175" s="450"/>
      <c r="E175" s="450"/>
      <c r="F175" s="450"/>
      <c r="G175" s="450"/>
      <c r="H175" s="450"/>
      <c r="I175" s="55"/>
      <c r="J175" s="55"/>
      <c r="K175" s="55"/>
      <c r="L175" s="55"/>
      <c r="M175" s="55"/>
      <c r="N175" s="55"/>
      <c r="O175" s="55"/>
      <c r="P175" s="55"/>
      <c r="Q175" s="55"/>
      <c r="R175" s="55"/>
      <c r="S175" s="55"/>
      <c r="T175" s="55"/>
      <c r="U175" s="55"/>
      <c r="V175" s="55"/>
      <c r="W175" s="55"/>
      <c r="X175" s="55"/>
      <c r="Y175" s="55"/>
      <c r="Z175" s="55"/>
    </row>
    <row r="176" spans="1:26">
      <c r="A176" s="64"/>
      <c r="B176" s="477" t="s">
        <v>723</v>
      </c>
      <c r="C176" s="449"/>
      <c r="D176" s="450"/>
      <c r="E176" s="450"/>
      <c r="F176" s="450"/>
      <c r="G176" s="450"/>
      <c r="H176" s="450"/>
      <c r="I176" s="55"/>
      <c r="J176" s="55"/>
      <c r="K176" s="55"/>
      <c r="L176" s="55"/>
      <c r="M176" s="55"/>
      <c r="N176" s="55"/>
      <c r="O176" s="55"/>
      <c r="P176" s="55"/>
      <c r="Q176" s="55"/>
      <c r="R176" s="55"/>
      <c r="S176" s="55"/>
      <c r="T176" s="55"/>
      <c r="U176" s="55"/>
      <c r="V176" s="55"/>
      <c r="W176" s="55"/>
      <c r="X176" s="55"/>
      <c r="Y176" s="55"/>
      <c r="Z176" s="55"/>
    </row>
    <row r="177" spans="1:26" ht="23.4">
      <c r="A177" s="64"/>
      <c r="B177" s="470" t="s">
        <v>1472</v>
      </c>
      <c r="C177" s="449"/>
      <c r="D177" s="450"/>
      <c r="E177" s="450"/>
      <c r="F177" s="450"/>
      <c r="G177" s="450"/>
      <c r="H177" s="450"/>
      <c r="I177" s="55"/>
      <c r="J177" s="55"/>
      <c r="K177" s="55"/>
      <c r="L177" s="55"/>
      <c r="M177" s="55"/>
      <c r="N177" s="55"/>
      <c r="O177" s="55"/>
      <c r="P177" s="55"/>
      <c r="Q177" s="55"/>
      <c r="R177" s="55"/>
      <c r="S177" s="55"/>
      <c r="T177" s="55"/>
      <c r="U177" s="55"/>
      <c r="V177" s="55"/>
      <c r="W177" s="55"/>
      <c r="X177" s="55"/>
      <c r="Y177" s="55"/>
      <c r="Z177" s="55"/>
    </row>
    <row r="178" spans="1:26">
      <c r="A178" s="64"/>
      <c r="B178" s="470"/>
      <c r="C178" s="449"/>
      <c r="D178" s="450"/>
      <c r="E178" s="450"/>
      <c r="F178" s="450"/>
      <c r="G178" s="450"/>
      <c r="H178" s="450"/>
      <c r="I178" s="55"/>
      <c r="J178" s="55"/>
      <c r="K178" s="55"/>
      <c r="L178" s="55"/>
      <c r="M178" s="55"/>
      <c r="N178" s="55"/>
      <c r="O178" s="55"/>
      <c r="P178" s="55"/>
      <c r="Q178" s="55"/>
      <c r="R178" s="55"/>
      <c r="S178" s="55"/>
      <c r="T178" s="55"/>
      <c r="U178" s="55"/>
      <c r="V178" s="55"/>
      <c r="W178" s="55"/>
      <c r="X178" s="55"/>
      <c r="Y178" s="55"/>
      <c r="Z178" s="55"/>
    </row>
    <row r="179" spans="1:26">
      <c r="A179" s="71"/>
      <c r="B179" s="483"/>
      <c r="C179" s="453"/>
      <c r="D179" s="453"/>
      <c r="E179" s="453"/>
      <c r="F179" s="453"/>
      <c r="G179" s="453"/>
      <c r="H179" s="453"/>
      <c r="I179" s="12"/>
      <c r="J179" s="12"/>
      <c r="K179" s="12"/>
      <c r="L179" s="12"/>
      <c r="M179" s="12"/>
      <c r="N179" s="12"/>
      <c r="O179" s="12"/>
      <c r="P179" s="12"/>
      <c r="Q179" s="12"/>
      <c r="R179" s="12"/>
      <c r="S179" s="12"/>
      <c r="T179" s="12"/>
      <c r="U179" s="12"/>
      <c r="V179" s="12"/>
      <c r="W179" s="12"/>
      <c r="X179" s="12"/>
      <c r="Y179" s="12"/>
      <c r="Z179" s="12"/>
    </row>
    <row r="180" spans="1:26" ht="17.399999999999999">
      <c r="A180" s="69" t="s">
        <v>767</v>
      </c>
      <c r="B180" s="470"/>
      <c r="C180" s="449"/>
      <c r="D180" s="450"/>
      <c r="E180" s="450"/>
      <c r="F180" s="450"/>
      <c r="G180" s="450"/>
      <c r="H180" s="450"/>
      <c r="I180" s="12"/>
      <c r="J180" s="12"/>
      <c r="K180" s="12"/>
      <c r="L180" s="12"/>
      <c r="M180" s="12"/>
      <c r="N180" s="12"/>
      <c r="O180" s="12"/>
      <c r="P180" s="12"/>
      <c r="Q180" s="12"/>
      <c r="R180" s="12"/>
      <c r="S180" s="12"/>
      <c r="T180" s="12"/>
      <c r="U180" s="12"/>
      <c r="V180" s="12"/>
      <c r="W180" s="12"/>
      <c r="X180" s="12"/>
      <c r="Y180" s="12"/>
      <c r="Z180" s="12"/>
    </row>
    <row r="181" spans="1:26">
      <c r="A181" s="64"/>
      <c r="B181" s="470"/>
      <c r="C181" s="449"/>
      <c r="D181" s="450"/>
      <c r="E181" s="450"/>
      <c r="F181" s="450"/>
      <c r="G181" s="450"/>
      <c r="H181" s="450"/>
      <c r="I181" s="12"/>
      <c r="J181" s="12"/>
      <c r="K181" s="12"/>
      <c r="L181" s="12"/>
      <c r="M181" s="12"/>
      <c r="N181" s="12"/>
      <c r="O181" s="12"/>
      <c r="P181" s="12"/>
      <c r="Q181" s="12"/>
      <c r="R181" s="12"/>
      <c r="S181" s="12"/>
      <c r="T181" s="12"/>
      <c r="U181" s="12"/>
      <c r="V181" s="12"/>
      <c r="W181" s="12"/>
      <c r="X181" s="12"/>
      <c r="Y181" s="12"/>
      <c r="Z181" s="12"/>
    </row>
    <row r="182" spans="1:26">
      <c r="A182" s="64"/>
      <c r="B182" s="477" t="s">
        <v>705</v>
      </c>
      <c r="C182" s="449"/>
      <c r="D182" s="450"/>
      <c r="E182" s="450"/>
      <c r="F182" s="450"/>
      <c r="G182" s="450"/>
      <c r="H182" s="450"/>
      <c r="I182" s="55"/>
      <c r="J182" s="55"/>
      <c r="K182" s="55"/>
      <c r="L182" s="55"/>
      <c r="M182" s="55"/>
      <c r="N182" s="55"/>
      <c r="O182" s="55"/>
      <c r="P182" s="55"/>
      <c r="Q182" s="55"/>
      <c r="R182" s="55"/>
      <c r="S182" s="55"/>
      <c r="T182" s="55"/>
      <c r="U182" s="55"/>
      <c r="V182" s="55"/>
      <c r="W182" s="55"/>
      <c r="X182" s="55"/>
      <c r="Y182" s="55"/>
      <c r="Z182" s="55"/>
    </row>
    <row r="183" spans="1:26" ht="22.8">
      <c r="A183" s="64"/>
      <c r="B183" s="470" t="s">
        <v>1473</v>
      </c>
      <c r="C183" s="449"/>
      <c r="D183" s="450"/>
      <c r="E183" s="450"/>
      <c r="F183" s="450"/>
      <c r="G183" s="450"/>
      <c r="H183" s="450"/>
      <c r="I183" s="55"/>
      <c r="J183" s="55"/>
      <c r="K183" s="55"/>
      <c r="L183" s="55"/>
      <c r="M183" s="55"/>
      <c r="N183" s="55"/>
      <c r="O183" s="55"/>
      <c r="P183" s="55"/>
      <c r="Q183" s="55"/>
      <c r="R183" s="55"/>
      <c r="S183" s="55"/>
      <c r="T183" s="55"/>
      <c r="U183" s="55"/>
      <c r="V183" s="55"/>
      <c r="W183" s="55"/>
      <c r="X183" s="55"/>
      <c r="Y183" s="55"/>
      <c r="Z183" s="55"/>
    </row>
    <row r="184" spans="1:26">
      <c r="A184" s="64"/>
      <c r="B184" s="470"/>
      <c r="C184" s="449"/>
      <c r="D184" s="450"/>
      <c r="E184" s="450"/>
      <c r="F184" s="450"/>
      <c r="G184" s="450"/>
      <c r="H184" s="450"/>
      <c r="I184" s="55"/>
      <c r="J184" s="55"/>
      <c r="K184" s="55"/>
      <c r="L184" s="55"/>
      <c r="M184" s="55"/>
      <c r="N184" s="55"/>
      <c r="O184" s="55"/>
      <c r="P184" s="55"/>
      <c r="Q184" s="55"/>
      <c r="R184" s="55"/>
      <c r="S184" s="55"/>
      <c r="T184" s="55"/>
      <c r="U184" s="55"/>
      <c r="V184" s="55"/>
      <c r="W184" s="55"/>
      <c r="X184" s="55"/>
      <c r="Y184" s="55"/>
      <c r="Z184" s="55"/>
    </row>
    <row r="185" spans="1:26">
      <c r="A185" s="72" t="s">
        <v>119</v>
      </c>
      <c r="B185" s="479" t="s">
        <v>768</v>
      </c>
      <c r="C185" s="450"/>
      <c r="E185" s="450"/>
      <c r="F185" s="450"/>
      <c r="G185" s="450"/>
      <c r="H185" s="450"/>
      <c r="I185" s="55"/>
      <c r="J185" s="55"/>
      <c r="K185" s="55"/>
      <c r="L185" s="55"/>
      <c r="M185" s="55"/>
      <c r="N185" s="55"/>
      <c r="O185" s="55"/>
      <c r="P185" s="55"/>
      <c r="Q185" s="55"/>
      <c r="R185" s="55"/>
      <c r="S185" s="55"/>
      <c r="T185" s="55"/>
      <c r="U185" s="55"/>
      <c r="V185" s="55"/>
      <c r="W185" s="55"/>
      <c r="X185" s="55"/>
      <c r="Y185" s="55"/>
      <c r="Z185" s="55"/>
    </row>
    <row r="186" spans="1:26">
      <c r="A186" s="72" t="s">
        <v>119</v>
      </c>
      <c r="B186" s="479" t="s">
        <v>769</v>
      </c>
      <c r="C186" s="450"/>
      <c r="E186" s="450"/>
      <c r="F186" s="450"/>
      <c r="G186" s="450"/>
      <c r="H186" s="450"/>
      <c r="I186" s="55"/>
      <c r="J186" s="55"/>
      <c r="K186" s="55"/>
      <c r="L186" s="55"/>
      <c r="M186" s="55"/>
      <c r="N186" s="55"/>
      <c r="O186" s="55"/>
      <c r="P186" s="55"/>
      <c r="Q186" s="55"/>
      <c r="R186" s="55"/>
      <c r="S186" s="55"/>
      <c r="T186" s="55"/>
      <c r="U186" s="55"/>
      <c r="V186" s="55"/>
      <c r="W186" s="55"/>
      <c r="X186" s="55"/>
      <c r="Y186" s="55"/>
      <c r="Z186" s="55"/>
    </row>
    <row r="187" spans="1:26">
      <c r="A187" s="72" t="s">
        <v>119</v>
      </c>
      <c r="B187" s="480" t="s">
        <v>770</v>
      </c>
      <c r="C187" s="450"/>
      <c r="E187" s="450"/>
      <c r="F187" s="450"/>
      <c r="G187" s="450"/>
      <c r="H187" s="450"/>
      <c r="I187" s="55"/>
      <c r="J187" s="55"/>
      <c r="K187" s="55"/>
      <c r="L187" s="55"/>
      <c r="M187" s="55"/>
      <c r="N187" s="55"/>
      <c r="O187" s="55"/>
      <c r="P187" s="55"/>
      <c r="Q187" s="55"/>
      <c r="R187" s="55"/>
      <c r="S187" s="55"/>
      <c r="T187" s="55"/>
      <c r="U187" s="55"/>
      <c r="V187" s="55"/>
      <c r="W187" s="55"/>
      <c r="X187" s="55"/>
      <c r="Y187" s="55"/>
      <c r="Z187" s="55"/>
    </row>
    <row r="188" spans="1:26">
      <c r="A188" s="72" t="s">
        <v>119</v>
      </c>
      <c r="B188" s="480" t="s">
        <v>707</v>
      </c>
      <c r="C188" s="451"/>
      <c r="E188" s="450"/>
      <c r="F188" s="450"/>
      <c r="G188" s="450"/>
      <c r="H188" s="450"/>
      <c r="I188" s="12"/>
      <c r="J188" s="12"/>
      <c r="K188" s="12"/>
      <c r="L188" s="12"/>
      <c r="M188" s="12"/>
      <c r="N188" s="12"/>
      <c r="O188" s="12"/>
      <c r="P188" s="12"/>
      <c r="Q188" s="12"/>
      <c r="R188" s="12"/>
      <c r="S188" s="12"/>
      <c r="T188" s="12"/>
      <c r="U188" s="12"/>
      <c r="V188" s="12"/>
      <c r="W188" s="12"/>
      <c r="X188" s="12"/>
      <c r="Y188" s="12"/>
      <c r="Z188" s="12"/>
    </row>
    <row r="189" spans="1:26">
      <c r="A189" s="64"/>
      <c r="B189" s="470"/>
      <c r="C189" s="449"/>
      <c r="D189" s="450"/>
      <c r="E189" s="450"/>
      <c r="F189" s="450"/>
      <c r="G189" s="450"/>
      <c r="H189" s="450"/>
      <c r="I189" s="55"/>
      <c r="J189" s="55"/>
      <c r="K189" s="55"/>
      <c r="L189" s="55"/>
      <c r="M189" s="55"/>
      <c r="N189" s="55"/>
      <c r="O189" s="55"/>
      <c r="P189" s="55"/>
      <c r="Q189" s="55"/>
      <c r="R189" s="55"/>
      <c r="S189" s="55"/>
      <c r="T189" s="55"/>
      <c r="U189" s="55"/>
      <c r="V189" s="55"/>
      <c r="W189" s="55"/>
      <c r="X189" s="55"/>
      <c r="Y189" s="55"/>
      <c r="Z189" s="55"/>
    </row>
    <row r="190" spans="1:26" ht="16.2">
      <c r="A190" s="64"/>
      <c r="B190" s="484" t="s">
        <v>771</v>
      </c>
      <c r="C190" s="449"/>
      <c r="D190" s="450"/>
      <c r="E190" s="450"/>
      <c r="F190" s="450"/>
      <c r="G190" s="450"/>
      <c r="H190" s="450"/>
      <c r="I190" s="55"/>
      <c r="J190" s="55"/>
      <c r="K190" s="55"/>
      <c r="L190" s="55"/>
      <c r="M190" s="55"/>
      <c r="N190" s="55"/>
      <c r="O190" s="55"/>
      <c r="P190" s="55"/>
      <c r="Q190" s="55"/>
      <c r="R190" s="55"/>
      <c r="S190" s="55"/>
      <c r="T190" s="55"/>
      <c r="U190" s="55"/>
      <c r="V190" s="55"/>
      <c r="W190" s="55"/>
      <c r="X190" s="55"/>
      <c r="Y190" s="55"/>
      <c r="Z190" s="55"/>
    </row>
    <row r="191" spans="1:26">
      <c r="A191" s="64"/>
      <c r="B191" s="470"/>
      <c r="C191" s="449"/>
      <c r="D191" s="450"/>
      <c r="E191" s="450"/>
      <c r="F191" s="450"/>
      <c r="G191" s="450"/>
      <c r="H191" s="450"/>
      <c r="I191" s="55"/>
      <c r="J191" s="55"/>
      <c r="K191" s="55"/>
      <c r="L191" s="55"/>
      <c r="M191" s="55"/>
      <c r="N191" s="55"/>
      <c r="O191" s="55"/>
      <c r="P191" s="55"/>
      <c r="Q191" s="55"/>
      <c r="R191" s="55"/>
      <c r="S191" s="55"/>
      <c r="T191" s="55"/>
      <c r="U191" s="55"/>
      <c r="V191" s="55"/>
      <c r="W191" s="55"/>
      <c r="X191" s="55"/>
      <c r="Y191" s="55"/>
      <c r="Z191" s="55"/>
    </row>
    <row r="192" spans="1:26">
      <c r="A192" s="64"/>
      <c r="B192" s="477" t="s">
        <v>705</v>
      </c>
      <c r="C192" s="449"/>
      <c r="D192" s="450"/>
      <c r="E192" s="450"/>
      <c r="F192" s="450"/>
      <c r="G192" s="450"/>
      <c r="H192" s="450"/>
      <c r="I192" s="55"/>
      <c r="J192" s="55"/>
      <c r="K192" s="55"/>
      <c r="L192" s="55"/>
      <c r="M192" s="55"/>
      <c r="N192" s="55"/>
      <c r="O192" s="55"/>
      <c r="P192" s="55"/>
      <c r="Q192" s="55"/>
      <c r="R192" s="55"/>
      <c r="S192" s="55"/>
      <c r="T192" s="55"/>
      <c r="U192" s="55"/>
      <c r="V192" s="55"/>
      <c r="W192" s="55"/>
      <c r="X192" s="55"/>
      <c r="Y192" s="55"/>
      <c r="Z192" s="55"/>
    </row>
    <row r="193" spans="1:26" ht="22.8">
      <c r="A193" s="64"/>
      <c r="B193" s="470" t="s">
        <v>1474</v>
      </c>
      <c r="C193" s="449"/>
      <c r="D193" s="450"/>
      <c r="E193" s="450"/>
      <c r="F193" s="450"/>
      <c r="G193" s="450"/>
      <c r="H193" s="450"/>
      <c r="I193" s="55"/>
      <c r="J193" s="55"/>
      <c r="K193" s="55"/>
      <c r="L193" s="55"/>
      <c r="M193" s="55"/>
      <c r="N193" s="55"/>
      <c r="O193" s="55"/>
      <c r="P193" s="55"/>
      <c r="Q193" s="55"/>
      <c r="R193" s="55"/>
      <c r="S193" s="55"/>
      <c r="T193" s="55"/>
      <c r="U193" s="55"/>
      <c r="V193" s="55"/>
      <c r="W193" s="55"/>
      <c r="X193" s="55"/>
      <c r="Y193" s="55"/>
      <c r="Z193" s="55"/>
    </row>
    <row r="194" spans="1:26">
      <c r="B194" s="470" t="s">
        <v>773</v>
      </c>
      <c r="C194" s="449"/>
      <c r="D194" s="450"/>
      <c r="E194" s="450"/>
      <c r="F194" s="450"/>
      <c r="G194" s="450"/>
      <c r="H194" s="450"/>
      <c r="I194" s="55"/>
      <c r="J194" s="55"/>
      <c r="K194" s="55"/>
      <c r="L194" s="55"/>
      <c r="M194" s="55"/>
      <c r="N194" s="55"/>
      <c r="O194" s="55"/>
      <c r="P194" s="55"/>
      <c r="Q194" s="55"/>
      <c r="R194" s="55"/>
      <c r="S194" s="55"/>
      <c r="T194" s="55"/>
      <c r="U194" s="55"/>
      <c r="V194" s="55"/>
      <c r="W194" s="55"/>
      <c r="X194" s="55"/>
      <c r="Y194" s="55"/>
      <c r="Z194" s="55"/>
    </row>
    <row r="195" spans="1:26" ht="22.8">
      <c r="A195" s="64"/>
      <c r="B195" s="470" t="s">
        <v>1475</v>
      </c>
      <c r="C195" s="449"/>
      <c r="D195" s="450"/>
      <c r="E195" s="450"/>
      <c r="F195" s="450"/>
      <c r="G195" s="450"/>
      <c r="H195" s="450"/>
      <c r="I195" s="55"/>
      <c r="J195" s="55"/>
      <c r="K195" s="55"/>
      <c r="L195" s="55"/>
      <c r="M195" s="55"/>
      <c r="N195" s="55"/>
      <c r="O195" s="55"/>
      <c r="P195" s="55"/>
      <c r="Q195" s="55"/>
      <c r="R195" s="55"/>
      <c r="S195" s="55"/>
      <c r="T195" s="55"/>
      <c r="U195" s="55"/>
      <c r="V195" s="55"/>
      <c r="W195" s="55"/>
      <c r="X195" s="55"/>
      <c r="Y195" s="55"/>
      <c r="Z195" s="55"/>
    </row>
    <row r="196" spans="1:26">
      <c r="A196" s="64"/>
      <c r="B196" s="470" t="s">
        <v>774</v>
      </c>
      <c r="C196" s="449"/>
      <c r="D196" s="450"/>
      <c r="E196" s="450"/>
      <c r="F196" s="450"/>
      <c r="G196" s="450"/>
      <c r="H196" s="450"/>
      <c r="I196" s="55"/>
      <c r="J196" s="55"/>
      <c r="K196" s="55"/>
      <c r="L196" s="55"/>
      <c r="M196" s="55"/>
      <c r="N196" s="55"/>
      <c r="O196" s="55"/>
      <c r="P196" s="55"/>
      <c r="Q196" s="55"/>
      <c r="R196" s="55"/>
      <c r="S196" s="55"/>
      <c r="T196" s="55"/>
      <c r="U196" s="55"/>
      <c r="V196" s="55"/>
      <c r="W196" s="55"/>
      <c r="X196" s="55"/>
      <c r="Y196" s="55"/>
      <c r="Z196" s="55"/>
    </row>
    <row r="197" spans="1:26" ht="45.6">
      <c r="A197" s="64"/>
      <c r="B197" s="470" t="s">
        <v>1476</v>
      </c>
      <c r="C197" s="449"/>
      <c r="D197" s="450"/>
      <c r="E197" s="450"/>
      <c r="F197" s="450"/>
      <c r="G197" s="450"/>
      <c r="H197" s="450"/>
      <c r="I197" s="55"/>
      <c r="J197" s="55"/>
      <c r="K197" s="55"/>
      <c r="L197" s="55"/>
      <c r="M197" s="55"/>
      <c r="N197" s="55"/>
      <c r="O197" s="55"/>
      <c r="P197" s="55"/>
      <c r="Q197" s="55"/>
      <c r="R197" s="55"/>
      <c r="S197" s="55"/>
      <c r="T197" s="55"/>
      <c r="U197" s="55"/>
      <c r="V197" s="55"/>
      <c r="W197" s="55"/>
      <c r="X197" s="55"/>
      <c r="Y197" s="55"/>
      <c r="Z197" s="55"/>
    </row>
    <row r="198" spans="1:26">
      <c r="A198" s="64"/>
      <c r="B198" s="470"/>
      <c r="C198" s="449"/>
      <c r="D198" s="450"/>
      <c r="E198" s="450"/>
      <c r="F198" s="450"/>
      <c r="G198" s="450"/>
      <c r="H198" s="450"/>
      <c r="I198" s="55"/>
      <c r="J198" s="55"/>
      <c r="K198" s="55"/>
      <c r="L198" s="55"/>
      <c r="M198" s="55"/>
      <c r="N198" s="55"/>
      <c r="O198" s="55"/>
      <c r="P198" s="55"/>
      <c r="Q198" s="55"/>
      <c r="R198" s="55"/>
      <c r="S198" s="55"/>
      <c r="T198" s="55"/>
      <c r="U198" s="55"/>
      <c r="V198" s="55"/>
      <c r="W198" s="55"/>
      <c r="X198" s="55"/>
      <c r="Y198" s="55"/>
      <c r="Z198" s="55"/>
    </row>
    <row r="199" spans="1:26">
      <c r="A199" s="64"/>
      <c r="B199" s="470"/>
      <c r="C199" s="449"/>
      <c r="D199" s="450"/>
      <c r="E199" s="450"/>
      <c r="F199" s="450"/>
      <c r="G199" s="450"/>
      <c r="H199" s="450"/>
      <c r="I199" s="55"/>
      <c r="J199" s="55"/>
      <c r="K199" s="55"/>
      <c r="L199" s="55"/>
      <c r="M199" s="55"/>
      <c r="N199" s="55"/>
      <c r="O199" s="55"/>
      <c r="P199" s="55"/>
      <c r="Q199" s="55"/>
      <c r="R199" s="55"/>
      <c r="S199" s="55"/>
      <c r="T199" s="55"/>
      <c r="U199" s="55"/>
      <c r="V199" s="55"/>
      <c r="W199" s="55"/>
      <c r="X199" s="55"/>
      <c r="Y199" s="55"/>
      <c r="Z199" s="55"/>
    </row>
    <row r="200" spans="1:26">
      <c r="A200" s="64"/>
      <c r="B200" s="477" t="s">
        <v>775</v>
      </c>
      <c r="C200" s="449"/>
      <c r="D200" s="450"/>
      <c r="E200" s="450"/>
      <c r="F200" s="450"/>
      <c r="G200" s="450"/>
      <c r="H200" s="450"/>
      <c r="I200" s="55"/>
      <c r="J200" s="55"/>
      <c r="K200" s="55"/>
      <c r="L200" s="55"/>
      <c r="M200" s="55"/>
      <c r="N200" s="55"/>
      <c r="O200" s="55"/>
      <c r="P200" s="55"/>
      <c r="Q200" s="55"/>
      <c r="R200" s="55"/>
      <c r="S200" s="55"/>
      <c r="T200" s="55"/>
      <c r="U200" s="55"/>
      <c r="V200" s="55"/>
      <c r="W200" s="55"/>
      <c r="X200" s="55"/>
      <c r="Y200" s="55"/>
      <c r="Z200" s="55"/>
    </row>
    <row r="201" spans="1:26" ht="25.95" customHeight="1">
      <c r="A201" s="64"/>
      <c r="B201" s="470" t="s">
        <v>776</v>
      </c>
      <c r="C201" s="101"/>
      <c r="D201" s="101"/>
      <c r="E201" s="101"/>
      <c r="F201" s="101"/>
      <c r="G201" s="101"/>
      <c r="H201" s="101"/>
      <c r="I201" s="55"/>
      <c r="J201" s="55"/>
      <c r="K201" s="55"/>
      <c r="L201" s="55"/>
      <c r="M201" s="55"/>
      <c r="N201" s="55"/>
      <c r="O201" s="55"/>
      <c r="P201" s="55"/>
      <c r="Q201" s="55"/>
      <c r="R201" s="55"/>
      <c r="S201" s="55"/>
      <c r="T201" s="55"/>
      <c r="U201" s="55"/>
      <c r="V201" s="55"/>
      <c r="W201" s="55"/>
      <c r="X201" s="55"/>
      <c r="Y201" s="55"/>
      <c r="Z201" s="55"/>
    </row>
    <row r="202" spans="1:26" ht="22.8">
      <c r="A202" s="64"/>
      <c r="B202" s="470" t="s">
        <v>1477</v>
      </c>
      <c r="C202" s="449"/>
      <c r="D202" s="450"/>
      <c r="E202" s="450"/>
      <c r="F202" s="450"/>
      <c r="G202" s="450"/>
      <c r="H202" s="450"/>
      <c r="I202" s="55"/>
      <c r="J202" s="55"/>
      <c r="K202" s="55"/>
      <c r="L202" s="55"/>
      <c r="M202" s="55"/>
      <c r="N202" s="55"/>
      <c r="O202" s="55"/>
      <c r="P202" s="55"/>
      <c r="Q202" s="55"/>
      <c r="R202" s="55"/>
      <c r="S202" s="55"/>
      <c r="T202" s="55"/>
      <c r="U202" s="55"/>
      <c r="V202" s="55"/>
      <c r="W202" s="55"/>
      <c r="X202" s="55"/>
      <c r="Y202" s="55"/>
      <c r="Z202" s="55"/>
    </row>
    <row r="203" spans="1:26">
      <c r="A203" s="64"/>
      <c r="B203" s="470"/>
      <c r="C203" s="449"/>
      <c r="D203" s="450"/>
      <c r="E203" s="450"/>
      <c r="F203" s="450"/>
      <c r="G203" s="450"/>
      <c r="H203" s="450"/>
      <c r="I203" s="55"/>
      <c r="J203" s="55"/>
      <c r="K203" s="55"/>
      <c r="L203" s="55"/>
      <c r="M203" s="55"/>
      <c r="N203" s="55"/>
      <c r="O203" s="55"/>
      <c r="P203" s="55"/>
      <c r="Q203" s="55"/>
      <c r="R203" s="55"/>
      <c r="S203" s="55"/>
      <c r="T203" s="55"/>
      <c r="U203" s="55"/>
      <c r="V203" s="55"/>
      <c r="W203" s="55"/>
      <c r="X203" s="55"/>
      <c r="Y203" s="55"/>
      <c r="Z203" s="55"/>
    </row>
    <row r="204" spans="1:26">
      <c r="A204" s="64"/>
      <c r="B204" s="470" t="s">
        <v>1480</v>
      </c>
      <c r="C204" s="456"/>
      <c r="D204" s="450"/>
      <c r="G204" s="450"/>
      <c r="H204" s="450"/>
      <c r="I204" s="55"/>
      <c r="J204" s="55"/>
      <c r="K204" s="55"/>
      <c r="L204" s="55"/>
      <c r="M204" s="55"/>
      <c r="N204" s="55"/>
      <c r="O204" s="55"/>
      <c r="P204" s="55"/>
      <c r="Q204" s="55"/>
      <c r="R204" s="55"/>
      <c r="S204" s="55"/>
      <c r="T204" s="55"/>
      <c r="U204" s="55"/>
      <c r="V204" s="55"/>
      <c r="W204" s="55"/>
      <c r="X204" s="55"/>
      <c r="Y204" s="55"/>
      <c r="Z204" s="55"/>
    </row>
    <row r="205" spans="1:26">
      <c r="A205" s="64"/>
      <c r="B205" s="470" t="s">
        <v>1481</v>
      </c>
      <c r="C205" s="456"/>
      <c r="D205" s="450"/>
      <c r="G205" s="450"/>
      <c r="H205" s="450"/>
      <c r="I205" s="55"/>
      <c r="J205" s="55"/>
      <c r="K205" s="55"/>
      <c r="L205" s="55"/>
      <c r="M205" s="55"/>
      <c r="N205" s="55"/>
      <c r="O205" s="55"/>
      <c r="P205" s="55"/>
      <c r="Q205" s="55"/>
      <c r="R205" s="55"/>
      <c r="S205" s="55"/>
      <c r="T205" s="55"/>
      <c r="U205" s="55"/>
      <c r="V205" s="55"/>
      <c r="W205" s="55"/>
      <c r="X205" s="55"/>
      <c r="Y205" s="55"/>
      <c r="Z205" s="55"/>
    </row>
    <row r="206" spans="1:26">
      <c r="A206" s="64"/>
      <c r="B206" s="470" t="s">
        <v>1482</v>
      </c>
      <c r="C206" s="456"/>
      <c r="D206" s="450"/>
      <c r="G206" s="450"/>
      <c r="H206" s="450"/>
      <c r="I206" s="55"/>
      <c r="J206" s="55"/>
      <c r="K206" s="55"/>
      <c r="L206" s="55"/>
      <c r="M206" s="55"/>
      <c r="N206" s="55"/>
      <c r="O206" s="55"/>
      <c r="P206" s="55"/>
      <c r="Q206" s="55"/>
      <c r="R206" s="55"/>
      <c r="S206" s="55"/>
      <c r="T206" s="55"/>
      <c r="U206" s="55"/>
      <c r="V206" s="55"/>
      <c r="W206" s="55"/>
      <c r="X206" s="55"/>
      <c r="Y206" s="55"/>
      <c r="Z206" s="55"/>
    </row>
    <row r="207" spans="1:26">
      <c r="A207" s="64"/>
      <c r="B207" s="470" t="s">
        <v>1485</v>
      </c>
      <c r="C207" s="456"/>
      <c r="D207" s="450"/>
      <c r="G207" s="450"/>
      <c r="H207" s="450"/>
      <c r="I207" s="55"/>
      <c r="J207" s="55"/>
      <c r="K207" s="55"/>
      <c r="L207" s="55"/>
      <c r="M207" s="55"/>
      <c r="N207" s="55"/>
      <c r="O207" s="55"/>
      <c r="P207" s="55"/>
      <c r="Q207" s="55"/>
      <c r="R207" s="55"/>
      <c r="S207" s="55"/>
      <c r="T207" s="55"/>
      <c r="U207" s="55"/>
      <c r="V207" s="55"/>
      <c r="W207" s="55"/>
      <c r="X207" s="55"/>
      <c r="Y207" s="55"/>
      <c r="Z207" s="55"/>
    </row>
    <row r="208" spans="1:26">
      <c r="A208" s="64"/>
      <c r="B208" s="479" t="s">
        <v>1484</v>
      </c>
      <c r="C208" s="456"/>
      <c r="D208" s="450"/>
      <c r="G208" s="450"/>
      <c r="H208" s="450"/>
      <c r="I208" s="55"/>
      <c r="J208" s="55"/>
      <c r="K208" s="55"/>
      <c r="L208" s="55"/>
      <c r="M208" s="55"/>
      <c r="N208" s="55"/>
      <c r="O208" s="55"/>
      <c r="P208" s="55"/>
      <c r="Q208" s="55"/>
      <c r="R208" s="55"/>
      <c r="S208" s="55"/>
      <c r="T208" s="55"/>
      <c r="U208" s="55"/>
      <c r="V208" s="55"/>
      <c r="W208" s="55"/>
      <c r="X208" s="55"/>
      <c r="Y208" s="55"/>
      <c r="Z208" s="55"/>
    </row>
    <row r="209" spans="1:26">
      <c r="A209" s="64"/>
      <c r="B209" s="470" t="s">
        <v>1483</v>
      </c>
      <c r="C209" s="456"/>
      <c r="D209" s="450"/>
      <c r="G209" s="450"/>
      <c r="H209" s="450"/>
      <c r="I209" s="55"/>
      <c r="J209" s="55"/>
      <c r="K209" s="55"/>
      <c r="L209" s="55"/>
      <c r="M209" s="55"/>
      <c r="N209" s="55"/>
      <c r="O209" s="55"/>
      <c r="P209" s="55"/>
      <c r="Q209" s="55"/>
      <c r="R209" s="55"/>
      <c r="S209" s="55"/>
      <c r="T209" s="55"/>
      <c r="U209" s="55"/>
      <c r="V209" s="55"/>
      <c r="W209" s="55"/>
      <c r="X209" s="55"/>
      <c r="Y209" s="55"/>
      <c r="Z209" s="55"/>
    </row>
    <row r="210" spans="1:26" ht="23.4">
      <c r="A210" s="64"/>
      <c r="B210" s="470" t="s">
        <v>777</v>
      </c>
      <c r="C210" s="449"/>
      <c r="D210" s="450"/>
      <c r="E210" s="450"/>
      <c r="F210" s="450"/>
      <c r="G210" s="450"/>
      <c r="H210" s="450"/>
      <c r="I210" s="55"/>
      <c r="J210" s="55"/>
      <c r="K210" s="55"/>
      <c r="L210" s="55"/>
      <c r="M210" s="55"/>
      <c r="N210" s="55"/>
      <c r="O210" s="55"/>
      <c r="P210" s="55"/>
      <c r="Q210" s="55"/>
      <c r="R210" s="55"/>
      <c r="S210" s="55"/>
      <c r="T210" s="55"/>
      <c r="U210" s="55"/>
      <c r="V210" s="55"/>
      <c r="W210" s="55"/>
      <c r="X210" s="55"/>
      <c r="Y210" s="55"/>
      <c r="Z210" s="55"/>
    </row>
    <row r="211" spans="1:26">
      <c r="A211" s="64"/>
      <c r="B211" s="470" t="s">
        <v>778</v>
      </c>
      <c r="C211" s="449"/>
      <c r="D211" s="450"/>
      <c r="E211" s="450"/>
      <c r="F211" s="450"/>
      <c r="G211" s="450"/>
      <c r="H211" s="450"/>
      <c r="I211" s="55"/>
      <c r="J211" s="55"/>
      <c r="K211" s="55"/>
      <c r="L211" s="55"/>
      <c r="M211" s="55"/>
      <c r="N211" s="55"/>
      <c r="O211" s="55"/>
      <c r="P211" s="55"/>
      <c r="Q211" s="55"/>
      <c r="R211" s="55"/>
      <c r="S211" s="55"/>
      <c r="T211" s="55"/>
      <c r="U211" s="55"/>
      <c r="V211" s="55"/>
      <c r="W211" s="55"/>
      <c r="X211" s="55"/>
      <c r="Y211" s="55"/>
      <c r="Z211" s="55"/>
    </row>
    <row r="212" spans="1:26">
      <c r="A212" s="64"/>
      <c r="B212" s="470"/>
      <c r="C212" s="449"/>
      <c r="D212" s="450"/>
      <c r="E212" s="450"/>
      <c r="F212" s="450"/>
      <c r="G212" s="450"/>
      <c r="H212" s="450"/>
      <c r="I212" s="55"/>
      <c r="J212" s="55"/>
      <c r="K212" s="55"/>
      <c r="L212" s="55"/>
      <c r="M212" s="55"/>
      <c r="N212" s="55"/>
      <c r="O212" s="55"/>
      <c r="P212" s="55"/>
      <c r="Q212" s="55"/>
      <c r="R212" s="55"/>
      <c r="S212" s="55"/>
      <c r="T212" s="55"/>
      <c r="U212" s="55"/>
      <c r="V212" s="55"/>
      <c r="W212" s="55"/>
      <c r="X212" s="55"/>
      <c r="Y212" s="55"/>
      <c r="Z212" s="55"/>
    </row>
    <row r="213" spans="1:26">
      <c r="A213" s="64"/>
      <c r="B213" s="477" t="s">
        <v>779</v>
      </c>
      <c r="C213" s="449"/>
      <c r="D213" s="450"/>
      <c r="E213" s="450"/>
      <c r="F213" s="450"/>
      <c r="G213" s="450"/>
      <c r="H213" s="450"/>
      <c r="I213" s="55"/>
      <c r="J213" s="55"/>
      <c r="K213" s="55"/>
      <c r="L213" s="55"/>
      <c r="M213" s="55"/>
      <c r="N213" s="55"/>
      <c r="O213" s="55"/>
      <c r="P213" s="55"/>
      <c r="Q213" s="55"/>
      <c r="R213" s="55"/>
      <c r="S213" s="55"/>
      <c r="T213" s="55"/>
      <c r="U213" s="55"/>
      <c r="V213" s="55"/>
      <c r="W213" s="55"/>
      <c r="X213" s="55"/>
      <c r="Y213" s="55"/>
      <c r="Z213" s="55"/>
    </row>
    <row r="214" spans="1:26" ht="91.2">
      <c r="A214" s="64"/>
      <c r="B214" s="470" t="s">
        <v>1478</v>
      </c>
      <c r="C214" s="449"/>
      <c r="D214" s="450"/>
      <c r="E214" s="450"/>
      <c r="F214" s="450"/>
      <c r="G214" s="450"/>
      <c r="H214" s="450"/>
      <c r="I214" s="55"/>
      <c r="J214" s="55"/>
      <c r="K214" s="55"/>
      <c r="L214" s="55"/>
      <c r="M214" s="55"/>
      <c r="N214" s="55"/>
      <c r="O214" s="55"/>
      <c r="P214" s="55"/>
      <c r="Q214" s="55"/>
      <c r="R214" s="55"/>
      <c r="S214" s="55"/>
      <c r="T214" s="55"/>
      <c r="U214" s="55"/>
      <c r="V214" s="55"/>
      <c r="W214" s="55"/>
      <c r="X214" s="55"/>
      <c r="Y214" s="55"/>
      <c r="Z214" s="55"/>
    </row>
    <row r="215" spans="1:26" ht="57">
      <c r="A215" s="64"/>
      <c r="B215" s="470" t="s">
        <v>1479</v>
      </c>
      <c r="C215" s="449"/>
      <c r="D215" s="450"/>
      <c r="E215" s="450"/>
      <c r="F215" s="450"/>
      <c r="G215" s="450"/>
      <c r="H215" s="450"/>
      <c r="I215" s="55"/>
      <c r="J215" s="55"/>
      <c r="K215" s="55"/>
      <c r="L215" s="55"/>
      <c r="M215" s="55"/>
      <c r="N215" s="55"/>
      <c r="O215" s="55"/>
      <c r="P215" s="55"/>
      <c r="Q215" s="55"/>
      <c r="R215" s="55"/>
      <c r="S215" s="55"/>
      <c r="T215" s="55"/>
      <c r="U215" s="55"/>
      <c r="V215" s="55"/>
      <c r="W215" s="55"/>
      <c r="X215" s="55"/>
      <c r="Y215" s="55"/>
      <c r="Z215" s="55"/>
    </row>
    <row r="216" spans="1:26" ht="34.200000000000003">
      <c r="A216" s="64"/>
      <c r="B216" s="470" t="s">
        <v>1486</v>
      </c>
      <c r="C216" s="449"/>
      <c r="D216" s="450"/>
      <c r="E216" s="450"/>
      <c r="F216" s="450"/>
      <c r="G216" s="450"/>
      <c r="H216" s="450"/>
      <c r="I216" s="55"/>
      <c r="J216" s="55"/>
      <c r="K216" s="55"/>
      <c r="L216" s="55"/>
      <c r="M216" s="55"/>
      <c r="N216" s="55"/>
      <c r="O216" s="55"/>
      <c r="P216" s="55"/>
      <c r="Q216" s="55"/>
      <c r="R216" s="55"/>
      <c r="S216" s="55"/>
      <c r="T216" s="55"/>
      <c r="U216" s="55"/>
      <c r="V216" s="55"/>
      <c r="W216" s="55"/>
      <c r="X216" s="55"/>
      <c r="Y216" s="55"/>
      <c r="Z216" s="55"/>
    </row>
    <row r="217" spans="1:26" ht="22.8">
      <c r="A217" s="64"/>
      <c r="B217" s="470" t="s">
        <v>1487</v>
      </c>
      <c r="C217" s="449"/>
      <c r="D217" s="450"/>
      <c r="E217" s="450"/>
      <c r="F217" s="450"/>
      <c r="G217" s="450"/>
      <c r="H217" s="450"/>
      <c r="I217" s="55"/>
      <c r="J217" s="55"/>
      <c r="K217" s="55"/>
      <c r="L217" s="55"/>
      <c r="M217" s="55"/>
      <c r="N217" s="55"/>
      <c r="O217" s="55"/>
      <c r="P217" s="55"/>
      <c r="Q217" s="55"/>
      <c r="R217" s="55"/>
      <c r="S217" s="55"/>
      <c r="T217" s="55"/>
      <c r="U217" s="55"/>
      <c r="V217" s="55"/>
      <c r="W217" s="55"/>
      <c r="X217" s="55"/>
      <c r="Y217" s="55"/>
      <c r="Z217" s="55"/>
    </row>
    <row r="218" spans="1:26" ht="34.200000000000003">
      <c r="A218" s="64"/>
      <c r="B218" s="470" t="s">
        <v>1488</v>
      </c>
      <c r="C218" s="449"/>
      <c r="D218" s="450"/>
      <c r="E218" s="450"/>
      <c r="F218" s="450"/>
      <c r="G218" s="450"/>
      <c r="H218" s="450"/>
      <c r="I218" s="55"/>
      <c r="J218" s="55"/>
      <c r="K218" s="55"/>
      <c r="L218" s="55"/>
      <c r="M218" s="55"/>
      <c r="N218" s="55"/>
      <c r="O218" s="55"/>
      <c r="P218" s="55"/>
      <c r="Q218" s="55"/>
      <c r="R218" s="55"/>
      <c r="S218" s="55"/>
      <c r="T218" s="55"/>
      <c r="U218" s="55"/>
      <c r="V218" s="55"/>
      <c r="W218" s="55"/>
      <c r="X218" s="55"/>
      <c r="Y218" s="55"/>
      <c r="Z218" s="55"/>
    </row>
    <row r="219" spans="1:26">
      <c r="A219" s="64"/>
      <c r="B219" s="470"/>
      <c r="C219" s="449"/>
      <c r="D219" s="450"/>
      <c r="E219" s="450"/>
      <c r="F219" s="450"/>
      <c r="G219" s="450"/>
      <c r="H219" s="450"/>
      <c r="I219" s="55"/>
      <c r="J219" s="55"/>
      <c r="K219" s="55"/>
      <c r="L219" s="55"/>
      <c r="M219" s="55"/>
      <c r="N219" s="55"/>
      <c r="O219" s="55"/>
      <c r="P219" s="55"/>
      <c r="Q219" s="55"/>
      <c r="R219" s="55"/>
      <c r="S219" s="55"/>
      <c r="T219" s="55"/>
      <c r="U219" s="55"/>
      <c r="V219" s="55"/>
      <c r="W219" s="55"/>
      <c r="X219" s="55"/>
      <c r="Y219" s="55"/>
      <c r="Z219" s="55"/>
    </row>
    <row r="220" spans="1:26">
      <c r="A220" s="64"/>
      <c r="B220" s="470"/>
      <c r="C220" s="449"/>
      <c r="D220" s="450"/>
      <c r="E220" s="450"/>
      <c r="F220" s="450"/>
      <c r="G220" s="450"/>
      <c r="H220" s="450"/>
      <c r="I220" s="55"/>
      <c r="J220" s="55"/>
      <c r="K220" s="55"/>
      <c r="L220" s="55"/>
      <c r="M220" s="55"/>
      <c r="N220" s="55"/>
      <c r="O220" s="55"/>
      <c r="P220" s="55"/>
      <c r="Q220" s="55"/>
      <c r="R220" s="55"/>
      <c r="S220" s="55"/>
      <c r="T220" s="55"/>
      <c r="U220" s="55"/>
      <c r="V220" s="55"/>
      <c r="W220" s="55"/>
      <c r="X220" s="55"/>
      <c r="Y220" s="55"/>
      <c r="Z220" s="55"/>
    </row>
    <row r="221" spans="1:26">
      <c r="A221" s="64"/>
      <c r="B221" s="477" t="s">
        <v>723</v>
      </c>
      <c r="C221" s="449"/>
      <c r="D221" s="450"/>
      <c r="E221" s="450"/>
      <c r="F221" s="450"/>
      <c r="G221" s="450"/>
      <c r="H221" s="450"/>
      <c r="I221" s="55"/>
      <c r="J221" s="55"/>
      <c r="K221" s="55"/>
      <c r="L221" s="55"/>
      <c r="M221" s="55"/>
      <c r="N221" s="55"/>
      <c r="O221" s="55"/>
      <c r="P221" s="55"/>
      <c r="Q221" s="55"/>
      <c r="R221" s="55"/>
      <c r="S221" s="55"/>
      <c r="T221" s="55"/>
      <c r="U221" s="55"/>
      <c r="V221" s="55"/>
      <c r="W221" s="55"/>
      <c r="X221" s="55"/>
      <c r="Y221" s="55"/>
      <c r="Z221" s="55"/>
    </row>
    <row r="222" spans="1:26" ht="22.8">
      <c r="A222" s="64"/>
      <c r="B222" s="470" t="s">
        <v>1489</v>
      </c>
      <c r="C222" s="449"/>
      <c r="D222" s="450"/>
      <c r="E222" s="450"/>
      <c r="F222" s="450"/>
      <c r="G222" s="450"/>
      <c r="H222" s="450"/>
      <c r="I222" s="55"/>
      <c r="J222" s="55"/>
      <c r="K222" s="55"/>
      <c r="L222" s="55"/>
      <c r="M222" s="55"/>
      <c r="N222" s="55"/>
      <c r="O222" s="55"/>
      <c r="P222" s="55"/>
      <c r="Q222" s="55"/>
      <c r="R222" s="55"/>
      <c r="S222" s="55"/>
      <c r="T222" s="55"/>
      <c r="U222" s="55"/>
      <c r="V222" s="55"/>
      <c r="W222" s="55"/>
      <c r="X222" s="55"/>
      <c r="Y222" s="55"/>
      <c r="Z222" s="55"/>
    </row>
    <row r="223" spans="1:26">
      <c r="A223" s="64"/>
      <c r="B223" s="470"/>
      <c r="C223" s="449"/>
      <c r="D223" s="450"/>
      <c r="E223" s="450"/>
      <c r="F223" s="450"/>
      <c r="G223" s="450"/>
      <c r="H223" s="450"/>
      <c r="I223" s="55"/>
      <c r="J223" s="55"/>
      <c r="K223" s="55"/>
      <c r="L223" s="55"/>
      <c r="M223" s="55"/>
      <c r="N223" s="55"/>
      <c r="O223" s="55"/>
      <c r="P223" s="55"/>
      <c r="Q223" s="55"/>
      <c r="R223" s="55"/>
      <c r="S223" s="55"/>
      <c r="T223" s="55"/>
      <c r="U223" s="55"/>
      <c r="V223" s="55"/>
      <c r="W223" s="55"/>
      <c r="X223" s="55"/>
      <c r="Y223" s="55"/>
      <c r="Z223" s="55"/>
    </row>
    <row r="224" spans="1:26" ht="16.2">
      <c r="A224" s="64"/>
      <c r="B224" s="484" t="s">
        <v>780</v>
      </c>
      <c r="C224" s="449"/>
      <c r="D224" s="450"/>
      <c r="E224" s="450"/>
      <c r="F224" s="450"/>
      <c r="G224" s="450"/>
      <c r="H224" s="450"/>
      <c r="I224" s="55"/>
      <c r="J224" s="55"/>
      <c r="K224" s="55"/>
      <c r="L224" s="55"/>
      <c r="M224" s="55"/>
      <c r="N224" s="55"/>
      <c r="O224" s="55"/>
      <c r="P224" s="55"/>
      <c r="Q224" s="55"/>
      <c r="R224" s="55"/>
      <c r="S224" s="55"/>
      <c r="T224" s="55"/>
      <c r="U224" s="55"/>
      <c r="V224" s="55"/>
      <c r="W224" s="55"/>
      <c r="X224" s="55"/>
      <c r="Y224" s="55"/>
      <c r="Z224" s="55"/>
    </row>
    <row r="225" spans="1:26">
      <c r="A225" s="64"/>
      <c r="B225" s="470"/>
      <c r="C225" s="449"/>
      <c r="D225" s="450"/>
      <c r="E225" s="450"/>
      <c r="F225" s="450"/>
      <c r="G225" s="450"/>
      <c r="H225" s="450"/>
      <c r="I225" s="55"/>
      <c r="J225" s="55"/>
      <c r="K225" s="55"/>
      <c r="L225" s="55"/>
      <c r="M225" s="55"/>
      <c r="N225" s="55"/>
      <c r="O225" s="55"/>
      <c r="P225" s="55"/>
      <c r="Q225" s="55"/>
      <c r="R225" s="55"/>
      <c r="S225" s="55"/>
      <c r="T225" s="55"/>
      <c r="U225" s="55"/>
      <c r="V225" s="55"/>
      <c r="W225" s="55"/>
      <c r="X225" s="55"/>
      <c r="Y225" s="55"/>
      <c r="Z225" s="55"/>
    </row>
    <row r="226" spans="1:26">
      <c r="A226" s="64"/>
      <c r="B226" s="477" t="s">
        <v>705</v>
      </c>
      <c r="C226" s="449"/>
      <c r="D226" s="450"/>
      <c r="E226" s="450"/>
      <c r="F226" s="450"/>
      <c r="G226" s="450"/>
      <c r="H226" s="450"/>
      <c r="I226" s="55"/>
      <c r="J226" s="55"/>
      <c r="K226" s="55"/>
      <c r="L226" s="55"/>
      <c r="M226" s="55"/>
      <c r="N226" s="55"/>
      <c r="O226" s="55"/>
      <c r="P226" s="55"/>
      <c r="Q226" s="55"/>
      <c r="R226" s="55"/>
      <c r="S226" s="55"/>
      <c r="T226" s="55"/>
      <c r="U226" s="55"/>
      <c r="V226" s="55"/>
      <c r="W226" s="55"/>
      <c r="X226" s="55"/>
      <c r="Y226" s="55"/>
      <c r="Z226" s="55"/>
    </row>
    <row r="227" spans="1:26">
      <c r="A227" s="64"/>
      <c r="B227" s="470" t="s">
        <v>781</v>
      </c>
      <c r="C227" s="449"/>
      <c r="D227" s="450"/>
      <c r="E227" s="450"/>
      <c r="F227" s="450"/>
      <c r="G227" s="450"/>
      <c r="H227" s="450"/>
      <c r="I227" s="55"/>
      <c r="J227" s="55"/>
      <c r="K227" s="55"/>
      <c r="L227" s="55"/>
      <c r="M227" s="55"/>
      <c r="N227" s="55"/>
      <c r="O227" s="55"/>
      <c r="P227" s="55"/>
      <c r="Q227" s="55"/>
      <c r="R227" s="55"/>
      <c r="S227" s="55"/>
      <c r="T227" s="55"/>
      <c r="U227" s="55"/>
      <c r="V227" s="55"/>
      <c r="W227" s="55"/>
      <c r="X227" s="55"/>
      <c r="Y227" s="55"/>
      <c r="Z227" s="55"/>
    </row>
    <row r="228" spans="1:26">
      <c r="A228" s="64"/>
      <c r="B228" s="470"/>
      <c r="C228" s="449"/>
      <c r="D228" s="450"/>
      <c r="E228" s="450"/>
      <c r="F228" s="450"/>
      <c r="G228" s="450"/>
      <c r="H228" s="450"/>
      <c r="I228" s="55"/>
      <c r="J228" s="55"/>
      <c r="K228" s="55"/>
      <c r="L228" s="55"/>
      <c r="M228" s="55"/>
      <c r="N228" s="55"/>
      <c r="O228" s="55"/>
      <c r="P228" s="55"/>
      <c r="Q228" s="55"/>
      <c r="R228" s="55"/>
      <c r="S228" s="55"/>
      <c r="T228" s="55"/>
      <c r="U228" s="55"/>
      <c r="V228" s="55"/>
      <c r="W228" s="55"/>
      <c r="X228" s="55"/>
      <c r="Y228" s="55"/>
      <c r="Z228" s="55"/>
    </row>
    <row r="229" spans="1:26">
      <c r="A229" s="64"/>
      <c r="B229" s="477" t="s">
        <v>779</v>
      </c>
      <c r="C229" s="449"/>
      <c r="D229" s="450"/>
      <c r="E229" s="450"/>
      <c r="F229" s="450"/>
      <c r="G229" s="450"/>
      <c r="H229" s="450"/>
      <c r="I229" s="55"/>
      <c r="J229" s="55"/>
      <c r="K229" s="55"/>
      <c r="L229" s="55"/>
      <c r="M229" s="55"/>
      <c r="N229" s="55"/>
      <c r="O229" s="55"/>
      <c r="P229" s="55"/>
      <c r="Q229" s="55"/>
      <c r="R229" s="55"/>
      <c r="S229" s="55"/>
      <c r="T229" s="55"/>
      <c r="U229" s="55"/>
      <c r="V229" s="55"/>
      <c r="W229" s="55"/>
      <c r="X229" s="55"/>
      <c r="Y229" s="55"/>
      <c r="Z229" s="55"/>
    </row>
    <row r="230" spans="1:26" ht="22.8">
      <c r="A230" s="64"/>
      <c r="B230" s="470" t="s">
        <v>1490</v>
      </c>
      <c r="C230" s="449"/>
      <c r="D230" s="450"/>
      <c r="E230" s="450"/>
      <c r="F230" s="450"/>
      <c r="G230" s="450"/>
      <c r="H230" s="450"/>
      <c r="I230" s="55"/>
      <c r="J230" s="55"/>
      <c r="K230" s="55"/>
      <c r="L230" s="55"/>
      <c r="M230" s="55"/>
      <c r="N230" s="55"/>
      <c r="O230" s="55"/>
      <c r="P230" s="55"/>
      <c r="Q230" s="55"/>
      <c r="R230" s="55"/>
      <c r="S230" s="55"/>
      <c r="T230" s="55"/>
      <c r="U230" s="55"/>
      <c r="V230" s="55"/>
      <c r="W230" s="55"/>
      <c r="X230" s="55"/>
      <c r="Y230" s="55"/>
      <c r="Z230" s="55"/>
    </row>
    <row r="231" spans="1:26">
      <c r="A231" s="64"/>
      <c r="B231" s="470"/>
      <c r="C231" s="449"/>
      <c r="D231" s="450"/>
      <c r="E231" s="450"/>
      <c r="F231" s="450"/>
      <c r="G231" s="450"/>
      <c r="H231" s="450"/>
      <c r="I231" s="55"/>
      <c r="J231" s="55"/>
      <c r="K231" s="55"/>
      <c r="L231" s="55"/>
      <c r="M231" s="55"/>
      <c r="N231" s="55"/>
      <c r="O231" s="55"/>
      <c r="P231" s="55"/>
      <c r="Q231" s="55"/>
      <c r="R231" s="55"/>
      <c r="S231" s="55"/>
      <c r="T231" s="55"/>
      <c r="U231" s="55"/>
      <c r="V231" s="55"/>
      <c r="W231" s="55"/>
      <c r="X231" s="55"/>
      <c r="Y231" s="55"/>
      <c r="Z231" s="55"/>
    </row>
    <row r="232" spans="1:26" ht="34.200000000000003">
      <c r="A232" s="64"/>
      <c r="B232" s="470" t="s">
        <v>1491</v>
      </c>
      <c r="C232" s="449"/>
      <c r="D232" s="450"/>
      <c r="E232" s="450"/>
      <c r="F232" s="450"/>
      <c r="G232" s="450"/>
      <c r="H232" s="450"/>
      <c r="I232" s="55"/>
      <c r="J232" s="55"/>
      <c r="K232" s="55"/>
      <c r="L232" s="55"/>
      <c r="M232" s="55"/>
      <c r="N232" s="55"/>
      <c r="O232" s="55"/>
      <c r="P232" s="55"/>
      <c r="Q232" s="55"/>
      <c r="R232" s="55"/>
      <c r="S232" s="55"/>
      <c r="T232" s="55"/>
      <c r="U232" s="55"/>
      <c r="V232" s="55"/>
      <c r="W232" s="55"/>
      <c r="X232" s="55"/>
      <c r="Y232" s="55"/>
      <c r="Z232" s="55"/>
    </row>
    <row r="233" spans="1:26" ht="22.8">
      <c r="A233" s="64"/>
      <c r="B233" s="470" t="s">
        <v>1492</v>
      </c>
      <c r="C233" s="449"/>
      <c r="D233" s="450"/>
      <c r="E233" s="450"/>
      <c r="F233" s="450"/>
      <c r="G233" s="450"/>
      <c r="H233" s="450"/>
      <c r="I233" s="55"/>
      <c r="J233" s="55"/>
      <c r="K233" s="55"/>
      <c r="L233" s="55"/>
      <c r="M233" s="55"/>
      <c r="N233" s="55"/>
      <c r="O233" s="55"/>
      <c r="P233" s="55"/>
      <c r="Q233" s="55"/>
      <c r="R233" s="55"/>
      <c r="S233" s="55"/>
      <c r="T233" s="55"/>
      <c r="U233" s="55"/>
      <c r="V233" s="55"/>
      <c r="W233" s="55"/>
      <c r="X233" s="55"/>
      <c r="Y233" s="55"/>
      <c r="Z233" s="55"/>
    </row>
    <row r="234" spans="1:26">
      <c r="A234" s="64"/>
      <c r="B234" s="470"/>
      <c r="C234" s="449"/>
      <c r="D234" s="450"/>
      <c r="E234" s="450"/>
      <c r="F234" s="450"/>
      <c r="G234" s="450"/>
      <c r="H234" s="450"/>
      <c r="I234" s="55"/>
      <c r="J234" s="55"/>
      <c r="K234" s="55"/>
      <c r="L234" s="55"/>
      <c r="M234" s="55"/>
      <c r="N234" s="55"/>
      <c r="O234" s="55"/>
      <c r="P234" s="55"/>
      <c r="Q234" s="55"/>
      <c r="R234" s="55"/>
      <c r="S234" s="55"/>
      <c r="T234" s="55"/>
      <c r="U234" s="55"/>
      <c r="V234" s="55"/>
      <c r="W234" s="55"/>
      <c r="X234" s="55"/>
      <c r="Y234" s="55"/>
      <c r="Z234" s="55"/>
    </row>
    <row r="235" spans="1:26" ht="46.2">
      <c r="A235" s="64"/>
      <c r="B235" s="485" t="s">
        <v>1493</v>
      </c>
      <c r="C235" s="449"/>
      <c r="D235" s="450"/>
      <c r="E235" s="454"/>
      <c r="F235" s="452"/>
      <c r="G235" s="450"/>
      <c r="H235" s="450"/>
      <c r="I235" s="55"/>
      <c r="J235" s="55"/>
      <c r="K235" s="55"/>
      <c r="L235" s="55"/>
      <c r="M235" s="55"/>
      <c r="N235" s="55"/>
      <c r="O235" s="55"/>
      <c r="P235" s="55"/>
      <c r="Q235" s="55"/>
      <c r="R235" s="55"/>
      <c r="S235" s="55"/>
      <c r="T235" s="55"/>
      <c r="U235" s="55"/>
      <c r="V235" s="55"/>
      <c r="W235" s="55"/>
      <c r="X235" s="55"/>
      <c r="Y235" s="55"/>
      <c r="Z235" s="55"/>
    </row>
    <row r="236" spans="1:26">
      <c r="A236" s="65"/>
      <c r="B236" s="486" t="s">
        <v>782</v>
      </c>
      <c r="C236" s="452"/>
      <c r="D236" s="450"/>
      <c r="E236" s="454"/>
      <c r="F236" s="452"/>
      <c r="G236" s="450"/>
      <c r="H236" s="450"/>
      <c r="I236" s="55"/>
      <c r="J236" s="55"/>
      <c r="K236" s="55"/>
      <c r="L236" s="55"/>
      <c r="M236" s="55"/>
      <c r="N236" s="55"/>
      <c r="O236" s="55"/>
      <c r="P236" s="55"/>
      <c r="Q236" s="55"/>
      <c r="R236" s="55"/>
      <c r="S236" s="55"/>
      <c r="T236" s="55"/>
      <c r="U236" s="55"/>
      <c r="V236" s="55"/>
      <c r="W236" s="55"/>
      <c r="X236" s="55"/>
      <c r="Y236" s="55"/>
      <c r="Z236" s="55"/>
    </row>
    <row r="237" spans="1:26">
      <c r="A237" s="65"/>
      <c r="B237" s="486" t="s">
        <v>783</v>
      </c>
      <c r="C237" s="452"/>
      <c r="D237" s="450"/>
      <c r="E237" s="454"/>
      <c r="F237" s="452"/>
      <c r="G237" s="450"/>
      <c r="H237" s="450"/>
      <c r="I237" s="55"/>
      <c r="J237" s="55"/>
      <c r="K237" s="55"/>
      <c r="L237" s="55"/>
      <c r="M237" s="55"/>
      <c r="N237" s="55"/>
      <c r="O237" s="55"/>
      <c r="P237" s="55"/>
      <c r="Q237" s="55"/>
      <c r="R237" s="55"/>
      <c r="S237" s="55"/>
      <c r="T237" s="55"/>
      <c r="U237" s="55"/>
      <c r="V237" s="55"/>
      <c r="W237" s="55"/>
      <c r="X237" s="55"/>
      <c r="Y237" s="55"/>
      <c r="Z237" s="55"/>
    </row>
    <row r="238" spans="1:26" ht="22.8">
      <c r="B238" s="470" t="s">
        <v>784</v>
      </c>
      <c r="C238" s="452"/>
      <c r="D238" s="450"/>
      <c r="E238" s="454"/>
      <c r="F238" s="452"/>
      <c r="G238" s="450"/>
      <c r="H238" s="450"/>
      <c r="I238" s="55"/>
      <c r="J238" s="55"/>
      <c r="K238" s="55"/>
      <c r="L238" s="55"/>
      <c r="M238" s="55"/>
      <c r="N238" s="55"/>
      <c r="O238" s="55"/>
      <c r="P238" s="55"/>
      <c r="Q238" s="55"/>
      <c r="R238" s="55"/>
      <c r="S238" s="55"/>
      <c r="T238" s="55"/>
      <c r="U238" s="55"/>
      <c r="V238" s="55"/>
      <c r="W238" s="55"/>
      <c r="X238" s="55"/>
      <c r="Y238" s="55"/>
      <c r="Z238" s="55"/>
    </row>
    <row r="239" spans="1:26" ht="22.8">
      <c r="B239" s="470" t="s">
        <v>785</v>
      </c>
      <c r="C239" s="452"/>
      <c r="D239" s="450"/>
      <c r="E239" s="454"/>
      <c r="F239" s="452"/>
      <c r="G239" s="450"/>
      <c r="H239" s="450"/>
      <c r="I239" s="55"/>
      <c r="J239" s="55"/>
      <c r="K239" s="55"/>
      <c r="L239" s="55"/>
      <c r="M239" s="55"/>
      <c r="N239" s="55"/>
      <c r="O239" s="55"/>
      <c r="P239" s="55"/>
      <c r="Q239" s="55"/>
      <c r="R239" s="55"/>
      <c r="S239" s="55"/>
      <c r="T239" s="55"/>
      <c r="U239" s="55"/>
      <c r="V239" s="55"/>
      <c r="W239" s="55"/>
      <c r="X239" s="55"/>
      <c r="Y239" s="55"/>
      <c r="Z239" s="55"/>
    </row>
    <row r="240" spans="1:26" ht="24.6">
      <c r="B240" s="470" t="s">
        <v>786</v>
      </c>
      <c r="C240" s="452"/>
      <c r="D240" s="450"/>
      <c r="E240" s="454"/>
      <c r="F240" s="452"/>
      <c r="G240" s="450"/>
      <c r="H240" s="450"/>
      <c r="I240" s="55"/>
      <c r="J240" s="55"/>
      <c r="K240" s="55"/>
      <c r="L240" s="55"/>
      <c r="M240" s="55"/>
      <c r="N240" s="55"/>
      <c r="O240" s="55"/>
      <c r="P240" s="55"/>
      <c r="Q240" s="55"/>
      <c r="R240" s="55"/>
      <c r="S240" s="55"/>
      <c r="T240" s="55"/>
      <c r="U240" s="55"/>
      <c r="V240" s="55"/>
      <c r="W240" s="55"/>
      <c r="X240" s="55"/>
      <c r="Y240" s="55"/>
      <c r="Z240" s="55"/>
    </row>
    <row r="241" spans="1:26">
      <c r="B241" s="470" t="s">
        <v>787</v>
      </c>
      <c r="C241" s="452"/>
      <c r="D241" s="450"/>
      <c r="E241" s="454"/>
      <c r="F241" s="452"/>
      <c r="G241" s="450"/>
      <c r="H241" s="450"/>
      <c r="I241" s="55"/>
      <c r="J241" s="55"/>
      <c r="K241" s="55"/>
      <c r="L241" s="55"/>
      <c r="M241" s="55"/>
      <c r="N241" s="55"/>
      <c r="O241" s="55"/>
      <c r="P241" s="55"/>
      <c r="Q241" s="55"/>
      <c r="R241" s="55"/>
      <c r="S241" s="55"/>
      <c r="T241" s="55"/>
      <c r="U241" s="55"/>
      <c r="V241" s="55"/>
      <c r="W241" s="55"/>
      <c r="X241" s="55"/>
      <c r="Y241" s="55"/>
      <c r="Z241" s="55"/>
    </row>
    <row r="242" spans="1:26" ht="22.8">
      <c r="A242" s="65"/>
      <c r="B242" s="486" t="s">
        <v>788</v>
      </c>
      <c r="C242" s="452"/>
      <c r="D242" s="450"/>
      <c r="E242" s="454"/>
      <c r="F242" s="452"/>
      <c r="G242" s="450"/>
      <c r="H242" s="450"/>
      <c r="I242" s="55"/>
      <c r="J242" s="55"/>
      <c r="K242" s="55"/>
      <c r="L242" s="55"/>
      <c r="M242" s="55"/>
      <c r="N242" s="55"/>
      <c r="O242" s="55"/>
      <c r="P242" s="55"/>
      <c r="Q242" s="55"/>
      <c r="R242" s="55"/>
      <c r="S242" s="55"/>
      <c r="T242" s="55"/>
      <c r="U242" s="55"/>
      <c r="V242" s="55"/>
      <c r="W242" s="55"/>
      <c r="X242" s="55"/>
      <c r="Y242" s="55"/>
      <c r="Z242" s="55"/>
    </row>
    <row r="243" spans="1:26" ht="22.8">
      <c r="B243" s="470" t="s">
        <v>789</v>
      </c>
      <c r="C243" s="452"/>
      <c r="D243" s="450"/>
      <c r="E243" s="454"/>
      <c r="F243" s="452"/>
      <c r="G243" s="450"/>
      <c r="H243" s="450"/>
      <c r="I243" s="55"/>
      <c r="J243" s="55"/>
      <c r="K243" s="55"/>
      <c r="L243" s="55"/>
      <c r="M243" s="55"/>
      <c r="N243" s="55"/>
      <c r="O243" s="55"/>
      <c r="P243" s="55"/>
      <c r="Q243" s="55"/>
      <c r="R243" s="55"/>
      <c r="S243" s="55"/>
      <c r="T243" s="55"/>
      <c r="U243" s="55"/>
      <c r="V243" s="55"/>
      <c r="W243" s="55"/>
      <c r="X243" s="55"/>
      <c r="Y243" s="55"/>
      <c r="Z243" s="55"/>
    </row>
    <row r="244" spans="1:26">
      <c r="B244" s="470" t="s">
        <v>790</v>
      </c>
      <c r="C244" s="452"/>
      <c r="D244" s="450"/>
      <c r="E244" s="454"/>
      <c r="F244" s="452"/>
      <c r="G244" s="450"/>
      <c r="H244" s="450"/>
      <c r="I244" s="55"/>
      <c r="J244" s="55"/>
      <c r="K244" s="55"/>
      <c r="L244" s="55"/>
      <c r="M244" s="55"/>
      <c r="N244" s="55"/>
      <c r="O244" s="55"/>
      <c r="P244" s="55"/>
      <c r="Q244" s="55"/>
      <c r="R244" s="55"/>
      <c r="S244" s="55"/>
      <c r="T244" s="55"/>
      <c r="U244" s="55"/>
      <c r="V244" s="55"/>
      <c r="W244" s="55"/>
      <c r="X244" s="55"/>
      <c r="Y244" s="55"/>
      <c r="Z244" s="55"/>
    </row>
    <row r="245" spans="1:26">
      <c r="A245" s="65"/>
      <c r="B245" s="486" t="s">
        <v>791</v>
      </c>
      <c r="C245" s="452"/>
      <c r="D245" s="450"/>
      <c r="E245" s="454"/>
      <c r="F245" s="452"/>
      <c r="G245" s="450"/>
      <c r="H245" s="450"/>
      <c r="I245" s="55"/>
      <c r="J245" s="55"/>
      <c r="K245" s="55"/>
      <c r="L245" s="55"/>
      <c r="M245" s="55"/>
      <c r="N245" s="55"/>
      <c r="O245" s="55"/>
      <c r="P245" s="55"/>
      <c r="Q245" s="55"/>
      <c r="R245" s="55"/>
      <c r="S245" s="55"/>
      <c r="T245" s="55"/>
      <c r="U245" s="55"/>
      <c r="V245" s="55"/>
      <c r="W245" s="55"/>
      <c r="X245" s="55"/>
      <c r="Y245" s="55"/>
      <c r="Z245" s="55"/>
    </row>
    <row r="246" spans="1:26">
      <c r="B246" s="470" t="s">
        <v>792</v>
      </c>
      <c r="C246" s="452"/>
      <c r="D246" s="450"/>
      <c r="E246" s="454"/>
      <c r="F246" s="452"/>
      <c r="G246" s="450"/>
      <c r="H246" s="450"/>
      <c r="I246" s="55"/>
      <c r="J246" s="55"/>
      <c r="K246" s="55"/>
      <c r="L246" s="55"/>
      <c r="M246" s="55"/>
      <c r="N246" s="55"/>
      <c r="O246" s="55"/>
      <c r="P246" s="55"/>
      <c r="Q246" s="55"/>
      <c r="R246" s="55"/>
      <c r="S246" s="55"/>
      <c r="T246" s="55"/>
      <c r="U246" s="55"/>
      <c r="V246" s="55"/>
      <c r="W246" s="55"/>
      <c r="X246" s="55"/>
      <c r="Y246" s="55"/>
      <c r="Z246" s="55"/>
    </row>
    <row r="247" spans="1:26" ht="22.8">
      <c r="B247" s="470" t="s">
        <v>793</v>
      </c>
      <c r="C247" s="452"/>
      <c r="D247" s="450"/>
      <c r="E247" s="454"/>
      <c r="F247" s="452"/>
      <c r="G247" s="450"/>
      <c r="H247" s="450"/>
      <c r="I247" s="55"/>
      <c r="J247" s="55"/>
      <c r="K247" s="55"/>
      <c r="L247" s="55"/>
      <c r="M247" s="55"/>
      <c r="N247" s="55"/>
      <c r="O247" s="55"/>
      <c r="P247" s="55"/>
      <c r="Q247" s="55"/>
      <c r="R247" s="55"/>
      <c r="S247" s="55"/>
      <c r="T247" s="55"/>
      <c r="U247" s="55"/>
      <c r="V247" s="55"/>
      <c r="W247" s="55"/>
      <c r="X247" s="55"/>
      <c r="Y247" s="55"/>
      <c r="Z247" s="55"/>
    </row>
    <row r="248" spans="1:26">
      <c r="B248" s="470" t="s">
        <v>794</v>
      </c>
      <c r="C248" s="452"/>
      <c r="D248" s="450"/>
      <c r="E248" s="454"/>
      <c r="F248" s="452"/>
      <c r="G248" s="450"/>
      <c r="H248" s="450"/>
      <c r="I248" s="55"/>
      <c r="J248" s="55"/>
      <c r="K248" s="55"/>
      <c r="L248" s="55"/>
      <c r="M248" s="55"/>
      <c r="N248" s="55"/>
      <c r="O248" s="55"/>
      <c r="P248" s="55"/>
      <c r="Q248" s="55"/>
      <c r="R248" s="55"/>
      <c r="S248" s="55"/>
      <c r="T248" s="55"/>
      <c r="U248" s="55"/>
      <c r="V248" s="55"/>
      <c r="W248" s="55"/>
      <c r="X248" s="55"/>
      <c r="Y248" s="55"/>
      <c r="Z248" s="55"/>
    </row>
    <row r="249" spans="1:26">
      <c r="A249" s="65"/>
      <c r="B249" s="486" t="s">
        <v>795</v>
      </c>
      <c r="C249" s="452"/>
      <c r="D249" s="450"/>
      <c r="E249" s="454"/>
      <c r="F249" s="452"/>
      <c r="G249" s="450"/>
      <c r="H249" s="450"/>
      <c r="I249" s="55"/>
      <c r="J249" s="55"/>
      <c r="K249" s="55"/>
      <c r="L249" s="55"/>
      <c r="M249" s="55"/>
      <c r="N249" s="55"/>
      <c r="O249" s="55"/>
      <c r="P249" s="55"/>
      <c r="Q249" s="55"/>
      <c r="R249" s="55"/>
      <c r="S249" s="55"/>
      <c r="T249" s="55"/>
      <c r="U249" s="55"/>
      <c r="V249" s="55"/>
      <c r="W249" s="55"/>
      <c r="X249" s="55"/>
      <c r="Y249" s="55"/>
      <c r="Z249" s="55"/>
    </row>
    <row r="250" spans="1:26" ht="22.8">
      <c r="B250" s="470" t="s">
        <v>796</v>
      </c>
      <c r="C250" s="452"/>
      <c r="D250" s="450"/>
      <c r="E250" s="454"/>
      <c r="F250" s="452"/>
      <c r="G250" s="450"/>
      <c r="H250" s="450"/>
      <c r="I250" s="55"/>
      <c r="J250" s="55"/>
      <c r="K250" s="55"/>
      <c r="L250" s="55"/>
      <c r="M250" s="55"/>
      <c r="N250" s="55"/>
      <c r="O250" s="55"/>
      <c r="P250" s="55"/>
      <c r="Q250" s="55"/>
      <c r="R250" s="55"/>
      <c r="S250" s="55"/>
      <c r="T250" s="55"/>
      <c r="U250" s="55"/>
      <c r="V250" s="55"/>
      <c r="W250" s="55"/>
      <c r="X250" s="55"/>
      <c r="Y250" s="55"/>
      <c r="Z250" s="55"/>
    </row>
    <row r="251" spans="1:26">
      <c r="B251" s="482" t="s">
        <v>797</v>
      </c>
      <c r="C251" s="452"/>
      <c r="D251" s="450"/>
      <c r="E251" s="454"/>
      <c r="F251" s="452"/>
      <c r="G251" s="450"/>
      <c r="H251" s="450"/>
      <c r="I251" s="55"/>
      <c r="J251" s="55"/>
      <c r="K251" s="55"/>
      <c r="L251" s="55"/>
      <c r="M251" s="55"/>
      <c r="N251" s="55"/>
      <c r="O251" s="55"/>
      <c r="P251" s="55"/>
      <c r="Q251" s="55"/>
      <c r="R251" s="55"/>
      <c r="S251" s="55"/>
      <c r="T251" s="55"/>
      <c r="U251" s="55"/>
      <c r="V251" s="55"/>
      <c r="W251" s="55"/>
      <c r="X251" s="55"/>
      <c r="Y251" s="55"/>
      <c r="Z251" s="55"/>
    </row>
    <row r="252" spans="1:26">
      <c r="A252" s="64"/>
      <c r="B252" s="486" t="s">
        <v>798</v>
      </c>
      <c r="C252" s="449"/>
      <c r="D252" s="450"/>
      <c r="E252" s="454"/>
      <c r="F252" s="452"/>
      <c r="G252" s="450"/>
      <c r="H252" s="450"/>
      <c r="I252" s="55"/>
      <c r="J252" s="55"/>
      <c r="K252" s="55"/>
      <c r="L252" s="55"/>
      <c r="M252" s="55"/>
      <c r="N252" s="55"/>
      <c r="O252" s="55"/>
      <c r="P252" s="55"/>
      <c r="Q252" s="55"/>
      <c r="R252" s="55"/>
      <c r="S252" s="55"/>
      <c r="T252" s="55"/>
      <c r="U252" s="55"/>
      <c r="V252" s="55"/>
      <c r="W252" s="55"/>
      <c r="X252" s="55"/>
      <c r="Y252" s="55"/>
      <c r="Z252" s="55"/>
    </row>
    <row r="253" spans="1:26">
      <c r="A253" s="64"/>
      <c r="B253" s="470"/>
      <c r="C253" s="449"/>
      <c r="D253" s="450"/>
      <c r="E253" s="450"/>
      <c r="F253" s="450"/>
      <c r="G253" s="450"/>
      <c r="H253" s="450"/>
      <c r="I253" s="55"/>
      <c r="J253" s="55"/>
      <c r="K253" s="55"/>
      <c r="L253" s="55"/>
      <c r="M253" s="55"/>
      <c r="N253" s="55"/>
      <c r="O253" s="55"/>
      <c r="P253" s="55"/>
      <c r="Q253" s="55"/>
      <c r="R253" s="55"/>
      <c r="S253" s="55"/>
      <c r="T253" s="55"/>
      <c r="U253" s="55"/>
      <c r="V253" s="55"/>
      <c r="W253" s="55"/>
      <c r="X253" s="55"/>
      <c r="Y253" s="55"/>
      <c r="Z253" s="55"/>
    </row>
    <row r="254" spans="1:26">
      <c r="A254" s="64"/>
      <c r="B254" s="477" t="s">
        <v>723</v>
      </c>
      <c r="C254" s="449"/>
      <c r="D254" s="450"/>
      <c r="E254" s="450"/>
      <c r="F254" s="450"/>
      <c r="G254" s="450"/>
      <c r="H254" s="450"/>
      <c r="I254" s="55"/>
      <c r="J254" s="55"/>
      <c r="K254" s="55"/>
      <c r="L254" s="55"/>
      <c r="M254" s="55"/>
      <c r="N254" s="55"/>
      <c r="O254" s="55"/>
      <c r="P254" s="55"/>
      <c r="Q254" s="55"/>
      <c r="R254" s="55"/>
      <c r="S254" s="55"/>
      <c r="T254" s="55"/>
      <c r="U254" s="55"/>
      <c r="V254" s="55"/>
      <c r="W254" s="55"/>
      <c r="X254" s="55"/>
      <c r="Y254" s="55"/>
      <c r="Z254" s="55"/>
    </row>
    <row r="255" spans="1:26" ht="22.8">
      <c r="A255" s="64"/>
      <c r="B255" s="470" t="s">
        <v>799</v>
      </c>
      <c r="C255" s="449"/>
      <c r="D255" s="450"/>
      <c r="E255" s="450"/>
      <c r="F255" s="450"/>
      <c r="G255" s="450"/>
      <c r="H255" s="450"/>
      <c r="I255" s="55"/>
      <c r="J255" s="55"/>
      <c r="K255" s="55"/>
      <c r="L255" s="55"/>
      <c r="M255" s="55"/>
      <c r="N255" s="55"/>
      <c r="O255" s="55"/>
      <c r="P255" s="55"/>
      <c r="Q255" s="55"/>
      <c r="R255" s="55"/>
      <c r="S255" s="55"/>
      <c r="T255" s="55"/>
      <c r="U255" s="55"/>
      <c r="V255" s="55"/>
      <c r="W255" s="55"/>
      <c r="X255" s="55"/>
      <c r="Y255" s="55"/>
      <c r="Z255" s="55"/>
    </row>
    <row r="256" spans="1:26">
      <c r="A256" s="64"/>
      <c r="B256" s="470" t="s">
        <v>800</v>
      </c>
      <c r="C256" s="449"/>
      <c r="D256" s="450"/>
      <c r="E256" s="450"/>
      <c r="F256" s="450"/>
      <c r="G256" s="450"/>
      <c r="H256" s="450"/>
      <c r="I256" s="55"/>
      <c r="J256" s="55"/>
      <c r="K256" s="55"/>
      <c r="L256" s="55"/>
      <c r="M256" s="55"/>
      <c r="N256" s="55"/>
      <c r="O256" s="55"/>
      <c r="P256" s="55"/>
      <c r="Q256" s="55"/>
      <c r="R256" s="55"/>
      <c r="S256" s="55"/>
      <c r="T256" s="55"/>
      <c r="U256" s="55"/>
      <c r="V256" s="55"/>
      <c r="W256" s="55"/>
      <c r="X256" s="55"/>
      <c r="Y256" s="55"/>
      <c r="Z256" s="55"/>
    </row>
    <row r="257" spans="1:26">
      <c r="B257" s="478" t="s">
        <v>801</v>
      </c>
      <c r="C257" s="449"/>
      <c r="D257" s="450"/>
      <c r="E257" s="450"/>
      <c r="F257" s="450"/>
      <c r="G257" s="450"/>
      <c r="H257" s="450"/>
      <c r="I257" s="55"/>
      <c r="J257" s="55"/>
      <c r="K257" s="55"/>
      <c r="L257" s="55"/>
      <c r="M257" s="55"/>
      <c r="N257" s="55"/>
      <c r="O257" s="55"/>
      <c r="P257" s="55"/>
      <c r="Q257" s="55"/>
      <c r="R257" s="55"/>
      <c r="S257" s="55"/>
      <c r="T257" s="55"/>
      <c r="U257" s="55"/>
      <c r="V257" s="55"/>
      <c r="W257" s="55"/>
      <c r="X257" s="55"/>
      <c r="Y257" s="55"/>
      <c r="Z257" s="55"/>
    </row>
    <row r="258" spans="1:26">
      <c r="A258" s="64"/>
      <c r="B258" s="470" t="s">
        <v>802</v>
      </c>
      <c r="C258" s="449"/>
      <c r="D258" s="450"/>
      <c r="E258" s="450"/>
      <c r="F258" s="450"/>
      <c r="G258" s="450"/>
      <c r="H258" s="450"/>
      <c r="I258" s="55"/>
      <c r="J258" s="55"/>
      <c r="K258" s="55"/>
      <c r="L258" s="55"/>
      <c r="M258" s="55"/>
      <c r="N258" s="55"/>
      <c r="O258" s="55"/>
      <c r="P258" s="55"/>
      <c r="Q258" s="55"/>
      <c r="R258" s="55"/>
      <c r="S258" s="55"/>
      <c r="T258" s="55"/>
      <c r="U258" s="55"/>
      <c r="V258" s="55"/>
      <c r="W258" s="55"/>
      <c r="X258" s="55"/>
      <c r="Y258" s="55"/>
      <c r="Z258" s="55"/>
    </row>
    <row r="259" spans="1:26">
      <c r="A259" s="64"/>
      <c r="B259" s="470" t="s">
        <v>803</v>
      </c>
      <c r="C259" s="449"/>
      <c r="D259" s="450"/>
      <c r="E259" s="450"/>
      <c r="F259" s="450"/>
      <c r="G259" s="450"/>
      <c r="H259" s="450"/>
      <c r="I259" s="55"/>
      <c r="J259" s="55"/>
      <c r="K259" s="55"/>
      <c r="L259" s="55"/>
      <c r="M259" s="55"/>
      <c r="N259" s="55"/>
      <c r="O259" s="55"/>
      <c r="P259" s="55"/>
      <c r="Q259" s="55"/>
      <c r="R259" s="55"/>
      <c r="S259" s="55"/>
      <c r="T259" s="55"/>
      <c r="U259" s="55"/>
      <c r="V259" s="55"/>
      <c r="W259" s="55"/>
      <c r="X259" s="55"/>
      <c r="Y259" s="55"/>
      <c r="Z259" s="55"/>
    </row>
    <row r="260" spans="1:26">
      <c r="A260" s="64"/>
      <c r="B260" s="470" t="s">
        <v>804</v>
      </c>
      <c r="C260" s="449"/>
      <c r="D260" s="450"/>
      <c r="E260" s="450"/>
      <c r="F260" s="450"/>
      <c r="G260" s="450"/>
      <c r="H260" s="450"/>
      <c r="I260" s="55"/>
      <c r="J260" s="55"/>
      <c r="K260" s="55"/>
      <c r="L260" s="55"/>
      <c r="M260" s="55"/>
      <c r="N260" s="55"/>
      <c r="O260" s="55"/>
      <c r="P260" s="55"/>
      <c r="Q260" s="55"/>
      <c r="R260" s="55"/>
      <c r="S260" s="55"/>
      <c r="T260" s="55"/>
      <c r="U260" s="55"/>
      <c r="V260" s="55"/>
      <c r="W260" s="55"/>
      <c r="X260" s="55"/>
      <c r="Y260" s="55"/>
      <c r="Z260" s="55"/>
    </row>
    <row r="261" spans="1:26">
      <c r="B261" s="469" t="s">
        <v>805</v>
      </c>
      <c r="C261" s="449"/>
      <c r="D261" s="450"/>
      <c r="E261" s="450"/>
      <c r="F261" s="450"/>
      <c r="G261" s="450"/>
      <c r="H261" s="450"/>
      <c r="I261" s="55"/>
      <c r="J261" s="55"/>
      <c r="K261" s="55"/>
      <c r="L261" s="55"/>
      <c r="M261" s="55"/>
      <c r="N261" s="55"/>
      <c r="O261" s="55"/>
      <c r="P261" s="55"/>
      <c r="Q261" s="55"/>
      <c r="R261" s="55"/>
      <c r="S261" s="55"/>
      <c r="T261" s="55"/>
      <c r="U261" s="55"/>
      <c r="V261" s="55"/>
      <c r="W261" s="55"/>
      <c r="X261" s="55"/>
      <c r="Y261" s="55"/>
      <c r="Z261" s="55"/>
    </row>
    <row r="262" spans="1:26">
      <c r="B262" s="469" t="s">
        <v>806</v>
      </c>
      <c r="C262" s="449"/>
      <c r="D262" s="450"/>
      <c r="E262" s="450"/>
      <c r="F262" s="450"/>
      <c r="G262" s="450"/>
      <c r="H262" s="450"/>
      <c r="I262" s="55"/>
      <c r="J262" s="55"/>
      <c r="K262" s="55"/>
      <c r="L262" s="55"/>
      <c r="M262" s="55"/>
      <c r="N262" s="55"/>
      <c r="O262" s="55"/>
      <c r="P262" s="55"/>
      <c r="Q262" s="55"/>
      <c r="R262" s="55"/>
      <c r="S262" s="55"/>
      <c r="T262" s="55"/>
      <c r="U262" s="55"/>
      <c r="V262" s="55"/>
      <c r="W262" s="55"/>
      <c r="X262" s="55"/>
      <c r="Y262" s="55"/>
      <c r="Z262" s="55"/>
    </row>
    <row r="263" spans="1:26">
      <c r="A263" s="71"/>
      <c r="B263" s="483"/>
      <c r="C263" s="453"/>
      <c r="D263" s="453"/>
      <c r="E263" s="453"/>
      <c r="F263" s="453"/>
      <c r="G263" s="453"/>
      <c r="H263" s="453"/>
      <c r="I263" s="12"/>
      <c r="J263" s="12"/>
      <c r="K263" s="12"/>
      <c r="L263" s="12"/>
      <c r="M263" s="12"/>
      <c r="N263" s="12"/>
      <c r="O263" s="12"/>
      <c r="P263" s="12"/>
      <c r="Q263" s="12"/>
      <c r="R263" s="12"/>
      <c r="S263" s="12"/>
      <c r="T263" s="12"/>
      <c r="U263" s="12"/>
      <c r="V263" s="12"/>
      <c r="W263" s="12"/>
      <c r="X263" s="12"/>
      <c r="Y263" s="12"/>
      <c r="Z263" s="12"/>
    </row>
    <row r="264" spans="1:26" ht="17.399999999999999">
      <c r="A264" s="69" t="s">
        <v>158</v>
      </c>
      <c r="B264" s="470"/>
      <c r="C264" s="449"/>
      <c r="D264" s="450"/>
      <c r="E264" s="450"/>
      <c r="F264" s="450"/>
      <c r="G264" s="450"/>
      <c r="H264" s="450"/>
      <c r="I264" s="12"/>
      <c r="J264" s="12"/>
      <c r="K264" s="12"/>
      <c r="L264" s="12"/>
      <c r="M264" s="12"/>
      <c r="N264" s="12"/>
      <c r="O264" s="12"/>
      <c r="P264" s="12"/>
      <c r="Q264" s="12"/>
      <c r="R264" s="12"/>
      <c r="S264" s="12"/>
      <c r="T264" s="12"/>
      <c r="U264" s="12"/>
      <c r="V264" s="12"/>
      <c r="W264" s="12"/>
      <c r="X264" s="12"/>
      <c r="Y264" s="12"/>
      <c r="Z264" s="12"/>
    </row>
    <row r="265" spans="1:26">
      <c r="A265" s="64"/>
      <c r="B265" s="470"/>
      <c r="C265" s="449"/>
      <c r="D265" s="450"/>
      <c r="E265" s="450"/>
      <c r="F265" s="450"/>
      <c r="G265" s="450"/>
      <c r="H265" s="450"/>
      <c r="I265" s="12"/>
      <c r="J265" s="12"/>
      <c r="K265" s="12"/>
      <c r="L265" s="12"/>
      <c r="M265" s="12"/>
      <c r="N265" s="12"/>
      <c r="O265" s="12"/>
      <c r="P265" s="12"/>
      <c r="Q265" s="12"/>
      <c r="R265" s="12"/>
      <c r="S265" s="12"/>
      <c r="T265" s="12"/>
      <c r="U265" s="12"/>
      <c r="V265" s="12"/>
      <c r="W265" s="12"/>
      <c r="X265" s="12"/>
      <c r="Y265" s="12"/>
      <c r="Z265" s="12"/>
    </row>
    <row r="266" spans="1:26" ht="16.2">
      <c r="A266" s="64"/>
      <c r="B266" s="484" t="s">
        <v>807</v>
      </c>
      <c r="C266" s="449"/>
      <c r="D266" s="450"/>
      <c r="E266" s="450"/>
      <c r="F266" s="450"/>
      <c r="G266" s="450"/>
      <c r="H266" s="450"/>
      <c r="I266" s="55"/>
      <c r="J266" s="55"/>
      <c r="K266" s="55"/>
      <c r="L266" s="55"/>
      <c r="M266" s="55"/>
      <c r="N266" s="55"/>
      <c r="O266" s="55"/>
      <c r="P266" s="55"/>
      <c r="Q266" s="55"/>
      <c r="R266" s="55"/>
      <c r="S266" s="55"/>
      <c r="T266" s="55"/>
      <c r="U266" s="55"/>
      <c r="V266" s="55"/>
      <c r="W266" s="55"/>
      <c r="X266" s="55"/>
      <c r="Y266" s="55"/>
      <c r="Z266" s="55"/>
    </row>
    <row r="267" spans="1:26">
      <c r="A267" s="64"/>
      <c r="B267" s="470"/>
      <c r="C267" s="449"/>
      <c r="D267" s="450"/>
      <c r="E267" s="450"/>
      <c r="F267" s="450"/>
      <c r="G267" s="450"/>
      <c r="H267" s="450"/>
      <c r="I267" s="55"/>
      <c r="J267" s="55"/>
      <c r="K267" s="55"/>
      <c r="L267" s="55"/>
      <c r="M267" s="55"/>
      <c r="N267" s="55"/>
      <c r="O267" s="55"/>
      <c r="P267" s="55"/>
      <c r="Q267" s="55"/>
      <c r="R267" s="55"/>
      <c r="S267" s="55"/>
      <c r="T267" s="55"/>
      <c r="U267" s="55"/>
      <c r="V267" s="55"/>
      <c r="W267" s="55"/>
      <c r="X267" s="55"/>
      <c r="Y267" s="55"/>
      <c r="Z267" s="55"/>
    </row>
    <row r="268" spans="1:26">
      <c r="A268" s="64"/>
      <c r="B268" s="477" t="s">
        <v>705</v>
      </c>
      <c r="C268" s="449"/>
      <c r="D268" s="450"/>
      <c r="E268" s="450"/>
      <c r="F268" s="450"/>
      <c r="G268" s="450"/>
      <c r="H268" s="450"/>
      <c r="I268" s="55"/>
      <c r="J268" s="55"/>
      <c r="K268" s="55"/>
      <c r="L268" s="55"/>
      <c r="M268" s="55"/>
      <c r="N268" s="55"/>
      <c r="O268" s="55"/>
      <c r="P268" s="55"/>
      <c r="Q268" s="55"/>
      <c r="R268" s="55"/>
      <c r="S268" s="55"/>
      <c r="T268" s="55"/>
      <c r="U268" s="55"/>
      <c r="V268" s="55"/>
      <c r="W268" s="55"/>
      <c r="X268" s="55"/>
      <c r="Y268" s="55"/>
      <c r="Z268" s="55"/>
    </row>
    <row r="269" spans="1:26">
      <c r="A269" s="64"/>
      <c r="B269" s="470" t="s">
        <v>808</v>
      </c>
      <c r="C269" s="449"/>
      <c r="D269" s="450"/>
      <c r="E269" s="450"/>
      <c r="F269" s="450"/>
      <c r="G269" s="450"/>
      <c r="H269" s="450"/>
      <c r="I269" s="55"/>
      <c r="J269" s="55"/>
      <c r="K269" s="55"/>
      <c r="L269" s="55"/>
      <c r="M269" s="55"/>
      <c r="N269" s="55"/>
      <c r="O269" s="55"/>
      <c r="P269" s="55"/>
      <c r="Q269" s="55"/>
      <c r="R269" s="55"/>
      <c r="S269" s="55"/>
      <c r="T269" s="55"/>
      <c r="U269" s="55"/>
      <c r="V269" s="55"/>
      <c r="W269" s="55"/>
      <c r="X269" s="55"/>
      <c r="Y269" s="55"/>
      <c r="Z269" s="55"/>
    </row>
    <row r="270" spans="1:26">
      <c r="B270" s="478" t="s">
        <v>809</v>
      </c>
      <c r="C270" s="449"/>
      <c r="D270" s="450"/>
      <c r="E270" s="450"/>
      <c r="F270" s="450"/>
      <c r="G270" s="450"/>
      <c r="H270" s="450"/>
      <c r="I270" s="55"/>
      <c r="J270" s="55"/>
      <c r="K270" s="55"/>
      <c r="L270" s="55"/>
      <c r="M270" s="55"/>
      <c r="N270" s="55"/>
      <c r="O270" s="55"/>
      <c r="P270" s="55"/>
      <c r="Q270" s="55"/>
      <c r="R270" s="55"/>
      <c r="S270" s="55"/>
      <c r="T270" s="55"/>
      <c r="U270" s="55"/>
      <c r="V270" s="55"/>
      <c r="W270" s="55"/>
      <c r="X270" s="55"/>
      <c r="Y270" s="55"/>
      <c r="Z270" s="55"/>
    </row>
    <row r="271" spans="1:26">
      <c r="A271" s="72" t="s">
        <v>119</v>
      </c>
      <c r="B271" s="479" t="s">
        <v>810</v>
      </c>
      <c r="D271" s="450"/>
      <c r="E271" s="450"/>
      <c r="F271" s="450"/>
      <c r="G271" s="450"/>
      <c r="H271" s="450"/>
      <c r="I271" s="55"/>
      <c r="J271" s="55"/>
      <c r="K271" s="55"/>
      <c r="L271" s="55"/>
      <c r="M271" s="55"/>
      <c r="N271" s="55"/>
      <c r="O271" s="55"/>
      <c r="P271" s="55"/>
      <c r="Q271" s="55"/>
      <c r="R271" s="55"/>
      <c r="S271" s="55"/>
      <c r="T271" s="55"/>
      <c r="U271" s="55"/>
      <c r="V271" s="55"/>
      <c r="W271" s="55"/>
      <c r="X271" s="55"/>
      <c r="Y271" s="55"/>
      <c r="Z271" s="55"/>
    </row>
    <row r="272" spans="1:26">
      <c r="A272" s="72" t="s">
        <v>119</v>
      </c>
      <c r="B272" s="479" t="s">
        <v>811</v>
      </c>
      <c r="D272" s="450"/>
      <c r="E272" s="450"/>
      <c r="F272" s="450"/>
      <c r="G272" s="450"/>
      <c r="H272" s="450"/>
      <c r="I272" s="55"/>
      <c r="J272" s="55"/>
      <c r="K272" s="55"/>
      <c r="L272" s="55"/>
      <c r="M272" s="55"/>
      <c r="N272" s="55"/>
      <c r="O272" s="55"/>
      <c r="P272" s="55"/>
      <c r="Q272" s="55"/>
      <c r="R272" s="55"/>
      <c r="S272" s="55"/>
      <c r="T272" s="55"/>
      <c r="U272" s="55"/>
      <c r="V272" s="55"/>
      <c r="W272" s="55"/>
      <c r="X272" s="55"/>
      <c r="Y272" s="55"/>
      <c r="Z272" s="55"/>
    </row>
    <row r="273" spans="1:26">
      <c r="A273" s="72" t="s">
        <v>119</v>
      </c>
      <c r="B273" s="480" t="s">
        <v>770</v>
      </c>
      <c r="D273" s="450"/>
      <c r="E273" s="450"/>
      <c r="F273" s="450"/>
      <c r="G273" s="450"/>
      <c r="H273" s="450"/>
      <c r="I273" s="55"/>
      <c r="J273" s="55"/>
      <c r="K273" s="55"/>
      <c r="L273" s="55"/>
      <c r="M273" s="55"/>
      <c r="N273" s="55"/>
      <c r="O273" s="55"/>
      <c r="P273" s="55"/>
      <c r="Q273" s="55"/>
      <c r="R273" s="55"/>
      <c r="S273" s="55"/>
      <c r="T273" s="55"/>
      <c r="U273" s="55"/>
      <c r="V273" s="55"/>
      <c r="W273" s="55"/>
      <c r="X273" s="55"/>
      <c r="Y273" s="55"/>
      <c r="Z273" s="55"/>
    </row>
    <row r="274" spans="1:26">
      <c r="A274" s="72" t="s">
        <v>119</v>
      </c>
      <c r="B274" s="480" t="s">
        <v>707</v>
      </c>
      <c r="D274" s="451"/>
      <c r="E274" s="450"/>
      <c r="F274" s="450"/>
      <c r="G274" s="450"/>
      <c r="H274" s="450"/>
      <c r="I274" s="12"/>
      <c r="J274" s="12"/>
      <c r="K274" s="12"/>
      <c r="L274" s="12"/>
      <c r="M274" s="12"/>
      <c r="N274" s="12"/>
      <c r="O274" s="12"/>
      <c r="P274" s="12"/>
      <c r="Q274" s="12"/>
      <c r="R274" s="12"/>
      <c r="S274" s="12"/>
      <c r="T274" s="12"/>
      <c r="U274" s="12"/>
      <c r="V274" s="12"/>
      <c r="W274" s="12"/>
      <c r="X274" s="12"/>
      <c r="Y274" s="12"/>
      <c r="Z274" s="12"/>
    </row>
    <row r="275" spans="1:26">
      <c r="A275" s="64"/>
      <c r="B275" s="487"/>
      <c r="C275" s="457"/>
      <c r="D275" s="451"/>
      <c r="E275" s="450"/>
      <c r="F275" s="450"/>
      <c r="G275" s="450"/>
      <c r="H275" s="450"/>
      <c r="I275" s="12"/>
      <c r="J275" s="12"/>
      <c r="K275" s="12"/>
      <c r="L275" s="12"/>
      <c r="M275" s="12"/>
      <c r="N275" s="12"/>
      <c r="O275" s="12"/>
      <c r="P275" s="12"/>
      <c r="Q275" s="12"/>
      <c r="R275" s="12"/>
      <c r="S275" s="12"/>
      <c r="T275" s="12"/>
      <c r="U275" s="12"/>
      <c r="V275" s="12"/>
      <c r="W275" s="12"/>
      <c r="X275" s="12"/>
      <c r="Y275" s="12"/>
      <c r="Z275" s="12"/>
    </row>
    <row r="276" spans="1:26">
      <c r="A276" s="64"/>
      <c r="B276" s="470" t="s">
        <v>772</v>
      </c>
      <c r="C276" s="449"/>
      <c r="D276" s="450"/>
      <c r="E276" s="450"/>
      <c r="F276" s="450"/>
      <c r="G276" s="450"/>
      <c r="H276" s="450"/>
      <c r="I276" s="55"/>
      <c r="J276" s="55"/>
      <c r="K276" s="55"/>
      <c r="L276" s="55"/>
      <c r="M276" s="55"/>
      <c r="N276" s="55"/>
      <c r="O276" s="55"/>
      <c r="P276" s="55"/>
      <c r="Q276" s="55"/>
      <c r="R276" s="55"/>
      <c r="S276" s="55"/>
      <c r="T276" s="55"/>
      <c r="U276" s="55"/>
      <c r="V276" s="55"/>
      <c r="W276" s="55"/>
      <c r="X276" s="55"/>
      <c r="Y276" s="55"/>
      <c r="Z276" s="55"/>
    </row>
    <row r="277" spans="1:26">
      <c r="B277" s="482" t="s">
        <v>812</v>
      </c>
      <c r="C277" s="449"/>
      <c r="D277" s="450"/>
      <c r="E277" s="450"/>
      <c r="F277" s="450"/>
      <c r="G277" s="450"/>
      <c r="H277" s="450"/>
      <c r="I277" s="55"/>
      <c r="J277" s="55"/>
      <c r="K277" s="55"/>
      <c r="L277" s="55"/>
      <c r="M277" s="55"/>
      <c r="N277" s="55"/>
      <c r="O277" s="55"/>
      <c r="P277" s="55"/>
      <c r="Q277" s="55"/>
      <c r="R277" s="55"/>
      <c r="S277" s="55"/>
      <c r="T277" s="55"/>
      <c r="U277" s="55"/>
      <c r="V277" s="55"/>
      <c r="W277" s="55"/>
      <c r="X277" s="55"/>
      <c r="Y277" s="55"/>
      <c r="Z277" s="55"/>
    </row>
    <row r="278" spans="1:26">
      <c r="B278" s="482" t="s">
        <v>773</v>
      </c>
      <c r="C278" s="449"/>
      <c r="D278" s="450"/>
      <c r="E278" s="450"/>
      <c r="F278" s="450"/>
      <c r="G278" s="450"/>
      <c r="H278" s="450"/>
      <c r="I278" s="55"/>
      <c r="J278" s="55"/>
      <c r="K278" s="55"/>
      <c r="L278" s="55"/>
      <c r="M278" s="55"/>
      <c r="N278" s="55"/>
      <c r="O278" s="55"/>
      <c r="P278" s="55"/>
      <c r="Q278" s="55"/>
      <c r="R278" s="55"/>
      <c r="S278" s="55"/>
      <c r="T278" s="55"/>
      <c r="U278" s="55"/>
      <c r="V278" s="55"/>
      <c r="W278" s="55"/>
      <c r="X278" s="55"/>
      <c r="Y278" s="55"/>
      <c r="Z278" s="55"/>
    </row>
    <row r="279" spans="1:26">
      <c r="A279" s="64"/>
      <c r="B279" s="470" t="s">
        <v>813</v>
      </c>
      <c r="C279" s="449"/>
      <c r="D279" s="450"/>
      <c r="E279" s="450"/>
      <c r="F279" s="450"/>
      <c r="G279" s="450"/>
      <c r="H279" s="450"/>
      <c r="I279" s="53"/>
      <c r="J279" s="53"/>
      <c r="K279" s="53"/>
      <c r="L279" s="53"/>
      <c r="M279" s="53"/>
      <c r="N279" s="53"/>
      <c r="O279" s="53"/>
      <c r="P279" s="53"/>
      <c r="Q279" s="53"/>
      <c r="R279" s="53"/>
      <c r="S279" s="53"/>
      <c r="T279" s="53"/>
      <c r="U279" s="53"/>
      <c r="V279" s="53"/>
      <c r="W279" s="53"/>
      <c r="X279" s="53"/>
      <c r="Y279" s="53"/>
      <c r="Z279" s="53"/>
    </row>
    <row r="280" spans="1:26">
      <c r="A280" s="72" t="s">
        <v>119</v>
      </c>
      <c r="B280" s="470" t="s">
        <v>814</v>
      </c>
      <c r="D280" s="450"/>
      <c r="E280" s="450"/>
      <c r="F280" s="450"/>
      <c r="G280" s="450"/>
      <c r="H280" s="450"/>
      <c r="I280" s="53"/>
      <c r="J280" s="53"/>
      <c r="K280" s="53"/>
      <c r="L280" s="53"/>
      <c r="M280" s="53"/>
      <c r="N280" s="53"/>
      <c r="O280" s="53"/>
      <c r="P280" s="53"/>
      <c r="Q280" s="53"/>
      <c r="R280" s="53"/>
      <c r="S280" s="53"/>
      <c r="T280" s="53"/>
      <c r="U280" s="53"/>
      <c r="V280" s="53"/>
      <c r="W280" s="53"/>
      <c r="X280" s="53"/>
      <c r="Y280" s="53"/>
      <c r="Z280" s="53"/>
    </row>
    <row r="281" spans="1:26">
      <c r="A281" s="72" t="s">
        <v>119</v>
      </c>
      <c r="B281" s="470" t="s">
        <v>815</v>
      </c>
      <c r="D281" s="450"/>
      <c r="E281" s="450"/>
      <c r="F281" s="450"/>
      <c r="G281" s="450"/>
      <c r="H281" s="450"/>
      <c r="I281" s="53"/>
      <c r="J281" s="53"/>
      <c r="K281" s="53"/>
      <c r="L281" s="53"/>
      <c r="M281" s="53"/>
      <c r="N281" s="53"/>
      <c r="O281" s="53"/>
      <c r="P281" s="53"/>
      <c r="Q281" s="53"/>
      <c r="R281" s="53"/>
      <c r="S281" s="53"/>
      <c r="T281" s="53"/>
      <c r="U281" s="53"/>
      <c r="V281" s="53"/>
      <c r="W281" s="53"/>
      <c r="X281" s="53"/>
      <c r="Y281" s="53"/>
      <c r="Z281" s="53"/>
    </row>
    <row r="282" spans="1:26">
      <c r="A282" s="72" t="s">
        <v>119</v>
      </c>
      <c r="B282" s="470" t="s">
        <v>816</v>
      </c>
      <c r="D282" s="450"/>
      <c r="E282" s="450"/>
      <c r="F282" s="450"/>
      <c r="G282" s="450"/>
      <c r="H282" s="450"/>
      <c r="I282" s="53"/>
      <c r="J282" s="53"/>
      <c r="K282" s="53"/>
      <c r="L282" s="53"/>
      <c r="M282" s="53"/>
      <c r="N282" s="53"/>
      <c r="O282" s="53"/>
      <c r="P282" s="53"/>
      <c r="Q282" s="53"/>
      <c r="R282" s="53"/>
      <c r="S282" s="53"/>
      <c r="T282" s="53"/>
      <c r="U282" s="53"/>
      <c r="V282" s="53"/>
      <c r="W282" s="53"/>
      <c r="X282" s="53"/>
      <c r="Y282" s="53"/>
      <c r="Z282" s="53"/>
    </row>
    <row r="283" spans="1:26">
      <c r="A283" s="64"/>
      <c r="B283" s="470" t="s">
        <v>817</v>
      </c>
      <c r="C283" s="449"/>
      <c r="D283" s="450"/>
      <c r="E283" s="450"/>
      <c r="F283" s="450"/>
      <c r="G283" s="450"/>
      <c r="H283" s="450"/>
      <c r="I283" s="55"/>
      <c r="J283" s="55"/>
      <c r="K283" s="55"/>
      <c r="L283" s="55"/>
      <c r="M283" s="55"/>
      <c r="N283" s="55"/>
      <c r="O283" s="55"/>
      <c r="P283" s="55"/>
      <c r="Q283" s="55"/>
      <c r="R283" s="55"/>
      <c r="S283" s="55"/>
      <c r="T283" s="55"/>
      <c r="U283" s="55"/>
      <c r="V283" s="55"/>
      <c r="W283" s="55"/>
      <c r="X283" s="55"/>
      <c r="Y283" s="55"/>
      <c r="Z283" s="55"/>
    </row>
    <row r="284" spans="1:26">
      <c r="B284" s="478" t="s">
        <v>818</v>
      </c>
      <c r="C284" s="449"/>
      <c r="D284" s="450"/>
      <c r="E284" s="450"/>
      <c r="F284" s="450"/>
      <c r="G284" s="450"/>
      <c r="H284" s="450"/>
      <c r="I284" s="55"/>
      <c r="J284" s="55"/>
      <c r="K284" s="55"/>
      <c r="L284" s="55"/>
      <c r="M284" s="55"/>
      <c r="N284" s="55"/>
      <c r="O284" s="55"/>
      <c r="P284" s="55"/>
      <c r="Q284" s="55"/>
      <c r="R284" s="55"/>
      <c r="S284" s="55"/>
      <c r="T284" s="55"/>
      <c r="U284" s="55"/>
      <c r="V284" s="55"/>
      <c r="W284" s="55"/>
      <c r="X284" s="55"/>
      <c r="Y284" s="55"/>
      <c r="Z284" s="55"/>
    </row>
    <row r="285" spans="1:26">
      <c r="A285" s="64"/>
      <c r="B285" s="470"/>
      <c r="C285" s="449"/>
      <c r="D285" s="450"/>
      <c r="E285" s="450"/>
      <c r="F285" s="450"/>
      <c r="G285" s="450"/>
      <c r="H285" s="450"/>
      <c r="I285" s="55"/>
      <c r="J285" s="55"/>
      <c r="K285" s="55"/>
      <c r="L285" s="55"/>
      <c r="M285" s="55"/>
      <c r="N285" s="55"/>
      <c r="O285" s="55"/>
      <c r="P285" s="55"/>
      <c r="Q285" s="55"/>
      <c r="R285" s="55"/>
      <c r="S285" s="55"/>
      <c r="T285" s="55"/>
      <c r="U285" s="55"/>
      <c r="V285" s="55"/>
      <c r="W285" s="55"/>
      <c r="X285" s="55"/>
      <c r="Y285" s="55"/>
      <c r="Z285" s="55"/>
    </row>
    <row r="286" spans="1:26">
      <c r="A286" s="64"/>
      <c r="B286" s="477" t="s">
        <v>819</v>
      </c>
      <c r="C286" s="449"/>
      <c r="D286" s="450"/>
      <c r="E286" s="450"/>
      <c r="F286" s="450"/>
      <c r="G286" s="450"/>
      <c r="H286" s="450"/>
      <c r="I286" s="55"/>
      <c r="J286" s="55"/>
      <c r="K286" s="55"/>
      <c r="L286" s="55"/>
      <c r="M286" s="55"/>
      <c r="N286" s="55"/>
      <c r="O286" s="55"/>
      <c r="P286" s="55"/>
      <c r="Q286" s="55"/>
      <c r="R286" s="55"/>
      <c r="S286" s="55"/>
      <c r="T286" s="55"/>
      <c r="U286" s="55"/>
      <c r="V286" s="55"/>
      <c r="W286" s="55"/>
      <c r="X286" s="55"/>
      <c r="Y286" s="55"/>
      <c r="Z286" s="55"/>
    </row>
    <row r="287" spans="1:26" ht="22.8">
      <c r="A287" s="64"/>
      <c r="B287" s="488" t="s">
        <v>820</v>
      </c>
      <c r="C287" s="449"/>
      <c r="D287" s="450"/>
      <c r="E287" s="450"/>
      <c r="F287" s="450"/>
      <c r="G287" s="450"/>
      <c r="H287" s="450"/>
      <c r="I287" s="55"/>
      <c r="J287" s="55"/>
      <c r="K287" s="55"/>
      <c r="L287" s="55"/>
      <c r="M287" s="55"/>
      <c r="N287" s="55"/>
      <c r="O287" s="55"/>
      <c r="P287" s="55"/>
      <c r="Q287" s="55"/>
      <c r="R287" s="55"/>
      <c r="S287" s="55"/>
      <c r="T287" s="55"/>
      <c r="U287" s="55"/>
      <c r="V287" s="55"/>
      <c r="W287" s="55"/>
      <c r="X287" s="55"/>
      <c r="Y287" s="55"/>
      <c r="Z287" s="55"/>
    </row>
    <row r="288" spans="1:26" ht="22.8">
      <c r="B288" s="469" t="s">
        <v>821</v>
      </c>
      <c r="C288" s="449"/>
      <c r="D288" s="450"/>
      <c r="E288" s="450"/>
      <c r="F288" s="450"/>
      <c r="G288" s="450"/>
      <c r="H288" s="450"/>
      <c r="I288" s="55"/>
      <c r="J288" s="55"/>
      <c r="K288" s="55"/>
      <c r="L288" s="55"/>
      <c r="M288" s="55"/>
      <c r="N288" s="55"/>
      <c r="O288" s="55"/>
      <c r="P288" s="55"/>
      <c r="Q288" s="55"/>
      <c r="R288" s="55"/>
      <c r="S288" s="55"/>
      <c r="T288" s="55"/>
      <c r="U288" s="55"/>
      <c r="V288" s="55"/>
      <c r="W288" s="55"/>
      <c r="X288" s="55"/>
      <c r="Y288" s="55"/>
      <c r="Z288" s="55"/>
    </row>
    <row r="289" spans="1:26" ht="22.8">
      <c r="B289" s="469" t="s">
        <v>822</v>
      </c>
      <c r="C289" s="449"/>
      <c r="D289" s="450"/>
      <c r="E289" s="450"/>
      <c r="F289" s="450"/>
      <c r="G289" s="450"/>
      <c r="H289" s="450"/>
      <c r="I289" s="55"/>
      <c r="J289" s="55"/>
      <c r="K289" s="55"/>
      <c r="L289" s="55"/>
      <c r="M289" s="55"/>
      <c r="N289" s="55"/>
      <c r="O289" s="55"/>
      <c r="P289" s="55"/>
      <c r="Q289" s="55"/>
      <c r="R289" s="55"/>
      <c r="S289" s="55"/>
      <c r="T289" s="55"/>
      <c r="U289" s="55"/>
      <c r="V289" s="55"/>
      <c r="W289" s="55"/>
      <c r="X289" s="55"/>
      <c r="Y289" s="55"/>
      <c r="Z289" s="55"/>
    </row>
    <row r="290" spans="1:26" ht="22.8">
      <c r="B290" s="469" t="s">
        <v>823</v>
      </c>
      <c r="C290" s="449"/>
      <c r="D290" s="450"/>
      <c r="E290" s="450"/>
      <c r="F290" s="450"/>
      <c r="G290" s="450"/>
      <c r="H290" s="450"/>
      <c r="I290" s="55"/>
      <c r="J290" s="55"/>
      <c r="K290" s="55"/>
      <c r="L290" s="55"/>
      <c r="M290" s="55"/>
      <c r="N290" s="55"/>
      <c r="O290" s="55"/>
      <c r="P290" s="55"/>
      <c r="Q290" s="55"/>
      <c r="R290" s="55"/>
      <c r="S290" s="55"/>
      <c r="T290" s="55"/>
      <c r="U290" s="55"/>
      <c r="V290" s="55"/>
      <c r="W290" s="55"/>
      <c r="X290" s="55"/>
      <c r="Y290" s="55"/>
      <c r="Z290" s="55"/>
    </row>
    <row r="291" spans="1:26">
      <c r="B291" s="469" t="s">
        <v>824</v>
      </c>
      <c r="C291" s="449"/>
      <c r="D291" s="450"/>
      <c r="E291" s="450"/>
      <c r="F291" s="450"/>
      <c r="G291" s="450"/>
      <c r="H291" s="450"/>
      <c r="I291" s="55"/>
      <c r="J291" s="55"/>
      <c r="K291" s="55"/>
      <c r="L291" s="55"/>
      <c r="M291" s="55"/>
      <c r="N291" s="55"/>
      <c r="O291" s="55"/>
      <c r="P291" s="55"/>
      <c r="Q291" s="55"/>
      <c r="R291" s="55"/>
      <c r="S291" s="55"/>
      <c r="T291" s="55"/>
      <c r="U291" s="55"/>
      <c r="V291" s="55"/>
      <c r="W291" s="55"/>
      <c r="X291" s="55"/>
      <c r="Y291" s="55"/>
      <c r="Z291" s="55"/>
    </row>
    <row r="292" spans="1:26">
      <c r="A292" s="71"/>
      <c r="B292" s="483"/>
      <c r="C292" s="453"/>
      <c r="D292" s="453"/>
      <c r="E292" s="453"/>
      <c r="F292" s="453"/>
      <c r="G292" s="453"/>
      <c r="H292" s="453"/>
      <c r="I292" s="12"/>
      <c r="J292" s="12"/>
      <c r="K292" s="12"/>
      <c r="L292" s="12"/>
      <c r="M292" s="12"/>
      <c r="N292" s="12"/>
      <c r="O292" s="12"/>
      <c r="P292" s="12"/>
      <c r="Q292" s="12"/>
      <c r="R292" s="12"/>
      <c r="S292" s="12"/>
      <c r="T292" s="12"/>
      <c r="U292" s="12"/>
      <c r="V292" s="12"/>
      <c r="W292" s="12"/>
      <c r="X292" s="12"/>
      <c r="Y292" s="12"/>
      <c r="Z292" s="12"/>
    </row>
    <row r="293" spans="1:26">
      <c r="A293" s="64"/>
      <c r="B293" s="470" t="s">
        <v>825</v>
      </c>
      <c r="C293" s="449"/>
      <c r="D293" s="450"/>
      <c r="E293" s="450"/>
      <c r="F293" s="450"/>
      <c r="G293" s="450"/>
      <c r="H293" s="450"/>
      <c r="I293" s="55"/>
      <c r="J293" s="55"/>
      <c r="K293" s="55"/>
      <c r="L293" s="55"/>
      <c r="M293" s="55"/>
      <c r="N293" s="55"/>
      <c r="O293" s="55"/>
      <c r="P293" s="55"/>
      <c r="Q293" s="55"/>
      <c r="R293" s="55"/>
      <c r="S293" s="55"/>
      <c r="T293" s="55"/>
      <c r="U293" s="55"/>
      <c r="V293" s="55"/>
      <c r="W293" s="55"/>
      <c r="X293" s="55"/>
      <c r="Y293" s="55"/>
      <c r="Z293" s="55"/>
    </row>
    <row r="294" spans="1:26">
      <c r="A294" s="64" t="s">
        <v>826</v>
      </c>
      <c r="B294" s="470"/>
      <c r="C294" s="449"/>
      <c r="D294" s="450"/>
      <c r="E294" s="450"/>
      <c r="F294" s="450"/>
      <c r="G294" s="450"/>
      <c r="H294" s="450"/>
      <c r="I294" s="55"/>
      <c r="J294" s="55"/>
      <c r="K294" s="55"/>
      <c r="L294" s="55"/>
      <c r="M294" s="55"/>
      <c r="N294" s="55"/>
      <c r="O294" s="55"/>
      <c r="P294" s="55"/>
      <c r="Q294" s="55"/>
      <c r="R294" s="55"/>
      <c r="S294" s="55"/>
      <c r="T294" s="55"/>
      <c r="U294" s="55"/>
      <c r="V294" s="55"/>
      <c r="W294" s="55"/>
      <c r="X294" s="55"/>
      <c r="Y294" s="55"/>
      <c r="Z294" s="55"/>
    </row>
    <row r="295" spans="1:26">
      <c r="A295" s="64"/>
      <c r="B295" s="470"/>
      <c r="C295" s="449"/>
      <c r="D295" s="450"/>
      <c r="E295" s="450"/>
      <c r="F295" s="450"/>
      <c r="G295" s="450"/>
      <c r="H295" s="450"/>
      <c r="I295" s="55"/>
      <c r="J295" s="55"/>
      <c r="K295" s="55"/>
      <c r="L295" s="55"/>
      <c r="M295" s="55"/>
      <c r="N295" s="55"/>
      <c r="O295" s="55"/>
      <c r="P295" s="55"/>
      <c r="Q295" s="55"/>
      <c r="R295" s="55"/>
      <c r="S295" s="55"/>
      <c r="T295" s="55"/>
      <c r="U295" s="55"/>
      <c r="V295" s="55"/>
      <c r="W295" s="55"/>
      <c r="X295" s="55"/>
      <c r="Y295" s="55"/>
      <c r="Z295" s="55"/>
    </row>
    <row r="296" spans="1:26">
      <c r="A296" s="64"/>
      <c r="B296" s="477" t="s">
        <v>827</v>
      </c>
      <c r="C296" s="449"/>
      <c r="D296" s="450"/>
      <c r="E296" s="450"/>
      <c r="F296" s="450"/>
      <c r="G296" s="450"/>
      <c r="H296" s="450"/>
      <c r="I296" s="55"/>
      <c r="J296" s="55"/>
      <c r="K296" s="55"/>
      <c r="L296" s="55"/>
      <c r="M296" s="55"/>
      <c r="N296" s="55"/>
      <c r="O296" s="55"/>
      <c r="P296" s="55"/>
      <c r="Q296" s="55"/>
      <c r="R296" s="55"/>
      <c r="S296" s="55"/>
      <c r="T296" s="55"/>
      <c r="U296" s="55"/>
      <c r="V296" s="55"/>
      <c r="W296" s="55"/>
      <c r="X296" s="55"/>
      <c r="Y296" s="55"/>
      <c r="Z296" s="55"/>
    </row>
    <row r="297" spans="1:26">
      <c r="A297" s="64"/>
      <c r="B297" s="470" t="s">
        <v>828</v>
      </c>
      <c r="C297" s="449"/>
      <c r="D297" s="450"/>
      <c r="E297" s="450"/>
      <c r="F297" s="450"/>
      <c r="G297" s="450"/>
      <c r="H297" s="450"/>
      <c r="I297" s="55"/>
      <c r="J297" s="55"/>
      <c r="K297" s="55"/>
      <c r="L297" s="55"/>
      <c r="M297" s="55"/>
      <c r="N297" s="55"/>
      <c r="O297" s="55"/>
      <c r="P297" s="55"/>
      <c r="Q297" s="55"/>
      <c r="R297" s="55"/>
      <c r="S297" s="55"/>
      <c r="T297" s="55"/>
      <c r="U297" s="55"/>
      <c r="V297" s="55"/>
      <c r="W297" s="55"/>
      <c r="X297" s="55"/>
      <c r="Y297" s="55"/>
      <c r="Z297" s="55"/>
    </row>
    <row r="298" spans="1:26" ht="24.6">
      <c r="B298" s="469" t="s">
        <v>829</v>
      </c>
      <c r="C298" s="449"/>
      <c r="D298" s="450"/>
      <c r="E298" s="450"/>
      <c r="F298" s="450"/>
      <c r="G298" s="450"/>
      <c r="H298" s="450"/>
      <c r="I298" s="55"/>
      <c r="J298" s="55"/>
      <c r="K298" s="55"/>
      <c r="L298" s="55"/>
      <c r="M298" s="55"/>
      <c r="N298" s="55"/>
      <c r="O298" s="55"/>
      <c r="P298" s="55"/>
      <c r="Q298" s="55"/>
      <c r="R298" s="55"/>
      <c r="S298" s="55"/>
      <c r="T298" s="55"/>
      <c r="U298" s="55"/>
      <c r="V298" s="55"/>
      <c r="W298" s="55"/>
      <c r="X298" s="55"/>
      <c r="Y298" s="55"/>
      <c r="Z298" s="55"/>
    </row>
    <row r="299" spans="1:26">
      <c r="B299" s="469" t="s">
        <v>830</v>
      </c>
      <c r="C299" s="449"/>
      <c r="D299" s="450"/>
      <c r="E299" s="450"/>
      <c r="F299" s="450"/>
      <c r="G299" s="450"/>
      <c r="H299" s="450"/>
      <c r="I299" s="55"/>
      <c r="J299" s="55"/>
      <c r="K299" s="55"/>
      <c r="L299" s="55"/>
      <c r="M299" s="55"/>
      <c r="N299" s="55"/>
      <c r="O299" s="55"/>
      <c r="P299" s="55"/>
      <c r="Q299" s="55"/>
      <c r="R299" s="55"/>
      <c r="S299" s="55"/>
      <c r="T299" s="55"/>
      <c r="U299" s="55"/>
      <c r="V299" s="55"/>
      <c r="W299" s="55"/>
      <c r="X299" s="55"/>
      <c r="Y299" s="55"/>
      <c r="Z299" s="55"/>
    </row>
    <row r="300" spans="1:26">
      <c r="B300" s="469" t="s">
        <v>831</v>
      </c>
      <c r="C300" s="449"/>
      <c r="D300" s="450"/>
      <c r="E300" s="450"/>
      <c r="F300" s="450"/>
      <c r="G300" s="450"/>
      <c r="H300" s="450"/>
      <c r="I300" s="55"/>
      <c r="J300" s="55"/>
      <c r="K300" s="55"/>
      <c r="L300" s="55"/>
      <c r="M300" s="55"/>
      <c r="N300" s="55"/>
      <c r="O300" s="55"/>
      <c r="P300" s="55"/>
      <c r="Q300" s="55"/>
      <c r="R300" s="55"/>
      <c r="S300" s="55"/>
      <c r="T300" s="55"/>
      <c r="U300" s="55"/>
      <c r="V300" s="55"/>
      <c r="W300" s="55"/>
      <c r="X300" s="55"/>
      <c r="Y300" s="55"/>
      <c r="Z300" s="55"/>
    </row>
    <row r="301" spans="1:26">
      <c r="A301" s="64"/>
      <c r="B301" s="470" t="s">
        <v>832</v>
      </c>
      <c r="C301" s="449"/>
      <c r="D301" s="450"/>
      <c r="E301" s="450"/>
      <c r="F301" s="450"/>
      <c r="G301" s="450"/>
      <c r="H301" s="450"/>
      <c r="I301" s="55"/>
      <c r="J301" s="55"/>
      <c r="K301" s="55"/>
      <c r="L301" s="55"/>
      <c r="M301" s="55"/>
      <c r="N301" s="55"/>
      <c r="O301" s="55"/>
      <c r="P301" s="55"/>
      <c r="Q301" s="55"/>
      <c r="R301" s="55"/>
      <c r="S301" s="55"/>
      <c r="T301" s="55"/>
      <c r="U301" s="55"/>
      <c r="V301" s="55"/>
      <c r="W301" s="55"/>
      <c r="X301" s="55"/>
      <c r="Y301" s="55"/>
      <c r="Z301" s="55"/>
    </row>
    <row r="302" spans="1:26">
      <c r="B302" s="478" t="s">
        <v>833</v>
      </c>
      <c r="C302" s="449"/>
      <c r="D302" s="450"/>
      <c r="E302" s="450"/>
      <c r="F302" s="450"/>
      <c r="G302" s="450"/>
      <c r="H302" s="450"/>
      <c r="I302" s="55"/>
      <c r="J302" s="55"/>
      <c r="K302" s="55"/>
      <c r="L302" s="55"/>
      <c r="M302" s="55"/>
      <c r="N302" s="55"/>
      <c r="O302" s="55"/>
      <c r="P302" s="55"/>
      <c r="Q302" s="55"/>
      <c r="R302" s="55"/>
      <c r="S302" s="55"/>
      <c r="T302" s="55"/>
      <c r="U302" s="55"/>
      <c r="V302" s="55"/>
      <c r="W302" s="55"/>
      <c r="X302" s="55"/>
      <c r="Y302" s="55"/>
      <c r="Z302" s="55"/>
    </row>
    <row r="303" spans="1:26" ht="22.8">
      <c r="A303" s="64"/>
      <c r="B303" s="470" t="s">
        <v>834</v>
      </c>
      <c r="C303" s="449"/>
      <c r="D303" s="450"/>
      <c r="E303" s="450"/>
      <c r="F303" s="450"/>
      <c r="G303" s="450"/>
      <c r="H303" s="450"/>
      <c r="I303" s="55"/>
      <c r="J303" s="55"/>
      <c r="K303" s="55"/>
      <c r="L303" s="55"/>
      <c r="M303" s="55"/>
      <c r="N303" s="55"/>
      <c r="O303" s="55"/>
      <c r="P303" s="55"/>
      <c r="Q303" s="55"/>
      <c r="R303" s="55"/>
      <c r="S303" s="55"/>
      <c r="T303" s="55"/>
      <c r="U303" s="55"/>
      <c r="V303" s="55"/>
      <c r="W303" s="55"/>
      <c r="X303" s="55"/>
      <c r="Y303" s="55"/>
      <c r="Z303" s="55"/>
    </row>
    <row r="304" spans="1:26" ht="22.8">
      <c r="B304" s="469" t="s">
        <v>835</v>
      </c>
      <c r="C304" s="449"/>
      <c r="D304" s="450"/>
      <c r="E304" s="450"/>
      <c r="F304" s="450"/>
      <c r="G304" s="450"/>
      <c r="H304" s="450"/>
      <c r="I304" s="55"/>
      <c r="J304" s="55"/>
      <c r="K304" s="55"/>
      <c r="L304" s="55"/>
      <c r="M304" s="55"/>
      <c r="N304" s="55"/>
      <c r="O304" s="55"/>
      <c r="P304" s="55"/>
      <c r="Q304" s="55"/>
      <c r="R304" s="55"/>
      <c r="S304" s="55"/>
      <c r="T304" s="55"/>
      <c r="U304" s="55"/>
      <c r="V304" s="55"/>
      <c r="W304" s="55"/>
      <c r="X304" s="55"/>
      <c r="Y304" s="55"/>
      <c r="Z304" s="55"/>
    </row>
    <row r="305" spans="1:26">
      <c r="A305" s="64"/>
      <c r="B305" s="470"/>
      <c r="C305" s="449"/>
      <c r="D305" s="450"/>
      <c r="E305" s="450"/>
      <c r="F305" s="450"/>
      <c r="G305" s="450"/>
      <c r="H305" s="450"/>
      <c r="I305" s="55"/>
      <c r="J305" s="55"/>
      <c r="K305" s="55"/>
      <c r="L305" s="55"/>
      <c r="M305" s="55"/>
      <c r="N305" s="55"/>
      <c r="O305" s="55"/>
      <c r="P305" s="55"/>
      <c r="Q305" s="55"/>
      <c r="R305" s="55"/>
      <c r="S305" s="55"/>
      <c r="T305" s="55"/>
      <c r="U305" s="55"/>
      <c r="V305" s="55"/>
      <c r="W305" s="55"/>
      <c r="X305" s="55"/>
      <c r="Y305" s="55"/>
      <c r="Z305" s="55"/>
    </row>
    <row r="306" spans="1:26">
      <c r="A306" s="64"/>
      <c r="B306" s="477" t="s">
        <v>836</v>
      </c>
      <c r="C306" s="449"/>
      <c r="D306" s="450"/>
      <c r="E306" s="450"/>
      <c r="F306" s="450"/>
      <c r="G306" s="450"/>
      <c r="H306" s="450"/>
      <c r="I306" s="55"/>
      <c r="J306" s="55"/>
      <c r="K306" s="55"/>
      <c r="L306" s="55"/>
      <c r="M306" s="55"/>
      <c r="N306" s="55"/>
      <c r="O306" s="55"/>
      <c r="P306" s="55"/>
      <c r="Q306" s="55"/>
      <c r="R306" s="55"/>
      <c r="S306" s="55"/>
      <c r="T306" s="55"/>
      <c r="U306" s="55"/>
      <c r="V306" s="55"/>
      <c r="W306" s="55"/>
      <c r="X306" s="55"/>
      <c r="Y306" s="55"/>
      <c r="Z306" s="55"/>
    </row>
    <row r="307" spans="1:26">
      <c r="A307" s="64"/>
      <c r="B307" s="470" t="s">
        <v>837</v>
      </c>
      <c r="C307" s="449"/>
      <c r="D307" s="450"/>
      <c r="E307" s="450"/>
      <c r="F307" s="450"/>
      <c r="G307" s="450"/>
      <c r="H307" s="450"/>
      <c r="I307" s="55"/>
      <c r="J307" s="55"/>
      <c r="K307" s="55"/>
      <c r="L307" s="55"/>
      <c r="M307" s="55"/>
      <c r="N307" s="55"/>
      <c r="O307" s="55"/>
      <c r="P307" s="55"/>
      <c r="Q307" s="55"/>
      <c r="R307" s="55"/>
      <c r="S307" s="55"/>
      <c r="T307" s="55"/>
      <c r="U307" s="55"/>
      <c r="V307" s="55"/>
      <c r="W307" s="55"/>
      <c r="X307" s="55"/>
      <c r="Y307" s="55"/>
      <c r="Z307" s="55"/>
    </row>
    <row r="308" spans="1:26">
      <c r="B308" s="478" t="s">
        <v>838</v>
      </c>
      <c r="C308" s="449"/>
      <c r="D308" s="450"/>
      <c r="E308" s="450"/>
      <c r="F308" s="450"/>
      <c r="G308" s="450"/>
      <c r="H308" s="450"/>
      <c r="I308" s="55"/>
      <c r="J308" s="55"/>
      <c r="K308" s="55"/>
      <c r="L308" s="55"/>
      <c r="M308" s="55"/>
      <c r="N308" s="55"/>
      <c r="O308" s="55"/>
      <c r="P308" s="55"/>
      <c r="Q308" s="55"/>
      <c r="R308" s="55"/>
      <c r="S308" s="55"/>
      <c r="T308" s="55"/>
      <c r="U308" s="55"/>
      <c r="V308" s="55"/>
      <c r="W308" s="55"/>
      <c r="X308" s="55"/>
      <c r="Y308" s="55"/>
      <c r="Z308" s="55"/>
    </row>
    <row r="309" spans="1:26">
      <c r="A309" s="64"/>
      <c r="B309" s="470" t="s">
        <v>839</v>
      </c>
      <c r="C309" s="449"/>
      <c r="D309" s="450"/>
      <c r="E309" s="450"/>
      <c r="F309" s="450"/>
      <c r="G309" s="450"/>
      <c r="H309" s="450"/>
      <c r="I309" s="55"/>
      <c r="J309" s="55"/>
      <c r="K309" s="55"/>
      <c r="L309" s="55"/>
      <c r="M309" s="55"/>
      <c r="N309" s="55"/>
      <c r="O309" s="55"/>
      <c r="P309" s="55"/>
      <c r="Q309" s="55"/>
      <c r="R309" s="55"/>
      <c r="S309" s="55"/>
      <c r="T309" s="55"/>
      <c r="U309" s="55"/>
      <c r="V309" s="55"/>
      <c r="W309" s="55"/>
      <c r="X309" s="55"/>
      <c r="Y309" s="55"/>
      <c r="Z309" s="55"/>
    </row>
    <row r="310" spans="1:26" ht="22.8">
      <c r="A310" s="64"/>
      <c r="B310" s="470" t="s">
        <v>840</v>
      </c>
      <c r="C310" s="449"/>
      <c r="D310" s="450"/>
      <c r="E310" s="450"/>
      <c r="F310" s="450"/>
      <c r="G310" s="450"/>
      <c r="H310" s="450"/>
      <c r="I310" s="55"/>
      <c r="J310" s="55"/>
      <c r="K310" s="55"/>
      <c r="L310" s="55"/>
      <c r="M310" s="55"/>
      <c r="N310" s="55"/>
      <c r="O310" s="55"/>
      <c r="P310" s="55"/>
      <c r="Q310" s="55"/>
      <c r="R310" s="55"/>
      <c r="S310" s="55"/>
      <c r="T310" s="55"/>
      <c r="U310" s="55"/>
      <c r="V310" s="55"/>
      <c r="W310" s="55"/>
      <c r="X310" s="55"/>
      <c r="Y310" s="55"/>
      <c r="Z310" s="55"/>
    </row>
    <row r="311" spans="1:26">
      <c r="B311" s="478" t="s">
        <v>841</v>
      </c>
      <c r="C311" s="449"/>
      <c r="D311" s="450"/>
      <c r="E311" s="450"/>
      <c r="F311" s="450"/>
      <c r="G311" s="450"/>
      <c r="H311" s="450"/>
      <c r="I311" s="55"/>
      <c r="J311" s="55"/>
      <c r="K311" s="55"/>
      <c r="L311" s="55"/>
      <c r="M311" s="55"/>
      <c r="N311" s="55"/>
      <c r="O311" s="55"/>
      <c r="P311" s="55"/>
      <c r="Q311" s="55"/>
      <c r="R311" s="55"/>
      <c r="S311" s="55"/>
      <c r="T311" s="55"/>
      <c r="U311" s="55"/>
      <c r="V311" s="55"/>
      <c r="W311" s="55"/>
      <c r="X311" s="55"/>
      <c r="Y311" s="55"/>
      <c r="Z311" s="55"/>
    </row>
    <row r="312" spans="1:26">
      <c r="A312" s="64"/>
      <c r="B312" s="470" t="s">
        <v>842</v>
      </c>
      <c r="C312" s="449"/>
      <c r="D312" s="450"/>
      <c r="E312" s="450"/>
      <c r="F312" s="450"/>
      <c r="G312" s="450"/>
      <c r="H312" s="450"/>
      <c r="I312" s="55"/>
      <c r="J312" s="55"/>
      <c r="K312" s="55"/>
      <c r="L312" s="55"/>
      <c r="M312" s="55"/>
      <c r="N312" s="55"/>
      <c r="O312" s="55"/>
      <c r="P312" s="55"/>
      <c r="Q312" s="55"/>
      <c r="R312" s="55"/>
      <c r="S312" s="55"/>
      <c r="T312" s="55"/>
      <c r="U312" s="55"/>
      <c r="V312" s="55"/>
      <c r="W312" s="55"/>
      <c r="X312" s="55"/>
      <c r="Y312" s="55"/>
      <c r="Z312" s="55"/>
    </row>
    <row r="313" spans="1:26" ht="34.950000000000003" customHeight="1">
      <c r="A313" s="64"/>
      <c r="B313" s="470" t="s">
        <v>843</v>
      </c>
      <c r="C313" s="176"/>
      <c r="D313" s="176"/>
      <c r="E313" s="176"/>
      <c r="F313" s="176"/>
      <c r="G313" s="176"/>
      <c r="H313" s="176"/>
      <c r="I313" s="55"/>
      <c r="J313" s="55"/>
      <c r="K313" s="55"/>
      <c r="L313" s="55"/>
      <c r="M313" s="55"/>
      <c r="N313" s="55"/>
      <c r="O313" s="55"/>
      <c r="P313" s="55"/>
      <c r="Q313" s="55"/>
      <c r="R313" s="55"/>
      <c r="S313" s="55"/>
      <c r="T313" s="55"/>
      <c r="U313" s="55"/>
      <c r="V313" s="55"/>
      <c r="W313" s="55"/>
      <c r="X313" s="55"/>
      <c r="Y313" s="55"/>
      <c r="Z313" s="55"/>
    </row>
    <row r="314" spans="1:26">
      <c r="A314" s="64"/>
      <c r="B314" s="470" t="s">
        <v>844</v>
      </c>
      <c r="C314" s="449"/>
      <c r="D314" s="450"/>
      <c r="E314" s="450"/>
      <c r="F314" s="450"/>
      <c r="G314" s="450"/>
      <c r="H314" s="450"/>
      <c r="I314" s="55"/>
      <c r="J314" s="55"/>
      <c r="K314" s="55"/>
      <c r="L314" s="55"/>
      <c r="M314" s="55"/>
      <c r="N314" s="55"/>
      <c r="O314" s="55"/>
      <c r="P314" s="55"/>
      <c r="Q314" s="55"/>
      <c r="R314" s="55"/>
      <c r="S314" s="55"/>
      <c r="T314" s="55"/>
      <c r="U314" s="55"/>
      <c r="V314" s="55"/>
      <c r="W314" s="55"/>
      <c r="X314" s="55"/>
      <c r="Y314" s="55"/>
      <c r="Z314" s="55"/>
    </row>
    <row r="315" spans="1:26">
      <c r="A315" s="64"/>
      <c r="B315" s="470" t="s">
        <v>845</v>
      </c>
      <c r="C315" s="449"/>
      <c r="D315" s="450"/>
      <c r="E315" s="450"/>
      <c r="F315" s="450"/>
      <c r="G315" s="450"/>
      <c r="H315" s="450"/>
      <c r="I315" s="55"/>
      <c r="J315" s="55"/>
      <c r="K315" s="55"/>
      <c r="L315" s="55"/>
      <c r="M315" s="55"/>
      <c r="N315" s="55"/>
      <c r="O315" s="55"/>
      <c r="P315" s="55"/>
      <c r="Q315" s="55"/>
      <c r="R315" s="55"/>
      <c r="S315" s="55"/>
      <c r="T315" s="55"/>
      <c r="U315" s="55"/>
      <c r="V315" s="55"/>
      <c r="W315" s="55"/>
      <c r="X315" s="55"/>
      <c r="Y315" s="55"/>
      <c r="Z315" s="55"/>
    </row>
    <row r="316" spans="1:26" ht="30" customHeight="1">
      <c r="B316" s="469" t="s">
        <v>846</v>
      </c>
      <c r="C316" s="176"/>
      <c r="D316" s="176"/>
      <c r="E316" s="176"/>
      <c r="F316" s="176"/>
      <c r="G316" s="176"/>
      <c r="H316" s="176"/>
      <c r="I316" s="55"/>
      <c r="J316" s="55"/>
      <c r="K316" s="55"/>
      <c r="L316" s="55"/>
      <c r="M316" s="55"/>
      <c r="N316" s="55"/>
      <c r="O316" s="55"/>
      <c r="P316" s="55"/>
      <c r="Q316" s="55"/>
      <c r="R316" s="55"/>
      <c r="S316" s="55"/>
      <c r="T316" s="55"/>
      <c r="U316" s="55"/>
      <c r="V316" s="55"/>
      <c r="W316" s="55"/>
      <c r="X316" s="55"/>
      <c r="Y316" s="55"/>
      <c r="Z316" s="55"/>
    </row>
    <row r="317" spans="1:26">
      <c r="A317" s="64"/>
      <c r="B317" s="470" t="s">
        <v>847</v>
      </c>
      <c r="C317" s="449"/>
      <c r="D317" s="450"/>
      <c r="E317" s="450"/>
      <c r="F317" s="450"/>
      <c r="G317" s="450"/>
      <c r="H317" s="450"/>
      <c r="I317" s="55"/>
      <c r="J317" s="55"/>
      <c r="K317" s="55"/>
      <c r="L317" s="55"/>
      <c r="M317" s="55"/>
      <c r="N317" s="55"/>
      <c r="O317" s="55"/>
      <c r="P317" s="55"/>
      <c r="Q317" s="55"/>
      <c r="R317" s="55"/>
      <c r="S317" s="55"/>
      <c r="T317" s="55"/>
      <c r="U317" s="55"/>
      <c r="V317" s="55"/>
      <c r="W317" s="55"/>
      <c r="X317" s="55"/>
      <c r="Y317" s="55"/>
      <c r="Z317" s="55"/>
    </row>
    <row r="318" spans="1:26">
      <c r="A318" s="64"/>
      <c r="B318" s="470" t="s">
        <v>848</v>
      </c>
      <c r="C318" s="449"/>
      <c r="G318" s="450"/>
      <c r="H318" s="450"/>
      <c r="I318" s="55"/>
      <c r="J318" s="55"/>
      <c r="K318" s="55"/>
      <c r="L318" s="55"/>
      <c r="M318" s="55"/>
      <c r="N318" s="55"/>
      <c r="O318" s="55"/>
      <c r="P318" s="55"/>
      <c r="Q318" s="55"/>
      <c r="R318" s="55"/>
      <c r="S318" s="55"/>
      <c r="T318" s="55"/>
      <c r="U318" s="55"/>
      <c r="V318" s="55"/>
      <c r="W318" s="55"/>
      <c r="X318" s="55"/>
      <c r="Y318" s="55"/>
      <c r="Z318" s="55"/>
    </row>
    <row r="319" spans="1:26">
      <c r="A319" s="72" t="s">
        <v>764</v>
      </c>
      <c r="B319" s="470" t="s">
        <v>849</v>
      </c>
      <c r="C319" s="449"/>
      <c r="D319" s="450"/>
      <c r="E319" s="450"/>
      <c r="F319" s="450"/>
      <c r="G319" s="450"/>
      <c r="H319" s="450"/>
      <c r="I319" s="55"/>
      <c r="J319" s="55"/>
      <c r="K319" s="55"/>
      <c r="L319" s="55"/>
      <c r="M319" s="55"/>
      <c r="N319" s="55"/>
      <c r="O319" s="55"/>
      <c r="P319" s="55"/>
      <c r="Q319" s="55"/>
      <c r="R319" s="55"/>
      <c r="S319" s="55"/>
      <c r="T319" s="55"/>
      <c r="U319" s="55"/>
      <c r="V319" s="55"/>
      <c r="W319" s="55"/>
      <c r="X319" s="55"/>
      <c r="Y319" s="55"/>
      <c r="Z319" s="55"/>
    </row>
    <row r="320" spans="1:26">
      <c r="A320" s="64"/>
      <c r="B320" s="477" t="s">
        <v>850</v>
      </c>
      <c r="C320" s="449"/>
      <c r="D320" s="450"/>
      <c r="E320" s="450"/>
      <c r="F320" s="450"/>
      <c r="G320" s="450"/>
      <c r="H320" s="450"/>
      <c r="I320" s="55"/>
      <c r="J320" s="55"/>
      <c r="K320" s="55"/>
      <c r="L320" s="55"/>
      <c r="M320" s="55"/>
      <c r="N320" s="55"/>
      <c r="O320" s="55"/>
      <c r="P320" s="55"/>
      <c r="Q320" s="55"/>
      <c r="R320" s="55"/>
      <c r="S320" s="55"/>
      <c r="T320" s="55"/>
      <c r="U320" s="55"/>
      <c r="V320" s="55"/>
      <c r="W320" s="55"/>
      <c r="X320" s="55"/>
      <c r="Y320" s="55"/>
      <c r="Z320" s="55"/>
    </row>
    <row r="321" spans="1:26">
      <c r="A321" s="64"/>
      <c r="B321" s="470" t="s">
        <v>851</v>
      </c>
      <c r="C321" s="449"/>
      <c r="D321" s="450"/>
      <c r="E321" s="450"/>
      <c r="F321" s="450"/>
      <c r="G321" s="450"/>
      <c r="H321" s="450"/>
      <c r="I321" s="55"/>
      <c r="J321" s="55"/>
      <c r="K321" s="55"/>
      <c r="L321" s="55"/>
      <c r="M321" s="55"/>
      <c r="N321" s="55"/>
      <c r="O321" s="55"/>
      <c r="P321" s="55"/>
      <c r="Q321" s="55"/>
      <c r="R321" s="55"/>
      <c r="S321" s="55"/>
      <c r="T321" s="55"/>
      <c r="U321" s="55"/>
      <c r="V321" s="55"/>
      <c r="W321" s="55"/>
      <c r="X321" s="55"/>
      <c r="Y321" s="55"/>
      <c r="Z321" s="55"/>
    </row>
    <row r="322" spans="1:26">
      <c r="B322" s="478" t="s">
        <v>852</v>
      </c>
      <c r="C322" s="449"/>
      <c r="D322" s="450"/>
      <c r="E322" s="450"/>
      <c r="F322" s="450"/>
      <c r="G322" s="450"/>
      <c r="H322" s="450"/>
      <c r="I322" s="55"/>
      <c r="J322" s="55"/>
      <c r="K322" s="55"/>
      <c r="L322" s="55"/>
      <c r="M322" s="55"/>
      <c r="N322" s="55"/>
      <c r="O322" s="55"/>
      <c r="P322" s="55"/>
      <c r="Q322" s="55"/>
      <c r="R322" s="55"/>
      <c r="S322" s="55"/>
      <c r="T322" s="55"/>
      <c r="U322" s="55"/>
      <c r="V322" s="55"/>
      <c r="W322" s="55"/>
      <c r="X322" s="55"/>
      <c r="Y322" s="55"/>
      <c r="Z322" s="55"/>
    </row>
    <row r="323" spans="1:26" ht="22.8">
      <c r="A323" s="64"/>
      <c r="B323" s="470" t="s">
        <v>853</v>
      </c>
      <c r="C323" s="449"/>
      <c r="D323" s="450"/>
      <c r="E323" s="450"/>
      <c r="F323" s="450"/>
      <c r="G323" s="450"/>
      <c r="H323" s="450"/>
      <c r="I323" s="55"/>
      <c r="J323" s="55"/>
      <c r="K323" s="55"/>
      <c r="L323" s="55"/>
      <c r="M323" s="55"/>
      <c r="N323" s="55"/>
      <c r="O323" s="55"/>
      <c r="P323" s="55"/>
      <c r="Q323" s="55"/>
      <c r="R323" s="55"/>
      <c r="S323" s="55"/>
      <c r="T323" s="55"/>
      <c r="U323" s="55"/>
      <c r="V323" s="55"/>
      <c r="W323" s="55"/>
      <c r="X323" s="55"/>
      <c r="Y323" s="55"/>
      <c r="Z323" s="55"/>
    </row>
    <row r="324" spans="1:26">
      <c r="B324" s="478" t="s">
        <v>854</v>
      </c>
      <c r="C324" s="449"/>
      <c r="D324" s="450"/>
      <c r="E324" s="450"/>
      <c r="F324" s="450"/>
      <c r="G324" s="450"/>
      <c r="H324" s="450"/>
      <c r="I324" s="55"/>
      <c r="J324" s="55"/>
      <c r="K324" s="55"/>
      <c r="L324" s="55"/>
      <c r="M324" s="55"/>
      <c r="N324" s="55"/>
      <c r="O324" s="55"/>
      <c r="P324" s="55"/>
      <c r="Q324" s="55"/>
      <c r="R324" s="55"/>
      <c r="S324" s="55"/>
      <c r="T324" s="55"/>
      <c r="U324" s="55"/>
      <c r="V324" s="55"/>
      <c r="W324" s="55"/>
      <c r="X324" s="55"/>
      <c r="Y324" s="55"/>
      <c r="Z324" s="55"/>
    </row>
    <row r="325" spans="1:26">
      <c r="A325" s="64"/>
      <c r="B325" s="470" t="s">
        <v>855</v>
      </c>
      <c r="C325" s="449"/>
      <c r="D325" s="450"/>
      <c r="E325" s="450"/>
      <c r="F325" s="450"/>
      <c r="G325" s="450"/>
      <c r="H325" s="450"/>
      <c r="I325" s="55"/>
      <c r="J325" s="55"/>
      <c r="K325" s="55"/>
      <c r="L325" s="55"/>
      <c r="M325" s="55"/>
      <c r="N325" s="55"/>
      <c r="O325" s="55"/>
      <c r="P325" s="55"/>
      <c r="Q325" s="55"/>
      <c r="R325" s="55"/>
      <c r="S325" s="55"/>
      <c r="T325" s="55"/>
      <c r="U325" s="55"/>
      <c r="V325" s="55"/>
      <c r="W325" s="55"/>
      <c r="X325" s="55"/>
      <c r="Y325" s="55"/>
      <c r="Z325" s="55"/>
    </row>
    <row r="326" spans="1:26">
      <c r="A326" s="67" t="s">
        <v>66</v>
      </c>
      <c r="B326" s="470" t="s">
        <v>856</v>
      </c>
      <c r="E326" s="450"/>
      <c r="F326" s="450"/>
      <c r="G326" s="450"/>
      <c r="H326" s="450"/>
      <c r="I326" s="55"/>
      <c r="J326" s="55"/>
      <c r="K326" s="55"/>
      <c r="L326" s="55"/>
      <c r="M326" s="55"/>
      <c r="N326" s="55"/>
      <c r="O326" s="55"/>
      <c r="P326" s="55"/>
      <c r="Q326" s="55"/>
      <c r="R326" s="55"/>
      <c r="S326" s="55"/>
      <c r="T326" s="55"/>
      <c r="U326" s="55"/>
      <c r="V326" s="55"/>
      <c r="W326" s="55"/>
      <c r="X326" s="55"/>
      <c r="Y326" s="55"/>
      <c r="Z326" s="55"/>
    </row>
    <row r="327" spans="1:26">
      <c r="A327" s="67" t="s">
        <v>68</v>
      </c>
      <c r="B327" s="470" t="s">
        <v>857</v>
      </c>
      <c r="E327" s="450"/>
      <c r="F327" s="450"/>
      <c r="G327" s="450"/>
      <c r="H327" s="450"/>
      <c r="I327" s="55"/>
      <c r="J327" s="55"/>
      <c r="K327" s="55"/>
      <c r="L327" s="55"/>
      <c r="M327" s="55"/>
      <c r="N327" s="55"/>
      <c r="O327" s="55"/>
      <c r="P327" s="55"/>
      <c r="Q327" s="55"/>
      <c r="R327" s="55"/>
      <c r="S327" s="55"/>
      <c r="T327" s="55"/>
      <c r="U327" s="55"/>
      <c r="V327" s="55"/>
      <c r="W327" s="55"/>
      <c r="X327" s="55"/>
      <c r="Y327" s="55"/>
      <c r="Z327" s="55"/>
    </row>
    <row r="328" spans="1:26">
      <c r="A328" s="67" t="s">
        <v>70</v>
      </c>
      <c r="B328" s="470" t="s">
        <v>858</v>
      </c>
      <c r="E328" s="450"/>
      <c r="F328" s="450"/>
      <c r="G328" s="450"/>
      <c r="H328" s="450"/>
      <c r="I328" s="55"/>
      <c r="J328" s="55"/>
      <c r="K328" s="55"/>
      <c r="L328" s="55"/>
      <c r="M328" s="55"/>
      <c r="N328" s="55"/>
      <c r="O328" s="55"/>
      <c r="P328" s="55"/>
      <c r="Q328" s="55"/>
      <c r="R328" s="55"/>
      <c r="S328" s="55"/>
      <c r="T328" s="55"/>
      <c r="U328" s="55"/>
      <c r="V328" s="55"/>
      <c r="W328" s="55"/>
      <c r="X328" s="55"/>
      <c r="Y328" s="55"/>
      <c r="Z328" s="55"/>
    </row>
    <row r="329" spans="1:26">
      <c r="A329" s="64"/>
      <c r="B329" s="470" t="s">
        <v>859</v>
      </c>
      <c r="C329" s="449"/>
      <c r="D329" s="450"/>
      <c r="E329" s="450"/>
      <c r="F329" s="450"/>
      <c r="G329" s="450"/>
      <c r="H329" s="450"/>
      <c r="I329" s="55"/>
      <c r="J329" s="55"/>
      <c r="K329" s="55"/>
      <c r="L329" s="55"/>
      <c r="M329" s="55"/>
      <c r="N329" s="55"/>
      <c r="O329" s="55"/>
      <c r="P329" s="55"/>
      <c r="Q329" s="55"/>
      <c r="R329" s="55"/>
      <c r="S329" s="55"/>
      <c r="T329" s="55"/>
      <c r="U329" s="55"/>
      <c r="V329" s="55"/>
      <c r="W329" s="55"/>
      <c r="X329" s="55"/>
      <c r="Y329" s="55"/>
      <c r="Z329" s="55"/>
    </row>
    <row r="330" spans="1:26">
      <c r="B330" s="469" t="s">
        <v>860</v>
      </c>
      <c r="C330" s="449"/>
      <c r="D330" s="450"/>
      <c r="E330" s="450"/>
      <c r="F330" s="450"/>
      <c r="G330" s="450"/>
      <c r="H330" s="450"/>
      <c r="I330" s="55"/>
      <c r="J330" s="55"/>
      <c r="K330" s="55"/>
      <c r="L330" s="55"/>
      <c r="M330" s="55"/>
      <c r="N330" s="55"/>
      <c r="O330" s="55"/>
      <c r="P330" s="55"/>
      <c r="Q330" s="55"/>
      <c r="R330" s="55"/>
      <c r="S330" s="55"/>
      <c r="T330" s="55"/>
      <c r="U330" s="55"/>
      <c r="V330" s="55"/>
      <c r="W330" s="55"/>
      <c r="X330" s="55"/>
      <c r="Y330" s="55"/>
      <c r="Z330" s="55"/>
    </row>
    <row r="331" spans="1:26">
      <c r="B331" s="469" t="s">
        <v>861</v>
      </c>
      <c r="C331" s="449"/>
      <c r="D331" s="450"/>
      <c r="E331" s="450"/>
      <c r="F331" s="450"/>
      <c r="G331" s="450"/>
      <c r="H331" s="450"/>
      <c r="I331" s="55"/>
      <c r="J331" s="55"/>
      <c r="K331" s="55"/>
      <c r="L331" s="55"/>
      <c r="M331" s="55"/>
      <c r="N331" s="55"/>
      <c r="O331" s="55"/>
      <c r="P331" s="55"/>
      <c r="Q331" s="55"/>
      <c r="R331" s="55"/>
      <c r="S331" s="55"/>
      <c r="T331" s="55"/>
      <c r="U331" s="55"/>
      <c r="V331" s="55"/>
      <c r="W331" s="55"/>
      <c r="X331" s="55"/>
      <c r="Y331" s="55"/>
      <c r="Z331" s="55"/>
    </row>
    <row r="332" spans="1:26">
      <c r="A332" s="64"/>
      <c r="B332" s="470"/>
      <c r="C332" s="449"/>
      <c r="D332" s="450"/>
      <c r="E332" s="450"/>
      <c r="F332" s="450"/>
      <c r="G332" s="450"/>
      <c r="H332" s="450"/>
      <c r="I332" s="55"/>
      <c r="J332" s="55"/>
      <c r="K332" s="55"/>
      <c r="L332" s="55"/>
      <c r="M332" s="55"/>
      <c r="N332" s="55"/>
      <c r="O332" s="55"/>
      <c r="P332" s="55"/>
      <c r="Q332" s="55"/>
      <c r="R332" s="55"/>
      <c r="S332" s="55"/>
      <c r="T332" s="55"/>
      <c r="U332" s="55"/>
      <c r="V332" s="55"/>
      <c r="W332" s="55"/>
      <c r="X332" s="55"/>
      <c r="Y332" s="55"/>
      <c r="Z332" s="55"/>
    </row>
    <row r="333" spans="1:26">
      <c r="A333" s="64"/>
      <c r="B333" s="470" t="s">
        <v>862</v>
      </c>
      <c r="C333" s="449"/>
      <c r="D333" s="450"/>
      <c r="E333" s="450"/>
      <c r="F333" s="450"/>
      <c r="G333" s="450"/>
      <c r="H333" s="450"/>
      <c r="I333" s="55"/>
      <c r="J333" s="55"/>
      <c r="K333" s="55"/>
      <c r="L333" s="55"/>
      <c r="M333" s="55"/>
      <c r="N333" s="55"/>
      <c r="O333" s="55"/>
      <c r="P333" s="55"/>
      <c r="Q333" s="55"/>
      <c r="R333" s="55"/>
      <c r="S333" s="55"/>
      <c r="T333" s="55"/>
      <c r="U333" s="55"/>
      <c r="V333" s="55"/>
      <c r="W333" s="55"/>
      <c r="X333" s="55"/>
      <c r="Y333" s="55"/>
      <c r="Z333" s="55"/>
    </row>
    <row r="334" spans="1:26" ht="22.8">
      <c r="B334" s="469" t="s">
        <v>863</v>
      </c>
      <c r="C334" s="449"/>
      <c r="D334" s="450"/>
      <c r="E334" s="450"/>
      <c r="F334" s="450"/>
      <c r="G334" s="450"/>
      <c r="H334" s="450"/>
      <c r="I334" s="55"/>
      <c r="J334" s="55"/>
      <c r="K334" s="55"/>
      <c r="L334" s="55"/>
      <c r="M334" s="55"/>
      <c r="N334" s="55"/>
      <c r="O334" s="55"/>
      <c r="P334" s="55"/>
      <c r="Q334" s="55"/>
      <c r="R334" s="55"/>
      <c r="S334" s="55"/>
      <c r="T334" s="55"/>
      <c r="U334" s="55"/>
      <c r="V334" s="55"/>
      <c r="W334" s="55"/>
      <c r="X334" s="55"/>
      <c r="Y334" s="55"/>
      <c r="Z334" s="55"/>
    </row>
    <row r="335" spans="1:26" ht="27" customHeight="1">
      <c r="B335" s="469" t="s">
        <v>864</v>
      </c>
      <c r="C335" s="176"/>
      <c r="D335" s="176"/>
      <c r="E335" s="176"/>
      <c r="F335" s="176"/>
      <c r="G335" s="176"/>
      <c r="H335" s="176"/>
      <c r="I335" s="55"/>
      <c r="J335" s="55"/>
      <c r="K335" s="55"/>
      <c r="L335" s="55"/>
      <c r="M335" s="55"/>
      <c r="N335" s="55"/>
      <c r="O335" s="55"/>
      <c r="P335" s="55"/>
      <c r="Q335" s="55"/>
      <c r="R335" s="55"/>
      <c r="S335" s="55"/>
      <c r="T335" s="55"/>
      <c r="U335" s="55"/>
      <c r="V335" s="55"/>
      <c r="W335" s="55"/>
      <c r="X335" s="55"/>
      <c r="Y335" s="55"/>
      <c r="Z335" s="55"/>
    </row>
    <row r="336" spans="1:26">
      <c r="A336" s="64"/>
      <c r="B336" s="470" t="s">
        <v>865</v>
      </c>
      <c r="C336" s="449"/>
      <c r="D336" s="450"/>
      <c r="E336" s="450"/>
      <c r="F336" s="450"/>
      <c r="G336" s="450"/>
      <c r="H336" s="450"/>
      <c r="I336" s="55"/>
      <c r="J336" s="55"/>
      <c r="K336" s="55"/>
      <c r="L336" s="55"/>
      <c r="M336" s="55"/>
      <c r="N336" s="55"/>
      <c r="O336" s="55"/>
      <c r="P336" s="55"/>
      <c r="Q336" s="55"/>
      <c r="R336" s="55"/>
      <c r="S336" s="55"/>
      <c r="T336" s="55"/>
      <c r="U336" s="55"/>
      <c r="V336" s="55"/>
      <c r="W336" s="55"/>
      <c r="X336" s="55"/>
      <c r="Y336" s="55"/>
      <c r="Z336" s="55"/>
    </row>
    <row r="337" spans="1:26">
      <c r="B337" s="478" t="s">
        <v>866</v>
      </c>
      <c r="C337" s="449"/>
      <c r="D337" s="450"/>
      <c r="E337" s="450"/>
      <c r="F337" s="450"/>
      <c r="G337" s="450"/>
      <c r="H337" s="450"/>
      <c r="I337" s="55"/>
      <c r="J337" s="55"/>
      <c r="K337" s="55"/>
      <c r="L337" s="55"/>
      <c r="M337" s="55"/>
      <c r="N337" s="55"/>
      <c r="O337" s="55"/>
      <c r="P337" s="55"/>
      <c r="Q337" s="55"/>
      <c r="R337" s="55"/>
      <c r="S337" s="55"/>
      <c r="T337" s="55"/>
      <c r="U337" s="55"/>
      <c r="V337" s="55"/>
      <c r="W337" s="55"/>
      <c r="X337" s="55"/>
      <c r="Y337" s="55"/>
      <c r="Z337" s="55"/>
    </row>
    <row r="338" spans="1:26">
      <c r="A338" s="64"/>
      <c r="B338" s="470" t="s">
        <v>867</v>
      </c>
      <c r="C338" s="449"/>
      <c r="D338" s="450"/>
      <c r="E338" s="450"/>
      <c r="F338" s="450"/>
      <c r="G338" s="450"/>
      <c r="H338" s="450"/>
      <c r="I338" s="55"/>
      <c r="J338" s="55"/>
      <c r="K338" s="55"/>
      <c r="L338" s="55"/>
      <c r="M338" s="55"/>
      <c r="N338" s="55"/>
      <c r="O338" s="55"/>
      <c r="P338" s="55"/>
      <c r="Q338" s="55"/>
      <c r="R338" s="55"/>
      <c r="S338" s="55"/>
      <c r="T338" s="55"/>
      <c r="U338" s="55"/>
      <c r="V338" s="55"/>
      <c r="W338" s="55"/>
      <c r="X338" s="55"/>
      <c r="Y338" s="55"/>
      <c r="Z338" s="55"/>
    </row>
    <row r="339" spans="1:26">
      <c r="B339" s="478" t="s">
        <v>854</v>
      </c>
      <c r="C339" s="449"/>
      <c r="D339" s="450"/>
      <c r="E339" s="450"/>
      <c r="F339" s="450"/>
      <c r="G339" s="450"/>
      <c r="H339" s="450"/>
      <c r="I339" s="55"/>
      <c r="J339" s="55"/>
      <c r="K339" s="55"/>
      <c r="L339" s="55"/>
      <c r="M339" s="55"/>
      <c r="N339" s="55"/>
      <c r="O339" s="55"/>
      <c r="P339" s="55"/>
      <c r="Q339" s="55"/>
      <c r="R339" s="55"/>
      <c r="S339" s="55"/>
      <c r="T339" s="55"/>
      <c r="U339" s="55"/>
      <c r="V339" s="55"/>
      <c r="W339" s="55"/>
      <c r="X339" s="55"/>
      <c r="Y339" s="55"/>
      <c r="Z339" s="55"/>
    </row>
    <row r="340" spans="1:26">
      <c r="A340" s="64"/>
      <c r="B340" s="470" t="s">
        <v>868</v>
      </c>
      <c r="C340" s="449"/>
      <c r="D340" s="450"/>
      <c r="E340" s="450"/>
      <c r="F340" s="450"/>
      <c r="G340" s="450"/>
      <c r="H340" s="450"/>
      <c r="I340" s="55"/>
      <c r="J340" s="55"/>
      <c r="K340" s="55"/>
      <c r="L340" s="55"/>
      <c r="M340" s="55"/>
      <c r="N340" s="55"/>
      <c r="O340" s="55"/>
      <c r="P340" s="55"/>
      <c r="Q340" s="55"/>
      <c r="R340" s="55"/>
      <c r="S340" s="55"/>
      <c r="T340" s="55"/>
      <c r="U340" s="55"/>
      <c r="V340" s="55"/>
      <c r="W340" s="55"/>
      <c r="X340" s="55"/>
      <c r="Y340" s="55"/>
      <c r="Z340" s="55"/>
    </row>
    <row r="341" spans="1:26" ht="22.8">
      <c r="B341" s="469" t="s">
        <v>869</v>
      </c>
      <c r="C341" s="449"/>
      <c r="D341" s="450"/>
      <c r="E341" s="450"/>
      <c r="F341" s="450"/>
      <c r="G341" s="450"/>
      <c r="H341" s="450"/>
      <c r="I341" s="55"/>
      <c r="J341" s="55"/>
      <c r="K341" s="55"/>
      <c r="L341" s="55"/>
      <c r="M341" s="55"/>
      <c r="N341" s="55"/>
      <c r="O341" s="55"/>
      <c r="P341" s="55"/>
      <c r="Q341" s="55"/>
      <c r="R341" s="55"/>
      <c r="S341" s="55"/>
      <c r="T341" s="55"/>
      <c r="U341" s="55"/>
      <c r="V341" s="55"/>
      <c r="W341" s="55"/>
      <c r="X341" s="55"/>
      <c r="Y341" s="55"/>
      <c r="Z341" s="55"/>
    </row>
    <row r="342" spans="1:26">
      <c r="B342" s="469" t="s">
        <v>870</v>
      </c>
      <c r="C342" s="449"/>
      <c r="D342" s="450"/>
      <c r="E342" s="450"/>
      <c r="F342" s="450"/>
      <c r="G342" s="450"/>
      <c r="H342" s="450"/>
      <c r="I342" s="55"/>
      <c r="J342" s="55"/>
      <c r="K342" s="55"/>
      <c r="L342" s="55"/>
      <c r="M342" s="55"/>
      <c r="N342" s="55"/>
      <c r="O342" s="55"/>
      <c r="P342" s="55"/>
      <c r="Q342" s="55"/>
      <c r="R342" s="55"/>
      <c r="S342" s="55"/>
      <c r="T342" s="55"/>
      <c r="U342" s="55"/>
      <c r="V342" s="55"/>
      <c r="W342" s="55"/>
      <c r="X342" s="55"/>
      <c r="Y342" s="55"/>
      <c r="Z342" s="55"/>
    </row>
    <row r="343" spans="1:26">
      <c r="B343" s="469" t="s">
        <v>871</v>
      </c>
      <c r="C343" s="449"/>
      <c r="D343" s="450"/>
      <c r="E343" s="450"/>
      <c r="F343" s="450"/>
      <c r="G343" s="450"/>
      <c r="H343" s="450"/>
      <c r="I343" s="55"/>
      <c r="J343" s="55"/>
      <c r="K343" s="55"/>
      <c r="L343" s="55"/>
      <c r="M343" s="55"/>
      <c r="N343" s="55"/>
      <c r="O343" s="55"/>
      <c r="P343" s="55"/>
      <c r="Q343" s="55"/>
      <c r="R343" s="55"/>
      <c r="S343" s="55"/>
      <c r="T343" s="55"/>
      <c r="U343" s="55"/>
      <c r="V343" s="55"/>
      <c r="W343" s="55"/>
      <c r="X343" s="55"/>
      <c r="Y343" s="55"/>
      <c r="Z343" s="55"/>
    </row>
    <row r="344" spans="1:26">
      <c r="A344" s="64"/>
      <c r="B344" s="470" t="s">
        <v>872</v>
      </c>
      <c r="C344" s="449"/>
      <c r="D344" s="450"/>
      <c r="E344" s="450"/>
      <c r="F344" s="450"/>
      <c r="G344" s="450"/>
      <c r="H344" s="450"/>
      <c r="I344" s="55"/>
      <c r="J344" s="55"/>
      <c r="K344" s="55"/>
      <c r="L344" s="55"/>
      <c r="M344" s="55"/>
      <c r="N344" s="55"/>
      <c r="O344" s="55"/>
      <c r="P344" s="55"/>
      <c r="Q344" s="55"/>
      <c r="R344" s="55"/>
      <c r="S344" s="55"/>
      <c r="T344" s="55"/>
      <c r="U344" s="55"/>
      <c r="V344" s="55"/>
      <c r="W344" s="55"/>
      <c r="X344" s="55"/>
      <c r="Y344" s="55"/>
      <c r="Z344" s="55"/>
    </row>
    <row r="345" spans="1:26">
      <c r="A345" s="67" t="s">
        <v>157</v>
      </c>
      <c r="B345" s="470" t="s">
        <v>873</v>
      </c>
      <c r="D345" s="450"/>
      <c r="E345" s="450"/>
      <c r="F345" s="450"/>
      <c r="G345" s="450"/>
      <c r="H345" s="450"/>
      <c r="I345" s="55"/>
      <c r="J345" s="55"/>
      <c r="K345" s="55"/>
      <c r="L345" s="55"/>
      <c r="M345" s="55"/>
      <c r="N345" s="55"/>
      <c r="O345" s="55"/>
      <c r="P345" s="55"/>
      <c r="Q345" s="55"/>
      <c r="R345" s="55"/>
      <c r="S345" s="55"/>
      <c r="T345" s="55"/>
      <c r="U345" s="55"/>
      <c r="V345" s="55"/>
      <c r="W345" s="55"/>
      <c r="X345" s="55"/>
      <c r="Y345" s="55"/>
      <c r="Z345" s="55"/>
    </row>
    <row r="346" spans="1:26">
      <c r="A346" s="65"/>
      <c r="B346" s="470" t="s">
        <v>874</v>
      </c>
      <c r="D346" s="450"/>
      <c r="E346" s="450"/>
      <c r="F346" s="450"/>
      <c r="G346" s="450"/>
      <c r="H346" s="450"/>
      <c r="I346" s="55"/>
      <c r="J346" s="55"/>
      <c r="K346" s="55"/>
      <c r="L346" s="55"/>
      <c r="M346" s="55"/>
      <c r="N346" s="55"/>
      <c r="O346" s="55"/>
      <c r="P346" s="55"/>
      <c r="Q346" s="55"/>
      <c r="R346" s="55"/>
      <c r="S346" s="55"/>
      <c r="T346" s="55"/>
      <c r="U346" s="55"/>
      <c r="V346" s="55"/>
      <c r="W346" s="55"/>
      <c r="X346" s="55"/>
      <c r="Y346" s="55"/>
      <c r="Z346" s="55"/>
    </row>
    <row r="347" spans="1:26">
      <c r="A347" s="67" t="s">
        <v>157</v>
      </c>
      <c r="B347" s="470" t="s">
        <v>875</v>
      </c>
      <c r="D347" s="450"/>
      <c r="E347" s="450"/>
      <c r="F347" s="450"/>
      <c r="G347" s="450"/>
      <c r="H347" s="450"/>
      <c r="I347" s="55"/>
      <c r="J347" s="55"/>
      <c r="K347" s="55"/>
      <c r="L347" s="55"/>
      <c r="M347" s="55"/>
      <c r="N347" s="55"/>
      <c r="O347" s="55"/>
      <c r="P347" s="55"/>
      <c r="Q347" s="55"/>
      <c r="R347" s="55"/>
      <c r="S347" s="55"/>
      <c r="T347" s="55"/>
      <c r="U347" s="55"/>
      <c r="V347" s="55"/>
      <c r="W347" s="55"/>
      <c r="X347" s="55"/>
      <c r="Y347" s="55"/>
      <c r="Z347" s="55"/>
    </row>
    <row r="348" spans="1:26" ht="30.6" customHeight="1">
      <c r="A348" s="65"/>
      <c r="B348" s="470" t="s">
        <v>876</v>
      </c>
      <c r="D348" s="458"/>
      <c r="E348" s="458"/>
      <c r="F348" s="458"/>
      <c r="G348" s="458"/>
      <c r="H348" s="458"/>
      <c r="I348" s="55"/>
      <c r="J348" s="55"/>
      <c r="K348" s="55"/>
      <c r="L348" s="55"/>
      <c r="M348" s="55"/>
      <c r="N348" s="55"/>
      <c r="O348" s="55"/>
      <c r="P348" s="55"/>
      <c r="Q348" s="55"/>
      <c r="R348" s="55"/>
      <c r="S348" s="55"/>
      <c r="T348" s="55"/>
      <c r="U348" s="55"/>
      <c r="V348" s="55"/>
      <c r="W348" s="55"/>
      <c r="X348" s="55"/>
      <c r="Y348" s="55"/>
      <c r="Z348" s="55"/>
    </row>
    <row r="349" spans="1:26">
      <c r="A349" s="67" t="s">
        <v>157</v>
      </c>
      <c r="B349" s="470" t="s">
        <v>877</v>
      </c>
      <c r="D349" s="450"/>
      <c r="E349" s="450"/>
      <c r="F349" s="450"/>
      <c r="G349" s="450"/>
      <c r="H349" s="450"/>
      <c r="I349" s="55"/>
      <c r="J349" s="55"/>
      <c r="K349" s="55"/>
      <c r="L349" s="55"/>
      <c r="M349" s="55"/>
      <c r="N349" s="55"/>
      <c r="O349" s="55"/>
      <c r="P349" s="55"/>
      <c r="Q349" s="55"/>
      <c r="R349" s="55"/>
      <c r="S349" s="55"/>
      <c r="T349" s="55"/>
      <c r="U349" s="55"/>
      <c r="V349" s="55"/>
      <c r="W349" s="55"/>
      <c r="X349" s="55"/>
      <c r="Y349" s="55"/>
      <c r="Z349" s="55"/>
    </row>
    <row r="350" spans="1:26">
      <c r="A350" s="65"/>
      <c r="B350" s="470" t="s">
        <v>878</v>
      </c>
      <c r="D350" s="450"/>
      <c r="E350" s="450"/>
      <c r="F350" s="450"/>
      <c r="G350" s="450"/>
      <c r="H350" s="450"/>
      <c r="I350" s="55"/>
      <c r="J350" s="55"/>
      <c r="K350" s="55"/>
      <c r="L350" s="55"/>
      <c r="M350" s="55"/>
      <c r="N350" s="55"/>
      <c r="O350" s="55"/>
      <c r="P350" s="55"/>
      <c r="Q350" s="55"/>
      <c r="R350" s="55"/>
      <c r="S350" s="55"/>
      <c r="T350" s="55"/>
      <c r="U350" s="55"/>
      <c r="V350" s="55"/>
      <c r="W350" s="55"/>
      <c r="X350" s="55"/>
      <c r="Y350" s="55"/>
      <c r="Z350" s="55"/>
    </row>
    <row r="351" spans="1:26">
      <c r="A351" s="64"/>
      <c r="B351" s="470" t="s">
        <v>879</v>
      </c>
      <c r="C351" s="452"/>
      <c r="D351" s="450"/>
      <c r="E351" s="450"/>
      <c r="F351" s="450"/>
      <c r="G351" s="450"/>
      <c r="H351" s="450"/>
      <c r="I351" s="55"/>
      <c r="J351" s="55"/>
      <c r="K351" s="55"/>
      <c r="L351" s="55"/>
      <c r="M351" s="55"/>
      <c r="N351" s="55"/>
      <c r="O351" s="55"/>
      <c r="P351" s="55"/>
      <c r="Q351" s="55"/>
      <c r="R351" s="55"/>
      <c r="S351" s="55"/>
      <c r="T351" s="55"/>
      <c r="U351" s="55"/>
      <c r="V351" s="55"/>
      <c r="W351" s="55"/>
      <c r="X351" s="55"/>
      <c r="Y351" s="55"/>
      <c r="Z351" s="55"/>
    </row>
    <row r="352" spans="1:26">
      <c r="B352" s="469" t="s">
        <v>880</v>
      </c>
      <c r="C352" s="452"/>
      <c r="D352" s="450"/>
      <c r="E352" s="450"/>
      <c r="F352" s="450"/>
      <c r="G352" s="450"/>
      <c r="H352" s="450"/>
      <c r="I352" s="55"/>
      <c r="J352" s="55"/>
      <c r="K352" s="55"/>
      <c r="L352" s="55"/>
      <c r="M352" s="55"/>
      <c r="N352" s="55"/>
      <c r="O352" s="55"/>
      <c r="P352" s="55"/>
      <c r="Q352" s="55"/>
      <c r="R352" s="55"/>
      <c r="S352" s="55"/>
      <c r="T352" s="55"/>
      <c r="U352" s="55"/>
      <c r="V352" s="55"/>
      <c r="W352" s="55"/>
      <c r="X352" s="55"/>
      <c r="Y352" s="55"/>
      <c r="Z352" s="55"/>
    </row>
    <row r="353" spans="1:26" ht="22.8">
      <c r="B353" s="469" t="s">
        <v>881</v>
      </c>
      <c r="C353" s="449"/>
      <c r="D353" s="450"/>
      <c r="E353" s="450"/>
      <c r="F353" s="450"/>
      <c r="G353" s="450"/>
      <c r="H353" s="450"/>
      <c r="I353" s="55"/>
      <c r="J353" s="55"/>
      <c r="K353" s="55"/>
      <c r="L353" s="55"/>
      <c r="M353" s="55"/>
      <c r="N353" s="55"/>
      <c r="O353" s="55"/>
      <c r="P353" s="55"/>
      <c r="Q353" s="55"/>
      <c r="R353" s="55"/>
      <c r="S353" s="55"/>
      <c r="T353" s="55"/>
      <c r="U353" s="55"/>
      <c r="V353" s="55"/>
      <c r="W353" s="55"/>
      <c r="X353" s="55"/>
      <c r="Y353" s="55"/>
      <c r="Z353" s="55"/>
    </row>
    <row r="354" spans="1:26" ht="22.8">
      <c r="B354" s="469" t="s">
        <v>882</v>
      </c>
      <c r="C354" s="449"/>
      <c r="D354" s="450"/>
      <c r="E354" s="450"/>
      <c r="F354" s="450"/>
      <c r="G354" s="450"/>
      <c r="H354" s="450"/>
      <c r="I354" s="55"/>
      <c r="J354" s="55"/>
      <c r="K354" s="55"/>
      <c r="L354" s="55"/>
      <c r="M354" s="55"/>
      <c r="N354" s="55"/>
      <c r="O354" s="55"/>
      <c r="P354" s="55"/>
      <c r="Q354" s="55"/>
      <c r="R354" s="55"/>
      <c r="S354" s="55"/>
      <c r="T354" s="55"/>
      <c r="U354" s="55"/>
      <c r="V354" s="55"/>
      <c r="W354" s="55"/>
      <c r="X354" s="55"/>
      <c r="Y354" s="55"/>
      <c r="Z354" s="55"/>
    </row>
    <row r="355" spans="1:26">
      <c r="B355" s="469" t="s">
        <v>883</v>
      </c>
      <c r="C355" s="449"/>
      <c r="D355" s="450"/>
      <c r="E355" s="450"/>
      <c r="F355" s="450"/>
      <c r="G355" s="450"/>
      <c r="H355" s="450"/>
      <c r="I355" s="55"/>
      <c r="J355" s="55"/>
      <c r="K355" s="55"/>
      <c r="L355" s="55"/>
      <c r="M355" s="55"/>
      <c r="N355" s="55"/>
      <c r="O355" s="55"/>
      <c r="P355" s="55"/>
      <c r="Q355" s="55"/>
      <c r="R355" s="55"/>
      <c r="S355" s="55"/>
      <c r="T355" s="55"/>
      <c r="U355" s="55"/>
      <c r="V355" s="55"/>
      <c r="W355" s="55"/>
      <c r="X355" s="55"/>
      <c r="Y355" s="55"/>
      <c r="Z355" s="55"/>
    </row>
    <row r="356" spans="1:26">
      <c r="A356" s="64"/>
      <c r="B356" s="470" t="s">
        <v>884</v>
      </c>
      <c r="C356" s="449"/>
      <c r="D356" s="450"/>
      <c r="E356" s="450"/>
      <c r="F356" s="450"/>
      <c r="G356" s="450"/>
      <c r="H356" s="450"/>
      <c r="I356" s="55"/>
      <c r="J356" s="55"/>
      <c r="K356" s="55"/>
      <c r="L356" s="55"/>
      <c r="M356" s="55"/>
      <c r="N356" s="55"/>
      <c r="O356" s="55"/>
      <c r="P356" s="55"/>
      <c r="Q356" s="55"/>
      <c r="R356" s="55"/>
      <c r="S356" s="55"/>
      <c r="T356" s="55"/>
      <c r="U356" s="55"/>
      <c r="V356" s="55"/>
      <c r="W356" s="55"/>
      <c r="X356" s="55"/>
      <c r="Y356" s="55"/>
      <c r="Z356" s="55"/>
    </row>
    <row r="357" spans="1:26">
      <c r="B357" s="478" t="s">
        <v>885</v>
      </c>
      <c r="C357" s="449"/>
      <c r="D357" s="450"/>
      <c r="E357" s="450"/>
      <c r="F357" s="450"/>
      <c r="G357" s="450"/>
      <c r="H357" s="450"/>
      <c r="I357" s="55"/>
      <c r="J357" s="55"/>
      <c r="K357" s="55"/>
      <c r="L357" s="55"/>
      <c r="M357" s="55"/>
      <c r="N357" s="55"/>
      <c r="O357" s="55"/>
      <c r="P357" s="55"/>
      <c r="Q357" s="55"/>
      <c r="R357" s="55"/>
      <c r="S357" s="55"/>
      <c r="T357" s="55"/>
      <c r="U357" s="55"/>
      <c r="V357" s="55"/>
      <c r="W357" s="55"/>
      <c r="X357" s="55"/>
      <c r="Y357" s="55"/>
      <c r="Z357" s="55"/>
    </row>
    <row r="358" spans="1:26">
      <c r="A358" s="64"/>
      <c r="B358" s="470" t="s">
        <v>886</v>
      </c>
      <c r="C358" s="449"/>
      <c r="D358" s="450"/>
      <c r="E358" s="450"/>
      <c r="F358" s="450"/>
      <c r="G358" s="450"/>
      <c r="H358" s="450"/>
      <c r="I358" s="55"/>
      <c r="J358" s="55"/>
      <c r="K358" s="55"/>
      <c r="L358" s="55"/>
      <c r="M358" s="55"/>
      <c r="N358" s="55"/>
      <c r="O358" s="55"/>
      <c r="P358" s="55"/>
      <c r="Q358" s="55"/>
      <c r="R358" s="55"/>
      <c r="S358" s="55"/>
      <c r="T358" s="55"/>
      <c r="U358" s="55"/>
      <c r="V358" s="55"/>
      <c r="W358" s="55"/>
      <c r="X358" s="55"/>
      <c r="Y358" s="55"/>
      <c r="Z358" s="55"/>
    </row>
    <row r="359" spans="1:26">
      <c r="A359" s="64"/>
      <c r="B359" s="470" t="s">
        <v>887</v>
      </c>
      <c r="C359" s="449"/>
      <c r="D359" s="450"/>
      <c r="E359" s="450"/>
      <c r="F359" s="450"/>
      <c r="G359" s="450"/>
      <c r="H359" s="450"/>
      <c r="I359" s="55"/>
      <c r="J359" s="55"/>
      <c r="K359" s="55"/>
      <c r="L359" s="55"/>
      <c r="M359" s="55"/>
      <c r="N359" s="55"/>
      <c r="O359" s="55"/>
      <c r="P359" s="55"/>
      <c r="Q359" s="55"/>
      <c r="R359" s="55"/>
      <c r="S359" s="55"/>
      <c r="T359" s="55"/>
      <c r="U359" s="55"/>
      <c r="V359" s="55"/>
      <c r="W359" s="55"/>
      <c r="X359" s="55"/>
      <c r="Y359" s="55"/>
      <c r="Z359" s="55"/>
    </row>
    <row r="360" spans="1:26">
      <c r="B360" s="478" t="s">
        <v>888</v>
      </c>
      <c r="C360" s="449"/>
      <c r="D360" s="450"/>
      <c r="E360" s="450"/>
      <c r="F360" s="450"/>
      <c r="G360" s="450"/>
      <c r="H360" s="450"/>
      <c r="I360" s="55"/>
      <c r="J360" s="55"/>
      <c r="K360" s="55"/>
      <c r="L360" s="55"/>
      <c r="M360" s="55"/>
      <c r="N360" s="55"/>
      <c r="O360" s="55"/>
      <c r="P360" s="55"/>
      <c r="Q360" s="55"/>
      <c r="R360" s="55"/>
      <c r="S360" s="55"/>
      <c r="T360" s="55"/>
      <c r="U360" s="55"/>
      <c r="V360" s="55"/>
      <c r="W360" s="55"/>
      <c r="X360" s="55"/>
      <c r="Y360" s="55"/>
      <c r="Z360" s="55"/>
    </row>
    <row r="361" spans="1:26">
      <c r="A361" s="64"/>
      <c r="B361" s="470" t="s">
        <v>889</v>
      </c>
      <c r="C361" s="449"/>
      <c r="D361" s="450"/>
      <c r="E361" s="450"/>
      <c r="F361" s="450"/>
      <c r="G361" s="450"/>
      <c r="H361" s="450"/>
      <c r="I361" s="55"/>
      <c r="J361" s="55"/>
      <c r="K361" s="55"/>
      <c r="L361" s="55"/>
      <c r="M361" s="55"/>
      <c r="N361" s="55"/>
      <c r="O361" s="55"/>
      <c r="P361" s="55"/>
      <c r="Q361" s="55"/>
      <c r="R361" s="55"/>
      <c r="S361" s="55"/>
      <c r="T361" s="55"/>
      <c r="U361" s="55"/>
      <c r="V361" s="55"/>
      <c r="W361" s="55"/>
      <c r="X361" s="55"/>
      <c r="Y361" s="55"/>
      <c r="Z361" s="55"/>
    </row>
    <row r="362" spans="1:26" ht="22.8">
      <c r="B362" s="469" t="s">
        <v>890</v>
      </c>
      <c r="C362" s="449"/>
      <c r="D362" s="450"/>
      <c r="E362" s="450"/>
      <c r="F362" s="174"/>
      <c r="G362" s="452"/>
      <c r="H362" s="450"/>
      <c r="I362" s="55"/>
      <c r="J362" s="55"/>
      <c r="K362" s="55"/>
      <c r="L362" s="55"/>
      <c r="M362" s="55"/>
      <c r="N362" s="55"/>
      <c r="O362" s="55"/>
      <c r="P362" s="55"/>
      <c r="Q362" s="55"/>
      <c r="R362" s="55"/>
      <c r="S362" s="55"/>
      <c r="T362" s="55"/>
      <c r="U362" s="55"/>
      <c r="V362" s="55"/>
      <c r="W362" s="55"/>
      <c r="X362" s="55"/>
      <c r="Y362" s="55"/>
      <c r="Z362" s="55"/>
    </row>
    <row r="363" spans="1:26" ht="22.8">
      <c r="B363" s="469" t="s">
        <v>891</v>
      </c>
      <c r="C363" s="449"/>
      <c r="D363" s="450"/>
      <c r="E363" s="450"/>
      <c r="F363" s="174"/>
      <c r="G363" s="452"/>
      <c r="H363" s="450"/>
      <c r="I363" s="55"/>
      <c r="J363" s="55"/>
      <c r="K363" s="55"/>
      <c r="L363" s="55"/>
      <c r="M363" s="55"/>
      <c r="N363" s="55"/>
      <c r="O363" s="55"/>
      <c r="P363" s="55"/>
      <c r="Q363" s="55"/>
      <c r="R363" s="55"/>
      <c r="S363" s="55"/>
      <c r="T363" s="55"/>
      <c r="U363" s="55"/>
      <c r="V363" s="55"/>
      <c r="W363" s="55"/>
      <c r="X363" s="55"/>
      <c r="Y363" s="55"/>
      <c r="Z363" s="55"/>
    </row>
    <row r="364" spans="1:26">
      <c r="B364" s="469" t="s">
        <v>892</v>
      </c>
      <c r="C364" s="449"/>
      <c r="D364" s="450"/>
      <c r="E364" s="450"/>
      <c r="F364" s="174"/>
      <c r="G364" s="452"/>
      <c r="H364" s="450"/>
      <c r="I364" s="55"/>
      <c r="J364" s="55"/>
      <c r="K364" s="55"/>
      <c r="L364" s="55"/>
      <c r="M364" s="55"/>
      <c r="N364" s="55"/>
      <c r="O364" s="55"/>
      <c r="P364" s="55"/>
      <c r="Q364" s="55"/>
      <c r="R364" s="55"/>
      <c r="S364" s="55"/>
      <c r="T364" s="55"/>
      <c r="U364" s="55"/>
      <c r="V364" s="55"/>
      <c r="W364" s="55"/>
      <c r="X364" s="55"/>
      <c r="Y364" s="55"/>
      <c r="Z364" s="55"/>
    </row>
    <row r="365" spans="1:26">
      <c r="A365" s="64"/>
      <c r="B365" s="470" t="s">
        <v>893</v>
      </c>
      <c r="C365" s="449"/>
      <c r="D365" s="450"/>
      <c r="E365" s="450"/>
      <c r="F365" s="174"/>
      <c r="G365" s="452"/>
      <c r="H365" s="450"/>
      <c r="I365" s="55"/>
      <c r="J365" s="55"/>
      <c r="K365" s="55"/>
      <c r="L365" s="55"/>
      <c r="M365" s="55"/>
      <c r="N365" s="55"/>
      <c r="O365" s="55"/>
      <c r="P365" s="55"/>
      <c r="Q365" s="55"/>
      <c r="R365" s="55"/>
      <c r="S365" s="55"/>
      <c r="T365" s="55"/>
      <c r="U365" s="55"/>
      <c r="V365" s="55"/>
      <c r="W365" s="55"/>
      <c r="X365" s="55"/>
      <c r="Y365" s="55"/>
      <c r="Z365" s="55"/>
    </row>
    <row r="366" spans="1:26">
      <c r="B366" s="469" t="s">
        <v>894</v>
      </c>
      <c r="C366" s="449"/>
      <c r="D366" s="450"/>
      <c r="E366" s="450"/>
      <c r="F366" s="174"/>
      <c r="G366" s="452"/>
      <c r="H366" s="450"/>
      <c r="I366" s="55"/>
      <c r="J366" s="55"/>
      <c r="K366" s="55"/>
      <c r="L366" s="55"/>
      <c r="M366" s="55"/>
      <c r="N366" s="55"/>
      <c r="O366" s="55"/>
      <c r="P366" s="55"/>
      <c r="Q366" s="55"/>
      <c r="R366" s="55"/>
      <c r="S366" s="55"/>
      <c r="T366" s="55"/>
      <c r="U366" s="55"/>
      <c r="V366" s="55"/>
      <c r="W366" s="55"/>
      <c r="X366" s="55"/>
      <c r="Y366" s="55"/>
      <c r="Z366" s="55"/>
    </row>
    <row r="367" spans="1:26">
      <c r="B367" s="469" t="s">
        <v>895</v>
      </c>
      <c r="C367" s="449"/>
      <c r="D367" s="450"/>
      <c r="E367" s="450"/>
      <c r="F367" s="174"/>
      <c r="G367" s="452"/>
      <c r="H367" s="450"/>
      <c r="I367" s="55"/>
      <c r="J367" s="55"/>
      <c r="K367" s="55"/>
      <c r="L367" s="55"/>
      <c r="M367" s="55"/>
      <c r="N367" s="55"/>
      <c r="O367" s="55"/>
      <c r="P367" s="55"/>
      <c r="Q367" s="55"/>
      <c r="R367" s="55"/>
      <c r="S367" s="55"/>
      <c r="T367" s="55"/>
      <c r="U367" s="55"/>
      <c r="V367" s="55"/>
      <c r="W367" s="55"/>
      <c r="X367" s="55"/>
      <c r="Y367" s="55"/>
      <c r="Z367" s="55"/>
    </row>
    <row r="368" spans="1:26">
      <c r="A368" s="64"/>
      <c r="B368" s="488" t="s">
        <v>896</v>
      </c>
      <c r="C368" s="449"/>
      <c r="D368" s="450"/>
      <c r="E368" s="450"/>
      <c r="F368" s="174"/>
      <c r="G368" s="452"/>
      <c r="H368" s="450"/>
      <c r="I368" s="55"/>
      <c r="J368" s="55"/>
      <c r="K368" s="55"/>
      <c r="L368" s="55"/>
      <c r="M368" s="55"/>
      <c r="N368" s="55"/>
      <c r="O368" s="55"/>
      <c r="P368" s="55"/>
      <c r="Q368" s="55"/>
      <c r="R368" s="55"/>
      <c r="S368" s="55"/>
      <c r="T368" s="55"/>
      <c r="U368" s="55"/>
      <c r="V368" s="55"/>
      <c r="W368" s="55"/>
      <c r="X368" s="55"/>
      <c r="Y368" s="55"/>
      <c r="Z368" s="55"/>
    </row>
    <row r="369" spans="1:26">
      <c r="A369" s="70" t="s">
        <v>119</v>
      </c>
      <c r="B369" s="486" t="s">
        <v>897</v>
      </c>
      <c r="D369" s="450"/>
      <c r="E369" s="450"/>
      <c r="F369" s="174"/>
      <c r="G369" s="452"/>
      <c r="H369" s="450"/>
      <c r="I369" s="55"/>
      <c r="J369" s="55"/>
      <c r="K369" s="55"/>
      <c r="L369" s="55"/>
      <c r="M369" s="55"/>
      <c r="N369" s="55"/>
      <c r="O369" s="55"/>
      <c r="P369" s="55"/>
      <c r="Q369" s="55"/>
      <c r="R369" s="55"/>
      <c r="S369" s="55"/>
      <c r="T369" s="55"/>
      <c r="U369" s="55"/>
      <c r="V369" s="55"/>
      <c r="W369" s="55"/>
      <c r="X369" s="55"/>
      <c r="Y369" s="55"/>
      <c r="Z369" s="55"/>
    </row>
    <row r="370" spans="1:26">
      <c r="A370" s="65"/>
      <c r="B370" s="470" t="s">
        <v>898</v>
      </c>
      <c r="D370" s="450"/>
      <c r="E370" s="450"/>
      <c r="F370" s="174"/>
      <c r="G370" s="452"/>
      <c r="H370" s="450"/>
      <c r="I370" s="55"/>
      <c r="J370" s="55"/>
      <c r="K370" s="55"/>
      <c r="L370" s="55"/>
      <c r="M370" s="55"/>
      <c r="N370" s="55"/>
      <c r="O370" s="55"/>
      <c r="P370" s="55"/>
      <c r="Q370" s="55"/>
      <c r="R370" s="55"/>
      <c r="S370" s="55"/>
      <c r="T370" s="55"/>
      <c r="U370" s="55"/>
      <c r="V370" s="55"/>
      <c r="W370" s="55"/>
      <c r="X370" s="55"/>
      <c r="Y370" s="55"/>
      <c r="Z370" s="55"/>
    </row>
    <row r="371" spans="1:26">
      <c r="A371" s="70" t="s">
        <v>119</v>
      </c>
      <c r="B371" s="486" t="s">
        <v>899</v>
      </c>
      <c r="D371" s="450"/>
      <c r="E371" s="450"/>
      <c r="F371" s="174"/>
      <c r="G371" s="452"/>
      <c r="H371" s="450"/>
      <c r="I371" s="55"/>
      <c r="J371" s="55"/>
      <c r="K371" s="55"/>
      <c r="L371" s="55"/>
      <c r="M371" s="55"/>
      <c r="N371" s="55"/>
      <c r="O371" s="55"/>
      <c r="P371" s="55"/>
      <c r="Q371" s="55"/>
      <c r="R371" s="55"/>
      <c r="S371" s="55"/>
      <c r="T371" s="55"/>
      <c r="U371" s="55"/>
      <c r="V371" s="55"/>
      <c r="W371" s="55"/>
      <c r="X371" s="55"/>
      <c r="Y371" s="55"/>
      <c r="Z371" s="55"/>
    </row>
    <row r="372" spans="1:26">
      <c r="A372" s="65"/>
      <c r="B372" s="470" t="s">
        <v>900</v>
      </c>
      <c r="D372" s="450"/>
      <c r="E372" s="450"/>
      <c r="F372" s="174"/>
      <c r="G372" s="452"/>
      <c r="H372" s="450"/>
      <c r="I372" s="55"/>
      <c r="J372" s="55"/>
      <c r="K372" s="55"/>
      <c r="L372" s="55"/>
      <c r="M372" s="55"/>
      <c r="N372" s="55"/>
      <c r="O372" s="55"/>
      <c r="P372" s="55"/>
      <c r="Q372" s="55"/>
      <c r="R372" s="55"/>
      <c r="S372" s="55"/>
      <c r="T372" s="55"/>
      <c r="U372" s="55"/>
      <c r="V372" s="55"/>
      <c r="W372" s="55"/>
      <c r="X372" s="55"/>
      <c r="Y372" s="55"/>
      <c r="Z372" s="55"/>
    </row>
    <row r="373" spans="1:26">
      <c r="A373" s="70" t="s">
        <v>119</v>
      </c>
      <c r="B373" s="486" t="s">
        <v>901</v>
      </c>
      <c r="D373" s="450"/>
      <c r="E373" s="450"/>
      <c r="F373" s="174"/>
      <c r="G373" s="452"/>
      <c r="H373" s="450"/>
      <c r="I373" s="55"/>
      <c r="J373" s="55"/>
      <c r="K373" s="55"/>
      <c r="L373" s="55"/>
      <c r="M373" s="55"/>
      <c r="N373" s="55"/>
      <c r="O373" s="55"/>
      <c r="P373" s="55"/>
      <c r="Q373" s="55"/>
      <c r="R373" s="55"/>
      <c r="S373" s="55"/>
      <c r="T373" s="55"/>
      <c r="U373" s="55"/>
      <c r="V373" s="55"/>
      <c r="W373" s="55"/>
      <c r="X373" s="55"/>
      <c r="Y373" s="55"/>
      <c r="Z373" s="55"/>
    </row>
    <row r="374" spans="1:26">
      <c r="A374" s="65"/>
      <c r="B374" s="486" t="s">
        <v>902</v>
      </c>
      <c r="D374" s="450"/>
      <c r="E374" s="450"/>
      <c r="F374" s="174"/>
      <c r="G374" s="452"/>
      <c r="H374" s="450"/>
      <c r="I374" s="55"/>
      <c r="J374" s="55"/>
      <c r="K374" s="55"/>
      <c r="L374" s="55"/>
      <c r="M374" s="55"/>
      <c r="N374" s="55"/>
      <c r="O374" s="55"/>
      <c r="P374" s="55"/>
      <c r="Q374" s="55"/>
      <c r="R374" s="55"/>
      <c r="S374" s="55"/>
      <c r="T374" s="55"/>
      <c r="U374" s="55"/>
      <c r="V374" s="55"/>
      <c r="W374" s="55"/>
      <c r="X374" s="55"/>
      <c r="Y374" s="55"/>
      <c r="Z374" s="55"/>
    </row>
    <row r="375" spans="1:26">
      <c r="A375" s="70" t="s">
        <v>119</v>
      </c>
      <c r="B375" s="486" t="s">
        <v>903</v>
      </c>
      <c r="D375" s="450"/>
      <c r="E375" s="450"/>
      <c r="F375" s="174"/>
      <c r="G375" s="452"/>
      <c r="H375" s="450"/>
      <c r="I375" s="55"/>
      <c r="J375" s="55"/>
      <c r="K375" s="55"/>
      <c r="L375" s="55"/>
      <c r="M375" s="55"/>
      <c r="N375" s="55"/>
      <c r="O375" s="55"/>
      <c r="P375" s="55"/>
      <c r="Q375" s="55"/>
      <c r="R375" s="55"/>
      <c r="S375" s="55"/>
      <c r="T375" s="55"/>
      <c r="U375" s="55"/>
      <c r="V375" s="55"/>
      <c r="W375" s="55"/>
      <c r="X375" s="55"/>
      <c r="Y375" s="55"/>
      <c r="Z375" s="55"/>
    </row>
    <row r="376" spans="1:26">
      <c r="A376" s="70" t="s">
        <v>119</v>
      </c>
      <c r="B376" s="486" t="s">
        <v>904</v>
      </c>
      <c r="D376" s="450"/>
      <c r="E376" s="450"/>
      <c r="F376" s="174"/>
      <c r="G376" s="452"/>
      <c r="H376" s="450"/>
      <c r="I376" s="55"/>
      <c r="J376" s="55"/>
      <c r="K376" s="55"/>
      <c r="L376" s="55"/>
      <c r="M376" s="55"/>
      <c r="N376" s="55"/>
      <c r="O376" s="55"/>
      <c r="P376" s="55"/>
      <c r="Q376" s="55"/>
      <c r="R376" s="55"/>
      <c r="S376" s="55"/>
      <c r="T376" s="55"/>
      <c r="U376" s="55"/>
      <c r="V376" s="55"/>
      <c r="W376" s="55"/>
      <c r="X376" s="55"/>
      <c r="Y376" s="55"/>
      <c r="Z376" s="55"/>
    </row>
    <row r="377" spans="1:26">
      <c r="A377" s="65"/>
      <c r="B377" s="470" t="s">
        <v>905</v>
      </c>
      <c r="D377" s="450"/>
      <c r="E377" s="450"/>
      <c r="F377" s="174"/>
      <c r="G377" s="452"/>
      <c r="H377" s="450"/>
      <c r="I377" s="55"/>
      <c r="J377" s="55"/>
      <c r="K377" s="55"/>
      <c r="L377" s="55"/>
      <c r="M377" s="55"/>
      <c r="N377" s="55"/>
      <c r="O377" s="55"/>
      <c r="P377" s="55"/>
      <c r="Q377" s="55"/>
      <c r="R377" s="55"/>
      <c r="S377" s="55"/>
      <c r="T377" s="55"/>
      <c r="U377" s="55"/>
      <c r="V377" s="55"/>
      <c r="W377" s="55"/>
      <c r="X377" s="55"/>
      <c r="Y377" s="55"/>
      <c r="Z377" s="55"/>
    </row>
    <row r="378" spans="1:26">
      <c r="A378" s="65"/>
      <c r="B378" s="470" t="s">
        <v>906</v>
      </c>
      <c r="D378" s="450"/>
      <c r="E378" s="450"/>
      <c r="F378" s="174"/>
      <c r="G378" s="468"/>
      <c r="H378" s="450"/>
      <c r="I378" s="55"/>
      <c r="J378" s="55"/>
      <c r="K378" s="55"/>
      <c r="L378" s="55"/>
      <c r="M378" s="55"/>
      <c r="N378" s="55"/>
      <c r="O378" s="55"/>
      <c r="P378" s="55"/>
      <c r="Q378" s="55"/>
      <c r="R378" s="55"/>
      <c r="S378" s="55"/>
      <c r="T378" s="55"/>
      <c r="U378" s="55"/>
      <c r="V378" s="55"/>
      <c r="W378" s="55"/>
      <c r="X378" s="55"/>
      <c r="Y378" s="55"/>
      <c r="Z378" s="55"/>
    </row>
    <row r="379" spans="1:26">
      <c r="A379" s="64"/>
      <c r="B379" s="488" t="s">
        <v>907</v>
      </c>
      <c r="C379" s="452"/>
      <c r="D379" s="450"/>
      <c r="E379" s="450"/>
      <c r="F379" s="174"/>
      <c r="G379" s="452"/>
      <c r="H379" s="450"/>
      <c r="I379" s="55"/>
      <c r="J379" s="55"/>
      <c r="K379" s="55"/>
      <c r="L379" s="55"/>
      <c r="M379" s="55"/>
      <c r="N379" s="55"/>
      <c r="O379" s="55"/>
      <c r="P379" s="55"/>
      <c r="Q379" s="55"/>
      <c r="R379" s="55"/>
      <c r="S379" s="55"/>
      <c r="T379" s="55"/>
      <c r="U379" s="55"/>
      <c r="V379" s="55"/>
      <c r="W379" s="55"/>
      <c r="X379" s="55"/>
      <c r="Y379" s="55"/>
      <c r="Z379" s="55"/>
    </row>
    <row r="380" spans="1:26" ht="22.8">
      <c r="B380" s="469" t="s">
        <v>908</v>
      </c>
      <c r="C380" s="452"/>
      <c r="D380" s="450"/>
      <c r="E380" s="450"/>
      <c r="F380" s="450"/>
      <c r="G380" s="450"/>
      <c r="H380" s="450"/>
      <c r="I380" s="55"/>
      <c r="J380" s="55"/>
      <c r="K380" s="55"/>
      <c r="L380" s="55"/>
      <c r="M380" s="55"/>
      <c r="N380" s="55"/>
      <c r="O380" s="55"/>
      <c r="P380" s="55"/>
      <c r="Q380" s="55"/>
      <c r="R380" s="55"/>
      <c r="S380" s="55"/>
      <c r="T380" s="55"/>
      <c r="U380" s="55"/>
      <c r="V380" s="55"/>
      <c r="W380" s="55"/>
      <c r="X380" s="55"/>
      <c r="Y380" s="55"/>
      <c r="Z380" s="55"/>
    </row>
    <row r="381" spans="1:26" ht="22.8">
      <c r="B381" s="469" t="s">
        <v>909</v>
      </c>
      <c r="C381" s="452"/>
      <c r="D381" s="450"/>
      <c r="E381" s="450"/>
      <c r="F381" s="450"/>
      <c r="G381" s="450"/>
      <c r="H381" s="450"/>
      <c r="I381" s="55"/>
      <c r="J381" s="55"/>
      <c r="K381" s="55"/>
      <c r="L381" s="55"/>
      <c r="M381" s="55"/>
      <c r="N381" s="55"/>
      <c r="O381" s="55"/>
      <c r="P381" s="55"/>
      <c r="Q381" s="55"/>
      <c r="R381" s="55"/>
      <c r="S381" s="55"/>
      <c r="T381" s="55"/>
      <c r="U381" s="55"/>
      <c r="V381" s="55"/>
      <c r="W381" s="55"/>
      <c r="X381" s="55"/>
      <c r="Y381" s="55"/>
      <c r="Z381" s="55"/>
    </row>
    <row r="382" spans="1:26">
      <c r="B382" s="469" t="s">
        <v>910</v>
      </c>
      <c r="C382" s="452"/>
      <c r="D382" s="450"/>
      <c r="E382" s="450"/>
      <c r="F382" s="450"/>
      <c r="G382" s="450"/>
      <c r="H382" s="450"/>
      <c r="I382" s="55"/>
      <c r="J382" s="55"/>
      <c r="K382" s="55"/>
      <c r="L382" s="55"/>
      <c r="M382" s="55"/>
      <c r="N382" s="55"/>
      <c r="O382" s="55"/>
      <c r="P382" s="55"/>
      <c r="Q382" s="55"/>
      <c r="R382" s="55"/>
      <c r="S382" s="55"/>
      <c r="T382" s="55"/>
      <c r="U382" s="55"/>
      <c r="V382" s="55"/>
      <c r="W382" s="55"/>
      <c r="X382" s="55"/>
      <c r="Y382" s="55"/>
      <c r="Z382" s="55"/>
    </row>
    <row r="383" spans="1:26">
      <c r="A383" s="64"/>
      <c r="B383" s="470"/>
      <c r="C383" s="449"/>
      <c r="D383" s="450"/>
      <c r="E383" s="450"/>
      <c r="F383" s="450"/>
      <c r="G383" s="450"/>
      <c r="H383" s="450"/>
      <c r="I383" s="55"/>
      <c r="J383" s="55"/>
      <c r="K383" s="55"/>
      <c r="L383" s="55"/>
      <c r="M383" s="55"/>
      <c r="N383" s="55"/>
      <c r="O383" s="55"/>
      <c r="P383" s="55"/>
      <c r="Q383" s="55"/>
      <c r="R383" s="55"/>
      <c r="S383" s="55"/>
      <c r="T383" s="55"/>
      <c r="U383" s="55"/>
      <c r="V383" s="55"/>
      <c r="W383" s="55"/>
      <c r="X383" s="55"/>
      <c r="Y383" s="55"/>
      <c r="Z383" s="55"/>
    </row>
    <row r="384" spans="1:26">
      <c r="A384" s="64"/>
      <c r="B384" s="477" t="s">
        <v>911</v>
      </c>
      <c r="C384" s="449"/>
      <c r="D384" s="450"/>
      <c r="E384" s="450"/>
      <c r="F384" s="450"/>
      <c r="G384" s="450"/>
      <c r="H384" s="450"/>
      <c r="I384" s="55"/>
      <c r="J384" s="55"/>
      <c r="K384" s="55"/>
      <c r="L384" s="55"/>
      <c r="M384" s="55"/>
      <c r="N384" s="55"/>
      <c r="O384" s="55"/>
      <c r="P384" s="55"/>
      <c r="Q384" s="55"/>
      <c r="R384" s="55"/>
      <c r="S384" s="55"/>
      <c r="T384" s="55"/>
      <c r="U384" s="55"/>
      <c r="V384" s="55"/>
      <c r="W384" s="55"/>
      <c r="X384" s="55"/>
      <c r="Y384" s="55"/>
      <c r="Z384" s="55"/>
    </row>
    <row r="385" spans="1:26">
      <c r="A385" s="64"/>
      <c r="B385" s="470" t="s">
        <v>912</v>
      </c>
      <c r="C385" s="449"/>
      <c r="D385" s="450"/>
      <c r="E385" s="450"/>
      <c r="F385" s="450"/>
      <c r="G385" s="450"/>
      <c r="H385" s="450"/>
      <c r="I385" s="55"/>
      <c r="J385" s="55"/>
      <c r="K385" s="55"/>
      <c r="L385" s="55"/>
      <c r="M385" s="55"/>
      <c r="N385" s="55"/>
      <c r="O385" s="55"/>
      <c r="P385" s="55"/>
      <c r="Q385" s="55"/>
      <c r="R385" s="55"/>
      <c r="S385" s="55"/>
      <c r="T385" s="55"/>
      <c r="U385" s="55"/>
      <c r="V385" s="55"/>
      <c r="W385" s="55"/>
      <c r="X385" s="55"/>
      <c r="Y385" s="55"/>
      <c r="Z385" s="55"/>
    </row>
    <row r="386" spans="1:26">
      <c r="A386" s="67" t="s">
        <v>157</v>
      </c>
      <c r="B386" s="470" t="s">
        <v>913</v>
      </c>
      <c r="D386" s="450"/>
      <c r="E386" s="450"/>
      <c r="F386" s="450"/>
      <c r="G386" s="450"/>
      <c r="H386" s="450"/>
      <c r="I386" s="55"/>
      <c r="J386" s="55"/>
      <c r="K386" s="55"/>
      <c r="L386" s="55"/>
      <c r="M386" s="55"/>
      <c r="N386" s="55"/>
      <c r="O386" s="55"/>
      <c r="P386" s="55"/>
      <c r="Q386" s="55"/>
      <c r="R386" s="55"/>
      <c r="S386" s="55"/>
      <c r="T386" s="55"/>
      <c r="U386" s="55"/>
      <c r="V386" s="55"/>
      <c r="W386" s="55"/>
      <c r="X386" s="55"/>
      <c r="Y386" s="55"/>
      <c r="Z386" s="55"/>
    </row>
    <row r="387" spans="1:26">
      <c r="A387" s="67" t="s">
        <v>157</v>
      </c>
      <c r="B387" s="470" t="s">
        <v>914</v>
      </c>
      <c r="D387" s="450"/>
      <c r="E387" s="450"/>
      <c r="F387" s="450"/>
      <c r="G387" s="450"/>
      <c r="H387" s="450"/>
      <c r="I387" s="55"/>
      <c r="J387" s="55"/>
      <c r="K387" s="55"/>
      <c r="L387" s="55"/>
      <c r="M387" s="55"/>
      <c r="N387" s="55"/>
      <c r="O387" s="55"/>
      <c r="P387" s="55"/>
      <c r="Q387" s="55"/>
      <c r="R387" s="55"/>
      <c r="S387" s="55"/>
      <c r="T387" s="55"/>
      <c r="U387" s="55"/>
      <c r="V387" s="55"/>
      <c r="W387" s="55"/>
      <c r="X387" s="55"/>
      <c r="Y387" s="55"/>
      <c r="Z387" s="55"/>
    </row>
    <row r="388" spans="1:26">
      <c r="A388" s="65"/>
      <c r="B388" s="470" t="s">
        <v>915</v>
      </c>
      <c r="D388" s="450"/>
      <c r="E388" s="450"/>
      <c r="F388" s="450"/>
      <c r="G388" s="450"/>
      <c r="H388" s="450"/>
      <c r="I388" s="55"/>
      <c r="J388" s="55"/>
      <c r="K388" s="55"/>
      <c r="L388" s="55"/>
      <c r="M388" s="55"/>
      <c r="N388" s="55"/>
      <c r="O388" s="55"/>
      <c r="P388" s="55"/>
      <c r="Q388" s="55"/>
      <c r="R388" s="55"/>
      <c r="S388" s="55"/>
      <c r="T388" s="55"/>
      <c r="U388" s="55"/>
      <c r="V388" s="55"/>
      <c r="W388" s="55"/>
      <c r="X388" s="55"/>
      <c r="Y388" s="55"/>
      <c r="Z388" s="55"/>
    </row>
    <row r="389" spans="1:26">
      <c r="A389" s="67" t="s">
        <v>157</v>
      </c>
      <c r="B389" s="470" t="s">
        <v>916</v>
      </c>
      <c r="D389" s="450"/>
      <c r="E389" s="450"/>
      <c r="F389" s="450"/>
      <c r="G389" s="450"/>
      <c r="H389" s="450"/>
      <c r="I389" s="55"/>
      <c r="J389" s="55"/>
      <c r="K389" s="55"/>
      <c r="L389" s="55"/>
      <c r="M389" s="55"/>
      <c r="N389" s="55"/>
      <c r="O389" s="55"/>
      <c r="P389" s="55"/>
      <c r="Q389" s="55"/>
      <c r="R389" s="55"/>
      <c r="S389" s="55"/>
      <c r="T389" s="55"/>
      <c r="U389" s="55"/>
      <c r="V389" s="55"/>
      <c r="W389" s="55"/>
      <c r="X389" s="55"/>
      <c r="Y389" s="55"/>
      <c r="Z389" s="55"/>
    </row>
    <row r="390" spans="1:26">
      <c r="A390" s="65"/>
      <c r="B390" s="470" t="s">
        <v>917</v>
      </c>
      <c r="D390" s="450"/>
      <c r="E390" s="450"/>
      <c r="F390" s="450"/>
      <c r="G390" s="450"/>
      <c r="H390" s="450"/>
      <c r="I390" s="55"/>
      <c r="J390" s="55"/>
      <c r="K390" s="55"/>
      <c r="L390" s="55"/>
      <c r="M390" s="55"/>
      <c r="N390" s="55"/>
      <c r="O390" s="55"/>
      <c r="P390" s="55"/>
      <c r="Q390" s="55"/>
      <c r="R390" s="55"/>
      <c r="S390" s="55"/>
      <c r="T390" s="55"/>
      <c r="U390" s="55"/>
      <c r="V390" s="55"/>
      <c r="W390" s="55"/>
      <c r="X390" s="55"/>
      <c r="Y390" s="55"/>
      <c r="Z390" s="55"/>
    </row>
    <row r="391" spans="1:26">
      <c r="A391" s="67" t="s">
        <v>157</v>
      </c>
      <c r="B391" s="470" t="s">
        <v>918</v>
      </c>
      <c r="D391" s="450"/>
      <c r="E391" s="450"/>
      <c r="F391" s="450"/>
      <c r="G391" s="450"/>
      <c r="H391" s="450"/>
      <c r="I391" s="55"/>
      <c r="J391" s="55"/>
      <c r="K391" s="55"/>
      <c r="L391" s="55"/>
      <c r="M391" s="55"/>
      <c r="N391" s="55"/>
      <c r="O391" s="55"/>
      <c r="P391" s="55"/>
      <c r="Q391" s="55"/>
      <c r="R391" s="55"/>
      <c r="S391" s="55"/>
      <c r="T391" s="55"/>
      <c r="U391" s="55"/>
      <c r="V391" s="55"/>
      <c r="W391" s="55"/>
      <c r="X391" s="55"/>
      <c r="Y391" s="55"/>
      <c r="Z391" s="55"/>
    </row>
    <row r="392" spans="1:26">
      <c r="A392" s="65"/>
      <c r="B392" s="470" t="s">
        <v>919</v>
      </c>
      <c r="D392" s="450"/>
      <c r="E392" s="450"/>
      <c r="F392" s="450"/>
      <c r="G392" s="450"/>
      <c r="H392" s="450"/>
      <c r="I392" s="55"/>
      <c r="J392" s="55"/>
      <c r="K392" s="55"/>
      <c r="L392" s="55"/>
      <c r="M392" s="55"/>
      <c r="N392" s="55"/>
      <c r="O392" s="55"/>
      <c r="P392" s="55"/>
      <c r="Q392" s="55"/>
      <c r="R392" s="55"/>
      <c r="S392" s="55"/>
      <c r="T392" s="55"/>
      <c r="U392" s="55"/>
      <c r="V392" s="55"/>
      <c r="W392" s="55"/>
      <c r="X392" s="55"/>
      <c r="Y392" s="55"/>
      <c r="Z392" s="55"/>
    </row>
    <row r="393" spans="1:26">
      <c r="A393" s="67" t="s">
        <v>157</v>
      </c>
      <c r="B393" s="470" t="s">
        <v>920</v>
      </c>
      <c r="D393" s="450"/>
      <c r="E393" s="450"/>
      <c r="F393" s="450"/>
      <c r="G393" s="450"/>
      <c r="H393" s="450"/>
      <c r="I393" s="55"/>
      <c r="J393" s="55"/>
      <c r="K393" s="55"/>
      <c r="L393" s="55"/>
      <c r="M393" s="55"/>
      <c r="N393" s="55"/>
      <c r="O393" s="55"/>
      <c r="P393" s="55"/>
      <c r="Q393" s="55"/>
      <c r="R393" s="55"/>
      <c r="S393" s="55"/>
      <c r="T393" s="55"/>
      <c r="U393" s="55"/>
      <c r="V393" s="55"/>
      <c r="W393" s="55"/>
      <c r="X393" s="55"/>
      <c r="Y393" s="55"/>
      <c r="Z393" s="55"/>
    </row>
    <row r="394" spans="1:26">
      <c r="A394" s="64"/>
      <c r="B394" s="470" t="s">
        <v>921</v>
      </c>
      <c r="C394" s="449"/>
      <c r="D394" s="450"/>
      <c r="E394" s="450"/>
      <c r="F394" s="450"/>
      <c r="G394" s="450"/>
      <c r="H394" s="450"/>
      <c r="I394" s="55"/>
      <c r="J394" s="55"/>
      <c r="K394" s="55"/>
      <c r="L394" s="55"/>
      <c r="M394" s="55"/>
      <c r="N394" s="55"/>
      <c r="O394" s="55"/>
      <c r="P394" s="55"/>
      <c r="Q394" s="55"/>
      <c r="R394" s="55"/>
      <c r="S394" s="55"/>
      <c r="T394" s="55"/>
      <c r="U394" s="55"/>
      <c r="V394" s="55"/>
      <c r="W394" s="55"/>
      <c r="X394" s="55"/>
      <c r="Y394" s="55"/>
      <c r="Z394" s="55"/>
    </row>
    <row r="395" spans="1:26">
      <c r="A395" s="67" t="s">
        <v>157</v>
      </c>
      <c r="B395" s="470" t="s">
        <v>922</v>
      </c>
      <c r="D395" s="450"/>
      <c r="E395" s="450"/>
      <c r="F395" s="450"/>
      <c r="G395" s="450"/>
      <c r="H395" s="450"/>
      <c r="I395" s="55"/>
      <c r="J395" s="55"/>
      <c r="K395" s="55"/>
      <c r="L395" s="55"/>
      <c r="M395" s="55"/>
      <c r="N395" s="55"/>
      <c r="O395" s="55"/>
      <c r="P395" s="55"/>
      <c r="Q395" s="55"/>
      <c r="R395" s="55"/>
      <c r="S395" s="55"/>
      <c r="T395" s="55"/>
      <c r="U395" s="55"/>
      <c r="V395" s="55"/>
      <c r="W395" s="55"/>
      <c r="X395" s="55"/>
      <c r="Y395" s="55"/>
      <c r="Z395" s="55"/>
    </row>
    <row r="396" spans="1:26">
      <c r="A396" s="67" t="s">
        <v>157</v>
      </c>
      <c r="B396" s="470" t="s">
        <v>923</v>
      </c>
      <c r="D396" s="450"/>
      <c r="E396" s="450"/>
      <c r="F396" s="450"/>
      <c r="G396" s="450"/>
      <c r="H396" s="450"/>
      <c r="I396" s="55"/>
      <c r="J396" s="55"/>
      <c r="K396" s="55"/>
      <c r="L396" s="55"/>
      <c r="M396" s="55"/>
      <c r="N396" s="55"/>
      <c r="O396" s="55"/>
      <c r="P396" s="55"/>
      <c r="Q396" s="55"/>
      <c r="R396" s="55"/>
      <c r="S396" s="55"/>
      <c r="T396" s="55"/>
      <c r="U396" s="55"/>
      <c r="V396" s="55"/>
      <c r="W396" s="55"/>
      <c r="X396" s="55"/>
      <c r="Y396" s="55"/>
      <c r="Z396" s="55"/>
    </row>
    <row r="397" spans="1:26">
      <c r="A397" s="67" t="s">
        <v>157</v>
      </c>
      <c r="B397" s="470" t="s">
        <v>924</v>
      </c>
      <c r="D397" s="450"/>
      <c r="E397" s="450"/>
      <c r="F397" s="450"/>
      <c r="G397" s="450"/>
      <c r="H397" s="450"/>
      <c r="I397" s="55"/>
      <c r="J397" s="55"/>
      <c r="K397" s="55"/>
      <c r="L397" s="55"/>
      <c r="M397" s="55"/>
      <c r="N397" s="55"/>
      <c r="O397" s="55"/>
      <c r="P397" s="55"/>
      <c r="Q397" s="55"/>
      <c r="R397" s="55"/>
      <c r="S397" s="55"/>
      <c r="T397" s="55"/>
      <c r="U397" s="55"/>
      <c r="V397" s="55"/>
      <c r="W397" s="55"/>
      <c r="X397" s="55"/>
      <c r="Y397" s="55"/>
      <c r="Z397" s="55"/>
    </row>
    <row r="398" spans="1:26" ht="22.8">
      <c r="A398" s="64"/>
      <c r="B398" s="470" t="s">
        <v>925</v>
      </c>
      <c r="C398" s="452"/>
      <c r="D398" s="450"/>
      <c r="E398" s="450"/>
      <c r="F398" s="450"/>
      <c r="G398" s="450"/>
      <c r="H398" s="450"/>
      <c r="I398" s="55"/>
      <c r="J398" s="55"/>
      <c r="K398" s="55"/>
      <c r="L398" s="55"/>
      <c r="M398" s="55"/>
      <c r="N398" s="55"/>
      <c r="O398" s="55"/>
      <c r="P398" s="55"/>
      <c r="Q398" s="55"/>
      <c r="R398" s="55"/>
      <c r="S398" s="55"/>
      <c r="T398" s="55"/>
      <c r="U398" s="55"/>
      <c r="V398" s="55"/>
      <c r="W398" s="55"/>
      <c r="X398" s="55"/>
      <c r="Y398" s="55"/>
      <c r="Z398" s="55"/>
    </row>
    <row r="399" spans="1:26" ht="22.8">
      <c r="B399" s="470" t="s">
        <v>926</v>
      </c>
      <c r="C399" s="452"/>
      <c r="D399" s="450"/>
      <c r="E399" s="450"/>
      <c r="F399" s="450"/>
      <c r="G399" s="450"/>
      <c r="H399" s="450"/>
      <c r="I399" s="55"/>
      <c r="J399" s="55"/>
      <c r="K399" s="55"/>
      <c r="L399" s="55"/>
      <c r="M399" s="55"/>
      <c r="N399" s="55"/>
      <c r="O399" s="55"/>
      <c r="P399" s="55"/>
      <c r="Q399" s="55"/>
      <c r="R399" s="55"/>
      <c r="S399" s="55"/>
      <c r="T399" s="55"/>
      <c r="U399" s="55"/>
      <c r="V399" s="55"/>
      <c r="W399" s="55"/>
      <c r="X399" s="55"/>
      <c r="Y399" s="55"/>
      <c r="Z399" s="55"/>
    </row>
    <row r="400" spans="1:26" ht="22.8">
      <c r="B400" s="470" t="s">
        <v>927</v>
      </c>
      <c r="C400" s="452"/>
      <c r="D400" s="450"/>
      <c r="E400" s="450"/>
      <c r="F400" s="450"/>
      <c r="G400" s="450"/>
      <c r="H400" s="450"/>
      <c r="I400" s="55"/>
      <c r="J400" s="55"/>
      <c r="K400" s="55"/>
      <c r="L400" s="55"/>
      <c r="M400" s="55"/>
      <c r="N400" s="55"/>
      <c r="O400" s="55"/>
      <c r="P400" s="55"/>
      <c r="Q400" s="55"/>
      <c r="R400" s="55"/>
      <c r="S400" s="55"/>
      <c r="T400" s="55"/>
      <c r="U400" s="55"/>
      <c r="V400" s="55"/>
      <c r="W400" s="55"/>
      <c r="X400" s="55"/>
      <c r="Y400" s="55"/>
      <c r="Z400" s="55"/>
    </row>
    <row r="401" spans="1:26">
      <c r="B401" s="470" t="s">
        <v>928</v>
      </c>
      <c r="C401" s="452"/>
      <c r="D401" s="450"/>
      <c r="E401" s="450"/>
      <c r="F401" s="450"/>
      <c r="G401" s="450"/>
      <c r="H401" s="450"/>
      <c r="I401" s="55"/>
      <c r="J401" s="55"/>
      <c r="K401" s="55"/>
      <c r="L401" s="55"/>
      <c r="M401" s="55"/>
      <c r="N401" s="55"/>
      <c r="O401" s="55"/>
      <c r="P401" s="55"/>
      <c r="Q401" s="55"/>
      <c r="R401" s="55"/>
      <c r="S401" s="55"/>
      <c r="T401" s="55"/>
      <c r="U401" s="55"/>
      <c r="V401" s="55"/>
      <c r="W401" s="55"/>
      <c r="X401" s="55"/>
      <c r="Y401" s="55"/>
      <c r="Z401" s="55"/>
    </row>
    <row r="402" spans="1:26">
      <c r="A402" s="65"/>
      <c r="B402" s="489"/>
      <c r="C402" s="452"/>
      <c r="D402" s="450"/>
      <c r="E402" s="450"/>
      <c r="F402" s="450"/>
      <c r="G402" s="450"/>
      <c r="H402" s="450"/>
      <c r="I402" s="55"/>
      <c r="J402" s="55"/>
      <c r="K402" s="55"/>
      <c r="L402" s="55"/>
      <c r="M402" s="55"/>
      <c r="N402" s="55"/>
      <c r="O402" s="55"/>
      <c r="P402" s="55"/>
      <c r="Q402" s="55"/>
      <c r="R402" s="55"/>
      <c r="S402" s="55"/>
      <c r="T402" s="55"/>
      <c r="U402" s="55"/>
      <c r="V402" s="55"/>
      <c r="W402" s="55"/>
      <c r="X402" s="55"/>
      <c r="Y402" s="55"/>
      <c r="Z402" s="55"/>
    </row>
    <row r="403" spans="1:26">
      <c r="A403" s="65"/>
      <c r="B403" s="489"/>
      <c r="C403" s="452"/>
      <c r="D403" s="450"/>
      <c r="E403" s="450"/>
      <c r="F403" s="450"/>
      <c r="G403" s="450"/>
      <c r="H403" s="450"/>
      <c r="I403" s="55"/>
      <c r="J403" s="55"/>
      <c r="K403" s="55"/>
      <c r="L403" s="55"/>
      <c r="M403" s="55"/>
      <c r="N403" s="55"/>
      <c r="O403" s="55"/>
      <c r="P403" s="55"/>
      <c r="Q403" s="55"/>
      <c r="R403" s="55"/>
      <c r="S403" s="55"/>
      <c r="T403" s="55"/>
      <c r="U403" s="55"/>
      <c r="V403" s="55"/>
      <c r="W403" s="55"/>
      <c r="X403" s="55"/>
      <c r="Y403" s="55"/>
      <c r="Z403" s="55"/>
    </row>
    <row r="404" spans="1:26">
      <c r="A404" s="64"/>
      <c r="B404" s="477" t="s">
        <v>723</v>
      </c>
      <c r="C404" s="449"/>
      <c r="D404" s="450"/>
      <c r="E404" s="450"/>
      <c r="F404" s="450"/>
      <c r="G404" s="450"/>
      <c r="H404" s="450"/>
      <c r="I404" s="55"/>
      <c r="J404" s="55"/>
      <c r="K404" s="55"/>
      <c r="L404" s="55"/>
      <c r="M404" s="55"/>
      <c r="N404" s="55"/>
      <c r="O404" s="55"/>
      <c r="P404" s="55"/>
      <c r="Q404" s="55"/>
      <c r="R404" s="55"/>
      <c r="S404" s="55"/>
      <c r="T404" s="55"/>
      <c r="U404" s="55"/>
      <c r="V404" s="55"/>
      <c r="W404" s="55"/>
      <c r="X404" s="55"/>
      <c r="Y404" s="55"/>
      <c r="Z404" s="55"/>
    </row>
    <row r="405" spans="1:26">
      <c r="A405" s="64"/>
      <c r="B405" s="470" t="s">
        <v>929</v>
      </c>
      <c r="C405" s="449"/>
      <c r="D405" s="450"/>
      <c r="E405" s="450"/>
      <c r="F405" s="450"/>
      <c r="G405" s="450"/>
      <c r="H405" s="450"/>
      <c r="I405" s="55"/>
      <c r="J405" s="55"/>
      <c r="K405" s="55"/>
      <c r="L405" s="55"/>
      <c r="M405" s="55"/>
      <c r="N405" s="55"/>
      <c r="O405" s="55"/>
      <c r="P405" s="55"/>
      <c r="Q405" s="55"/>
      <c r="R405" s="55"/>
      <c r="S405" s="55"/>
      <c r="T405" s="55"/>
      <c r="U405" s="55"/>
      <c r="V405" s="55"/>
      <c r="W405" s="55"/>
      <c r="X405" s="55"/>
      <c r="Y405" s="55"/>
      <c r="Z405" s="55"/>
    </row>
    <row r="406" spans="1:26">
      <c r="B406" s="478" t="s">
        <v>930</v>
      </c>
      <c r="C406" s="449"/>
      <c r="D406" s="450"/>
      <c r="E406" s="450"/>
      <c r="F406" s="450"/>
      <c r="G406" s="450"/>
      <c r="H406" s="450"/>
      <c r="I406" s="55"/>
      <c r="J406" s="55"/>
      <c r="K406" s="55"/>
      <c r="L406" s="55"/>
      <c r="M406" s="55"/>
      <c r="N406" s="55"/>
      <c r="O406" s="55"/>
      <c r="P406" s="55"/>
      <c r="Q406" s="55"/>
      <c r="R406" s="55"/>
      <c r="S406" s="55"/>
      <c r="T406" s="55"/>
      <c r="U406" s="55"/>
      <c r="V406" s="55"/>
      <c r="W406" s="55"/>
      <c r="X406" s="55"/>
      <c r="Y406" s="55"/>
      <c r="Z406" s="55"/>
    </row>
    <row r="407" spans="1:26">
      <c r="A407" s="64"/>
      <c r="B407" s="482" t="s">
        <v>931</v>
      </c>
      <c r="C407" s="449"/>
      <c r="D407" s="450"/>
      <c r="E407" s="450"/>
      <c r="F407" s="450"/>
      <c r="G407" s="450"/>
      <c r="H407" s="450"/>
      <c r="I407" s="55"/>
      <c r="J407" s="55"/>
      <c r="K407" s="55"/>
      <c r="L407" s="55"/>
      <c r="M407" s="55"/>
      <c r="N407" s="55"/>
      <c r="O407" s="55"/>
      <c r="P407" s="55"/>
      <c r="Q407" s="55"/>
      <c r="R407" s="55"/>
      <c r="S407" s="55"/>
      <c r="T407" s="55"/>
      <c r="U407" s="55"/>
      <c r="V407" s="55"/>
      <c r="W407" s="55"/>
      <c r="X407" s="55"/>
      <c r="Y407" s="55"/>
      <c r="Z407" s="55"/>
    </row>
    <row r="408" spans="1:26">
      <c r="B408" s="469" t="s">
        <v>932</v>
      </c>
      <c r="C408" s="449"/>
      <c r="D408" s="450"/>
      <c r="E408" s="450"/>
      <c r="F408" s="450"/>
      <c r="G408" s="450"/>
      <c r="H408" s="450"/>
      <c r="I408" s="55"/>
      <c r="J408" s="55"/>
      <c r="K408" s="55"/>
      <c r="L408" s="55"/>
      <c r="M408" s="55"/>
      <c r="N408" s="55"/>
      <c r="O408" s="55"/>
      <c r="P408" s="55"/>
      <c r="Q408" s="55"/>
      <c r="R408" s="55"/>
      <c r="S408" s="55"/>
      <c r="T408" s="55"/>
      <c r="U408" s="55"/>
      <c r="V408" s="55"/>
      <c r="W408" s="55"/>
      <c r="X408" s="55"/>
      <c r="Y408" s="55"/>
      <c r="Z408" s="55"/>
    </row>
    <row r="409" spans="1:26">
      <c r="A409" s="71"/>
      <c r="B409" s="483"/>
      <c r="C409" s="453"/>
      <c r="D409" s="453"/>
      <c r="E409" s="453"/>
      <c r="F409" s="453"/>
      <c r="G409" s="453"/>
      <c r="H409" s="453"/>
      <c r="I409" s="12"/>
      <c r="J409" s="12"/>
      <c r="K409" s="12"/>
      <c r="L409" s="12"/>
      <c r="M409" s="12"/>
      <c r="N409" s="12"/>
      <c r="O409" s="12"/>
      <c r="P409" s="12"/>
      <c r="Q409" s="12"/>
      <c r="R409" s="12"/>
      <c r="S409" s="12"/>
      <c r="T409" s="12"/>
      <c r="U409" s="12"/>
      <c r="V409" s="12"/>
      <c r="W409" s="12"/>
      <c r="X409" s="12"/>
      <c r="Y409" s="12"/>
      <c r="Z409" s="12"/>
    </row>
    <row r="410" spans="1:26">
      <c r="A410" s="71"/>
      <c r="B410" s="483"/>
      <c r="C410" s="453"/>
      <c r="D410" s="453"/>
      <c r="E410" s="453"/>
      <c r="F410" s="453"/>
      <c r="G410" s="453"/>
      <c r="H410" s="453"/>
      <c r="I410" s="12"/>
      <c r="J410" s="12"/>
      <c r="K410" s="12"/>
      <c r="L410" s="12"/>
      <c r="M410" s="12"/>
      <c r="N410" s="12"/>
      <c r="O410" s="12"/>
      <c r="P410" s="12"/>
      <c r="Q410" s="12"/>
      <c r="R410" s="12"/>
      <c r="S410" s="12"/>
      <c r="T410" s="12"/>
      <c r="U410" s="12"/>
      <c r="V410" s="12"/>
      <c r="W410" s="12"/>
      <c r="X410" s="12"/>
      <c r="Y410" s="12"/>
      <c r="Z410" s="12"/>
    </row>
    <row r="411" spans="1:26" ht="17.399999999999999">
      <c r="A411" s="69" t="s">
        <v>159</v>
      </c>
      <c r="B411" s="470"/>
      <c r="C411" s="449"/>
      <c r="D411" s="450"/>
      <c r="E411" s="450"/>
      <c r="F411" s="450"/>
      <c r="G411" s="450"/>
      <c r="H411" s="450"/>
      <c r="I411" s="12"/>
      <c r="J411" s="12"/>
      <c r="K411" s="12"/>
      <c r="L411" s="12"/>
      <c r="M411" s="12"/>
      <c r="N411" s="12"/>
      <c r="O411" s="12"/>
      <c r="P411" s="12"/>
      <c r="Q411" s="12"/>
      <c r="R411" s="12"/>
      <c r="S411" s="12"/>
      <c r="T411" s="12"/>
      <c r="U411" s="12"/>
      <c r="V411" s="12"/>
      <c r="W411" s="12"/>
      <c r="X411" s="12"/>
      <c r="Y411" s="12"/>
      <c r="Z411" s="12"/>
    </row>
    <row r="412" spans="1:26">
      <c r="A412" s="64"/>
      <c r="B412" s="470"/>
      <c r="C412" s="449"/>
      <c r="D412" s="450"/>
      <c r="E412" s="450"/>
      <c r="F412" s="450"/>
      <c r="G412" s="450"/>
      <c r="H412" s="450"/>
      <c r="I412" s="12"/>
      <c r="J412" s="12"/>
      <c r="K412" s="12"/>
      <c r="L412" s="12"/>
      <c r="M412" s="12"/>
      <c r="N412" s="12"/>
      <c r="O412" s="12"/>
      <c r="P412" s="12"/>
      <c r="Q412" s="12"/>
      <c r="R412" s="12"/>
      <c r="S412" s="12"/>
      <c r="T412" s="12"/>
      <c r="U412" s="12"/>
      <c r="V412" s="12"/>
      <c r="W412" s="12"/>
      <c r="X412" s="12"/>
      <c r="Y412" s="12"/>
      <c r="Z412" s="12"/>
    </row>
    <row r="413" spans="1:26" ht="16.2">
      <c r="A413" s="64"/>
      <c r="B413" s="484" t="s">
        <v>933</v>
      </c>
      <c r="C413" s="449"/>
      <c r="D413" s="450"/>
      <c r="E413" s="450"/>
      <c r="F413" s="450"/>
      <c r="G413" s="450"/>
      <c r="H413" s="450"/>
      <c r="I413" s="55"/>
      <c r="J413" s="55"/>
      <c r="K413" s="55"/>
      <c r="L413" s="55"/>
      <c r="M413" s="55"/>
      <c r="N413" s="55"/>
      <c r="O413" s="55"/>
      <c r="P413" s="55"/>
      <c r="Q413" s="55"/>
      <c r="R413" s="55"/>
      <c r="S413" s="55"/>
      <c r="T413" s="55"/>
      <c r="U413" s="55"/>
      <c r="V413" s="55"/>
      <c r="W413" s="55"/>
      <c r="X413" s="55"/>
      <c r="Y413" s="55"/>
      <c r="Z413" s="55"/>
    </row>
    <row r="414" spans="1:26">
      <c r="A414" s="64"/>
      <c r="B414" s="470"/>
      <c r="C414" s="449"/>
      <c r="D414" s="450"/>
      <c r="E414" s="450"/>
      <c r="F414" s="450"/>
      <c r="G414" s="450"/>
      <c r="H414" s="450"/>
      <c r="I414" s="55"/>
      <c r="J414" s="55"/>
      <c r="K414" s="55"/>
      <c r="L414" s="55"/>
      <c r="M414" s="55"/>
      <c r="N414" s="55"/>
      <c r="O414" s="55"/>
      <c r="P414" s="55"/>
      <c r="Q414" s="55"/>
      <c r="R414" s="55"/>
      <c r="S414" s="55"/>
      <c r="T414" s="55"/>
      <c r="U414" s="55"/>
      <c r="V414" s="55"/>
      <c r="W414" s="55"/>
      <c r="X414" s="55"/>
      <c r="Y414" s="55"/>
      <c r="Z414" s="55"/>
    </row>
    <row r="415" spans="1:26">
      <c r="A415" s="64"/>
      <c r="B415" s="477" t="s">
        <v>705</v>
      </c>
      <c r="C415" s="449"/>
      <c r="D415" s="450"/>
      <c r="E415" s="450"/>
      <c r="F415" s="450"/>
      <c r="G415" s="450"/>
      <c r="H415" s="450"/>
      <c r="I415" s="55"/>
      <c r="J415" s="55"/>
      <c r="K415" s="55"/>
      <c r="L415" s="55"/>
      <c r="M415" s="55"/>
      <c r="N415" s="55"/>
      <c r="O415" s="55"/>
      <c r="P415" s="55"/>
      <c r="Q415" s="55"/>
      <c r="R415" s="55"/>
      <c r="S415" s="55"/>
      <c r="T415" s="55"/>
      <c r="U415" s="55"/>
      <c r="V415" s="55"/>
      <c r="W415" s="55"/>
      <c r="X415" s="55"/>
      <c r="Y415" s="55"/>
      <c r="Z415" s="55"/>
    </row>
    <row r="416" spans="1:26">
      <c r="A416" s="64"/>
      <c r="B416" s="470" t="s">
        <v>934</v>
      </c>
      <c r="C416" s="449"/>
      <c r="D416" s="450"/>
      <c r="E416" s="450"/>
      <c r="F416" s="450"/>
      <c r="G416" s="450"/>
      <c r="H416" s="450"/>
      <c r="I416" s="55"/>
      <c r="J416" s="55"/>
      <c r="K416" s="55"/>
      <c r="L416" s="55"/>
      <c r="M416" s="55"/>
      <c r="N416" s="55"/>
      <c r="O416" s="55"/>
      <c r="P416" s="55"/>
      <c r="Q416" s="55"/>
      <c r="R416" s="55"/>
      <c r="S416" s="55"/>
      <c r="T416" s="55"/>
      <c r="U416" s="55"/>
      <c r="V416" s="55"/>
      <c r="W416" s="55"/>
      <c r="X416" s="55"/>
      <c r="Y416" s="55"/>
      <c r="Z416" s="55"/>
    </row>
    <row r="417" spans="1:26">
      <c r="A417" s="64" t="s">
        <v>935</v>
      </c>
      <c r="B417" s="470"/>
      <c r="C417" s="449"/>
      <c r="D417" s="450"/>
      <c r="E417" s="450"/>
      <c r="F417" s="450"/>
      <c r="G417" s="450"/>
      <c r="H417" s="450"/>
      <c r="I417" s="55"/>
      <c r="J417" s="55"/>
      <c r="K417" s="55"/>
      <c r="L417" s="55"/>
      <c r="M417" s="55"/>
      <c r="N417" s="55"/>
      <c r="O417" s="55"/>
      <c r="P417" s="55"/>
      <c r="Q417" s="55"/>
      <c r="R417" s="55"/>
      <c r="S417" s="55"/>
      <c r="T417" s="55"/>
      <c r="U417" s="55"/>
      <c r="V417" s="55"/>
      <c r="W417" s="55"/>
      <c r="X417" s="55"/>
      <c r="Y417" s="55"/>
      <c r="Z417" s="55"/>
    </row>
    <row r="418" spans="1:26">
      <c r="A418" s="70" t="s">
        <v>119</v>
      </c>
      <c r="B418" s="479" t="s">
        <v>936</v>
      </c>
      <c r="D418" s="450"/>
      <c r="E418" s="450"/>
      <c r="F418" s="450"/>
      <c r="G418" s="450"/>
      <c r="H418" s="450"/>
      <c r="I418" s="55"/>
      <c r="J418" s="55"/>
      <c r="K418" s="55"/>
      <c r="L418" s="55"/>
      <c r="M418" s="55"/>
      <c r="N418" s="55"/>
      <c r="O418" s="55"/>
      <c r="P418" s="55"/>
      <c r="Q418" s="55"/>
      <c r="R418" s="55"/>
      <c r="S418" s="55"/>
      <c r="T418" s="55"/>
      <c r="U418" s="55"/>
      <c r="V418" s="55"/>
      <c r="W418" s="55"/>
      <c r="X418" s="55"/>
      <c r="Y418" s="55"/>
      <c r="Z418" s="55"/>
    </row>
    <row r="419" spans="1:26">
      <c r="A419" s="70" t="s">
        <v>119</v>
      </c>
      <c r="B419" s="479" t="s">
        <v>769</v>
      </c>
      <c r="D419" s="450"/>
      <c r="E419" s="450"/>
      <c r="F419" s="450"/>
      <c r="G419" s="450"/>
      <c r="H419" s="450"/>
      <c r="I419" s="55"/>
      <c r="J419" s="55"/>
      <c r="K419" s="55"/>
      <c r="L419" s="55"/>
      <c r="M419" s="55"/>
      <c r="N419" s="55"/>
      <c r="O419" s="55"/>
      <c r="P419" s="55"/>
      <c r="Q419" s="55"/>
      <c r="R419" s="55"/>
      <c r="S419" s="55"/>
      <c r="T419" s="55"/>
      <c r="U419" s="55"/>
      <c r="V419" s="55"/>
      <c r="W419" s="55"/>
      <c r="X419" s="55"/>
      <c r="Y419" s="55"/>
      <c r="Z419" s="55"/>
    </row>
    <row r="420" spans="1:26">
      <c r="A420" s="70" t="s">
        <v>119</v>
      </c>
      <c r="B420" s="480" t="s">
        <v>770</v>
      </c>
      <c r="D420" s="450"/>
      <c r="E420" s="450"/>
      <c r="F420" s="450"/>
      <c r="G420" s="450"/>
      <c r="H420" s="450"/>
      <c r="I420" s="55"/>
      <c r="J420" s="55"/>
      <c r="K420" s="55"/>
      <c r="L420" s="55"/>
      <c r="M420" s="55"/>
      <c r="N420" s="55"/>
      <c r="O420" s="55"/>
      <c r="P420" s="55"/>
      <c r="Q420" s="55"/>
      <c r="R420" s="55"/>
      <c r="S420" s="55"/>
      <c r="T420" s="55"/>
      <c r="U420" s="55"/>
      <c r="V420" s="55"/>
      <c r="W420" s="55"/>
      <c r="X420" s="55"/>
      <c r="Y420" s="55"/>
      <c r="Z420" s="55"/>
    </row>
    <row r="421" spans="1:26">
      <c r="A421" s="70" t="s">
        <v>119</v>
      </c>
      <c r="B421" s="480" t="s">
        <v>707</v>
      </c>
      <c r="D421" s="451"/>
      <c r="E421" s="450"/>
      <c r="F421" s="450"/>
      <c r="G421" s="450"/>
      <c r="H421" s="450"/>
      <c r="I421" s="12"/>
      <c r="J421" s="12"/>
      <c r="K421" s="12"/>
      <c r="L421" s="12"/>
      <c r="M421" s="12"/>
      <c r="N421" s="12"/>
      <c r="O421" s="12"/>
      <c r="P421" s="12"/>
      <c r="Q421" s="12"/>
      <c r="R421" s="12"/>
      <c r="S421" s="12"/>
      <c r="T421" s="12"/>
      <c r="U421" s="12"/>
      <c r="V421" s="12"/>
      <c r="W421" s="12"/>
      <c r="X421" s="12"/>
      <c r="Y421" s="12"/>
      <c r="Z421" s="12"/>
    </row>
    <row r="422" spans="1:26">
      <c r="A422" s="64"/>
      <c r="B422" s="487"/>
      <c r="C422" s="457"/>
      <c r="D422" s="451"/>
      <c r="E422" s="450"/>
      <c r="F422" s="450"/>
      <c r="G422" s="450"/>
      <c r="H422" s="450"/>
      <c r="I422" s="12"/>
      <c r="J422" s="12"/>
      <c r="K422" s="12"/>
      <c r="L422" s="12"/>
      <c r="M422" s="12"/>
      <c r="N422" s="12"/>
      <c r="O422" s="12"/>
      <c r="P422" s="12"/>
      <c r="Q422" s="12"/>
      <c r="R422" s="12"/>
      <c r="S422" s="12"/>
      <c r="T422" s="12"/>
      <c r="U422" s="12"/>
      <c r="V422" s="12"/>
      <c r="W422" s="12"/>
      <c r="X422" s="12"/>
      <c r="Y422" s="12"/>
      <c r="Z422" s="12"/>
    </row>
    <row r="423" spans="1:26">
      <c r="A423" s="64"/>
      <c r="B423" s="470" t="s">
        <v>937</v>
      </c>
      <c r="C423" s="457"/>
      <c r="D423" s="450"/>
      <c r="E423" s="450"/>
      <c r="F423" s="450"/>
      <c r="G423" s="450"/>
      <c r="H423" s="450"/>
      <c r="I423" s="55"/>
      <c r="J423" s="55"/>
      <c r="K423" s="55"/>
      <c r="L423" s="55"/>
      <c r="M423" s="55"/>
      <c r="N423" s="55"/>
      <c r="O423" s="55"/>
      <c r="P423" s="55"/>
      <c r="Q423" s="55"/>
      <c r="R423" s="55"/>
      <c r="S423" s="55"/>
      <c r="T423" s="55"/>
      <c r="U423" s="55"/>
      <c r="V423" s="55"/>
      <c r="W423" s="55"/>
      <c r="X423" s="55"/>
      <c r="Y423" s="55"/>
      <c r="Z423" s="55"/>
    </row>
    <row r="424" spans="1:26">
      <c r="A424" s="64"/>
      <c r="B424" s="476" t="s">
        <v>938</v>
      </c>
      <c r="C424" s="457"/>
      <c r="D424" s="450"/>
      <c r="E424" s="450"/>
      <c r="F424" s="450"/>
      <c r="G424" s="450"/>
      <c r="H424" s="450"/>
      <c r="I424" s="55"/>
      <c r="J424" s="55"/>
      <c r="K424" s="55"/>
      <c r="L424" s="55"/>
      <c r="M424" s="55"/>
      <c r="N424" s="55"/>
      <c r="O424" s="55"/>
      <c r="P424" s="55"/>
      <c r="Q424" s="55"/>
      <c r="R424" s="55"/>
      <c r="S424" s="55"/>
      <c r="T424" s="55"/>
      <c r="U424" s="55"/>
      <c r="V424" s="55"/>
      <c r="W424" s="55"/>
      <c r="X424" s="55"/>
      <c r="Y424" s="55"/>
      <c r="Z424" s="55"/>
    </row>
    <row r="425" spans="1:26">
      <c r="A425" s="64"/>
      <c r="B425" s="470" t="s">
        <v>939</v>
      </c>
      <c r="C425" s="457"/>
      <c r="D425" s="450"/>
      <c r="E425" s="450"/>
      <c r="F425" s="450"/>
      <c r="G425" s="450"/>
      <c r="H425" s="450"/>
      <c r="I425" s="55"/>
      <c r="J425" s="55"/>
      <c r="K425" s="55"/>
      <c r="L425" s="55"/>
      <c r="M425" s="55"/>
      <c r="N425" s="55"/>
      <c r="O425" s="55"/>
      <c r="P425" s="55"/>
      <c r="Q425" s="55"/>
      <c r="R425" s="55"/>
      <c r="S425" s="55"/>
      <c r="T425" s="55"/>
      <c r="U425" s="55"/>
      <c r="V425" s="55"/>
      <c r="W425" s="55"/>
      <c r="X425" s="55"/>
      <c r="Y425" s="55"/>
      <c r="Z425" s="55"/>
    </row>
    <row r="426" spans="1:26">
      <c r="A426" s="64"/>
      <c r="B426" s="476" t="s">
        <v>940</v>
      </c>
      <c r="C426" s="457"/>
      <c r="D426" s="450"/>
      <c r="E426" s="450"/>
      <c r="F426" s="450"/>
      <c r="G426" s="450"/>
      <c r="H426" s="450"/>
      <c r="I426" s="55"/>
      <c r="J426" s="55"/>
      <c r="K426" s="55"/>
      <c r="L426" s="55"/>
      <c r="M426" s="55"/>
      <c r="N426" s="55"/>
      <c r="O426" s="55"/>
      <c r="P426" s="55"/>
      <c r="Q426" s="55"/>
      <c r="R426" s="55"/>
      <c r="S426" s="55"/>
      <c r="T426" s="55"/>
      <c r="U426" s="55"/>
      <c r="V426" s="55"/>
      <c r="W426" s="55"/>
      <c r="X426" s="55"/>
      <c r="Y426" s="55"/>
      <c r="Z426" s="55"/>
    </row>
    <row r="427" spans="1:26">
      <c r="A427" s="64"/>
      <c r="B427" s="470" t="s">
        <v>941</v>
      </c>
      <c r="C427" s="457"/>
      <c r="D427" s="450"/>
      <c r="E427" s="450"/>
      <c r="F427" s="450"/>
      <c r="G427" s="450"/>
      <c r="H427" s="450"/>
      <c r="I427" s="55"/>
      <c r="J427" s="55"/>
      <c r="K427" s="55"/>
      <c r="L427" s="55"/>
      <c r="M427" s="55"/>
      <c r="N427" s="55"/>
      <c r="O427" s="55"/>
      <c r="P427" s="55"/>
      <c r="Q427" s="55"/>
      <c r="R427" s="55"/>
      <c r="S427" s="55"/>
      <c r="T427" s="55"/>
      <c r="U427" s="55"/>
      <c r="V427" s="55"/>
      <c r="W427" s="55"/>
      <c r="X427" s="55"/>
      <c r="Y427" s="55"/>
      <c r="Z427" s="55"/>
    </row>
    <row r="428" spans="1:26">
      <c r="A428" s="64"/>
      <c r="B428" s="470"/>
      <c r="C428" s="449"/>
      <c r="D428" s="450"/>
      <c r="E428" s="450"/>
      <c r="F428" s="450"/>
      <c r="G428" s="450"/>
      <c r="H428" s="450"/>
      <c r="I428" s="55"/>
      <c r="J428" s="55"/>
      <c r="K428" s="55"/>
      <c r="L428" s="55"/>
      <c r="M428" s="55"/>
      <c r="N428" s="55"/>
      <c r="O428" s="55"/>
      <c r="P428" s="55"/>
      <c r="Q428" s="55"/>
      <c r="R428" s="55"/>
      <c r="S428" s="55"/>
      <c r="T428" s="55"/>
      <c r="U428" s="55"/>
      <c r="V428" s="55"/>
      <c r="W428" s="55"/>
      <c r="X428" s="55"/>
      <c r="Y428" s="55"/>
      <c r="Z428" s="55"/>
    </row>
    <row r="429" spans="1:26">
      <c r="A429" s="64"/>
      <c r="B429" s="477" t="s">
        <v>942</v>
      </c>
      <c r="C429" s="449"/>
      <c r="D429" s="450"/>
      <c r="E429" s="450"/>
      <c r="F429" s="450"/>
      <c r="G429" s="450"/>
      <c r="H429" s="450"/>
      <c r="I429" s="55"/>
      <c r="J429" s="55"/>
      <c r="K429" s="55"/>
      <c r="L429" s="55"/>
      <c r="M429" s="55"/>
      <c r="N429" s="55"/>
      <c r="O429" s="55"/>
      <c r="P429" s="55"/>
      <c r="Q429" s="55"/>
      <c r="R429" s="55"/>
      <c r="S429" s="55"/>
      <c r="T429" s="55"/>
      <c r="U429" s="55"/>
      <c r="V429" s="55"/>
      <c r="W429" s="55"/>
      <c r="X429" s="55"/>
      <c r="Y429" s="55"/>
      <c r="Z429" s="55"/>
    </row>
    <row r="430" spans="1:26">
      <c r="A430" s="64"/>
      <c r="B430" s="470" t="s">
        <v>772</v>
      </c>
      <c r="C430" s="449"/>
      <c r="D430" s="450"/>
      <c r="E430" s="450"/>
      <c r="F430" s="450"/>
      <c r="G430" s="450"/>
      <c r="H430" s="450"/>
      <c r="I430" s="55"/>
      <c r="J430" s="55"/>
      <c r="K430" s="55"/>
      <c r="L430" s="55"/>
      <c r="M430" s="55"/>
      <c r="N430" s="55"/>
      <c r="O430" s="55"/>
      <c r="P430" s="55"/>
      <c r="Q430" s="55"/>
      <c r="R430" s="55"/>
      <c r="S430" s="55"/>
      <c r="T430" s="55"/>
      <c r="U430" s="55"/>
      <c r="V430" s="55"/>
      <c r="W430" s="55"/>
      <c r="X430" s="55"/>
      <c r="Y430" s="55"/>
      <c r="Z430" s="55"/>
    </row>
    <row r="431" spans="1:26">
      <c r="B431" s="482" t="s">
        <v>812</v>
      </c>
      <c r="C431" s="449"/>
      <c r="D431" s="450"/>
      <c r="E431" s="450"/>
      <c r="F431" s="450"/>
      <c r="G431" s="450"/>
      <c r="H431" s="450"/>
      <c r="I431" s="55"/>
      <c r="J431" s="55"/>
      <c r="K431" s="55"/>
      <c r="L431" s="55"/>
      <c r="M431" s="55"/>
      <c r="N431" s="55"/>
      <c r="O431" s="55"/>
      <c r="P431" s="55"/>
      <c r="Q431" s="55"/>
      <c r="R431" s="55"/>
      <c r="S431" s="55"/>
      <c r="T431" s="55"/>
      <c r="U431" s="55"/>
      <c r="V431" s="55"/>
      <c r="W431" s="55"/>
      <c r="X431" s="55"/>
      <c r="Y431" s="55"/>
      <c r="Z431" s="55"/>
    </row>
    <row r="432" spans="1:26">
      <c r="B432" s="482" t="s">
        <v>773</v>
      </c>
      <c r="C432" s="449"/>
      <c r="D432" s="450"/>
      <c r="E432" s="450"/>
      <c r="F432" s="450"/>
      <c r="G432" s="450"/>
      <c r="H432" s="450"/>
      <c r="I432" s="55"/>
      <c r="J432" s="55"/>
      <c r="K432" s="55"/>
      <c r="L432" s="55"/>
      <c r="M432" s="55"/>
      <c r="N432" s="55"/>
      <c r="O432" s="55"/>
      <c r="P432" s="55"/>
      <c r="Q432" s="55"/>
      <c r="R432" s="55"/>
      <c r="S432" s="55"/>
      <c r="T432" s="55"/>
      <c r="U432" s="55"/>
      <c r="V432" s="55"/>
      <c r="W432" s="55"/>
      <c r="X432" s="55"/>
      <c r="Y432" s="55"/>
      <c r="Z432" s="55"/>
    </row>
    <row r="433" spans="1:26">
      <c r="A433" s="64"/>
      <c r="B433" s="470" t="s">
        <v>943</v>
      </c>
      <c r="C433" s="449"/>
      <c r="D433" s="450"/>
      <c r="E433" s="450"/>
      <c r="F433" s="450"/>
      <c r="G433" s="450"/>
      <c r="H433" s="450"/>
      <c r="I433" s="55"/>
      <c r="J433" s="55"/>
      <c r="K433" s="55"/>
      <c r="L433" s="55"/>
      <c r="M433" s="55"/>
      <c r="N433" s="55"/>
      <c r="O433" s="55"/>
      <c r="P433" s="55"/>
      <c r="Q433" s="55"/>
      <c r="R433" s="55"/>
      <c r="S433" s="55"/>
      <c r="T433" s="55"/>
      <c r="U433" s="55"/>
      <c r="V433" s="55"/>
      <c r="W433" s="55"/>
      <c r="X433" s="55"/>
      <c r="Y433" s="55"/>
      <c r="Z433" s="55"/>
    </row>
    <row r="434" spans="1:26">
      <c r="B434" s="478" t="s">
        <v>944</v>
      </c>
      <c r="C434" s="449"/>
      <c r="D434" s="450"/>
      <c r="E434" s="450"/>
      <c r="F434" s="450"/>
      <c r="G434" s="450"/>
      <c r="H434" s="450"/>
      <c r="I434" s="55"/>
      <c r="J434" s="55"/>
      <c r="K434" s="55"/>
      <c r="L434" s="55"/>
      <c r="M434" s="55"/>
      <c r="N434" s="55"/>
      <c r="O434" s="55"/>
      <c r="P434" s="55"/>
      <c r="Q434" s="55"/>
      <c r="R434" s="55"/>
      <c r="S434" s="55"/>
      <c r="T434" s="55"/>
      <c r="U434" s="55"/>
      <c r="V434" s="55"/>
      <c r="W434" s="55"/>
      <c r="X434" s="55"/>
      <c r="Y434" s="55"/>
      <c r="Z434" s="55"/>
    </row>
    <row r="435" spans="1:26">
      <c r="A435" s="64"/>
      <c r="B435" s="470" t="s">
        <v>945</v>
      </c>
      <c r="C435" s="449"/>
      <c r="D435" s="450"/>
      <c r="E435" s="450"/>
      <c r="F435" s="450"/>
      <c r="G435" s="450"/>
      <c r="H435" s="450"/>
      <c r="I435" s="55"/>
      <c r="J435" s="55"/>
      <c r="K435" s="55"/>
      <c r="L435" s="55"/>
      <c r="M435" s="55"/>
      <c r="N435" s="55"/>
      <c r="O435" s="55"/>
      <c r="P435" s="55"/>
      <c r="Q435" s="55"/>
      <c r="R435" s="55"/>
      <c r="S435" s="55"/>
      <c r="T435" s="55"/>
      <c r="U435" s="55"/>
      <c r="V435" s="55"/>
      <c r="W435" s="55"/>
      <c r="X435" s="55"/>
      <c r="Y435" s="55"/>
      <c r="Z435" s="55"/>
    </row>
    <row r="436" spans="1:26">
      <c r="A436" s="64"/>
      <c r="B436" s="470" t="s">
        <v>946</v>
      </c>
      <c r="C436" s="449"/>
      <c r="D436" s="450"/>
      <c r="E436" s="450"/>
      <c r="F436" s="450"/>
      <c r="G436" s="450"/>
      <c r="H436" s="450"/>
      <c r="I436" s="55"/>
      <c r="J436" s="55"/>
      <c r="K436" s="55"/>
      <c r="L436" s="55"/>
      <c r="M436" s="55"/>
      <c r="N436" s="55"/>
      <c r="O436" s="55"/>
      <c r="P436" s="55"/>
      <c r="Q436" s="55"/>
      <c r="R436" s="55"/>
      <c r="S436" s="55"/>
      <c r="T436" s="55"/>
      <c r="U436" s="55"/>
      <c r="V436" s="55"/>
      <c r="W436" s="55"/>
      <c r="X436" s="55"/>
      <c r="Y436" s="55"/>
      <c r="Z436" s="55"/>
    </row>
    <row r="437" spans="1:26">
      <c r="B437" s="478" t="s">
        <v>947</v>
      </c>
      <c r="C437" s="449"/>
      <c r="D437" s="450"/>
      <c r="E437" s="450"/>
      <c r="F437" s="450"/>
      <c r="G437" s="450"/>
      <c r="H437" s="450"/>
      <c r="I437" s="55"/>
      <c r="J437" s="55"/>
      <c r="K437" s="55"/>
      <c r="L437" s="55"/>
      <c r="M437" s="55"/>
      <c r="N437" s="55"/>
      <c r="O437" s="55"/>
      <c r="P437" s="55"/>
      <c r="Q437" s="55"/>
      <c r="R437" s="55"/>
      <c r="S437" s="55"/>
      <c r="T437" s="55"/>
      <c r="U437" s="55"/>
      <c r="V437" s="55"/>
      <c r="W437" s="55"/>
      <c r="X437" s="55"/>
      <c r="Y437" s="55"/>
      <c r="Z437" s="55"/>
    </row>
    <row r="438" spans="1:26">
      <c r="A438" s="64"/>
      <c r="B438" s="470"/>
      <c r="C438" s="449"/>
      <c r="D438" s="450"/>
      <c r="E438" s="450"/>
      <c r="F438" s="450"/>
      <c r="G438" s="450"/>
      <c r="H438" s="450"/>
      <c r="I438" s="55"/>
      <c r="J438" s="55"/>
      <c r="K438" s="55"/>
      <c r="L438" s="55"/>
      <c r="M438" s="55"/>
      <c r="N438" s="55"/>
      <c r="O438" s="55"/>
      <c r="P438" s="55"/>
      <c r="Q438" s="55"/>
      <c r="R438" s="55"/>
      <c r="S438" s="55"/>
      <c r="T438" s="55"/>
      <c r="U438" s="55"/>
      <c r="V438" s="55"/>
      <c r="W438" s="55"/>
      <c r="X438" s="55"/>
      <c r="Y438" s="55"/>
      <c r="Z438" s="55"/>
    </row>
    <row r="439" spans="1:26">
      <c r="A439" s="64"/>
      <c r="B439" s="477" t="s">
        <v>723</v>
      </c>
      <c r="C439" s="449"/>
      <c r="D439" s="450"/>
      <c r="E439" s="450"/>
      <c r="F439" s="450"/>
      <c r="G439" s="450"/>
      <c r="H439" s="450"/>
      <c r="I439" s="55"/>
      <c r="J439" s="55"/>
      <c r="K439" s="55"/>
      <c r="L439" s="55"/>
      <c r="M439" s="55"/>
      <c r="N439" s="55"/>
      <c r="O439" s="55"/>
      <c r="P439" s="55"/>
      <c r="Q439" s="55"/>
      <c r="R439" s="55"/>
      <c r="S439" s="55"/>
      <c r="T439" s="55"/>
      <c r="U439" s="55"/>
      <c r="V439" s="55"/>
      <c r="W439" s="55"/>
      <c r="X439" s="55"/>
      <c r="Y439" s="55"/>
      <c r="Z439" s="55"/>
    </row>
    <row r="440" spans="1:26">
      <c r="A440" s="64"/>
      <c r="B440" s="470" t="s">
        <v>948</v>
      </c>
      <c r="C440" s="449"/>
      <c r="D440" s="450"/>
      <c r="E440" s="450"/>
      <c r="F440" s="450"/>
      <c r="G440" s="450"/>
      <c r="H440" s="450"/>
      <c r="I440" s="55"/>
      <c r="J440" s="55"/>
      <c r="K440" s="55"/>
      <c r="L440" s="55"/>
      <c r="M440" s="55"/>
      <c r="N440" s="55"/>
      <c r="O440" s="55"/>
      <c r="P440" s="55"/>
      <c r="Q440" s="55"/>
      <c r="R440" s="55"/>
      <c r="S440" s="55"/>
      <c r="T440" s="55"/>
      <c r="U440" s="55"/>
      <c r="V440" s="55"/>
      <c r="W440" s="55"/>
      <c r="X440" s="55"/>
      <c r="Y440" s="55"/>
      <c r="Z440" s="55"/>
    </row>
    <row r="441" spans="1:26">
      <c r="A441" s="64"/>
      <c r="B441" s="470" t="s">
        <v>949</v>
      </c>
      <c r="C441" s="449"/>
      <c r="D441" s="450"/>
      <c r="E441" s="450"/>
      <c r="F441" s="450"/>
      <c r="G441" s="450"/>
      <c r="H441" s="450"/>
      <c r="I441" s="55"/>
      <c r="J441" s="55"/>
      <c r="K441" s="55"/>
      <c r="L441" s="55"/>
      <c r="M441" s="55"/>
      <c r="N441" s="55"/>
      <c r="O441" s="55"/>
      <c r="P441" s="55"/>
      <c r="Q441" s="55"/>
      <c r="R441" s="55"/>
      <c r="S441" s="55"/>
      <c r="T441" s="55"/>
      <c r="U441" s="55"/>
      <c r="V441" s="55"/>
      <c r="W441" s="55"/>
      <c r="X441" s="55"/>
      <c r="Y441" s="55"/>
      <c r="Z441" s="55"/>
    </row>
    <row r="442" spans="1:26">
      <c r="A442" s="64"/>
      <c r="B442" s="470"/>
      <c r="C442" s="449"/>
      <c r="D442" s="450"/>
      <c r="E442" s="450"/>
      <c r="F442" s="450"/>
      <c r="G442" s="450"/>
      <c r="H442" s="450"/>
      <c r="I442" s="55"/>
      <c r="J442" s="55"/>
      <c r="K442" s="55"/>
      <c r="L442" s="55"/>
      <c r="M442" s="55"/>
      <c r="N442" s="55"/>
      <c r="O442" s="55"/>
      <c r="P442" s="55"/>
      <c r="Q442" s="55"/>
      <c r="R442" s="55"/>
      <c r="S442" s="55"/>
      <c r="T442" s="55"/>
      <c r="U442" s="55"/>
      <c r="V442" s="55"/>
      <c r="W442" s="55"/>
      <c r="X442" s="55"/>
      <c r="Y442" s="55"/>
      <c r="Z442" s="55"/>
    </row>
    <row r="443" spans="1:26" ht="16.2">
      <c r="A443" s="64"/>
      <c r="B443" s="484" t="s">
        <v>950</v>
      </c>
      <c r="C443" s="449"/>
      <c r="D443" s="450"/>
      <c r="E443" s="450"/>
      <c r="F443" s="450"/>
      <c r="G443" s="450"/>
      <c r="H443" s="450"/>
      <c r="I443" s="55"/>
      <c r="J443" s="55"/>
      <c r="K443" s="55"/>
      <c r="L443" s="55"/>
      <c r="M443" s="55"/>
      <c r="N443" s="55"/>
      <c r="O443" s="55"/>
      <c r="P443" s="55"/>
      <c r="Q443" s="55"/>
      <c r="R443" s="55"/>
      <c r="S443" s="55"/>
      <c r="T443" s="55"/>
      <c r="U443" s="55"/>
      <c r="V443" s="55"/>
      <c r="W443" s="55"/>
      <c r="X443" s="55"/>
      <c r="Y443" s="55"/>
      <c r="Z443" s="55"/>
    </row>
    <row r="444" spans="1:26">
      <c r="A444" s="64"/>
      <c r="B444" s="470"/>
      <c r="C444" s="449"/>
      <c r="D444" s="450"/>
      <c r="E444" s="450"/>
      <c r="F444" s="450"/>
      <c r="G444" s="450"/>
      <c r="H444" s="450"/>
      <c r="I444" s="55"/>
      <c r="J444" s="55"/>
      <c r="K444" s="55"/>
      <c r="L444" s="55"/>
      <c r="M444" s="55"/>
      <c r="N444" s="55"/>
      <c r="O444" s="55"/>
      <c r="P444" s="55"/>
      <c r="Q444" s="55"/>
      <c r="R444" s="55"/>
      <c r="S444" s="55"/>
      <c r="T444" s="55"/>
      <c r="U444" s="55"/>
      <c r="V444" s="55"/>
      <c r="W444" s="55"/>
      <c r="X444" s="55"/>
      <c r="Y444" s="55"/>
      <c r="Z444" s="55"/>
    </row>
    <row r="445" spans="1:26" ht="22.8">
      <c r="A445" s="64"/>
      <c r="B445" s="470" t="s">
        <v>951</v>
      </c>
      <c r="C445" s="449"/>
      <c r="D445" s="450"/>
      <c r="E445" s="450"/>
      <c r="F445" s="450"/>
      <c r="G445" s="450"/>
      <c r="H445" s="450"/>
      <c r="I445" s="55"/>
      <c r="J445" s="55"/>
      <c r="K445" s="55"/>
      <c r="L445" s="55"/>
      <c r="M445" s="55"/>
      <c r="N445" s="55"/>
      <c r="O445" s="55"/>
      <c r="P445" s="55"/>
      <c r="Q445" s="55"/>
      <c r="R445" s="55"/>
      <c r="S445" s="55"/>
      <c r="T445" s="55"/>
      <c r="U445" s="55"/>
      <c r="V445" s="55"/>
      <c r="W445" s="55"/>
      <c r="X445" s="55"/>
      <c r="Y445" s="55"/>
      <c r="Z445" s="55"/>
    </row>
    <row r="446" spans="1:26">
      <c r="B446" s="478" t="s">
        <v>952</v>
      </c>
      <c r="C446" s="449"/>
      <c r="D446" s="450"/>
      <c r="E446" s="450"/>
      <c r="F446" s="450"/>
      <c r="G446" s="450"/>
      <c r="H446" s="450"/>
      <c r="I446" s="55"/>
      <c r="J446" s="55"/>
      <c r="K446" s="55"/>
      <c r="L446" s="55"/>
      <c r="M446" s="55"/>
      <c r="N446" s="55"/>
      <c r="O446" s="55"/>
      <c r="P446" s="55"/>
      <c r="Q446" s="55"/>
      <c r="R446" s="55"/>
      <c r="S446" s="55"/>
      <c r="T446" s="55"/>
      <c r="U446" s="55"/>
      <c r="V446" s="55"/>
      <c r="W446" s="55"/>
      <c r="X446" s="55"/>
      <c r="Y446" s="55"/>
      <c r="Z446" s="55"/>
    </row>
    <row r="447" spans="1:26">
      <c r="A447" s="64"/>
      <c r="B447" s="470"/>
      <c r="C447" s="449"/>
      <c r="D447" s="450"/>
      <c r="E447" s="450"/>
      <c r="F447" s="450"/>
      <c r="G447" s="450"/>
      <c r="H447" s="450"/>
      <c r="I447" s="55"/>
      <c r="J447" s="55"/>
      <c r="K447" s="55"/>
      <c r="L447" s="55"/>
      <c r="M447" s="55"/>
      <c r="N447" s="55"/>
      <c r="O447" s="55"/>
      <c r="P447" s="55"/>
      <c r="Q447" s="55"/>
      <c r="R447" s="55"/>
      <c r="S447" s="55"/>
      <c r="T447" s="55"/>
      <c r="U447" s="55"/>
      <c r="V447" s="55"/>
      <c r="W447" s="55"/>
      <c r="X447" s="55"/>
      <c r="Y447" s="55"/>
      <c r="Z447" s="55"/>
    </row>
    <row r="448" spans="1:26">
      <c r="A448" s="64"/>
      <c r="B448" s="477" t="s">
        <v>942</v>
      </c>
      <c r="C448" s="449"/>
      <c r="D448" s="450"/>
      <c r="E448" s="450"/>
      <c r="F448" s="450"/>
      <c r="G448" s="450"/>
      <c r="H448" s="450"/>
      <c r="I448" s="55"/>
      <c r="J448" s="55"/>
      <c r="K448" s="55"/>
      <c r="L448" s="55"/>
      <c r="M448" s="55"/>
      <c r="N448" s="55"/>
      <c r="O448" s="55"/>
      <c r="P448" s="55"/>
      <c r="Q448" s="55"/>
      <c r="R448" s="55"/>
      <c r="S448" s="55"/>
      <c r="T448" s="55"/>
      <c r="U448" s="55"/>
      <c r="V448" s="55"/>
      <c r="W448" s="55"/>
      <c r="X448" s="55"/>
      <c r="Y448" s="55"/>
      <c r="Z448" s="55"/>
    </row>
    <row r="449" spans="1:26">
      <c r="A449" s="64"/>
      <c r="B449" s="470" t="s">
        <v>772</v>
      </c>
      <c r="C449" s="449"/>
      <c r="D449" s="450"/>
      <c r="E449" s="450"/>
      <c r="F449" s="450"/>
      <c r="G449" s="450"/>
      <c r="H449" s="450"/>
      <c r="I449" s="55"/>
      <c r="J449" s="55"/>
      <c r="K449" s="55"/>
      <c r="L449" s="55"/>
      <c r="M449" s="55"/>
      <c r="N449" s="55"/>
      <c r="O449" s="55"/>
      <c r="P449" s="55"/>
      <c r="Q449" s="55"/>
      <c r="R449" s="55"/>
      <c r="S449" s="55"/>
      <c r="T449" s="55"/>
      <c r="U449" s="55"/>
      <c r="V449" s="55"/>
      <c r="W449" s="55"/>
      <c r="X449" s="55"/>
      <c r="Y449" s="55"/>
      <c r="Z449" s="55"/>
    </row>
    <row r="450" spans="1:26">
      <c r="B450" s="482" t="s">
        <v>953</v>
      </c>
      <c r="C450" s="449"/>
      <c r="D450" s="450"/>
      <c r="E450" s="450"/>
      <c r="F450" s="450"/>
      <c r="G450" s="450"/>
      <c r="H450" s="450"/>
      <c r="I450" s="55"/>
      <c r="J450" s="55"/>
      <c r="K450" s="55"/>
      <c r="L450" s="55"/>
      <c r="M450" s="55"/>
      <c r="N450" s="55"/>
      <c r="O450" s="55"/>
      <c r="P450" s="55"/>
      <c r="Q450" s="55"/>
      <c r="R450" s="55"/>
      <c r="S450" s="55"/>
      <c r="T450" s="55"/>
      <c r="U450" s="55"/>
      <c r="V450" s="55"/>
      <c r="W450" s="55"/>
      <c r="X450" s="55"/>
      <c r="Y450" s="55"/>
      <c r="Z450" s="55"/>
    </row>
    <row r="451" spans="1:26">
      <c r="B451" s="482" t="s">
        <v>773</v>
      </c>
      <c r="C451" s="449"/>
      <c r="D451" s="450"/>
      <c r="E451" s="450"/>
      <c r="F451" s="450"/>
      <c r="G451" s="450"/>
      <c r="H451" s="450"/>
      <c r="I451" s="55"/>
      <c r="J451" s="55"/>
      <c r="K451" s="55"/>
      <c r="L451" s="55"/>
      <c r="M451" s="55"/>
      <c r="N451" s="55"/>
      <c r="O451" s="55"/>
      <c r="P451" s="55"/>
      <c r="Q451" s="55"/>
      <c r="R451" s="55"/>
      <c r="S451" s="55"/>
      <c r="T451" s="55"/>
      <c r="U451" s="55"/>
      <c r="V451" s="55"/>
      <c r="W451" s="55"/>
      <c r="X451" s="55"/>
      <c r="Y451" s="55"/>
      <c r="Z451" s="55"/>
    </row>
    <row r="452" spans="1:26" ht="24.6" customHeight="1">
      <c r="B452" s="490" t="s">
        <v>954</v>
      </c>
      <c r="C452" s="101"/>
      <c r="D452" s="101"/>
      <c r="E452" s="101"/>
      <c r="F452" s="101"/>
      <c r="G452" s="101"/>
      <c r="H452" s="101"/>
      <c r="I452" s="55"/>
      <c r="J452" s="55"/>
      <c r="K452" s="55"/>
      <c r="L452" s="55"/>
      <c r="M452" s="55"/>
      <c r="N452" s="55"/>
      <c r="O452" s="55"/>
      <c r="P452" s="55"/>
      <c r="Q452" s="55"/>
      <c r="R452" s="55"/>
      <c r="S452" s="55"/>
      <c r="T452" s="55"/>
      <c r="U452" s="55"/>
      <c r="V452" s="55"/>
      <c r="W452" s="55"/>
      <c r="X452" s="55"/>
      <c r="Y452" s="55"/>
      <c r="Z452" s="55"/>
    </row>
    <row r="453" spans="1:26">
      <c r="B453" s="469" t="s">
        <v>955</v>
      </c>
      <c r="C453" s="449"/>
      <c r="D453" s="450"/>
      <c r="E453" s="450"/>
      <c r="F453" s="450"/>
      <c r="G453" s="450"/>
      <c r="H453" s="450"/>
      <c r="I453" s="55"/>
      <c r="J453" s="55"/>
      <c r="K453" s="55"/>
      <c r="L453" s="55"/>
      <c r="M453" s="55"/>
      <c r="N453" s="55"/>
      <c r="O453" s="55"/>
      <c r="P453" s="55"/>
      <c r="Q453" s="55"/>
      <c r="R453" s="55"/>
      <c r="S453" s="55"/>
      <c r="T453" s="55"/>
      <c r="U453" s="55"/>
      <c r="V453" s="55"/>
      <c r="W453" s="55"/>
      <c r="X453" s="55"/>
      <c r="Y453" s="55"/>
      <c r="Z453" s="55"/>
    </row>
    <row r="454" spans="1:26">
      <c r="A454" s="64"/>
      <c r="B454" s="470" t="s">
        <v>956</v>
      </c>
      <c r="C454" s="449"/>
      <c r="D454" s="450"/>
      <c r="E454" s="450"/>
      <c r="F454" s="450"/>
      <c r="G454" s="450"/>
      <c r="H454" s="450"/>
      <c r="I454" s="55"/>
      <c r="J454" s="55"/>
      <c r="K454" s="55"/>
      <c r="L454" s="55"/>
      <c r="M454" s="55"/>
      <c r="N454" s="55"/>
      <c r="O454" s="55"/>
      <c r="P454" s="55"/>
      <c r="Q454" s="55"/>
      <c r="R454" s="55"/>
      <c r="S454" s="55"/>
      <c r="T454" s="55"/>
      <c r="U454" s="55"/>
      <c r="V454" s="55"/>
      <c r="W454" s="55"/>
      <c r="X454" s="55"/>
      <c r="Y454" s="55"/>
      <c r="Z454" s="55"/>
    </row>
    <row r="455" spans="1:26" ht="22.8">
      <c r="B455" s="469" t="s">
        <v>957</v>
      </c>
      <c r="C455" s="449"/>
      <c r="D455" s="450"/>
      <c r="E455" s="450"/>
      <c r="F455" s="450"/>
      <c r="G455" s="450"/>
      <c r="H455" s="450"/>
      <c r="I455" s="55"/>
      <c r="J455" s="55"/>
      <c r="K455" s="55"/>
      <c r="L455" s="55"/>
      <c r="M455" s="55"/>
      <c r="N455" s="55"/>
      <c r="O455" s="55"/>
      <c r="P455" s="55"/>
      <c r="Q455" s="55"/>
      <c r="R455" s="55"/>
      <c r="S455" s="55"/>
      <c r="T455" s="55"/>
      <c r="U455" s="55"/>
      <c r="V455" s="55"/>
      <c r="W455" s="55"/>
      <c r="X455" s="55"/>
      <c r="Y455" s="55"/>
      <c r="Z455" s="55"/>
    </row>
    <row r="456" spans="1:26">
      <c r="B456" s="469" t="s">
        <v>958</v>
      </c>
      <c r="C456" s="449"/>
      <c r="D456" s="450"/>
      <c r="E456" s="450"/>
      <c r="F456" s="450"/>
      <c r="G456" s="450"/>
      <c r="H456" s="450"/>
      <c r="I456" s="55"/>
      <c r="J456" s="55"/>
      <c r="K456" s="55"/>
      <c r="L456" s="55"/>
      <c r="M456" s="55"/>
      <c r="N456" s="55"/>
      <c r="O456" s="55"/>
      <c r="P456" s="55"/>
      <c r="Q456" s="55"/>
      <c r="R456" s="55"/>
      <c r="S456" s="55"/>
      <c r="T456" s="55"/>
      <c r="U456" s="55"/>
      <c r="V456" s="55"/>
      <c r="W456" s="55"/>
      <c r="X456" s="55"/>
      <c r="Y456" s="55"/>
      <c r="Z456" s="55"/>
    </row>
    <row r="457" spans="1:26">
      <c r="A457" s="64"/>
      <c r="B457" s="470" t="s">
        <v>959</v>
      </c>
      <c r="C457" s="449"/>
      <c r="D457" s="450"/>
      <c r="E457" s="450"/>
      <c r="F457" s="450"/>
      <c r="G457" s="450"/>
      <c r="H457" s="450"/>
      <c r="I457" s="55"/>
      <c r="J457" s="55"/>
      <c r="K457" s="55"/>
      <c r="L457" s="55"/>
      <c r="M457" s="55"/>
      <c r="N457" s="55"/>
      <c r="O457" s="55"/>
      <c r="P457" s="55"/>
      <c r="Q457" s="55"/>
      <c r="R457" s="55"/>
      <c r="S457" s="55"/>
      <c r="T457" s="55"/>
      <c r="U457" s="55"/>
      <c r="V457" s="55"/>
      <c r="W457" s="55"/>
      <c r="X457" s="55"/>
      <c r="Y457" s="55"/>
      <c r="Z457" s="55"/>
    </row>
    <row r="458" spans="1:26">
      <c r="B458" s="478" t="s">
        <v>960</v>
      </c>
      <c r="C458" s="449"/>
      <c r="D458" s="450"/>
      <c r="E458" s="450"/>
      <c r="F458" s="450"/>
      <c r="G458" s="450"/>
      <c r="H458" s="450"/>
      <c r="I458" s="55"/>
      <c r="J458" s="55"/>
      <c r="K458" s="55"/>
      <c r="L458" s="55"/>
      <c r="M458" s="55"/>
      <c r="N458" s="55"/>
      <c r="O458" s="55"/>
      <c r="P458" s="55"/>
      <c r="Q458" s="55"/>
      <c r="R458" s="55"/>
      <c r="S458" s="55"/>
      <c r="T458" s="55"/>
      <c r="U458" s="55"/>
      <c r="V458" s="55"/>
      <c r="W458" s="55"/>
      <c r="X458" s="55"/>
      <c r="Y458" s="55"/>
      <c r="Z458" s="55"/>
    </row>
    <row r="459" spans="1:26">
      <c r="A459" s="64"/>
      <c r="B459" s="470"/>
      <c r="C459" s="449"/>
      <c r="D459" s="450"/>
      <c r="E459" s="450"/>
      <c r="F459" s="450"/>
      <c r="G459" s="450"/>
      <c r="H459" s="450"/>
      <c r="I459" s="55"/>
      <c r="J459" s="55"/>
      <c r="K459" s="55"/>
      <c r="L459" s="55"/>
      <c r="M459" s="55"/>
      <c r="N459" s="55"/>
      <c r="O459" s="55"/>
      <c r="P459" s="55"/>
      <c r="Q459" s="55"/>
      <c r="R459" s="55"/>
      <c r="S459" s="55"/>
      <c r="T459" s="55"/>
      <c r="U459" s="55"/>
      <c r="V459" s="55"/>
      <c r="W459" s="55"/>
      <c r="X459" s="55"/>
      <c r="Y459" s="55"/>
      <c r="Z459" s="55"/>
    </row>
    <row r="460" spans="1:26">
      <c r="A460" s="64"/>
      <c r="B460" s="477" t="s">
        <v>723</v>
      </c>
      <c r="C460" s="449"/>
      <c r="D460" s="450"/>
      <c r="E460" s="450"/>
      <c r="F460" s="450"/>
      <c r="G460" s="450"/>
      <c r="H460" s="450"/>
      <c r="I460" s="55"/>
      <c r="J460" s="55"/>
      <c r="K460" s="55"/>
      <c r="L460" s="55"/>
      <c r="M460" s="55"/>
      <c r="N460" s="55"/>
      <c r="O460" s="55"/>
      <c r="P460" s="55"/>
      <c r="Q460" s="55"/>
      <c r="R460" s="55"/>
      <c r="S460" s="55"/>
      <c r="T460" s="55"/>
      <c r="U460" s="55"/>
      <c r="V460" s="55"/>
      <c r="W460" s="55"/>
      <c r="X460" s="55"/>
      <c r="Y460" s="55"/>
      <c r="Z460" s="55"/>
    </row>
    <row r="461" spans="1:26">
      <c r="A461" s="64"/>
      <c r="B461" s="470" t="s">
        <v>961</v>
      </c>
      <c r="C461" s="449"/>
      <c r="D461" s="450"/>
      <c r="E461" s="450"/>
      <c r="F461" s="450"/>
      <c r="G461" s="450"/>
      <c r="H461" s="450"/>
      <c r="I461" s="55"/>
      <c r="J461" s="55"/>
      <c r="K461" s="55"/>
      <c r="L461" s="55"/>
      <c r="M461" s="55"/>
      <c r="N461" s="55"/>
      <c r="O461" s="55"/>
      <c r="P461" s="55"/>
      <c r="Q461" s="55"/>
      <c r="R461" s="55"/>
      <c r="S461" s="55"/>
      <c r="T461" s="55"/>
      <c r="U461" s="55"/>
      <c r="V461" s="55"/>
      <c r="W461" s="55"/>
      <c r="X461" s="55"/>
      <c r="Y461" s="55"/>
      <c r="Z461" s="55"/>
    </row>
    <row r="462" spans="1:26">
      <c r="A462" s="64"/>
      <c r="B462" s="470"/>
      <c r="C462" s="449"/>
      <c r="D462" s="450"/>
      <c r="E462" s="450"/>
      <c r="F462" s="450"/>
      <c r="G462" s="450"/>
      <c r="H462" s="450"/>
      <c r="I462" s="55"/>
      <c r="J462" s="55"/>
      <c r="K462" s="55"/>
      <c r="L462" s="55"/>
      <c r="M462" s="55"/>
      <c r="N462" s="55"/>
      <c r="O462" s="55"/>
      <c r="P462" s="55"/>
      <c r="Q462" s="55"/>
      <c r="R462" s="55"/>
      <c r="S462" s="55"/>
      <c r="T462" s="55"/>
      <c r="U462" s="55"/>
      <c r="V462" s="55"/>
      <c r="W462" s="55"/>
      <c r="X462" s="55"/>
      <c r="Y462" s="55"/>
      <c r="Z462" s="55"/>
    </row>
    <row r="463" spans="1:26" ht="16.2">
      <c r="A463" s="64"/>
      <c r="B463" s="484" t="s">
        <v>962</v>
      </c>
      <c r="C463" s="449"/>
      <c r="D463" s="450"/>
      <c r="E463" s="450"/>
      <c r="F463" s="450"/>
      <c r="G463" s="450"/>
      <c r="H463" s="450"/>
      <c r="I463" s="55"/>
      <c r="J463" s="55"/>
      <c r="K463" s="55"/>
      <c r="L463" s="55"/>
      <c r="M463" s="55"/>
      <c r="N463" s="55"/>
      <c r="O463" s="55"/>
      <c r="P463" s="55"/>
      <c r="Q463" s="55"/>
      <c r="R463" s="55"/>
      <c r="S463" s="55"/>
      <c r="T463" s="55"/>
      <c r="U463" s="55"/>
      <c r="V463" s="55"/>
      <c r="W463" s="55"/>
      <c r="X463" s="55"/>
      <c r="Y463" s="55"/>
      <c r="Z463" s="55"/>
    </row>
    <row r="464" spans="1:26">
      <c r="A464" s="64"/>
      <c r="B464" s="470"/>
      <c r="C464" s="449"/>
      <c r="D464" s="450"/>
      <c r="E464" s="450"/>
      <c r="F464" s="450"/>
      <c r="G464" s="450"/>
      <c r="H464" s="450"/>
      <c r="I464" s="55"/>
      <c r="J464" s="55"/>
      <c r="K464" s="55"/>
      <c r="L464" s="55"/>
      <c r="M464" s="55"/>
      <c r="N464" s="55"/>
      <c r="O464" s="55"/>
      <c r="P464" s="55"/>
      <c r="Q464" s="55"/>
      <c r="R464" s="55"/>
      <c r="S464" s="55"/>
      <c r="T464" s="55"/>
      <c r="U464" s="55"/>
      <c r="V464" s="55"/>
      <c r="W464" s="55"/>
      <c r="X464" s="55"/>
      <c r="Y464" s="55"/>
      <c r="Z464" s="55"/>
    </row>
    <row r="465" spans="1:26">
      <c r="A465" s="64"/>
      <c r="B465" s="477" t="s">
        <v>963</v>
      </c>
      <c r="C465" s="449"/>
      <c r="D465" s="450"/>
      <c r="E465" s="450"/>
      <c r="F465" s="450"/>
      <c r="G465" s="450"/>
      <c r="H465" s="450"/>
      <c r="I465" s="55"/>
      <c r="J465" s="55"/>
      <c r="K465" s="55"/>
      <c r="L465" s="55"/>
      <c r="M465" s="55"/>
      <c r="N465" s="55"/>
      <c r="O465" s="55"/>
      <c r="P465" s="55"/>
      <c r="Q465" s="55"/>
      <c r="R465" s="55"/>
      <c r="S465" s="55"/>
      <c r="T465" s="55"/>
      <c r="U465" s="55"/>
      <c r="V465" s="55"/>
      <c r="W465" s="55"/>
      <c r="X465" s="55"/>
      <c r="Y465" s="55"/>
      <c r="Z465" s="55"/>
    </row>
    <row r="466" spans="1:26">
      <c r="A466" s="64"/>
      <c r="B466" s="470" t="s">
        <v>964</v>
      </c>
      <c r="C466" s="449"/>
      <c r="D466" s="450"/>
      <c r="E466" s="450"/>
      <c r="F466" s="450"/>
      <c r="G466" s="450"/>
      <c r="H466" s="450"/>
      <c r="I466" s="55"/>
      <c r="J466" s="55"/>
      <c r="K466" s="55"/>
      <c r="L466" s="55"/>
      <c r="M466" s="55"/>
      <c r="N466" s="55"/>
      <c r="O466" s="55"/>
      <c r="P466" s="55"/>
      <c r="Q466" s="55"/>
      <c r="R466" s="55"/>
      <c r="S466" s="55"/>
      <c r="T466" s="55"/>
      <c r="U466" s="55"/>
      <c r="V466" s="55"/>
      <c r="W466" s="55"/>
      <c r="X466" s="55"/>
      <c r="Y466" s="55"/>
      <c r="Z466" s="55"/>
    </row>
    <row r="467" spans="1:26">
      <c r="A467" s="168" t="s">
        <v>119</v>
      </c>
      <c r="B467" s="470" t="s">
        <v>965</v>
      </c>
      <c r="C467" s="449"/>
      <c r="D467" s="450"/>
      <c r="E467" s="450"/>
      <c r="F467" s="450"/>
      <c r="G467" s="450"/>
      <c r="H467" s="450"/>
      <c r="I467" s="55"/>
      <c r="J467" s="55"/>
      <c r="K467" s="55"/>
      <c r="L467" s="55"/>
      <c r="M467" s="55"/>
      <c r="N467" s="55"/>
      <c r="O467" s="55"/>
      <c r="P467" s="55"/>
      <c r="Q467" s="55"/>
      <c r="R467" s="55"/>
      <c r="S467" s="55"/>
      <c r="T467" s="55"/>
      <c r="U467" s="55"/>
      <c r="V467" s="55"/>
      <c r="W467" s="55"/>
      <c r="X467" s="55"/>
      <c r="Y467" s="55"/>
      <c r="Z467" s="55"/>
    </row>
    <row r="468" spans="1:26">
      <c r="A468" s="168" t="s">
        <v>119</v>
      </c>
      <c r="B468" s="470" t="s">
        <v>966</v>
      </c>
      <c r="C468" s="449"/>
      <c r="D468" s="450"/>
      <c r="E468" s="450"/>
      <c r="F468" s="450"/>
      <c r="G468" s="450"/>
      <c r="H468" s="450"/>
      <c r="I468" s="55"/>
      <c r="J468" s="55"/>
      <c r="K468" s="55"/>
      <c r="L468" s="55"/>
      <c r="M468" s="55"/>
      <c r="N468" s="55"/>
      <c r="O468" s="55"/>
      <c r="P468" s="55"/>
      <c r="Q468" s="55"/>
      <c r="R468" s="55"/>
      <c r="S468" s="55"/>
      <c r="T468" s="55"/>
      <c r="U468" s="55"/>
      <c r="V468" s="55"/>
      <c r="W468" s="55"/>
      <c r="X468" s="55"/>
      <c r="Y468" s="55"/>
      <c r="Z468" s="55"/>
    </row>
    <row r="469" spans="1:26">
      <c r="A469" s="168" t="s">
        <v>119</v>
      </c>
      <c r="B469" s="470" t="s">
        <v>967</v>
      </c>
      <c r="C469" s="449"/>
      <c r="D469" s="450"/>
      <c r="E469" s="450"/>
      <c r="F469" s="450"/>
      <c r="G469" s="450"/>
      <c r="H469" s="450"/>
      <c r="I469" s="55"/>
      <c r="J469" s="55"/>
      <c r="K469" s="55"/>
      <c r="L469" s="55"/>
      <c r="M469" s="55"/>
      <c r="N469" s="55"/>
      <c r="O469" s="55"/>
      <c r="P469" s="55"/>
      <c r="Q469" s="55"/>
      <c r="R469" s="55"/>
      <c r="S469" s="55"/>
      <c r="T469" s="55"/>
      <c r="U469" s="55"/>
      <c r="V469" s="55"/>
      <c r="W469" s="55"/>
      <c r="X469" s="55"/>
      <c r="Y469" s="55"/>
      <c r="Z469" s="55"/>
    </row>
    <row r="470" spans="1:26">
      <c r="A470" s="168" t="s">
        <v>119</v>
      </c>
      <c r="B470" s="470" t="s">
        <v>968</v>
      </c>
      <c r="C470" s="449"/>
      <c r="D470" s="450"/>
      <c r="E470" s="450"/>
      <c r="F470" s="450"/>
      <c r="G470" s="450"/>
      <c r="H470" s="450"/>
      <c r="I470" s="55"/>
      <c r="J470" s="55"/>
      <c r="K470" s="55"/>
      <c r="L470" s="55"/>
      <c r="M470" s="55"/>
      <c r="N470" s="55"/>
      <c r="O470" s="55"/>
      <c r="P470" s="55"/>
      <c r="Q470" s="55"/>
      <c r="R470" s="55"/>
      <c r="S470" s="55"/>
      <c r="T470" s="55"/>
      <c r="U470" s="55"/>
      <c r="V470" s="55"/>
      <c r="W470" s="55"/>
      <c r="X470" s="55"/>
      <c r="Y470" s="55"/>
      <c r="Z470" s="55"/>
    </row>
    <row r="471" spans="1:26">
      <c r="A471" s="168" t="s">
        <v>119</v>
      </c>
      <c r="B471" s="470" t="s">
        <v>969</v>
      </c>
      <c r="C471" s="449"/>
      <c r="D471" s="450"/>
      <c r="E471" s="450"/>
      <c r="F471" s="450"/>
      <c r="G471" s="450"/>
      <c r="H471" s="450"/>
      <c r="I471" s="55"/>
      <c r="J471" s="55"/>
      <c r="K471" s="55"/>
      <c r="L471" s="55"/>
      <c r="M471" s="55"/>
      <c r="N471" s="55"/>
      <c r="O471" s="55"/>
      <c r="P471" s="55"/>
      <c r="Q471" s="55"/>
      <c r="R471" s="55"/>
      <c r="S471" s="55"/>
      <c r="T471" s="55"/>
      <c r="U471" s="55"/>
      <c r="V471" s="55"/>
      <c r="W471" s="55"/>
      <c r="X471" s="55"/>
      <c r="Y471" s="55"/>
      <c r="Z471" s="55"/>
    </row>
    <row r="472" spans="1:26">
      <c r="A472" s="168" t="s">
        <v>119</v>
      </c>
      <c r="B472" s="470" t="s">
        <v>970</v>
      </c>
      <c r="C472" s="449"/>
      <c r="D472" s="450"/>
      <c r="E472" s="450"/>
      <c r="F472" s="450"/>
      <c r="G472" s="450"/>
      <c r="H472" s="450"/>
      <c r="I472" s="55"/>
      <c r="J472" s="55"/>
      <c r="K472" s="55"/>
      <c r="L472" s="55"/>
      <c r="M472" s="55"/>
      <c r="N472" s="55"/>
      <c r="O472" s="55"/>
      <c r="P472" s="55"/>
      <c r="Q472" s="55"/>
      <c r="R472" s="55"/>
      <c r="S472" s="55"/>
      <c r="T472" s="55"/>
      <c r="U472" s="55"/>
      <c r="V472" s="55"/>
      <c r="W472" s="55"/>
      <c r="X472" s="55"/>
      <c r="Y472" s="55"/>
      <c r="Z472" s="55"/>
    </row>
    <row r="473" spans="1:26">
      <c r="A473" s="168" t="s">
        <v>119</v>
      </c>
      <c r="B473" s="470" t="s">
        <v>971</v>
      </c>
      <c r="C473" s="449"/>
      <c r="D473" s="450"/>
      <c r="E473" s="450"/>
      <c r="F473" s="450"/>
      <c r="G473" s="450"/>
      <c r="H473" s="450"/>
      <c r="I473" s="55"/>
      <c r="J473" s="55"/>
      <c r="K473" s="55"/>
      <c r="L473" s="55"/>
      <c r="M473" s="55"/>
      <c r="N473" s="55"/>
      <c r="O473" s="55"/>
      <c r="P473" s="55"/>
      <c r="Q473" s="55"/>
      <c r="R473" s="55"/>
      <c r="S473" s="55"/>
      <c r="T473" s="55"/>
      <c r="U473" s="55"/>
      <c r="V473" s="55"/>
      <c r="W473" s="55"/>
      <c r="X473" s="55"/>
      <c r="Y473" s="55"/>
      <c r="Z473" s="55"/>
    </row>
    <row r="474" spans="1:26">
      <c r="A474" s="64"/>
      <c r="B474" s="470"/>
      <c r="C474" s="449"/>
      <c r="D474" s="450"/>
      <c r="E474" s="450"/>
      <c r="F474" s="450"/>
      <c r="G474" s="450"/>
      <c r="H474" s="450"/>
      <c r="I474" s="55"/>
      <c r="J474" s="55"/>
      <c r="K474" s="55"/>
      <c r="L474" s="55"/>
      <c r="M474" s="55"/>
      <c r="N474" s="55"/>
      <c r="O474" s="55"/>
      <c r="P474" s="55"/>
      <c r="Q474" s="55"/>
      <c r="R474" s="55"/>
      <c r="S474" s="55"/>
      <c r="T474" s="55"/>
      <c r="U474" s="55"/>
      <c r="V474" s="55"/>
      <c r="W474" s="55"/>
      <c r="X474" s="55"/>
      <c r="Y474" s="55"/>
      <c r="Z474" s="55"/>
    </row>
    <row r="475" spans="1:26">
      <c r="A475" s="64"/>
      <c r="B475" s="477" t="s">
        <v>972</v>
      </c>
      <c r="C475" s="449"/>
      <c r="D475" s="450"/>
      <c r="E475" s="450"/>
      <c r="F475" s="450"/>
      <c r="G475" s="450"/>
      <c r="H475" s="450"/>
      <c r="I475" s="55"/>
      <c r="J475" s="55"/>
      <c r="K475" s="55"/>
      <c r="L475" s="55"/>
      <c r="M475" s="55"/>
      <c r="N475" s="55"/>
      <c r="O475" s="55"/>
      <c r="P475" s="55"/>
      <c r="Q475" s="55"/>
      <c r="R475" s="55"/>
      <c r="S475" s="55"/>
      <c r="T475" s="55"/>
      <c r="U475" s="55"/>
      <c r="V475" s="55"/>
      <c r="W475" s="55"/>
      <c r="X475" s="55"/>
      <c r="Y475" s="55"/>
      <c r="Z475" s="55"/>
    </row>
    <row r="476" spans="1:26">
      <c r="A476" s="64"/>
      <c r="B476" s="470" t="s">
        <v>973</v>
      </c>
      <c r="C476" s="449"/>
      <c r="D476" s="450"/>
      <c r="E476" s="450"/>
      <c r="F476" s="450"/>
      <c r="G476" s="450"/>
      <c r="H476" s="450"/>
      <c r="I476" s="55"/>
      <c r="J476" s="55"/>
      <c r="K476" s="55"/>
      <c r="L476" s="55"/>
      <c r="M476" s="55"/>
      <c r="N476" s="55"/>
      <c r="O476" s="55"/>
      <c r="P476" s="55"/>
      <c r="Q476" s="55"/>
      <c r="R476" s="55"/>
      <c r="S476" s="55"/>
      <c r="T476" s="55"/>
      <c r="U476" s="55"/>
      <c r="V476" s="55"/>
      <c r="W476" s="55"/>
      <c r="X476" s="55"/>
      <c r="Y476" s="55"/>
      <c r="Z476" s="55"/>
    </row>
    <row r="477" spans="1:26">
      <c r="B477" s="478" t="s">
        <v>974</v>
      </c>
      <c r="C477" s="449"/>
      <c r="D477" s="450"/>
      <c r="E477" s="450"/>
      <c r="F477" s="450"/>
      <c r="G477" s="450"/>
      <c r="H477" s="450"/>
      <c r="I477" s="55"/>
      <c r="J477" s="55"/>
      <c r="K477" s="55"/>
      <c r="L477" s="55"/>
      <c r="M477" s="55"/>
      <c r="N477" s="55"/>
      <c r="O477" s="55"/>
      <c r="P477" s="55"/>
      <c r="Q477" s="55"/>
      <c r="R477" s="55"/>
      <c r="S477" s="55"/>
      <c r="T477" s="55"/>
      <c r="U477" s="55"/>
      <c r="V477" s="55"/>
      <c r="W477" s="55"/>
      <c r="X477" s="55"/>
      <c r="Y477" s="55"/>
      <c r="Z477" s="55"/>
    </row>
    <row r="478" spans="1:26">
      <c r="A478" s="67"/>
      <c r="B478" s="470" t="s">
        <v>1494</v>
      </c>
      <c r="E478" s="450"/>
      <c r="F478" s="450"/>
      <c r="G478" s="450"/>
      <c r="H478" s="450"/>
      <c r="I478" s="55"/>
      <c r="J478" s="55"/>
      <c r="K478" s="55"/>
      <c r="L478" s="55"/>
      <c r="M478" s="55"/>
      <c r="N478" s="55"/>
      <c r="O478" s="55"/>
      <c r="P478" s="55"/>
      <c r="Q478" s="55"/>
      <c r="R478" s="55"/>
      <c r="S478" s="55"/>
      <c r="T478" s="55"/>
      <c r="U478" s="55"/>
      <c r="V478" s="55"/>
      <c r="W478" s="55"/>
      <c r="X478" s="55"/>
      <c r="Y478" s="55"/>
      <c r="Z478" s="55"/>
    </row>
    <row r="479" spans="1:26">
      <c r="A479" s="67"/>
      <c r="B479" s="470" t="s">
        <v>1495</v>
      </c>
      <c r="E479" s="450"/>
      <c r="F479" s="450"/>
      <c r="G479" s="450"/>
      <c r="H479" s="450"/>
      <c r="I479" s="55"/>
      <c r="J479" s="55"/>
      <c r="K479" s="55"/>
      <c r="L479" s="55"/>
      <c r="M479" s="55"/>
      <c r="N479" s="55"/>
      <c r="O479" s="55"/>
      <c r="P479" s="55"/>
      <c r="Q479" s="55"/>
      <c r="R479" s="55"/>
      <c r="S479" s="55"/>
      <c r="T479" s="55"/>
      <c r="U479" s="55"/>
      <c r="V479" s="55"/>
      <c r="W479" s="55"/>
      <c r="X479" s="55"/>
      <c r="Y479" s="55"/>
      <c r="Z479" s="55"/>
    </row>
    <row r="480" spans="1:26">
      <c r="A480" s="67"/>
      <c r="B480" s="470" t="s">
        <v>1496</v>
      </c>
      <c r="E480" s="450"/>
      <c r="F480" s="450"/>
      <c r="G480" s="450"/>
      <c r="H480" s="450"/>
      <c r="I480" s="55"/>
      <c r="J480" s="55"/>
      <c r="K480" s="55"/>
      <c r="L480" s="55"/>
      <c r="M480" s="55"/>
      <c r="N480" s="55"/>
      <c r="O480" s="55"/>
      <c r="P480" s="55"/>
      <c r="Q480" s="55"/>
      <c r="R480" s="55"/>
      <c r="S480" s="55"/>
      <c r="T480" s="55"/>
      <c r="U480" s="55"/>
      <c r="V480" s="55"/>
      <c r="W480" s="55"/>
      <c r="X480" s="55"/>
      <c r="Y480" s="55"/>
      <c r="Z480" s="55"/>
    </row>
    <row r="481" spans="1:26">
      <c r="A481" s="67"/>
      <c r="B481" s="470" t="s">
        <v>1497</v>
      </c>
      <c r="E481" s="450"/>
      <c r="F481" s="450"/>
      <c r="G481" s="450"/>
      <c r="H481" s="450"/>
      <c r="I481" s="55"/>
      <c r="J481" s="55"/>
      <c r="K481" s="55"/>
      <c r="L481" s="55"/>
      <c r="M481" s="55"/>
      <c r="N481" s="55"/>
      <c r="O481" s="55"/>
      <c r="P481" s="55"/>
      <c r="Q481" s="55"/>
      <c r="R481" s="55"/>
      <c r="S481" s="55"/>
      <c r="T481" s="55"/>
      <c r="U481" s="55"/>
      <c r="V481" s="55"/>
      <c r="W481" s="55"/>
      <c r="X481" s="55"/>
      <c r="Y481" s="55"/>
      <c r="Z481" s="55"/>
    </row>
    <row r="482" spans="1:26">
      <c r="A482" s="64"/>
      <c r="B482" s="470" t="s">
        <v>975</v>
      </c>
      <c r="C482" s="449"/>
      <c r="D482" s="450"/>
      <c r="E482" s="450"/>
      <c r="F482" s="450"/>
      <c r="G482" s="450"/>
      <c r="H482" s="450"/>
      <c r="I482" s="55"/>
      <c r="J482" s="55"/>
      <c r="K482" s="55"/>
      <c r="L482" s="55"/>
      <c r="M482" s="55"/>
      <c r="N482" s="55"/>
      <c r="O482" s="55"/>
      <c r="P482" s="55"/>
      <c r="Q482" s="55"/>
      <c r="R482" s="55"/>
      <c r="S482" s="55"/>
      <c r="T482" s="55"/>
      <c r="U482" s="55"/>
      <c r="V482" s="55"/>
      <c r="W482" s="55"/>
      <c r="X482" s="55"/>
      <c r="Y482" s="55"/>
      <c r="Z482" s="55"/>
    </row>
    <row r="483" spans="1:26">
      <c r="A483" s="64"/>
      <c r="B483" s="470" t="s">
        <v>976</v>
      </c>
      <c r="C483" s="449"/>
      <c r="D483" s="450"/>
      <c r="E483" s="450"/>
      <c r="F483" s="450"/>
      <c r="G483" s="450"/>
      <c r="H483" s="450"/>
      <c r="I483" s="55"/>
      <c r="J483" s="55"/>
      <c r="K483" s="55"/>
      <c r="L483" s="55"/>
      <c r="M483" s="55"/>
      <c r="N483" s="55"/>
      <c r="O483" s="55"/>
      <c r="P483" s="55"/>
      <c r="Q483" s="55"/>
      <c r="R483" s="55"/>
      <c r="S483" s="55"/>
      <c r="T483" s="55"/>
      <c r="U483" s="55"/>
      <c r="V483" s="55"/>
      <c r="W483" s="55"/>
      <c r="X483" s="55"/>
      <c r="Y483" s="55"/>
      <c r="Z483" s="55"/>
    </row>
    <row r="484" spans="1:26">
      <c r="A484" s="64"/>
      <c r="B484" s="470"/>
      <c r="C484" s="449"/>
      <c r="D484" s="450"/>
      <c r="E484" s="450"/>
      <c r="F484" s="450"/>
      <c r="G484" s="450"/>
      <c r="H484" s="450"/>
      <c r="I484" s="55"/>
      <c r="J484" s="55"/>
      <c r="K484" s="55"/>
      <c r="L484" s="55"/>
      <c r="M484" s="55"/>
      <c r="N484" s="55"/>
      <c r="O484" s="55"/>
      <c r="P484" s="55"/>
      <c r="Q484" s="55"/>
      <c r="R484" s="55"/>
      <c r="S484" s="55"/>
      <c r="T484" s="55"/>
      <c r="U484" s="55"/>
      <c r="V484" s="55"/>
      <c r="W484" s="55"/>
      <c r="X484" s="55"/>
      <c r="Y484" s="55"/>
      <c r="Z484" s="55"/>
    </row>
    <row r="485" spans="1:26" ht="22.8">
      <c r="A485" s="64"/>
      <c r="B485" s="470" t="s">
        <v>977</v>
      </c>
      <c r="C485" s="449"/>
      <c r="D485" s="450"/>
      <c r="E485" s="450"/>
      <c r="F485" s="450"/>
      <c r="G485" s="450"/>
      <c r="H485" s="450"/>
      <c r="I485" s="55"/>
      <c r="J485" s="55"/>
      <c r="K485" s="55"/>
      <c r="L485" s="55"/>
      <c r="M485" s="55"/>
      <c r="N485" s="55"/>
      <c r="O485" s="55"/>
      <c r="P485" s="55"/>
      <c r="Q485" s="55"/>
      <c r="R485" s="55"/>
      <c r="S485" s="55"/>
      <c r="T485" s="55"/>
      <c r="U485" s="55"/>
      <c r="V485" s="55"/>
      <c r="W485" s="55"/>
      <c r="X485" s="55"/>
      <c r="Y485" s="55"/>
      <c r="Z485" s="55"/>
    </row>
    <row r="486" spans="1:26">
      <c r="B486" s="478" t="s">
        <v>978</v>
      </c>
      <c r="C486" s="449"/>
      <c r="D486" s="450"/>
      <c r="E486" s="450"/>
      <c r="F486" s="450"/>
      <c r="G486" s="450"/>
      <c r="H486" s="450"/>
      <c r="I486" s="55"/>
      <c r="J486" s="55"/>
      <c r="K486" s="55"/>
      <c r="L486" s="55"/>
      <c r="M486" s="55"/>
      <c r="N486" s="55"/>
      <c r="O486" s="55"/>
      <c r="P486" s="55"/>
      <c r="Q486" s="55"/>
      <c r="R486" s="55"/>
      <c r="S486" s="55"/>
      <c r="T486" s="55"/>
      <c r="U486" s="55"/>
      <c r="V486" s="55"/>
      <c r="W486" s="55"/>
      <c r="X486" s="55"/>
      <c r="Y486" s="55"/>
      <c r="Z486" s="55"/>
    </row>
    <row r="487" spans="1:26">
      <c r="A487" s="64"/>
      <c r="B487" s="470" t="s">
        <v>979</v>
      </c>
      <c r="C487" s="449"/>
      <c r="D487" s="450"/>
      <c r="E487" s="450"/>
      <c r="F487" s="450"/>
      <c r="G487" s="450"/>
      <c r="H487" s="450"/>
      <c r="I487" s="55"/>
      <c r="J487" s="55"/>
      <c r="K487" s="55"/>
      <c r="L487" s="55"/>
      <c r="M487" s="55"/>
      <c r="N487" s="55"/>
      <c r="O487" s="55"/>
      <c r="P487" s="55"/>
      <c r="Q487" s="55"/>
      <c r="R487" s="55"/>
      <c r="S487" s="55"/>
      <c r="T487" s="55"/>
      <c r="U487" s="55"/>
      <c r="V487" s="55"/>
      <c r="W487" s="55"/>
      <c r="X487" s="55"/>
      <c r="Y487" s="55"/>
      <c r="Z487" s="55"/>
    </row>
    <row r="488" spans="1:26" ht="22.8">
      <c r="B488" s="469" t="s">
        <v>980</v>
      </c>
      <c r="C488" s="449"/>
      <c r="D488" s="450"/>
      <c r="E488" s="450"/>
      <c r="F488" s="450"/>
      <c r="G488" s="450"/>
      <c r="H488" s="450"/>
      <c r="I488" s="55"/>
      <c r="J488" s="55"/>
      <c r="K488" s="55"/>
      <c r="L488" s="55"/>
      <c r="M488" s="55"/>
      <c r="N488" s="55"/>
      <c r="O488" s="55"/>
      <c r="P488" s="55"/>
      <c r="Q488" s="55"/>
      <c r="R488" s="55"/>
      <c r="S488" s="55"/>
      <c r="T488" s="55"/>
      <c r="U488" s="55"/>
      <c r="V488" s="55"/>
      <c r="W488" s="55"/>
      <c r="X488" s="55"/>
      <c r="Y488" s="55"/>
      <c r="Z488" s="55"/>
    </row>
    <row r="489" spans="1:26" ht="22.8">
      <c r="B489" s="469" t="s">
        <v>981</v>
      </c>
      <c r="C489" s="449"/>
      <c r="D489" s="450"/>
      <c r="E489" s="450"/>
      <c r="F489" s="450"/>
      <c r="G489" s="450"/>
      <c r="H489" s="450"/>
      <c r="I489" s="55"/>
      <c r="J489" s="55"/>
      <c r="K489" s="55"/>
      <c r="L489" s="55"/>
      <c r="M489" s="55"/>
      <c r="N489" s="55"/>
      <c r="O489" s="55"/>
      <c r="P489" s="55"/>
      <c r="Q489" s="55"/>
      <c r="R489" s="55"/>
      <c r="S489" s="55"/>
      <c r="T489" s="55"/>
      <c r="U489" s="55"/>
      <c r="V489" s="55"/>
      <c r="W489" s="55"/>
      <c r="X489" s="55"/>
      <c r="Y489" s="55"/>
      <c r="Z489" s="55"/>
    </row>
    <row r="490" spans="1:26">
      <c r="B490" s="478" t="s">
        <v>982</v>
      </c>
      <c r="C490" s="449"/>
      <c r="D490" s="450"/>
      <c r="E490" s="450"/>
      <c r="F490" s="450"/>
      <c r="G490" s="450"/>
      <c r="H490" s="450"/>
      <c r="I490" s="55"/>
      <c r="J490" s="55"/>
      <c r="K490" s="55"/>
      <c r="L490" s="55"/>
      <c r="M490" s="55"/>
      <c r="N490" s="55"/>
      <c r="O490" s="55"/>
      <c r="P490" s="55"/>
      <c r="Q490" s="55"/>
      <c r="R490" s="55"/>
      <c r="S490" s="55"/>
      <c r="T490" s="55"/>
      <c r="U490" s="55"/>
      <c r="V490" s="55"/>
      <c r="W490" s="55"/>
      <c r="X490" s="55"/>
      <c r="Y490" s="55"/>
      <c r="Z490" s="55"/>
    </row>
    <row r="491" spans="1:26">
      <c r="A491" s="64"/>
      <c r="B491" s="470"/>
      <c r="C491" s="449"/>
      <c r="D491" s="450"/>
      <c r="E491" s="450"/>
      <c r="F491" s="450"/>
      <c r="G491" s="450"/>
      <c r="H491" s="450"/>
      <c r="I491" s="55"/>
      <c r="J491" s="55"/>
      <c r="K491" s="55"/>
      <c r="L491" s="55"/>
      <c r="M491" s="55"/>
      <c r="N491" s="55"/>
      <c r="O491" s="55"/>
      <c r="P491" s="55"/>
      <c r="Q491" s="55"/>
      <c r="R491" s="55"/>
      <c r="S491" s="55"/>
      <c r="T491" s="55"/>
      <c r="U491" s="55"/>
      <c r="V491" s="55"/>
      <c r="W491" s="55"/>
      <c r="X491" s="55"/>
      <c r="Y491" s="55"/>
      <c r="Z491" s="55"/>
    </row>
    <row r="492" spans="1:26">
      <c r="A492" s="64"/>
      <c r="B492" s="477" t="s">
        <v>983</v>
      </c>
      <c r="C492" s="449"/>
      <c r="D492" s="450"/>
      <c r="E492" s="450"/>
      <c r="F492" s="450"/>
      <c r="G492" s="450"/>
      <c r="H492" s="450"/>
      <c r="I492" s="55"/>
      <c r="J492" s="55"/>
      <c r="K492" s="55"/>
      <c r="L492" s="55"/>
      <c r="M492" s="55"/>
      <c r="N492" s="55"/>
      <c r="O492" s="55"/>
      <c r="P492" s="55"/>
      <c r="Q492" s="55"/>
      <c r="R492" s="55"/>
      <c r="S492" s="55"/>
      <c r="T492" s="55"/>
      <c r="U492" s="55"/>
      <c r="V492" s="55"/>
      <c r="W492" s="55"/>
      <c r="X492" s="55"/>
      <c r="Y492" s="55"/>
      <c r="Z492" s="55"/>
    </row>
    <row r="493" spans="1:26">
      <c r="A493" s="64"/>
      <c r="B493" s="470" t="s">
        <v>984</v>
      </c>
      <c r="C493" s="449"/>
      <c r="D493" s="450"/>
      <c r="E493" s="450"/>
      <c r="F493" s="450"/>
      <c r="G493" s="450"/>
      <c r="H493" s="450"/>
      <c r="I493" s="55"/>
      <c r="J493" s="55"/>
      <c r="K493" s="55"/>
      <c r="L493" s="55"/>
      <c r="M493" s="55"/>
      <c r="N493" s="55"/>
      <c r="O493" s="55"/>
      <c r="P493" s="55"/>
      <c r="Q493" s="55"/>
      <c r="R493" s="55"/>
      <c r="S493" s="55"/>
      <c r="T493" s="55"/>
      <c r="U493" s="55"/>
      <c r="V493" s="55"/>
      <c r="W493" s="55"/>
      <c r="X493" s="55"/>
      <c r="Y493" s="55"/>
      <c r="Z493" s="55"/>
    </row>
    <row r="494" spans="1:26">
      <c r="A494" s="169" t="s">
        <v>985</v>
      </c>
      <c r="B494" s="476" t="s">
        <v>986</v>
      </c>
      <c r="D494" s="450"/>
      <c r="E494" s="450"/>
      <c r="F494" s="450"/>
      <c r="G494" s="450"/>
      <c r="H494" s="450"/>
      <c r="I494" s="55"/>
      <c r="J494" s="55"/>
      <c r="K494" s="55"/>
      <c r="L494" s="55"/>
      <c r="M494" s="55"/>
      <c r="N494" s="55"/>
      <c r="O494" s="55"/>
      <c r="P494" s="55"/>
      <c r="Q494" s="55"/>
      <c r="R494" s="55"/>
      <c r="S494" s="55"/>
      <c r="T494" s="55"/>
      <c r="U494" s="55"/>
      <c r="V494" s="55"/>
      <c r="W494" s="55"/>
      <c r="X494" s="55"/>
      <c r="Y494" s="55"/>
      <c r="Z494" s="55"/>
    </row>
    <row r="495" spans="1:26">
      <c r="A495" s="67" t="s">
        <v>157</v>
      </c>
      <c r="B495" s="470" t="s">
        <v>987</v>
      </c>
      <c r="D495" s="450"/>
      <c r="E495" s="450"/>
      <c r="F495" s="450"/>
      <c r="G495" s="450"/>
      <c r="H495" s="450"/>
      <c r="I495" s="55"/>
      <c r="J495" s="55"/>
      <c r="K495" s="55"/>
      <c r="L495" s="55"/>
      <c r="M495" s="55"/>
      <c r="N495" s="55"/>
      <c r="O495" s="55"/>
      <c r="P495" s="55"/>
      <c r="Q495" s="55"/>
      <c r="R495" s="55"/>
      <c r="S495" s="55"/>
      <c r="T495" s="55"/>
      <c r="U495" s="55"/>
      <c r="V495" s="55"/>
      <c r="W495" s="55"/>
      <c r="X495" s="55"/>
      <c r="Y495" s="55"/>
      <c r="Z495" s="55"/>
    </row>
    <row r="496" spans="1:26">
      <c r="A496" s="169" t="s">
        <v>988</v>
      </c>
      <c r="B496" s="476" t="s">
        <v>989</v>
      </c>
      <c r="D496" s="450"/>
      <c r="E496" s="450"/>
      <c r="F496" s="450"/>
      <c r="G496" s="450"/>
      <c r="H496" s="450"/>
      <c r="I496" s="55"/>
      <c r="J496" s="55"/>
      <c r="K496" s="55"/>
      <c r="L496" s="55"/>
      <c r="M496" s="55"/>
      <c r="N496" s="55"/>
      <c r="O496" s="55"/>
      <c r="P496" s="55"/>
      <c r="Q496" s="55"/>
      <c r="R496" s="55"/>
      <c r="S496" s="55"/>
      <c r="T496" s="55"/>
      <c r="U496" s="55"/>
      <c r="V496" s="55"/>
      <c r="W496" s="55"/>
      <c r="X496" s="55"/>
      <c r="Y496" s="55"/>
      <c r="Z496" s="55"/>
    </row>
    <row r="497" spans="1:26">
      <c r="A497" s="67" t="s">
        <v>157</v>
      </c>
      <c r="B497" s="482" t="s">
        <v>990</v>
      </c>
      <c r="D497" s="450"/>
      <c r="E497" s="450"/>
      <c r="F497" s="450"/>
      <c r="G497" s="450"/>
      <c r="H497" s="450"/>
      <c r="I497" s="55"/>
      <c r="J497" s="55"/>
      <c r="K497" s="55"/>
      <c r="L497" s="55"/>
      <c r="M497" s="55"/>
      <c r="N497" s="55"/>
      <c r="O497" s="55"/>
      <c r="P497" s="55"/>
      <c r="Q497" s="55"/>
      <c r="R497" s="55"/>
      <c r="S497" s="55"/>
      <c r="T497" s="55"/>
      <c r="U497" s="55"/>
      <c r="V497" s="55"/>
      <c r="W497" s="55"/>
      <c r="X497" s="55"/>
      <c r="Y497" s="55"/>
      <c r="Z497" s="55"/>
    </row>
    <row r="498" spans="1:26">
      <c r="A498" s="65"/>
      <c r="B498" s="470" t="s">
        <v>991</v>
      </c>
      <c r="D498" s="450"/>
      <c r="E498" s="450"/>
      <c r="F498" s="450"/>
      <c r="G498" s="450"/>
      <c r="H498" s="450"/>
      <c r="I498" s="55"/>
      <c r="J498" s="55"/>
      <c r="K498" s="55"/>
      <c r="L498" s="55"/>
      <c r="M498" s="55"/>
      <c r="N498" s="55"/>
      <c r="O498" s="55"/>
      <c r="P498" s="55"/>
      <c r="Q498" s="55"/>
      <c r="R498" s="55"/>
      <c r="S498" s="55"/>
      <c r="T498" s="55"/>
      <c r="U498" s="55"/>
      <c r="V498" s="55"/>
      <c r="W498" s="55"/>
      <c r="X498" s="55"/>
      <c r="Y498" s="55"/>
      <c r="Z498" s="55"/>
    </row>
    <row r="499" spans="1:26">
      <c r="A499" s="169" t="s">
        <v>992</v>
      </c>
      <c r="B499" s="476" t="s">
        <v>993</v>
      </c>
      <c r="D499" s="450"/>
      <c r="E499" s="450"/>
      <c r="F499" s="450"/>
      <c r="G499" s="450"/>
      <c r="H499" s="450"/>
      <c r="I499" s="55"/>
      <c r="J499" s="55"/>
      <c r="K499" s="55"/>
      <c r="L499" s="55"/>
      <c r="M499" s="55"/>
      <c r="N499" s="55"/>
      <c r="O499" s="55"/>
      <c r="P499" s="55"/>
      <c r="Q499" s="55"/>
      <c r="R499" s="55"/>
      <c r="S499" s="55"/>
      <c r="T499" s="55"/>
      <c r="U499" s="55"/>
      <c r="V499" s="55"/>
      <c r="W499" s="55"/>
      <c r="X499" s="55"/>
      <c r="Y499" s="55"/>
      <c r="Z499" s="55"/>
    </row>
    <row r="500" spans="1:26">
      <c r="A500" s="67" t="s">
        <v>157</v>
      </c>
      <c r="B500" s="470" t="s">
        <v>994</v>
      </c>
      <c r="D500" s="450"/>
      <c r="E500" s="450"/>
      <c r="F500" s="450"/>
      <c r="G500" s="450"/>
      <c r="H500" s="450"/>
      <c r="I500" s="55"/>
      <c r="J500" s="55"/>
      <c r="K500" s="55"/>
      <c r="L500" s="55"/>
      <c r="M500" s="55"/>
      <c r="N500" s="55"/>
      <c r="O500" s="55"/>
      <c r="P500" s="55"/>
      <c r="Q500" s="55"/>
      <c r="R500" s="55"/>
      <c r="S500" s="55"/>
      <c r="T500" s="55"/>
      <c r="U500" s="55"/>
      <c r="V500" s="55"/>
      <c r="W500" s="55"/>
      <c r="X500" s="55"/>
      <c r="Y500" s="55"/>
      <c r="Z500" s="55"/>
    </row>
    <row r="501" spans="1:26">
      <c r="A501" s="65"/>
      <c r="B501" s="470" t="s">
        <v>995</v>
      </c>
      <c r="D501" s="450"/>
      <c r="E501" s="450"/>
      <c r="F501" s="450"/>
      <c r="G501" s="450"/>
      <c r="H501" s="450"/>
      <c r="I501" s="55"/>
      <c r="J501" s="55"/>
      <c r="K501" s="55"/>
      <c r="L501" s="55"/>
      <c r="M501" s="55"/>
      <c r="N501" s="55"/>
      <c r="O501" s="55"/>
      <c r="P501" s="55"/>
      <c r="Q501" s="55"/>
      <c r="R501" s="55"/>
      <c r="S501" s="55"/>
      <c r="T501" s="55"/>
      <c r="U501" s="55"/>
      <c r="V501" s="55"/>
      <c r="W501" s="55"/>
      <c r="X501" s="55"/>
      <c r="Y501" s="55"/>
      <c r="Z501" s="55"/>
    </row>
    <row r="502" spans="1:26">
      <c r="A502" s="65"/>
      <c r="B502" s="489"/>
      <c r="D502" s="450"/>
      <c r="E502" s="450"/>
      <c r="F502" s="450"/>
      <c r="G502" s="450"/>
      <c r="H502" s="450"/>
      <c r="I502" s="55"/>
      <c r="J502" s="55"/>
      <c r="K502" s="55"/>
      <c r="L502" s="55"/>
      <c r="M502" s="55"/>
      <c r="N502" s="55"/>
      <c r="O502" s="55"/>
      <c r="P502" s="55"/>
      <c r="Q502" s="55"/>
      <c r="R502" s="55"/>
      <c r="S502" s="55"/>
      <c r="T502" s="55"/>
      <c r="U502" s="55"/>
      <c r="V502" s="55"/>
      <c r="W502" s="55"/>
      <c r="X502" s="55"/>
      <c r="Y502" s="55"/>
      <c r="Z502" s="55"/>
    </row>
    <row r="503" spans="1:26" ht="22.8">
      <c r="A503" s="64"/>
      <c r="B503" s="470" t="s">
        <v>1498</v>
      </c>
      <c r="C503" s="449"/>
      <c r="D503" s="450"/>
      <c r="E503" s="450"/>
      <c r="F503" s="450"/>
      <c r="G503" s="450"/>
      <c r="H503" s="450"/>
      <c r="I503" s="55"/>
      <c r="J503" s="55"/>
      <c r="K503" s="55"/>
      <c r="L503" s="55"/>
      <c r="M503" s="55"/>
      <c r="N503" s="55"/>
      <c r="O503" s="55"/>
      <c r="P503" s="55"/>
      <c r="Q503" s="55"/>
      <c r="R503" s="55"/>
      <c r="S503" s="55"/>
      <c r="T503" s="55"/>
      <c r="U503" s="55"/>
      <c r="V503" s="55"/>
      <c r="W503" s="55"/>
      <c r="X503" s="55"/>
      <c r="Y503" s="55"/>
      <c r="Z503" s="55"/>
    </row>
    <row r="504" spans="1:26">
      <c r="A504" s="64"/>
      <c r="B504" s="470"/>
      <c r="C504" s="449"/>
      <c r="D504" s="450"/>
      <c r="E504" s="450"/>
      <c r="F504" s="450"/>
      <c r="G504" s="450"/>
      <c r="H504" s="450"/>
      <c r="I504" s="55"/>
      <c r="J504" s="55"/>
      <c r="K504" s="55"/>
      <c r="L504" s="55"/>
      <c r="M504" s="55"/>
      <c r="N504" s="55"/>
      <c r="O504" s="55"/>
      <c r="P504" s="55"/>
      <c r="Q504" s="55"/>
      <c r="R504" s="55"/>
      <c r="S504" s="55"/>
      <c r="T504" s="55"/>
      <c r="U504" s="55"/>
      <c r="V504" s="55"/>
      <c r="W504" s="55"/>
      <c r="X504" s="55"/>
      <c r="Y504" s="55"/>
      <c r="Z504" s="55"/>
    </row>
    <row r="505" spans="1:26">
      <c r="A505" s="64"/>
      <c r="B505" s="482" t="s">
        <v>996</v>
      </c>
      <c r="C505" s="449"/>
      <c r="D505" s="450"/>
      <c r="E505" s="450"/>
      <c r="F505" s="450"/>
      <c r="G505" s="450"/>
      <c r="H505" s="450"/>
      <c r="I505" s="55"/>
      <c r="J505" s="55"/>
      <c r="K505" s="55"/>
      <c r="L505" s="55"/>
      <c r="M505" s="55"/>
      <c r="N505" s="55"/>
      <c r="O505" s="55"/>
      <c r="P505" s="55"/>
      <c r="Q505" s="55"/>
      <c r="R505" s="55"/>
      <c r="S505" s="55"/>
      <c r="T505" s="55"/>
      <c r="U505" s="55"/>
      <c r="V505" s="55"/>
      <c r="W505" s="55"/>
      <c r="X505" s="55"/>
      <c r="Y505" s="55"/>
      <c r="Z505" s="55"/>
    </row>
    <row r="506" spans="1:26">
      <c r="B506" s="478" t="s">
        <v>997</v>
      </c>
      <c r="C506" s="449"/>
      <c r="D506" s="450"/>
      <c r="E506" s="450"/>
      <c r="F506" s="450"/>
      <c r="G506" s="450"/>
      <c r="H506" s="450"/>
      <c r="I506" s="55"/>
      <c r="J506" s="55"/>
      <c r="K506" s="55"/>
      <c r="L506" s="55"/>
      <c r="M506" s="55"/>
      <c r="N506" s="55"/>
      <c r="O506" s="55"/>
      <c r="P506" s="55"/>
      <c r="Q506" s="55"/>
      <c r="R506" s="55"/>
      <c r="S506" s="55"/>
      <c r="T506" s="55"/>
      <c r="U506" s="55"/>
      <c r="V506" s="55"/>
      <c r="W506" s="55"/>
      <c r="X506" s="55"/>
      <c r="Y506" s="55"/>
      <c r="Z506" s="55"/>
    </row>
    <row r="507" spans="1:26">
      <c r="A507" s="64"/>
      <c r="B507" s="470"/>
      <c r="C507" s="449"/>
      <c r="D507" s="450"/>
      <c r="E507" s="450"/>
      <c r="F507" s="450"/>
      <c r="G507" s="450"/>
      <c r="H507" s="450"/>
      <c r="I507" s="55"/>
      <c r="J507" s="55"/>
      <c r="K507" s="55"/>
      <c r="L507" s="55"/>
      <c r="M507" s="55"/>
      <c r="N507" s="55"/>
      <c r="O507" s="55"/>
      <c r="P507" s="55"/>
      <c r="Q507" s="55"/>
      <c r="R507" s="55"/>
      <c r="S507" s="55"/>
      <c r="T507" s="55"/>
      <c r="U507" s="55"/>
      <c r="V507" s="55"/>
      <c r="W507" s="55"/>
      <c r="X507" s="55"/>
      <c r="Y507" s="55"/>
      <c r="Z507" s="55"/>
    </row>
    <row r="508" spans="1:26">
      <c r="A508" s="64"/>
      <c r="B508" s="477" t="s">
        <v>723</v>
      </c>
      <c r="C508" s="449"/>
      <c r="D508" s="450"/>
      <c r="E508" s="450"/>
      <c r="F508" s="450"/>
      <c r="G508" s="450"/>
      <c r="H508" s="450"/>
      <c r="I508" s="55"/>
      <c r="J508" s="55"/>
      <c r="K508" s="55"/>
      <c r="L508" s="55"/>
      <c r="M508" s="55"/>
      <c r="N508" s="55"/>
      <c r="O508" s="55"/>
      <c r="P508" s="55"/>
      <c r="Q508" s="55"/>
      <c r="R508" s="55"/>
      <c r="S508" s="55"/>
      <c r="T508" s="55"/>
      <c r="U508" s="55"/>
      <c r="V508" s="55"/>
      <c r="W508" s="55"/>
      <c r="X508" s="55"/>
      <c r="Y508" s="55"/>
      <c r="Z508" s="55"/>
    </row>
    <row r="509" spans="1:26" ht="26.4">
      <c r="A509" s="64"/>
      <c r="B509" s="470" t="s">
        <v>998</v>
      </c>
      <c r="C509" s="449"/>
      <c r="D509" s="450"/>
      <c r="E509" s="450"/>
      <c r="F509" s="450"/>
      <c r="G509" s="450"/>
      <c r="H509" s="450"/>
      <c r="I509" s="55"/>
      <c r="J509" s="55"/>
      <c r="K509" s="55"/>
      <c r="L509" s="55"/>
      <c r="M509" s="55"/>
      <c r="N509" s="55"/>
      <c r="O509" s="55"/>
      <c r="P509" s="55"/>
      <c r="Q509" s="55"/>
      <c r="R509" s="55"/>
      <c r="S509" s="55"/>
      <c r="T509" s="55"/>
      <c r="U509" s="55"/>
      <c r="V509" s="55"/>
      <c r="W509" s="55"/>
      <c r="X509" s="55"/>
      <c r="Y509" s="55"/>
      <c r="Z509" s="55"/>
    </row>
    <row r="510" spans="1:26">
      <c r="A510" s="64"/>
      <c r="B510" s="470"/>
      <c r="C510" s="449"/>
      <c r="D510" s="450"/>
      <c r="E510" s="450"/>
      <c r="F510" s="450"/>
      <c r="G510" s="450"/>
      <c r="H510" s="450"/>
      <c r="I510" s="55"/>
      <c r="J510" s="55"/>
      <c r="K510" s="55"/>
      <c r="L510" s="55"/>
      <c r="M510" s="55"/>
      <c r="N510" s="55"/>
      <c r="O510" s="55"/>
      <c r="P510" s="55"/>
      <c r="Q510" s="55"/>
      <c r="R510" s="55"/>
      <c r="S510" s="55"/>
      <c r="T510" s="55"/>
      <c r="U510" s="55"/>
      <c r="V510" s="55"/>
      <c r="W510" s="55"/>
      <c r="X510" s="55"/>
      <c r="Y510" s="55"/>
      <c r="Z510" s="55"/>
    </row>
    <row r="511" spans="1:26" ht="16.2">
      <c r="A511" s="64"/>
      <c r="B511" s="484" t="s">
        <v>999</v>
      </c>
      <c r="C511" s="449"/>
      <c r="D511" s="450"/>
      <c r="E511" s="450"/>
      <c r="F511" s="450"/>
      <c r="G511" s="450"/>
      <c r="H511" s="450"/>
      <c r="I511" s="55"/>
      <c r="J511" s="55"/>
      <c r="K511" s="55"/>
      <c r="L511" s="55"/>
      <c r="M511" s="55"/>
      <c r="N511" s="55"/>
      <c r="O511" s="55"/>
      <c r="P511" s="55"/>
      <c r="Q511" s="55"/>
      <c r="R511" s="55"/>
      <c r="S511" s="55"/>
      <c r="T511" s="55"/>
      <c r="U511" s="55"/>
      <c r="V511" s="55"/>
      <c r="W511" s="55"/>
      <c r="X511" s="55"/>
      <c r="Y511" s="55"/>
      <c r="Z511" s="55"/>
    </row>
    <row r="512" spans="1:26">
      <c r="A512" s="64"/>
      <c r="B512" s="470"/>
      <c r="C512" s="449"/>
      <c r="D512" s="450"/>
      <c r="E512" s="450"/>
      <c r="F512" s="450"/>
      <c r="G512" s="450"/>
      <c r="H512" s="450"/>
      <c r="I512" s="55"/>
      <c r="J512" s="55"/>
      <c r="K512" s="55"/>
      <c r="L512" s="55"/>
      <c r="M512" s="55"/>
      <c r="N512" s="55"/>
      <c r="O512" s="55"/>
      <c r="P512" s="55"/>
      <c r="Q512" s="55"/>
      <c r="R512" s="55"/>
      <c r="S512" s="55"/>
      <c r="T512" s="55"/>
      <c r="U512" s="55"/>
      <c r="V512" s="55"/>
      <c r="W512" s="55"/>
      <c r="X512" s="55"/>
      <c r="Y512" s="55"/>
      <c r="Z512" s="55"/>
    </row>
    <row r="513" spans="1:26">
      <c r="A513" s="64"/>
      <c r="B513" s="477" t="s">
        <v>723</v>
      </c>
      <c r="C513" s="449"/>
      <c r="D513" s="450"/>
      <c r="E513" s="450"/>
      <c r="F513" s="450"/>
      <c r="G513" s="450"/>
      <c r="H513" s="450"/>
      <c r="I513" s="55"/>
      <c r="J513" s="55"/>
      <c r="K513" s="55"/>
      <c r="L513" s="55"/>
      <c r="M513" s="55"/>
      <c r="N513" s="55"/>
      <c r="O513" s="55"/>
      <c r="P513" s="55"/>
      <c r="Q513" s="55"/>
      <c r="R513" s="55"/>
      <c r="S513" s="55"/>
      <c r="T513" s="55"/>
      <c r="U513" s="55"/>
      <c r="V513" s="55"/>
      <c r="W513" s="55"/>
      <c r="X513" s="55"/>
      <c r="Y513" s="55"/>
      <c r="Z513" s="55"/>
    </row>
    <row r="514" spans="1:26" ht="22.8">
      <c r="A514" s="64"/>
      <c r="B514" s="470" t="s">
        <v>1499</v>
      </c>
      <c r="C514" s="449"/>
      <c r="D514" s="450"/>
      <c r="E514" s="450"/>
      <c r="F514" s="450"/>
      <c r="G514" s="450"/>
      <c r="H514" s="450"/>
      <c r="I514" s="55"/>
      <c r="J514" s="55"/>
      <c r="K514" s="55"/>
      <c r="L514" s="55"/>
      <c r="M514" s="55"/>
      <c r="N514" s="55"/>
      <c r="O514" s="55"/>
      <c r="P514" s="55"/>
      <c r="Q514" s="55"/>
      <c r="R514" s="55"/>
      <c r="S514" s="55"/>
      <c r="T514" s="55"/>
      <c r="U514" s="55"/>
      <c r="V514" s="55"/>
      <c r="W514" s="55"/>
      <c r="X514" s="55"/>
      <c r="Y514" s="55"/>
      <c r="Z514" s="55"/>
    </row>
    <row r="515" spans="1:26" ht="22.8">
      <c r="A515" s="64"/>
      <c r="B515" s="470" t="s">
        <v>1000</v>
      </c>
      <c r="C515" s="449"/>
      <c r="D515" s="450"/>
      <c r="E515" s="450"/>
      <c r="F515" s="450"/>
      <c r="G515" s="450"/>
      <c r="H515" s="450"/>
      <c r="I515" s="55"/>
      <c r="J515" s="55"/>
      <c r="K515" s="55"/>
      <c r="L515" s="55"/>
      <c r="M515" s="55"/>
      <c r="N515" s="55"/>
      <c r="O515" s="55"/>
      <c r="P515" s="55"/>
      <c r="Q515" s="55"/>
      <c r="R515" s="55"/>
      <c r="S515" s="55"/>
      <c r="T515" s="55"/>
      <c r="U515" s="55"/>
      <c r="V515" s="55"/>
      <c r="W515" s="55"/>
      <c r="X515" s="55"/>
      <c r="Y515" s="55"/>
      <c r="Z515" s="55"/>
    </row>
    <row r="516" spans="1:26">
      <c r="A516" s="71"/>
      <c r="B516" s="483"/>
      <c r="C516" s="453"/>
      <c r="D516" s="453"/>
      <c r="E516" s="453"/>
      <c r="F516" s="453"/>
      <c r="G516" s="453"/>
      <c r="H516" s="453"/>
      <c r="I516" s="12"/>
      <c r="J516" s="12"/>
      <c r="K516" s="12"/>
      <c r="L516" s="12"/>
      <c r="M516" s="12"/>
      <c r="N516" s="12"/>
      <c r="O516" s="12"/>
      <c r="P516" s="12"/>
      <c r="Q516" s="12"/>
      <c r="R516" s="12"/>
      <c r="S516" s="12"/>
      <c r="T516" s="12"/>
      <c r="U516" s="12"/>
      <c r="V516" s="12"/>
      <c r="W516" s="12"/>
      <c r="X516" s="12"/>
      <c r="Y516" s="12"/>
      <c r="Z516" s="12"/>
    </row>
    <row r="517" spans="1:26" ht="17.399999999999999">
      <c r="A517" s="69" t="s">
        <v>160</v>
      </c>
      <c r="B517" s="470"/>
      <c r="C517" s="449"/>
      <c r="D517" s="450"/>
      <c r="E517" s="450"/>
      <c r="F517" s="450"/>
      <c r="G517" s="450"/>
      <c r="H517" s="450"/>
      <c r="I517" s="12"/>
      <c r="J517" s="12"/>
      <c r="K517" s="12"/>
      <c r="L517" s="12"/>
      <c r="M517" s="12"/>
      <c r="N517" s="12"/>
      <c r="O517" s="12"/>
      <c r="P517" s="12"/>
      <c r="Q517" s="12"/>
      <c r="R517" s="12"/>
      <c r="S517" s="12"/>
      <c r="T517" s="12"/>
      <c r="U517" s="12"/>
      <c r="V517" s="12"/>
      <c r="W517" s="12"/>
      <c r="X517" s="12"/>
      <c r="Y517" s="12"/>
      <c r="Z517" s="12"/>
    </row>
    <row r="518" spans="1:26">
      <c r="A518" s="64"/>
      <c r="B518" s="470"/>
      <c r="C518" s="449"/>
      <c r="D518" s="450"/>
      <c r="E518" s="450"/>
      <c r="F518" s="450"/>
      <c r="G518" s="450"/>
      <c r="H518" s="450"/>
      <c r="I518" s="12"/>
      <c r="J518" s="12"/>
      <c r="K518" s="12"/>
      <c r="L518" s="12"/>
      <c r="M518" s="12"/>
      <c r="N518" s="12"/>
      <c r="O518" s="12"/>
      <c r="P518" s="12"/>
      <c r="Q518" s="12"/>
      <c r="R518" s="12"/>
      <c r="S518" s="12"/>
      <c r="T518" s="12"/>
      <c r="U518" s="12"/>
      <c r="V518" s="12"/>
      <c r="W518" s="12"/>
      <c r="X518" s="12"/>
      <c r="Y518" s="12"/>
      <c r="Z518" s="12"/>
    </row>
    <row r="519" spans="1:26">
      <c r="A519" s="64"/>
      <c r="B519" s="477" t="s">
        <v>705</v>
      </c>
      <c r="C519" s="448"/>
      <c r="D519" s="450"/>
      <c r="E519" s="450"/>
      <c r="F519" s="450"/>
      <c r="G519" s="450"/>
      <c r="H519" s="450"/>
      <c r="I519" s="55"/>
      <c r="J519" s="55"/>
      <c r="K519" s="55"/>
      <c r="L519" s="55"/>
      <c r="M519" s="55"/>
      <c r="N519" s="55"/>
      <c r="O519" s="55"/>
      <c r="P519" s="55"/>
      <c r="Q519" s="55"/>
      <c r="R519" s="55"/>
      <c r="S519" s="55"/>
      <c r="T519" s="55"/>
      <c r="U519" s="55"/>
      <c r="V519" s="55"/>
      <c r="W519" s="55"/>
      <c r="X519" s="55"/>
      <c r="Y519" s="55"/>
      <c r="Z519" s="55"/>
    </row>
    <row r="520" spans="1:26">
      <c r="A520" s="64"/>
      <c r="B520" s="470" t="s">
        <v>1001</v>
      </c>
      <c r="C520" s="448"/>
      <c r="D520" s="450"/>
      <c r="E520" s="450"/>
      <c r="F520" s="450"/>
      <c r="G520" s="450"/>
      <c r="H520" s="450"/>
      <c r="I520" s="55"/>
      <c r="J520" s="55"/>
      <c r="K520" s="55"/>
      <c r="L520" s="55"/>
      <c r="M520" s="55"/>
      <c r="N520" s="55"/>
      <c r="O520" s="55"/>
      <c r="P520" s="55"/>
      <c r="Q520" s="55"/>
      <c r="R520" s="55"/>
      <c r="S520" s="55"/>
      <c r="T520" s="55"/>
      <c r="U520" s="55"/>
      <c r="V520" s="55"/>
      <c r="W520" s="55"/>
      <c r="X520" s="55"/>
      <c r="Y520" s="55"/>
      <c r="Z520" s="55"/>
    </row>
    <row r="521" spans="1:26">
      <c r="A521" s="64" t="s">
        <v>1002</v>
      </c>
      <c r="B521" s="470"/>
      <c r="C521" s="448"/>
      <c r="D521" s="450"/>
      <c r="E521" s="450"/>
      <c r="F521" s="450"/>
      <c r="G521" s="450"/>
      <c r="H521" s="450"/>
      <c r="I521" s="55"/>
      <c r="J521" s="55"/>
      <c r="K521" s="55"/>
      <c r="L521" s="55"/>
      <c r="M521" s="55"/>
      <c r="N521" s="55"/>
      <c r="O521" s="55"/>
      <c r="P521" s="55"/>
      <c r="Q521" s="55"/>
      <c r="R521" s="55"/>
      <c r="S521" s="55"/>
      <c r="T521" s="55"/>
      <c r="U521" s="55"/>
      <c r="V521" s="55"/>
      <c r="W521" s="55"/>
      <c r="X521" s="55"/>
      <c r="Y521" s="55"/>
      <c r="Z521" s="55"/>
    </row>
    <row r="522" spans="1:26">
      <c r="A522" s="72" t="s">
        <v>119</v>
      </c>
      <c r="B522" s="479" t="s">
        <v>1003</v>
      </c>
      <c r="C522" s="450"/>
      <c r="D522" s="450"/>
      <c r="E522" s="450"/>
      <c r="F522" s="450"/>
      <c r="G522" s="450"/>
      <c r="I522" s="55"/>
      <c r="J522" s="55"/>
      <c r="K522" s="55"/>
      <c r="L522" s="55"/>
      <c r="M522" s="55"/>
      <c r="N522" s="55"/>
      <c r="O522" s="55"/>
      <c r="P522" s="55"/>
      <c r="Q522" s="55"/>
      <c r="R522" s="55"/>
      <c r="S522" s="55"/>
      <c r="T522" s="55"/>
      <c r="U522" s="55"/>
      <c r="V522" s="55"/>
      <c r="W522" s="55"/>
      <c r="X522" s="55"/>
      <c r="Y522" s="55"/>
      <c r="Z522" s="55"/>
    </row>
    <row r="523" spans="1:26" ht="27" customHeight="1">
      <c r="A523" s="72" t="s">
        <v>119</v>
      </c>
      <c r="B523" s="481" t="s">
        <v>1004</v>
      </c>
      <c r="C523" s="176"/>
      <c r="D523" s="176"/>
      <c r="E523" s="176"/>
      <c r="F523" s="176"/>
      <c r="G523" s="176"/>
      <c r="I523" s="55"/>
      <c r="J523" s="55"/>
      <c r="K523" s="55"/>
      <c r="L523" s="55"/>
      <c r="M523" s="55"/>
      <c r="N523" s="55"/>
      <c r="O523" s="55"/>
      <c r="P523" s="55"/>
      <c r="Q523" s="55"/>
      <c r="R523" s="55"/>
      <c r="S523" s="55"/>
      <c r="T523" s="55"/>
      <c r="U523" s="55"/>
      <c r="V523" s="55"/>
      <c r="W523" s="55"/>
      <c r="X523" s="55"/>
      <c r="Y523" s="55"/>
      <c r="Z523" s="55"/>
    </row>
    <row r="524" spans="1:26">
      <c r="A524" s="72" t="s">
        <v>119</v>
      </c>
      <c r="B524" s="479" t="s">
        <v>769</v>
      </c>
      <c r="C524" s="450"/>
      <c r="D524" s="450"/>
      <c r="E524" s="450"/>
      <c r="F524" s="450"/>
      <c r="G524" s="450"/>
      <c r="I524" s="55"/>
      <c r="J524" s="55"/>
      <c r="K524" s="55"/>
      <c r="L524" s="55"/>
      <c r="M524" s="55"/>
      <c r="N524" s="55"/>
      <c r="O524" s="55"/>
      <c r="P524" s="55"/>
      <c r="Q524" s="55"/>
      <c r="R524" s="55"/>
      <c r="S524" s="55"/>
      <c r="T524" s="55"/>
      <c r="U524" s="55"/>
      <c r="V524" s="55"/>
      <c r="W524" s="55"/>
      <c r="X524" s="55"/>
      <c r="Y524" s="55"/>
      <c r="Z524" s="55"/>
    </row>
    <row r="525" spans="1:26">
      <c r="A525" s="72" t="s">
        <v>119</v>
      </c>
      <c r="B525" s="480" t="s">
        <v>770</v>
      </c>
      <c r="C525" s="450"/>
      <c r="D525" s="450"/>
      <c r="E525" s="450"/>
      <c r="F525" s="450"/>
      <c r="G525" s="450"/>
      <c r="I525" s="55"/>
      <c r="J525" s="55"/>
      <c r="K525" s="55"/>
      <c r="L525" s="55"/>
      <c r="M525" s="55"/>
      <c r="N525" s="55"/>
      <c r="O525" s="55"/>
      <c r="P525" s="55"/>
      <c r="Q525" s="55"/>
      <c r="R525" s="55"/>
      <c r="S525" s="55"/>
      <c r="T525" s="55"/>
      <c r="U525" s="55"/>
      <c r="V525" s="55"/>
      <c r="W525" s="55"/>
      <c r="X525" s="55"/>
      <c r="Y525" s="55"/>
      <c r="Z525" s="55"/>
    </row>
    <row r="526" spans="1:26">
      <c r="A526" s="72" t="s">
        <v>119</v>
      </c>
      <c r="B526" s="479" t="s">
        <v>1005</v>
      </c>
      <c r="C526" s="451"/>
      <c r="D526" s="450"/>
      <c r="E526" s="450"/>
      <c r="F526" s="450"/>
      <c r="G526" s="450"/>
      <c r="I526" s="12"/>
      <c r="J526" s="12"/>
      <c r="K526" s="12"/>
      <c r="L526" s="12"/>
      <c r="M526" s="12"/>
      <c r="N526" s="12"/>
      <c r="O526" s="12"/>
      <c r="P526" s="12"/>
      <c r="Q526" s="12"/>
      <c r="R526" s="12"/>
      <c r="S526" s="12"/>
      <c r="T526" s="12"/>
      <c r="U526" s="12"/>
      <c r="V526" s="12"/>
      <c r="W526" s="12"/>
      <c r="X526" s="12"/>
      <c r="Y526" s="12"/>
      <c r="Z526" s="12"/>
    </row>
    <row r="527" spans="1:26">
      <c r="A527" s="64"/>
      <c r="B527" s="487"/>
      <c r="C527" s="457"/>
      <c r="D527" s="451"/>
      <c r="E527" s="450"/>
      <c r="F527" s="450"/>
      <c r="G527" s="450"/>
      <c r="H527" s="450"/>
      <c r="I527" s="55"/>
      <c r="J527" s="55"/>
      <c r="K527" s="55"/>
      <c r="L527" s="55"/>
      <c r="M527" s="55"/>
      <c r="N527" s="55"/>
      <c r="O527" s="55"/>
      <c r="P527" s="55"/>
      <c r="Q527" s="55"/>
      <c r="R527" s="55"/>
      <c r="S527" s="55"/>
      <c r="T527" s="55"/>
      <c r="U527" s="55"/>
      <c r="V527" s="55"/>
      <c r="W527" s="55"/>
      <c r="X527" s="55"/>
      <c r="Y527" s="55"/>
      <c r="Z527" s="55"/>
    </row>
    <row r="528" spans="1:26">
      <c r="A528" s="64"/>
      <c r="B528" s="470" t="s">
        <v>772</v>
      </c>
      <c r="C528" s="449"/>
      <c r="D528" s="450"/>
      <c r="E528" s="450"/>
      <c r="F528" s="450"/>
      <c r="G528" s="450"/>
      <c r="H528" s="450"/>
      <c r="I528" s="55"/>
      <c r="J528" s="55"/>
      <c r="K528" s="55"/>
      <c r="L528" s="55"/>
      <c r="M528" s="55"/>
      <c r="N528" s="55"/>
      <c r="O528" s="55"/>
      <c r="P528" s="55"/>
      <c r="Q528" s="55"/>
      <c r="R528" s="55"/>
      <c r="S528" s="55"/>
      <c r="T528" s="55"/>
      <c r="U528" s="55"/>
      <c r="V528" s="55"/>
      <c r="W528" s="55"/>
      <c r="X528" s="55"/>
      <c r="Y528" s="55"/>
      <c r="Z528" s="55"/>
    </row>
    <row r="529" spans="1:26">
      <c r="B529" s="482" t="s">
        <v>1006</v>
      </c>
      <c r="C529" s="449"/>
      <c r="D529" s="450"/>
      <c r="E529" s="450"/>
      <c r="F529" s="450"/>
      <c r="G529" s="450"/>
      <c r="H529" s="450"/>
      <c r="I529" s="55"/>
      <c r="J529" s="55"/>
      <c r="K529" s="55"/>
      <c r="L529" s="55"/>
      <c r="M529" s="55"/>
      <c r="N529" s="55"/>
      <c r="O529" s="55"/>
      <c r="P529" s="55"/>
      <c r="Q529" s="55"/>
      <c r="R529" s="55"/>
      <c r="S529" s="55"/>
      <c r="T529" s="55"/>
      <c r="U529" s="55"/>
      <c r="V529" s="55"/>
      <c r="W529" s="55"/>
      <c r="X529" s="55"/>
      <c r="Y529" s="55"/>
      <c r="Z529" s="55"/>
    </row>
    <row r="530" spans="1:26">
      <c r="B530" s="482" t="s">
        <v>773</v>
      </c>
      <c r="C530" s="449"/>
      <c r="D530" s="450"/>
      <c r="E530" s="450"/>
      <c r="F530" s="450"/>
      <c r="G530" s="450"/>
      <c r="H530" s="450"/>
      <c r="I530" s="55"/>
      <c r="J530" s="55"/>
      <c r="K530" s="55"/>
      <c r="L530" s="55"/>
      <c r="M530" s="55"/>
      <c r="N530" s="55"/>
      <c r="O530" s="55"/>
      <c r="P530" s="55"/>
      <c r="Q530" s="55"/>
      <c r="R530" s="55"/>
      <c r="S530" s="55"/>
      <c r="T530" s="55"/>
      <c r="U530" s="55"/>
      <c r="V530" s="55"/>
      <c r="W530" s="55"/>
      <c r="X530" s="55"/>
      <c r="Y530" s="55"/>
      <c r="Z530" s="55"/>
    </row>
    <row r="531" spans="1:26">
      <c r="A531" s="64"/>
      <c r="B531" s="476" t="s">
        <v>1007</v>
      </c>
      <c r="C531" s="449"/>
      <c r="D531" s="450"/>
      <c r="E531" s="450"/>
      <c r="F531" s="450"/>
      <c r="G531" s="450"/>
      <c r="H531" s="450"/>
      <c r="I531" s="55"/>
      <c r="J531" s="55"/>
      <c r="K531" s="55"/>
      <c r="L531" s="55"/>
      <c r="M531" s="55"/>
      <c r="N531" s="55"/>
      <c r="O531" s="55"/>
      <c r="P531" s="55"/>
      <c r="Q531" s="55"/>
      <c r="R531" s="55"/>
      <c r="S531" s="55"/>
      <c r="T531" s="55"/>
      <c r="U531" s="55"/>
      <c r="V531" s="55"/>
      <c r="W531" s="55"/>
      <c r="X531" s="55"/>
      <c r="Y531" s="55"/>
      <c r="Z531" s="55"/>
    </row>
    <row r="532" spans="1:26" ht="23.4">
      <c r="A532" s="64"/>
      <c r="B532" s="476" t="s">
        <v>1500</v>
      </c>
      <c r="C532" s="449"/>
      <c r="D532" s="450"/>
      <c r="E532" s="450"/>
      <c r="F532" s="450"/>
      <c r="G532" s="450"/>
      <c r="H532" s="450"/>
      <c r="I532" s="55"/>
      <c r="J532" s="55"/>
      <c r="K532" s="55"/>
      <c r="L532" s="55"/>
      <c r="M532" s="55"/>
      <c r="N532" s="55"/>
      <c r="O532" s="55"/>
      <c r="P532" s="55"/>
      <c r="Q532" s="55"/>
      <c r="R532" s="55"/>
      <c r="S532" s="55"/>
      <c r="T532" s="55"/>
      <c r="U532" s="55"/>
      <c r="V532" s="55"/>
      <c r="W532" s="55"/>
      <c r="X532" s="55"/>
      <c r="Y532" s="55"/>
      <c r="Z532" s="55"/>
    </row>
    <row r="533" spans="1:26">
      <c r="A533" s="64"/>
      <c r="B533" s="470"/>
      <c r="C533" s="449"/>
      <c r="D533" s="450"/>
      <c r="E533" s="450"/>
      <c r="F533" s="450"/>
      <c r="G533" s="450"/>
      <c r="H533" s="450"/>
      <c r="I533" s="55"/>
      <c r="J533" s="55"/>
      <c r="K533" s="55"/>
      <c r="L533" s="55"/>
      <c r="M533" s="55"/>
      <c r="N533" s="55"/>
      <c r="O533" s="55"/>
      <c r="P533" s="55"/>
      <c r="Q533" s="55"/>
      <c r="R533" s="55"/>
      <c r="S533" s="55"/>
      <c r="T533" s="55"/>
      <c r="U533" s="55"/>
      <c r="V533" s="55"/>
      <c r="W533" s="55"/>
      <c r="X533" s="55"/>
      <c r="Y533" s="55"/>
      <c r="Z533" s="55"/>
    </row>
    <row r="534" spans="1:26">
      <c r="A534" s="64"/>
      <c r="B534" s="470"/>
      <c r="C534" s="449"/>
      <c r="D534" s="450"/>
      <c r="E534" s="450"/>
      <c r="F534" s="450"/>
      <c r="G534" s="450"/>
      <c r="H534" s="450"/>
      <c r="I534" s="55"/>
      <c r="J534" s="55"/>
      <c r="K534" s="55"/>
      <c r="L534" s="55"/>
      <c r="M534" s="55"/>
      <c r="N534" s="55"/>
      <c r="O534" s="55"/>
      <c r="P534" s="55"/>
      <c r="Q534" s="55"/>
      <c r="R534" s="55"/>
      <c r="S534" s="55"/>
      <c r="T534" s="55"/>
      <c r="U534" s="55"/>
      <c r="V534" s="55"/>
      <c r="W534" s="55"/>
      <c r="X534" s="55"/>
      <c r="Y534" s="55"/>
      <c r="Z534" s="55"/>
    </row>
    <row r="535" spans="1:26" ht="12.75" customHeight="1">
      <c r="A535" s="175"/>
      <c r="B535" s="490" t="s">
        <v>1008</v>
      </c>
      <c r="C535" s="176"/>
      <c r="D535" s="176"/>
      <c r="E535" s="176"/>
      <c r="F535" s="176"/>
      <c r="G535" s="176"/>
      <c r="H535" s="176"/>
      <c r="I535" s="55"/>
      <c r="J535" s="55"/>
      <c r="K535" s="55"/>
      <c r="L535" s="55"/>
      <c r="M535" s="55"/>
      <c r="N535" s="55"/>
      <c r="O535" s="55"/>
      <c r="P535" s="55"/>
      <c r="Q535" s="55"/>
      <c r="R535" s="55"/>
      <c r="S535" s="55"/>
      <c r="T535" s="55"/>
      <c r="U535" s="55"/>
      <c r="V535" s="55"/>
      <c r="W535" s="55"/>
      <c r="X535" s="55"/>
      <c r="Y535" s="55"/>
      <c r="Z535" s="55"/>
    </row>
    <row r="536" spans="1:26" ht="23.4">
      <c r="B536" s="469" t="s">
        <v>1009</v>
      </c>
      <c r="C536" s="449"/>
      <c r="D536" s="450"/>
      <c r="E536" s="450"/>
      <c r="F536" s="450"/>
      <c r="G536" s="450"/>
      <c r="H536" s="450"/>
      <c r="I536" s="55"/>
      <c r="J536" s="55"/>
      <c r="K536" s="55"/>
      <c r="L536" s="55"/>
      <c r="M536" s="55"/>
      <c r="N536" s="55"/>
      <c r="O536" s="55"/>
      <c r="P536" s="55"/>
      <c r="Q536" s="55"/>
      <c r="R536" s="55"/>
      <c r="S536" s="55"/>
      <c r="T536" s="55"/>
      <c r="U536" s="55"/>
      <c r="V536" s="55"/>
      <c r="W536" s="55"/>
      <c r="X536" s="55"/>
      <c r="Y536" s="55"/>
      <c r="Z536" s="55"/>
    </row>
    <row r="537" spans="1:26">
      <c r="B537" s="469" t="s">
        <v>1010</v>
      </c>
      <c r="C537" s="449"/>
      <c r="D537" s="450"/>
      <c r="E537" s="450"/>
      <c r="F537" s="450"/>
      <c r="G537" s="450"/>
      <c r="H537" s="450"/>
      <c r="I537" s="55"/>
      <c r="J537" s="55"/>
      <c r="K537" s="55"/>
      <c r="L537" s="55"/>
      <c r="M537" s="55"/>
      <c r="N537" s="55"/>
      <c r="O537" s="55"/>
      <c r="P537" s="55"/>
      <c r="Q537" s="55"/>
      <c r="R537" s="55"/>
      <c r="S537" s="55"/>
      <c r="T537" s="55"/>
      <c r="U537" s="55"/>
      <c r="V537" s="55"/>
      <c r="W537" s="55"/>
      <c r="X537" s="55"/>
      <c r="Y537" s="55"/>
      <c r="Z537" s="55"/>
    </row>
    <row r="538" spans="1:26">
      <c r="A538" s="64"/>
      <c r="B538" s="470"/>
      <c r="C538" s="449"/>
      <c r="D538" s="450"/>
      <c r="E538" s="450"/>
      <c r="F538" s="450"/>
      <c r="G538" s="450"/>
      <c r="H538" s="450"/>
      <c r="I538" s="55"/>
      <c r="J538" s="55"/>
      <c r="K538" s="55"/>
      <c r="L538" s="55"/>
      <c r="M538" s="55"/>
      <c r="N538" s="55"/>
      <c r="O538" s="55"/>
      <c r="P538" s="55"/>
      <c r="Q538" s="55"/>
      <c r="R538" s="55"/>
      <c r="S538" s="55"/>
      <c r="T538" s="55"/>
      <c r="U538" s="55"/>
      <c r="V538" s="55"/>
      <c r="W538" s="55"/>
      <c r="X538" s="55"/>
      <c r="Y538" s="55"/>
      <c r="Z538" s="55"/>
    </row>
    <row r="539" spans="1:26" ht="12.75" customHeight="1">
      <c r="B539" s="490" t="s">
        <v>1011</v>
      </c>
      <c r="C539" s="176"/>
      <c r="D539" s="176"/>
      <c r="E539" s="176"/>
      <c r="F539" s="176"/>
      <c r="G539" s="176"/>
      <c r="H539" s="176"/>
      <c r="I539" s="55"/>
      <c r="J539" s="55"/>
      <c r="K539" s="55"/>
      <c r="L539" s="55"/>
      <c r="M539" s="55"/>
      <c r="N539" s="55"/>
      <c r="O539" s="55"/>
      <c r="P539" s="55"/>
      <c r="Q539" s="55"/>
      <c r="R539" s="55"/>
      <c r="S539" s="55"/>
      <c r="T539" s="55"/>
      <c r="U539" s="55"/>
      <c r="V539" s="55"/>
      <c r="W539" s="55"/>
      <c r="X539" s="55"/>
      <c r="Y539" s="55"/>
      <c r="Z539" s="55"/>
    </row>
    <row r="540" spans="1:26" ht="23.4">
      <c r="B540" s="469" t="s">
        <v>1012</v>
      </c>
      <c r="C540" s="449"/>
      <c r="D540" s="450"/>
      <c r="E540" s="450"/>
      <c r="F540" s="450"/>
      <c r="G540" s="450"/>
      <c r="H540" s="450"/>
      <c r="I540" s="55"/>
      <c r="J540" s="55"/>
      <c r="K540" s="55"/>
      <c r="L540" s="55"/>
      <c r="M540" s="55"/>
      <c r="N540" s="55"/>
      <c r="O540" s="55"/>
      <c r="P540" s="55"/>
      <c r="Q540" s="55"/>
      <c r="R540" s="55"/>
      <c r="S540" s="55"/>
      <c r="T540" s="55"/>
      <c r="U540" s="55"/>
      <c r="V540" s="55"/>
      <c r="W540" s="55"/>
      <c r="X540" s="55"/>
      <c r="Y540" s="55"/>
      <c r="Z540" s="55"/>
    </row>
    <row r="541" spans="1:26">
      <c r="B541" s="469" t="s">
        <v>1010</v>
      </c>
      <c r="C541" s="449"/>
      <c r="D541" s="450"/>
      <c r="E541" s="450"/>
      <c r="F541" s="450"/>
      <c r="G541" s="450"/>
      <c r="H541" s="450"/>
      <c r="I541" s="55"/>
      <c r="J541" s="55"/>
      <c r="K541" s="55"/>
      <c r="L541" s="55"/>
      <c r="M541" s="55"/>
      <c r="N541" s="55"/>
      <c r="O541" s="55"/>
      <c r="P541" s="55"/>
      <c r="Q541" s="55"/>
      <c r="R541" s="55"/>
      <c r="S541" s="55"/>
      <c r="T541" s="55"/>
      <c r="U541" s="55"/>
      <c r="V541" s="55"/>
      <c r="W541" s="55"/>
      <c r="X541" s="55"/>
      <c r="Y541" s="55"/>
      <c r="Z541" s="55"/>
    </row>
    <row r="542" spans="1:26">
      <c r="A542" s="64"/>
      <c r="B542" s="470"/>
      <c r="C542" s="449"/>
      <c r="D542" s="450"/>
      <c r="E542" s="450"/>
      <c r="F542" s="450"/>
      <c r="G542" s="450"/>
      <c r="H542" s="450"/>
      <c r="I542" s="55"/>
      <c r="J542" s="55"/>
      <c r="K542" s="55"/>
      <c r="L542" s="55"/>
      <c r="M542" s="55"/>
      <c r="N542" s="55"/>
      <c r="O542" s="55"/>
      <c r="P542" s="55"/>
      <c r="Q542" s="55"/>
      <c r="R542" s="55"/>
      <c r="S542" s="55"/>
      <c r="T542" s="55"/>
      <c r="U542" s="55"/>
      <c r="V542" s="55"/>
      <c r="W542" s="55"/>
      <c r="X542" s="55"/>
      <c r="Y542" s="55"/>
      <c r="Z542" s="55"/>
    </row>
    <row r="543" spans="1:26" ht="12.75" customHeight="1">
      <c r="B543" s="490" t="s">
        <v>1013</v>
      </c>
      <c r="C543" s="176"/>
      <c r="D543" s="176"/>
      <c r="E543" s="176"/>
      <c r="F543" s="176"/>
      <c r="G543" s="176"/>
      <c r="H543" s="176"/>
      <c r="I543" s="55"/>
      <c r="J543" s="55"/>
      <c r="K543" s="55"/>
      <c r="L543" s="55"/>
      <c r="M543" s="55"/>
      <c r="N543" s="55"/>
      <c r="O543" s="55"/>
      <c r="P543" s="55"/>
      <c r="Q543" s="55"/>
      <c r="R543" s="55"/>
      <c r="S543" s="55"/>
      <c r="T543" s="55"/>
      <c r="U543" s="55"/>
      <c r="V543" s="55"/>
      <c r="W543" s="55"/>
      <c r="X543" s="55"/>
      <c r="Y543" s="55"/>
      <c r="Z543" s="55"/>
    </row>
    <row r="544" spans="1:26" ht="23.4">
      <c r="B544" s="469" t="s">
        <v>1014</v>
      </c>
      <c r="C544" s="449"/>
      <c r="D544" s="450"/>
      <c r="E544" s="450"/>
      <c r="F544" s="450"/>
      <c r="G544" s="450"/>
      <c r="H544" s="450"/>
      <c r="I544" s="55"/>
      <c r="J544" s="55"/>
      <c r="K544" s="55"/>
      <c r="L544" s="55"/>
      <c r="M544" s="55"/>
      <c r="N544" s="55"/>
      <c r="O544" s="55"/>
      <c r="P544" s="55"/>
      <c r="Q544" s="55"/>
      <c r="R544" s="55"/>
      <c r="S544" s="55"/>
      <c r="T544" s="55"/>
      <c r="U544" s="55"/>
      <c r="V544" s="55"/>
      <c r="W544" s="55"/>
      <c r="X544" s="55"/>
      <c r="Y544" s="55"/>
      <c r="Z544" s="55"/>
    </row>
    <row r="545" spans="1:26">
      <c r="B545" s="469" t="s">
        <v>1010</v>
      </c>
      <c r="C545" s="449"/>
      <c r="D545" s="450"/>
      <c r="E545" s="450"/>
      <c r="F545" s="450"/>
      <c r="G545" s="450"/>
      <c r="H545" s="450"/>
      <c r="I545" s="55"/>
      <c r="J545" s="55"/>
      <c r="K545" s="55"/>
      <c r="L545" s="55"/>
      <c r="M545" s="55"/>
      <c r="N545" s="55"/>
      <c r="O545" s="55"/>
      <c r="P545" s="55"/>
      <c r="Q545" s="55"/>
      <c r="R545" s="55"/>
      <c r="S545" s="55"/>
      <c r="T545" s="55"/>
      <c r="U545" s="55"/>
      <c r="V545" s="55"/>
      <c r="W545" s="55"/>
      <c r="X545" s="55"/>
      <c r="Y545" s="55"/>
      <c r="Z545" s="55"/>
    </row>
    <row r="546" spans="1:26">
      <c r="A546" s="64"/>
      <c r="B546" s="470"/>
      <c r="C546" s="449"/>
      <c r="D546" s="450"/>
      <c r="E546" s="450"/>
      <c r="F546" s="450"/>
      <c r="G546" s="450"/>
      <c r="H546" s="450"/>
      <c r="I546" s="55"/>
      <c r="J546" s="55"/>
      <c r="K546" s="55"/>
      <c r="L546" s="55"/>
      <c r="M546" s="55"/>
      <c r="N546" s="55"/>
      <c r="O546" s="55"/>
      <c r="P546" s="55"/>
      <c r="Q546" s="55"/>
      <c r="R546" s="55"/>
      <c r="S546" s="55"/>
      <c r="T546" s="55"/>
      <c r="U546" s="55"/>
      <c r="V546" s="55"/>
      <c r="W546" s="55"/>
      <c r="X546" s="55"/>
      <c r="Y546" s="55"/>
      <c r="Z546" s="55"/>
    </row>
    <row r="547" spans="1:26" ht="13.95" customHeight="1">
      <c r="B547" s="490" t="s">
        <v>1015</v>
      </c>
      <c r="C547" s="176"/>
      <c r="D547" s="176"/>
      <c r="E547" s="176"/>
      <c r="F547" s="176"/>
      <c r="G547" s="176"/>
      <c r="H547" s="176"/>
      <c r="I547" s="55"/>
      <c r="J547" s="55"/>
      <c r="K547" s="55"/>
      <c r="L547" s="55"/>
      <c r="M547" s="55"/>
      <c r="N547" s="55"/>
      <c r="O547" s="55"/>
      <c r="P547" s="55"/>
      <c r="Q547" s="55"/>
      <c r="R547" s="55"/>
      <c r="S547" s="55"/>
      <c r="T547" s="55"/>
      <c r="U547" s="55"/>
      <c r="V547" s="55"/>
      <c r="W547" s="55"/>
      <c r="X547" s="55"/>
      <c r="Y547" s="55"/>
      <c r="Z547" s="55"/>
    </row>
    <row r="548" spans="1:26" ht="23.4">
      <c r="B548" s="469" t="s">
        <v>1016</v>
      </c>
      <c r="C548" s="449"/>
      <c r="D548" s="450"/>
      <c r="E548" s="450"/>
      <c r="F548" s="450"/>
      <c r="G548" s="450"/>
      <c r="H548" s="450"/>
      <c r="I548" s="55"/>
      <c r="J548" s="55"/>
      <c r="K548" s="55"/>
      <c r="L548" s="55"/>
      <c r="M548" s="55"/>
      <c r="N548" s="55"/>
      <c r="O548" s="55"/>
      <c r="P548" s="55"/>
      <c r="Q548" s="55"/>
      <c r="R548" s="55"/>
      <c r="S548" s="55"/>
      <c r="T548" s="55"/>
      <c r="U548" s="55"/>
      <c r="V548" s="55"/>
      <c r="W548" s="55"/>
      <c r="X548" s="55"/>
      <c r="Y548" s="55"/>
      <c r="Z548" s="55"/>
    </row>
    <row r="549" spans="1:26">
      <c r="B549" s="469" t="s">
        <v>1010</v>
      </c>
      <c r="C549" s="449"/>
      <c r="D549" s="450"/>
      <c r="E549" s="450"/>
      <c r="F549" s="450"/>
      <c r="G549" s="450"/>
      <c r="H549" s="450"/>
      <c r="I549" s="55"/>
      <c r="J549" s="55"/>
      <c r="K549" s="55"/>
      <c r="L549" s="55"/>
      <c r="M549" s="55"/>
      <c r="N549" s="55"/>
      <c r="O549" s="55"/>
      <c r="P549" s="55"/>
      <c r="Q549" s="55"/>
      <c r="R549" s="55"/>
      <c r="S549" s="55"/>
      <c r="T549" s="55"/>
      <c r="U549" s="55"/>
      <c r="V549" s="55"/>
      <c r="W549" s="55"/>
      <c r="X549" s="55"/>
      <c r="Y549" s="55"/>
      <c r="Z549" s="55"/>
    </row>
    <row r="550" spans="1:26">
      <c r="A550" s="64"/>
      <c r="B550" s="470"/>
      <c r="C550" s="449"/>
      <c r="D550" s="450"/>
      <c r="E550" s="450"/>
      <c r="F550" s="450"/>
      <c r="G550" s="450"/>
      <c r="H550" s="450"/>
      <c r="I550" s="55"/>
      <c r="J550" s="55"/>
      <c r="K550" s="55"/>
      <c r="L550" s="55"/>
      <c r="M550" s="55"/>
      <c r="N550" s="55"/>
      <c r="O550" s="55"/>
      <c r="P550" s="55"/>
      <c r="Q550" s="55"/>
      <c r="R550" s="55"/>
      <c r="S550" s="55"/>
      <c r="T550" s="55"/>
      <c r="U550" s="55"/>
      <c r="V550" s="55"/>
      <c r="W550" s="55"/>
      <c r="X550" s="55"/>
      <c r="Y550" s="55"/>
      <c r="Z550" s="55"/>
    </row>
    <row r="551" spans="1:26">
      <c r="A551" s="64"/>
      <c r="B551" s="477" t="s">
        <v>723</v>
      </c>
      <c r="C551" s="449"/>
      <c r="D551" s="450"/>
      <c r="E551" s="450"/>
      <c r="F551" s="450"/>
      <c r="G551" s="450"/>
      <c r="H551" s="450"/>
      <c r="I551" s="55"/>
      <c r="J551" s="55"/>
      <c r="K551" s="55"/>
      <c r="L551" s="55"/>
      <c r="M551" s="55"/>
      <c r="N551" s="55"/>
      <c r="O551" s="55"/>
      <c r="P551" s="55"/>
      <c r="Q551" s="55"/>
      <c r="R551" s="55"/>
      <c r="S551" s="55"/>
      <c r="T551" s="55"/>
      <c r="U551" s="55"/>
      <c r="V551" s="55"/>
      <c r="W551" s="55"/>
      <c r="X551" s="55"/>
      <c r="Y551" s="55"/>
      <c r="Z551" s="55"/>
    </row>
    <row r="552" spans="1:26">
      <c r="A552" s="64"/>
      <c r="B552" s="470" t="s">
        <v>1017</v>
      </c>
      <c r="C552" s="449"/>
      <c r="D552" s="450"/>
      <c r="E552" s="450"/>
      <c r="F552" s="450"/>
      <c r="G552" s="450"/>
      <c r="H552" s="450"/>
      <c r="I552" s="55"/>
      <c r="J552" s="55"/>
      <c r="K552" s="55"/>
      <c r="L552" s="55"/>
      <c r="M552" s="55"/>
      <c r="N552" s="55"/>
      <c r="O552" s="55"/>
      <c r="P552" s="55"/>
      <c r="Q552" s="55"/>
      <c r="R552" s="55"/>
      <c r="S552" s="55"/>
      <c r="T552" s="55"/>
      <c r="U552" s="55"/>
      <c r="V552" s="55"/>
      <c r="W552" s="55"/>
      <c r="X552" s="55"/>
      <c r="Y552" s="55"/>
      <c r="Z552" s="55"/>
    </row>
    <row r="553" spans="1:26">
      <c r="A553" s="71"/>
      <c r="B553" s="483"/>
      <c r="C553" s="453"/>
      <c r="D553" s="453"/>
      <c r="E553" s="453"/>
      <c r="F553" s="453"/>
      <c r="G553" s="453"/>
      <c r="H553" s="453"/>
      <c r="I553" s="12"/>
      <c r="J553" s="12"/>
      <c r="K553" s="12"/>
      <c r="L553" s="12"/>
      <c r="M553" s="12"/>
      <c r="N553" s="12"/>
      <c r="O553" s="12"/>
      <c r="P553" s="12"/>
      <c r="Q553" s="12"/>
      <c r="R553" s="12"/>
      <c r="S553" s="12"/>
      <c r="T553" s="12"/>
      <c r="U553" s="12"/>
      <c r="V553" s="12"/>
      <c r="W553" s="12"/>
      <c r="X553" s="12"/>
      <c r="Y553" s="12"/>
      <c r="Z553" s="12"/>
    </row>
    <row r="554" spans="1:26" ht="17.399999999999999">
      <c r="A554" s="69" t="s">
        <v>1018</v>
      </c>
      <c r="B554" s="470"/>
      <c r="C554" s="449"/>
      <c r="D554" s="450"/>
      <c r="E554" s="450"/>
      <c r="F554" s="450"/>
      <c r="G554" s="450"/>
      <c r="H554" s="450"/>
      <c r="I554" s="12"/>
      <c r="J554" s="12"/>
      <c r="K554" s="12"/>
      <c r="L554" s="12"/>
      <c r="M554" s="12"/>
      <c r="N554" s="12"/>
      <c r="O554" s="12"/>
      <c r="P554" s="12"/>
      <c r="Q554" s="12"/>
      <c r="R554" s="12"/>
      <c r="S554" s="12"/>
      <c r="T554" s="12"/>
      <c r="U554" s="12"/>
      <c r="V554" s="12"/>
      <c r="W554" s="12"/>
      <c r="X554" s="12"/>
      <c r="Y554" s="12"/>
      <c r="Z554" s="12"/>
    </row>
    <row r="555" spans="1:26">
      <c r="A555" s="64"/>
      <c r="B555" s="470"/>
      <c r="C555" s="449"/>
      <c r="D555" s="450"/>
      <c r="E555" s="450"/>
      <c r="F555" s="450"/>
      <c r="G555" s="450"/>
      <c r="H555" s="450"/>
      <c r="I555" s="12"/>
      <c r="J555" s="12"/>
      <c r="K555" s="12"/>
      <c r="L555" s="12"/>
      <c r="M555" s="12"/>
      <c r="N555" s="12"/>
      <c r="O555" s="12"/>
      <c r="P555" s="12"/>
      <c r="Q555" s="12"/>
      <c r="R555" s="12"/>
      <c r="S555" s="12"/>
      <c r="T555" s="12"/>
      <c r="U555" s="12"/>
      <c r="V555" s="12"/>
      <c r="W555" s="12"/>
      <c r="X555" s="12"/>
      <c r="Y555" s="12"/>
      <c r="Z555" s="12"/>
    </row>
    <row r="556" spans="1:26" ht="16.2">
      <c r="A556" s="64"/>
      <c r="B556" s="484" t="s">
        <v>161</v>
      </c>
      <c r="C556" s="449"/>
      <c r="D556" s="450"/>
      <c r="E556" s="450"/>
      <c r="F556" s="450"/>
      <c r="G556" s="450"/>
      <c r="H556" s="450"/>
      <c r="I556" s="55"/>
      <c r="J556" s="55"/>
      <c r="K556" s="55"/>
      <c r="L556" s="55"/>
      <c r="M556" s="55"/>
      <c r="N556" s="55"/>
      <c r="O556" s="55"/>
      <c r="P556" s="55"/>
      <c r="Q556" s="55"/>
      <c r="R556" s="55"/>
      <c r="S556" s="55"/>
      <c r="T556" s="55"/>
      <c r="U556" s="55"/>
      <c r="V556" s="55"/>
      <c r="W556" s="55"/>
      <c r="X556" s="55"/>
      <c r="Y556" s="55"/>
      <c r="Z556" s="55"/>
    </row>
    <row r="557" spans="1:26">
      <c r="A557" s="64"/>
      <c r="B557" s="470"/>
      <c r="C557" s="449"/>
      <c r="D557" s="450"/>
      <c r="E557" s="450"/>
      <c r="F557" s="450"/>
      <c r="G557" s="450"/>
      <c r="H557" s="450"/>
      <c r="I557" s="55"/>
      <c r="J557" s="55"/>
      <c r="K557" s="55"/>
      <c r="L557" s="55"/>
      <c r="M557" s="55"/>
      <c r="N557" s="55"/>
      <c r="O557" s="55"/>
      <c r="P557" s="55"/>
      <c r="Q557" s="55"/>
      <c r="R557" s="55"/>
      <c r="S557" s="55"/>
      <c r="T557" s="55"/>
      <c r="U557" s="55"/>
      <c r="V557" s="55"/>
      <c r="W557" s="55"/>
      <c r="X557" s="55"/>
      <c r="Y557" s="55"/>
      <c r="Z557" s="55"/>
    </row>
    <row r="558" spans="1:26">
      <c r="A558" s="64"/>
      <c r="B558" s="477" t="s">
        <v>705</v>
      </c>
      <c r="C558" s="449"/>
      <c r="D558" s="450"/>
      <c r="E558" s="450"/>
      <c r="F558" s="450"/>
      <c r="G558" s="450"/>
      <c r="H558" s="450"/>
      <c r="I558" s="55"/>
      <c r="J558" s="55"/>
      <c r="K558" s="55"/>
      <c r="L558" s="55"/>
      <c r="M558" s="55"/>
      <c r="N558" s="55"/>
      <c r="O558" s="55"/>
      <c r="P558" s="55"/>
      <c r="Q558" s="55"/>
      <c r="R558" s="55"/>
      <c r="S558" s="55"/>
      <c r="T558" s="55"/>
      <c r="U558" s="55"/>
      <c r="V558" s="55"/>
      <c r="W558" s="55"/>
      <c r="X558" s="55"/>
      <c r="Y558" s="55"/>
      <c r="Z558" s="55"/>
    </row>
    <row r="559" spans="1:26">
      <c r="A559" s="64"/>
      <c r="B559" s="470" t="s">
        <v>1019</v>
      </c>
      <c r="C559" s="449"/>
      <c r="D559" s="450"/>
      <c r="E559" s="450"/>
      <c r="F559" s="450"/>
      <c r="G559" s="450"/>
      <c r="H559" s="450"/>
      <c r="I559" s="55"/>
      <c r="J559" s="55"/>
      <c r="K559" s="55"/>
      <c r="L559" s="55"/>
      <c r="M559" s="55"/>
      <c r="N559" s="55"/>
      <c r="O559" s="55"/>
      <c r="P559" s="55"/>
      <c r="Q559" s="55"/>
      <c r="R559" s="55"/>
      <c r="S559" s="55"/>
      <c r="T559" s="55"/>
      <c r="U559" s="55"/>
      <c r="V559" s="55"/>
      <c r="W559" s="55"/>
      <c r="X559" s="55"/>
      <c r="Y559" s="55"/>
      <c r="Z559" s="55"/>
    </row>
    <row r="560" spans="1:26">
      <c r="B560" s="478" t="s">
        <v>1002</v>
      </c>
      <c r="C560" s="449"/>
      <c r="D560" s="450"/>
      <c r="E560" s="450"/>
      <c r="F560" s="450"/>
      <c r="G560" s="450"/>
      <c r="H560" s="450"/>
      <c r="I560" s="55"/>
      <c r="J560" s="55"/>
      <c r="K560" s="55"/>
      <c r="L560" s="55"/>
      <c r="M560" s="55"/>
      <c r="N560" s="55"/>
      <c r="O560" s="55"/>
      <c r="P560" s="55"/>
      <c r="Q560" s="55"/>
      <c r="R560" s="55"/>
      <c r="S560" s="55"/>
      <c r="T560" s="55"/>
      <c r="U560" s="55"/>
      <c r="V560" s="55"/>
      <c r="W560" s="55"/>
      <c r="X560" s="55"/>
      <c r="Y560" s="55"/>
      <c r="Z560" s="55"/>
    </row>
    <row r="561" spans="1:26">
      <c r="A561" s="72" t="s">
        <v>119</v>
      </c>
      <c r="B561" s="479" t="s">
        <v>1020</v>
      </c>
      <c r="C561" s="450"/>
      <c r="E561" s="450"/>
      <c r="F561" s="450"/>
      <c r="G561" s="450"/>
      <c r="H561" s="450"/>
      <c r="I561" s="55"/>
      <c r="J561" s="55"/>
      <c r="K561" s="55"/>
      <c r="L561" s="55"/>
      <c r="M561" s="55"/>
      <c r="N561" s="55"/>
      <c r="O561" s="55"/>
      <c r="P561" s="55"/>
      <c r="Q561" s="55"/>
      <c r="R561" s="55"/>
      <c r="S561" s="55"/>
      <c r="T561" s="55"/>
      <c r="U561" s="55"/>
      <c r="V561" s="55"/>
      <c r="W561" s="55"/>
      <c r="X561" s="55"/>
      <c r="Y561" s="55"/>
      <c r="Z561" s="55"/>
    </row>
    <row r="562" spans="1:26">
      <c r="A562" s="72" t="s">
        <v>119</v>
      </c>
      <c r="B562" s="479" t="s">
        <v>1021</v>
      </c>
      <c r="C562" s="450"/>
      <c r="E562" s="450"/>
      <c r="F562" s="450"/>
      <c r="G562" s="450"/>
      <c r="H562" s="450"/>
      <c r="I562" s="55"/>
      <c r="J562" s="55"/>
      <c r="K562" s="55"/>
      <c r="L562" s="55"/>
      <c r="M562" s="55"/>
      <c r="N562" s="55"/>
      <c r="O562" s="55"/>
      <c r="P562" s="55"/>
      <c r="Q562" s="55"/>
      <c r="R562" s="55"/>
      <c r="S562" s="55"/>
      <c r="T562" s="55"/>
      <c r="U562" s="55"/>
      <c r="V562" s="55"/>
      <c r="W562" s="55"/>
      <c r="X562" s="55"/>
      <c r="Y562" s="55"/>
      <c r="Z562" s="55"/>
    </row>
    <row r="563" spans="1:26">
      <c r="A563" s="72" t="s">
        <v>119</v>
      </c>
      <c r="B563" s="480" t="s">
        <v>770</v>
      </c>
      <c r="C563" s="450"/>
      <c r="E563" s="450"/>
      <c r="F563" s="450"/>
      <c r="G563" s="450"/>
      <c r="H563" s="450"/>
      <c r="I563" s="55"/>
      <c r="J563" s="55"/>
      <c r="K563" s="55"/>
      <c r="L563" s="55"/>
      <c r="M563" s="55"/>
      <c r="N563" s="55"/>
      <c r="O563" s="55"/>
      <c r="P563" s="55"/>
      <c r="Q563" s="55"/>
      <c r="R563" s="55"/>
      <c r="S563" s="55"/>
      <c r="T563" s="55"/>
      <c r="U563" s="55"/>
      <c r="V563" s="55"/>
      <c r="W563" s="55"/>
      <c r="X563" s="55"/>
      <c r="Y563" s="55"/>
      <c r="Z563" s="55"/>
    </row>
    <row r="564" spans="1:26">
      <c r="A564" s="72" t="s">
        <v>119</v>
      </c>
      <c r="B564" s="480" t="s">
        <v>707</v>
      </c>
      <c r="C564" s="451"/>
      <c r="E564" s="450"/>
      <c r="F564" s="450"/>
      <c r="G564" s="450"/>
      <c r="H564" s="450"/>
      <c r="I564" s="12"/>
      <c r="J564" s="12"/>
      <c r="K564" s="12"/>
      <c r="L564" s="12"/>
      <c r="M564" s="12"/>
      <c r="N564" s="12"/>
      <c r="O564" s="12"/>
      <c r="P564" s="12"/>
      <c r="Q564" s="12"/>
      <c r="R564" s="12"/>
      <c r="S564" s="12"/>
      <c r="T564" s="12"/>
      <c r="U564" s="12"/>
      <c r="V564" s="12"/>
      <c r="W564" s="12"/>
      <c r="X564" s="12"/>
      <c r="Y564" s="12"/>
      <c r="Z564" s="12"/>
    </row>
    <row r="565" spans="1:26">
      <c r="A565" s="64"/>
      <c r="B565" s="487"/>
      <c r="C565" s="457"/>
      <c r="D565" s="450"/>
      <c r="E565" s="450"/>
      <c r="F565" s="450"/>
      <c r="G565" s="450"/>
      <c r="H565" s="450"/>
      <c r="I565" s="55"/>
      <c r="J565" s="55"/>
      <c r="K565" s="55"/>
      <c r="L565" s="55"/>
      <c r="M565" s="55"/>
      <c r="N565" s="55"/>
      <c r="O565" s="55"/>
      <c r="P565" s="55"/>
      <c r="Q565" s="55"/>
      <c r="R565" s="55"/>
      <c r="S565" s="55"/>
      <c r="T565" s="55"/>
      <c r="U565" s="55"/>
      <c r="V565" s="55"/>
      <c r="W565" s="55"/>
      <c r="X565" s="55"/>
      <c r="Y565" s="55"/>
      <c r="Z565" s="55"/>
    </row>
    <row r="566" spans="1:26">
      <c r="A566" s="64"/>
      <c r="B566" s="477" t="s">
        <v>942</v>
      </c>
      <c r="C566" s="449"/>
      <c r="D566" s="450"/>
      <c r="E566" s="450"/>
      <c r="F566" s="450"/>
      <c r="G566" s="450"/>
      <c r="H566" s="450"/>
      <c r="I566" s="55"/>
      <c r="J566" s="55"/>
      <c r="K566" s="55"/>
      <c r="L566" s="55"/>
      <c r="M566" s="55"/>
      <c r="N566" s="55"/>
      <c r="O566" s="55"/>
      <c r="P566" s="55"/>
      <c r="Q566" s="55"/>
      <c r="R566" s="55"/>
      <c r="S566" s="55"/>
      <c r="T566" s="55"/>
      <c r="U566" s="55"/>
      <c r="V566" s="55"/>
      <c r="W566" s="55"/>
      <c r="X566" s="55"/>
      <c r="Y566" s="55"/>
      <c r="Z566" s="55"/>
    </row>
    <row r="567" spans="1:26">
      <c r="A567" s="64"/>
      <c r="B567" s="470" t="s">
        <v>772</v>
      </c>
      <c r="C567" s="449"/>
      <c r="D567" s="450"/>
      <c r="E567" s="450"/>
      <c r="F567" s="450"/>
      <c r="G567" s="450"/>
      <c r="H567" s="450"/>
      <c r="I567" s="55"/>
      <c r="J567" s="55"/>
      <c r="K567" s="55"/>
      <c r="L567" s="55"/>
      <c r="M567" s="55"/>
      <c r="N567" s="55"/>
      <c r="O567" s="55"/>
      <c r="P567" s="55"/>
      <c r="Q567" s="55"/>
      <c r="R567" s="55"/>
      <c r="S567" s="55"/>
      <c r="T567" s="55"/>
      <c r="U567" s="55"/>
      <c r="V567" s="55"/>
      <c r="W567" s="55"/>
      <c r="X567" s="55"/>
      <c r="Y567" s="55"/>
      <c r="Z567" s="55"/>
    </row>
    <row r="568" spans="1:26">
      <c r="B568" s="470" t="s">
        <v>1022</v>
      </c>
      <c r="C568" s="449"/>
      <c r="D568" s="450"/>
      <c r="E568" s="450"/>
      <c r="F568" s="450"/>
      <c r="G568" s="450"/>
      <c r="H568" s="450"/>
      <c r="I568" s="55"/>
      <c r="J568" s="55"/>
      <c r="K568" s="55"/>
      <c r="L568" s="55"/>
      <c r="M568" s="55"/>
      <c r="N568" s="55"/>
      <c r="O568" s="55"/>
      <c r="P568" s="55"/>
      <c r="Q568" s="55"/>
      <c r="R568" s="55"/>
      <c r="S568" s="55"/>
      <c r="T568" s="55"/>
      <c r="U568" s="55"/>
      <c r="V568" s="55"/>
      <c r="W568" s="55"/>
      <c r="X568" s="55"/>
      <c r="Y568" s="55"/>
      <c r="Z568" s="55"/>
    </row>
    <row r="569" spans="1:26">
      <c r="B569" s="470" t="s">
        <v>773</v>
      </c>
      <c r="C569" s="449"/>
      <c r="D569" s="450"/>
      <c r="E569" s="450"/>
      <c r="F569" s="450"/>
      <c r="G569" s="450"/>
      <c r="H569" s="450"/>
      <c r="I569" s="55"/>
      <c r="J569" s="55"/>
      <c r="K569" s="55"/>
      <c r="L569" s="55"/>
      <c r="M569" s="55"/>
      <c r="N569" s="55"/>
      <c r="O569" s="55"/>
      <c r="P569" s="55"/>
      <c r="Q569" s="55"/>
      <c r="R569" s="55"/>
      <c r="S569" s="55"/>
      <c r="T569" s="55"/>
      <c r="U569" s="55"/>
      <c r="V569" s="55"/>
      <c r="W569" s="55"/>
      <c r="X569" s="55"/>
      <c r="Y569" s="55"/>
      <c r="Z569" s="55"/>
    </row>
    <row r="570" spans="1:26" ht="22.8">
      <c r="A570" s="64"/>
      <c r="B570" s="470" t="s">
        <v>1023</v>
      </c>
      <c r="C570" s="449"/>
      <c r="D570" s="450"/>
      <c r="E570" s="450"/>
      <c r="F570" s="450"/>
      <c r="G570" s="450"/>
      <c r="H570" s="450"/>
      <c r="I570" s="55"/>
      <c r="J570" s="55"/>
      <c r="K570" s="55"/>
      <c r="L570" s="55"/>
      <c r="M570" s="55"/>
      <c r="N570" s="55"/>
      <c r="O570" s="55"/>
      <c r="P570" s="55"/>
      <c r="Q570" s="55"/>
      <c r="R570" s="55"/>
      <c r="S570" s="55"/>
      <c r="T570" s="55"/>
      <c r="U570" s="55"/>
      <c r="V570" s="55"/>
      <c r="W570" s="55"/>
      <c r="X570" s="55"/>
      <c r="Y570" s="55"/>
      <c r="Z570" s="55"/>
    </row>
    <row r="571" spans="1:26" ht="22.8">
      <c r="B571" s="469" t="s">
        <v>1024</v>
      </c>
      <c r="C571" s="449"/>
      <c r="D571" s="450"/>
      <c r="E571" s="450"/>
      <c r="F571" s="450"/>
      <c r="G571" s="450"/>
      <c r="H571" s="450"/>
      <c r="I571" s="55"/>
      <c r="J571" s="55"/>
      <c r="K571" s="55"/>
      <c r="L571" s="55"/>
      <c r="M571" s="55"/>
      <c r="N571" s="55"/>
      <c r="O571" s="55"/>
      <c r="P571" s="55"/>
      <c r="Q571" s="55"/>
      <c r="R571" s="55"/>
      <c r="S571" s="55"/>
      <c r="T571" s="55"/>
      <c r="U571" s="55"/>
      <c r="V571" s="55"/>
      <c r="W571" s="55"/>
      <c r="X571" s="55"/>
      <c r="Y571" s="55"/>
      <c r="Z571" s="55"/>
    </row>
    <row r="572" spans="1:26" ht="22.8">
      <c r="B572" s="469" t="s">
        <v>1449</v>
      </c>
      <c r="C572" s="449"/>
      <c r="D572" s="450"/>
      <c r="E572" s="450"/>
      <c r="F572" s="450"/>
      <c r="G572" s="450"/>
      <c r="H572" s="450"/>
      <c r="I572" s="55"/>
      <c r="J572" s="55"/>
      <c r="K572" s="55"/>
      <c r="L572" s="55"/>
      <c r="M572" s="55"/>
      <c r="N572" s="55"/>
      <c r="O572" s="55"/>
      <c r="P572" s="55"/>
      <c r="Q572" s="55"/>
      <c r="R572" s="55"/>
      <c r="S572" s="55"/>
      <c r="T572" s="55"/>
      <c r="U572" s="55"/>
      <c r="V572" s="55"/>
      <c r="W572" s="55"/>
      <c r="X572" s="55"/>
      <c r="Y572" s="55"/>
      <c r="Z572" s="55"/>
    </row>
    <row r="573" spans="1:26">
      <c r="A573" s="64"/>
      <c r="B573" s="470" t="s">
        <v>1025</v>
      </c>
      <c r="C573" s="449"/>
      <c r="D573" s="450"/>
      <c r="E573" s="450"/>
      <c r="F573" s="450"/>
      <c r="G573" s="450"/>
      <c r="H573" s="450"/>
      <c r="I573" s="55"/>
      <c r="J573" s="55"/>
      <c r="K573" s="55"/>
      <c r="L573" s="55"/>
      <c r="M573" s="55"/>
      <c r="N573" s="55"/>
      <c r="O573" s="55"/>
      <c r="P573" s="55"/>
      <c r="Q573" s="55"/>
      <c r="R573" s="55"/>
      <c r="S573" s="55"/>
      <c r="T573" s="55"/>
      <c r="U573" s="55"/>
      <c r="V573" s="55"/>
      <c r="W573" s="55"/>
      <c r="X573" s="55"/>
      <c r="Y573" s="55"/>
      <c r="Z573" s="55"/>
    </row>
    <row r="574" spans="1:26" ht="22.8">
      <c r="B574" s="469" t="s">
        <v>1026</v>
      </c>
      <c r="C574" s="449"/>
      <c r="D574" s="450"/>
      <c r="E574" s="450"/>
      <c r="F574" s="450"/>
      <c r="G574" s="450"/>
      <c r="H574" s="450"/>
      <c r="I574" s="55"/>
      <c r="J574" s="55"/>
      <c r="K574" s="55"/>
      <c r="L574" s="55"/>
      <c r="M574" s="55"/>
      <c r="N574" s="55"/>
      <c r="O574" s="55"/>
      <c r="P574" s="55"/>
      <c r="Q574" s="55"/>
      <c r="R574" s="55"/>
      <c r="S574" s="55"/>
      <c r="T574" s="55"/>
      <c r="U574" s="55"/>
      <c r="V574" s="55"/>
      <c r="W574" s="55"/>
      <c r="X574" s="55"/>
      <c r="Y574" s="55"/>
      <c r="Z574" s="55"/>
    </row>
    <row r="575" spans="1:26" ht="22.8">
      <c r="B575" s="469" t="s">
        <v>1027</v>
      </c>
      <c r="C575" s="449"/>
      <c r="D575" s="450"/>
      <c r="E575" s="450"/>
      <c r="F575" s="450"/>
      <c r="G575" s="450"/>
      <c r="H575" s="450"/>
      <c r="I575" s="55"/>
      <c r="J575" s="55"/>
      <c r="K575" s="55"/>
      <c r="L575" s="55"/>
      <c r="M575" s="55"/>
      <c r="N575" s="55"/>
      <c r="O575" s="55"/>
      <c r="P575" s="55"/>
      <c r="Q575" s="55"/>
      <c r="R575" s="55"/>
      <c r="S575" s="55"/>
      <c r="T575" s="55"/>
      <c r="U575" s="55"/>
      <c r="V575" s="55"/>
      <c r="W575" s="55"/>
      <c r="X575" s="55"/>
      <c r="Y575" s="55"/>
      <c r="Z575" s="55"/>
    </row>
    <row r="576" spans="1:26">
      <c r="A576" s="64"/>
      <c r="B576" s="470"/>
      <c r="C576" s="449"/>
      <c r="D576" s="450"/>
      <c r="E576" s="450"/>
      <c r="F576" s="450"/>
      <c r="G576" s="450"/>
      <c r="H576" s="450"/>
      <c r="I576" s="55"/>
      <c r="J576" s="55"/>
      <c r="K576" s="55"/>
      <c r="L576" s="55"/>
      <c r="M576" s="55"/>
      <c r="N576" s="55"/>
      <c r="O576" s="55"/>
      <c r="P576" s="55"/>
      <c r="Q576" s="55"/>
      <c r="R576" s="55"/>
      <c r="S576" s="55"/>
      <c r="T576" s="55"/>
      <c r="U576" s="55"/>
      <c r="V576" s="55"/>
      <c r="W576" s="55"/>
      <c r="X576" s="55"/>
      <c r="Y576" s="55"/>
      <c r="Z576" s="55"/>
    </row>
    <row r="577" spans="1:26">
      <c r="A577" s="64"/>
      <c r="B577" s="477" t="s">
        <v>723</v>
      </c>
      <c r="C577" s="449"/>
      <c r="D577" s="450"/>
      <c r="E577" s="450"/>
      <c r="F577" s="450"/>
      <c r="G577" s="450"/>
      <c r="H577" s="450"/>
      <c r="I577" s="55"/>
      <c r="J577" s="55"/>
      <c r="K577" s="55"/>
      <c r="L577" s="55"/>
      <c r="M577" s="55"/>
      <c r="N577" s="55"/>
      <c r="O577" s="55"/>
      <c r="P577" s="55"/>
      <c r="Q577" s="55"/>
      <c r="R577" s="55"/>
      <c r="S577" s="55"/>
      <c r="T577" s="55"/>
      <c r="U577" s="55"/>
      <c r="V577" s="55"/>
      <c r="W577" s="55"/>
      <c r="X577" s="55"/>
      <c r="Y577" s="55"/>
      <c r="Z577" s="55"/>
    </row>
    <row r="578" spans="1:26">
      <c r="A578" s="64"/>
      <c r="B578" s="470" t="s">
        <v>1028</v>
      </c>
      <c r="C578" s="449"/>
      <c r="D578" s="450"/>
      <c r="E578" s="450"/>
      <c r="F578" s="450"/>
      <c r="G578" s="450"/>
      <c r="H578" s="450"/>
      <c r="I578" s="55"/>
      <c r="J578" s="55"/>
      <c r="K578" s="55"/>
      <c r="L578" s="55"/>
      <c r="M578" s="55"/>
      <c r="N578" s="55"/>
      <c r="O578" s="55"/>
      <c r="P578" s="55"/>
      <c r="Q578" s="55"/>
      <c r="R578" s="55"/>
      <c r="S578" s="55"/>
      <c r="T578" s="55"/>
      <c r="U578" s="55"/>
      <c r="V578" s="55"/>
      <c r="W578" s="55"/>
      <c r="X578" s="55"/>
      <c r="Y578" s="55"/>
      <c r="Z578" s="55"/>
    </row>
    <row r="579" spans="1:26">
      <c r="A579" s="64"/>
      <c r="B579" s="470"/>
      <c r="C579" s="449"/>
      <c r="D579" s="450"/>
      <c r="E579" s="450"/>
      <c r="F579" s="450"/>
      <c r="G579" s="450"/>
      <c r="H579" s="450"/>
      <c r="I579" s="55"/>
      <c r="J579" s="55"/>
      <c r="K579" s="55"/>
      <c r="L579" s="55"/>
      <c r="M579" s="55"/>
      <c r="N579" s="55"/>
      <c r="O579" s="55"/>
      <c r="P579" s="55"/>
      <c r="Q579" s="55"/>
      <c r="R579" s="55"/>
      <c r="S579" s="55"/>
      <c r="T579" s="55"/>
      <c r="U579" s="55"/>
      <c r="V579" s="55"/>
      <c r="W579" s="55"/>
      <c r="X579" s="55"/>
      <c r="Y579" s="55"/>
      <c r="Z579" s="55"/>
    </row>
    <row r="580" spans="1:26" ht="16.2">
      <c r="A580" s="64"/>
      <c r="B580" s="484" t="s">
        <v>1029</v>
      </c>
      <c r="C580" s="449"/>
      <c r="D580" s="450"/>
      <c r="E580" s="450"/>
      <c r="F580" s="450"/>
      <c r="G580" s="450"/>
      <c r="H580" s="450"/>
      <c r="I580" s="55"/>
      <c r="J580" s="55"/>
      <c r="K580" s="55"/>
      <c r="L580" s="55"/>
      <c r="M580" s="55"/>
      <c r="N580" s="55"/>
      <c r="O580" s="55"/>
      <c r="P580" s="55"/>
      <c r="Q580" s="55"/>
      <c r="R580" s="55"/>
      <c r="S580" s="55"/>
      <c r="T580" s="55"/>
      <c r="U580" s="55"/>
      <c r="V580" s="55"/>
      <c r="W580" s="55"/>
      <c r="X580" s="55"/>
      <c r="Y580" s="55"/>
      <c r="Z580" s="55"/>
    </row>
    <row r="581" spans="1:26">
      <c r="A581" s="64"/>
      <c r="B581" s="470"/>
      <c r="C581" s="449"/>
      <c r="D581" s="450"/>
      <c r="E581" s="450"/>
      <c r="F581" s="450"/>
      <c r="G581" s="450"/>
      <c r="H581" s="450"/>
      <c r="I581" s="55"/>
      <c r="J581" s="55"/>
      <c r="K581" s="55"/>
      <c r="L581" s="55"/>
      <c r="M581" s="55"/>
      <c r="N581" s="55"/>
      <c r="O581" s="55"/>
      <c r="P581" s="55"/>
      <c r="Q581" s="55"/>
      <c r="R581" s="55"/>
      <c r="S581" s="55"/>
      <c r="T581" s="55"/>
      <c r="U581" s="55"/>
      <c r="V581" s="55"/>
      <c r="W581" s="55"/>
      <c r="X581" s="55"/>
      <c r="Y581" s="55"/>
      <c r="Z581" s="55"/>
    </row>
    <row r="582" spans="1:26">
      <c r="A582" s="64"/>
      <c r="B582" s="477" t="s">
        <v>705</v>
      </c>
      <c r="C582" s="449"/>
      <c r="D582" s="450"/>
      <c r="E582" s="450"/>
      <c r="F582" s="450"/>
      <c r="G582" s="450"/>
      <c r="H582" s="450"/>
      <c r="I582" s="55"/>
      <c r="J582" s="55"/>
      <c r="K582" s="55"/>
      <c r="L582" s="55"/>
      <c r="M582" s="55"/>
      <c r="N582" s="55"/>
      <c r="O582" s="55"/>
      <c r="P582" s="55"/>
      <c r="Q582" s="55"/>
      <c r="R582" s="55"/>
      <c r="S582" s="55"/>
      <c r="T582" s="55"/>
      <c r="U582" s="55"/>
      <c r="V582" s="55"/>
      <c r="W582" s="55"/>
      <c r="X582" s="55"/>
      <c r="Y582" s="55"/>
      <c r="Z582" s="55"/>
    </row>
    <row r="583" spans="1:26" ht="22.8">
      <c r="A583" s="64"/>
      <c r="B583" s="470" t="s">
        <v>1030</v>
      </c>
      <c r="C583" s="449"/>
      <c r="D583" s="450"/>
      <c r="E583" s="450"/>
      <c r="F583" s="450"/>
      <c r="G583" s="450"/>
      <c r="H583" s="450"/>
      <c r="I583" s="55"/>
      <c r="J583" s="55"/>
      <c r="K583" s="55"/>
      <c r="L583" s="55"/>
      <c r="M583" s="55"/>
      <c r="N583" s="55"/>
      <c r="O583" s="55"/>
      <c r="P583" s="55"/>
      <c r="Q583" s="55"/>
      <c r="R583" s="55"/>
      <c r="S583" s="55"/>
      <c r="T583" s="55"/>
      <c r="U583" s="55"/>
      <c r="V583" s="55"/>
      <c r="W583" s="55"/>
      <c r="X583" s="55"/>
      <c r="Y583" s="55"/>
      <c r="Z583" s="55"/>
    </row>
    <row r="584" spans="1:26">
      <c r="B584" s="478" t="s">
        <v>1002</v>
      </c>
      <c r="C584" s="449"/>
      <c r="D584" s="450"/>
      <c r="E584" s="450"/>
      <c r="F584" s="450"/>
      <c r="G584" s="450"/>
      <c r="H584" s="450"/>
      <c r="I584" s="55"/>
      <c r="J584" s="55"/>
      <c r="K584" s="55"/>
      <c r="L584" s="55"/>
      <c r="M584" s="55"/>
      <c r="N584" s="55"/>
      <c r="O584" s="55"/>
      <c r="P584" s="55"/>
      <c r="Q584" s="55"/>
      <c r="R584" s="55"/>
      <c r="S584" s="55"/>
      <c r="T584" s="55"/>
      <c r="U584" s="55"/>
      <c r="V584" s="55"/>
      <c r="W584" s="55"/>
      <c r="X584" s="55"/>
      <c r="Y584" s="55"/>
      <c r="Z584" s="55"/>
    </row>
    <row r="585" spans="1:26">
      <c r="A585" s="72" t="s">
        <v>119</v>
      </c>
      <c r="B585" s="479" t="s">
        <v>1020</v>
      </c>
      <c r="C585" s="450"/>
      <c r="E585" s="450"/>
      <c r="F585" s="450"/>
      <c r="G585" s="450"/>
      <c r="H585" s="450"/>
      <c r="I585" s="55"/>
      <c r="J585" s="55"/>
      <c r="K585" s="55"/>
      <c r="L585" s="55"/>
      <c r="M585" s="55"/>
      <c r="N585" s="55"/>
      <c r="O585" s="55"/>
      <c r="P585" s="55"/>
      <c r="Q585" s="55"/>
      <c r="R585" s="55"/>
      <c r="S585" s="55"/>
      <c r="T585" s="55"/>
      <c r="U585" s="55"/>
      <c r="V585" s="55"/>
      <c r="W585" s="55"/>
      <c r="X585" s="55"/>
      <c r="Y585" s="55"/>
      <c r="Z585" s="55"/>
    </row>
    <row r="586" spans="1:26">
      <c r="A586" s="72" t="s">
        <v>119</v>
      </c>
      <c r="B586" s="479" t="s">
        <v>811</v>
      </c>
      <c r="C586" s="450"/>
      <c r="E586" s="450"/>
      <c r="F586" s="450"/>
      <c r="G586" s="450"/>
      <c r="H586" s="450"/>
      <c r="I586" s="55"/>
      <c r="J586" s="55"/>
      <c r="K586" s="55"/>
      <c r="L586" s="55"/>
      <c r="M586" s="55"/>
      <c r="N586" s="55"/>
      <c r="O586" s="55"/>
      <c r="P586" s="55"/>
      <c r="Q586" s="55"/>
      <c r="R586" s="55"/>
      <c r="S586" s="55"/>
      <c r="T586" s="55"/>
      <c r="U586" s="55"/>
      <c r="V586" s="55"/>
      <c r="W586" s="55"/>
      <c r="X586" s="55"/>
      <c r="Y586" s="55"/>
      <c r="Z586" s="55"/>
    </row>
    <row r="587" spans="1:26">
      <c r="A587" s="72" t="s">
        <v>119</v>
      </c>
      <c r="B587" s="480" t="s">
        <v>770</v>
      </c>
      <c r="C587" s="450"/>
      <c r="E587" s="450"/>
      <c r="F587" s="450"/>
      <c r="G587" s="450"/>
      <c r="H587" s="450"/>
      <c r="I587" s="55"/>
      <c r="J587" s="55"/>
      <c r="K587" s="55"/>
      <c r="L587" s="55"/>
      <c r="M587" s="55"/>
      <c r="N587" s="55"/>
      <c r="O587" s="55"/>
      <c r="P587" s="55"/>
      <c r="Q587" s="55"/>
      <c r="R587" s="55"/>
      <c r="S587" s="55"/>
      <c r="T587" s="55"/>
      <c r="U587" s="55"/>
      <c r="V587" s="55"/>
      <c r="W587" s="55"/>
      <c r="X587" s="55"/>
      <c r="Y587" s="55"/>
      <c r="Z587" s="55"/>
    </row>
    <row r="588" spans="1:26">
      <c r="A588" s="72" t="s">
        <v>119</v>
      </c>
      <c r="B588" s="480" t="s">
        <v>707</v>
      </c>
      <c r="C588" s="451"/>
      <c r="E588" s="450"/>
      <c r="F588" s="450"/>
      <c r="G588" s="450"/>
      <c r="H588" s="450"/>
      <c r="I588" s="12"/>
      <c r="J588" s="12"/>
      <c r="K588" s="12"/>
      <c r="L588" s="12"/>
      <c r="M588" s="12"/>
      <c r="N588" s="12"/>
      <c r="O588" s="12"/>
      <c r="P588" s="12"/>
      <c r="Q588" s="12"/>
      <c r="R588" s="12"/>
      <c r="S588" s="12"/>
      <c r="T588" s="12"/>
      <c r="U588" s="12"/>
      <c r="V588" s="12"/>
      <c r="W588" s="12"/>
      <c r="X588" s="12"/>
      <c r="Y588" s="12"/>
      <c r="Z588" s="12"/>
    </row>
    <row r="589" spans="1:26">
      <c r="A589" s="64"/>
      <c r="B589" s="470"/>
      <c r="C589" s="449"/>
      <c r="D589" s="450"/>
      <c r="E589" s="450"/>
      <c r="F589" s="450"/>
      <c r="G589" s="450"/>
      <c r="H589" s="450"/>
      <c r="I589" s="55"/>
      <c r="J589" s="55"/>
      <c r="K589" s="55"/>
      <c r="L589" s="55"/>
      <c r="M589" s="55"/>
      <c r="N589" s="55"/>
      <c r="O589" s="55"/>
      <c r="P589" s="55"/>
      <c r="Q589" s="55"/>
      <c r="R589" s="55"/>
      <c r="S589" s="55"/>
      <c r="T589" s="55"/>
      <c r="U589" s="55"/>
      <c r="V589" s="55"/>
      <c r="W589" s="55"/>
      <c r="X589" s="55"/>
      <c r="Y589" s="55"/>
      <c r="Z589" s="55"/>
    </row>
    <row r="590" spans="1:26">
      <c r="A590" s="64"/>
      <c r="B590" s="477" t="s">
        <v>942</v>
      </c>
      <c r="C590" s="449"/>
      <c r="D590" s="450"/>
      <c r="E590" s="450"/>
      <c r="F590" s="450"/>
      <c r="G590" s="450"/>
      <c r="H590" s="450"/>
      <c r="I590" s="55"/>
      <c r="J590" s="55"/>
      <c r="K590" s="55"/>
      <c r="L590" s="55"/>
      <c r="M590" s="55"/>
      <c r="N590" s="55"/>
      <c r="O590" s="55"/>
      <c r="P590" s="55"/>
      <c r="Q590" s="55"/>
      <c r="R590" s="55"/>
      <c r="S590" s="55"/>
      <c r="T590" s="55"/>
      <c r="U590" s="55"/>
      <c r="V590" s="55"/>
      <c r="W590" s="55"/>
      <c r="X590" s="55"/>
      <c r="Y590" s="55"/>
      <c r="Z590" s="55"/>
    </row>
    <row r="591" spans="1:26">
      <c r="A591" s="64"/>
      <c r="B591" s="470" t="s">
        <v>772</v>
      </c>
      <c r="C591" s="449"/>
      <c r="D591" s="450"/>
      <c r="E591" s="450"/>
      <c r="F591" s="450"/>
      <c r="G591" s="450"/>
      <c r="H591" s="450"/>
      <c r="I591" s="55"/>
      <c r="J591" s="55"/>
      <c r="K591" s="55"/>
      <c r="L591" s="55"/>
      <c r="M591" s="55"/>
      <c r="N591" s="55"/>
      <c r="O591" s="55"/>
      <c r="P591" s="55"/>
      <c r="Q591" s="55"/>
      <c r="R591" s="55"/>
      <c r="S591" s="55"/>
      <c r="T591" s="55"/>
      <c r="U591" s="55"/>
      <c r="V591" s="55"/>
      <c r="W591" s="55"/>
      <c r="X591" s="55"/>
      <c r="Y591" s="55"/>
      <c r="Z591" s="55"/>
    </row>
    <row r="592" spans="1:26">
      <c r="B592" s="482" t="s">
        <v>1031</v>
      </c>
      <c r="C592" s="449"/>
      <c r="D592" s="450"/>
      <c r="E592" s="450"/>
      <c r="F592" s="450"/>
      <c r="G592" s="450"/>
      <c r="H592" s="450"/>
      <c r="I592" s="55"/>
      <c r="J592" s="55"/>
      <c r="K592" s="55"/>
      <c r="L592" s="55"/>
      <c r="M592" s="55"/>
      <c r="N592" s="55"/>
      <c r="O592" s="55"/>
      <c r="P592" s="55"/>
      <c r="Q592" s="55"/>
      <c r="R592" s="55"/>
      <c r="S592" s="55"/>
      <c r="T592" s="55"/>
      <c r="U592" s="55"/>
      <c r="V592" s="55"/>
      <c r="W592" s="55"/>
      <c r="X592" s="55"/>
      <c r="Y592" s="55"/>
      <c r="Z592" s="55"/>
    </row>
    <row r="593" spans="1:26">
      <c r="B593" s="482" t="s">
        <v>773</v>
      </c>
      <c r="C593" s="449"/>
      <c r="D593" s="450"/>
      <c r="E593" s="450"/>
      <c r="F593" s="450"/>
      <c r="G593" s="450"/>
      <c r="H593" s="450"/>
      <c r="I593" s="55"/>
      <c r="J593" s="55"/>
      <c r="K593" s="55"/>
      <c r="L593" s="55"/>
      <c r="M593" s="55"/>
      <c r="N593" s="55"/>
      <c r="O593" s="55"/>
      <c r="P593" s="55"/>
      <c r="Q593" s="55"/>
      <c r="R593" s="55"/>
      <c r="S593" s="55"/>
      <c r="T593" s="55"/>
      <c r="U593" s="55"/>
      <c r="V593" s="55"/>
      <c r="W593" s="55"/>
      <c r="X593" s="55"/>
      <c r="Y593" s="55"/>
      <c r="Z593" s="55"/>
    </row>
    <row r="594" spans="1:26">
      <c r="B594" s="490" t="s">
        <v>1032</v>
      </c>
      <c r="C594" s="101"/>
      <c r="D594" s="101"/>
      <c r="E594" s="101"/>
      <c r="F594" s="101"/>
      <c r="G594" s="101"/>
      <c r="H594" s="101"/>
      <c r="I594" s="55"/>
      <c r="J594" s="55"/>
      <c r="K594" s="55"/>
      <c r="L594" s="55"/>
      <c r="M594" s="55"/>
      <c r="N594" s="55"/>
      <c r="O594" s="55"/>
      <c r="P594" s="55"/>
      <c r="Q594" s="55"/>
      <c r="R594" s="55"/>
      <c r="S594" s="55"/>
      <c r="T594" s="55"/>
      <c r="U594" s="55"/>
      <c r="V594" s="55"/>
      <c r="W594" s="55"/>
      <c r="X594" s="55"/>
      <c r="Y594" s="55"/>
      <c r="Z594" s="55"/>
    </row>
    <row r="595" spans="1:26" ht="25.95" customHeight="1">
      <c r="B595" s="469" t="s">
        <v>1033</v>
      </c>
      <c r="C595" s="176"/>
      <c r="D595" s="176"/>
      <c r="E595" s="176"/>
      <c r="F595" s="176"/>
      <c r="G595" s="176"/>
      <c r="H595" s="176"/>
      <c r="I595" s="55"/>
      <c r="J595" s="55"/>
      <c r="K595" s="55"/>
      <c r="L595" s="55"/>
      <c r="M595" s="55"/>
      <c r="N595" s="55"/>
      <c r="O595" s="55"/>
      <c r="P595" s="55"/>
      <c r="Q595" s="55"/>
      <c r="R595" s="55"/>
      <c r="S595" s="55"/>
      <c r="T595" s="55"/>
      <c r="U595" s="55"/>
      <c r="V595" s="55"/>
      <c r="W595" s="55"/>
      <c r="X595" s="55"/>
      <c r="Y595" s="55"/>
      <c r="Z595" s="55"/>
    </row>
    <row r="596" spans="1:26">
      <c r="A596" s="64"/>
      <c r="B596" s="470"/>
      <c r="C596" s="449"/>
      <c r="D596" s="450"/>
      <c r="E596" s="450"/>
      <c r="F596" s="450"/>
      <c r="G596" s="450"/>
      <c r="H596" s="450"/>
      <c r="I596" s="55"/>
      <c r="J596" s="55"/>
      <c r="K596" s="55"/>
      <c r="L596" s="55"/>
      <c r="M596" s="55"/>
      <c r="N596" s="55"/>
      <c r="O596" s="55"/>
      <c r="P596" s="55"/>
      <c r="Q596" s="55"/>
      <c r="R596" s="55"/>
      <c r="S596" s="55"/>
      <c r="T596" s="55"/>
      <c r="U596" s="55"/>
      <c r="V596" s="55"/>
      <c r="W596" s="55"/>
      <c r="X596" s="55"/>
      <c r="Y596" s="55"/>
      <c r="Z596" s="55"/>
    </row>
    <row r="597" spans="1:26">
      <c r="A597" s="64"/>
      <c r="B597" s="477" t="s">
        <v>723</v>
      </c>
      <c r="C597" s="449"/>
      <c r="D597" s="450"/>
      <c r="E597" s="450"/>
      <c r="F597" s="450"/>
      <c r="G597" s="450"/>
      <c r="H597" s="450"/>
      <c r="I597" s="55"/>
      <c r="J597" s="55"/>
      <c r="K597" s="55"/>
      <c r="L597" s="55"/>
      <c r="M597" s="55"/>
      <c r="N597" s="55"/>
      <c r="O597" s="55"/>
      <c r="P597" s="55"/>
      <c r="Q597" s="55"/>
      <c r="R597" s="55"/>
      <c r="S597" s="55"/>
      <c r="T597" s="55"/>
      <c r="U597" s="55"/>
      <c r="V597" s="55"/>
      <c r="W597" s="55"/>
      <c r="X597" s="55"/>
      <c r="Y597" s="55"/>
      <c r="Z597" s="55"/>
    </row>
    <row r="598" spans="1:26">
      <c r="A598" s="64"/>
      <c r="B598" s="470" t="s">
        <v>1034</v>
      </c>
      <c r="C598" s="449"/>
      <c r="D598" s="450"/>
      <c r="E598" s="450"/>
      <c r="F598" s="450"/>
      <c r="G598" s="450"/>
      <c r="H598" s="450"/>
      <c r="I598" s="55"/>
      <c r="J598" s="55"/>
      <c r="K598" s="55"/>
      <c r="L598" s="55"/>
      <c r="M598" s="55"/>
      <c r="N598" s="55"/>
      <c r="O598" s="55"/>
      <c r="P598" s="55"/>
      <c r="Q598" s="55"/>
      <c r="R598" s="55"/>
      <c r="S598" s="55"/>
      <c r="T598" s="55"/>
      <c r="U598" s="55"/>
      <c r="V598" s="55"/>
      <c r="W598" s="55"/>
      <c r="X598" s="55"/>
      <c r="Y598" s="55"/>
      <c r="Z598" s="55"/>
    </row>
    <row r="599" spans="1:26">
      <c r="A599" s="71"/>
      <c r="B599" s="483"/>
      <c r="C599" s="453"/>
      <c r="D599" s="453"/>
      <c r="E599" s="453"/>
      <c r="F599" s="453"/>
      <c r="G599" s="453"/>
      <c r="H599" s="453"/>
      <c r="I599" s="12"/>
      <c r="J599" s="12"/>
      <c r="K599" s="12"/>
      <c r="L599" s="12"/>
      <c r="M599" s="12"/>
      <c r="N599" s="12"/>
      <c r="O599" s="12"/>
      <c r="P599" s="12"/>
      <c r="Q599" s="12"/>
      <c r="R599" s="12"/>
      <c r="S599" s="12"/>
      <c r="T599" s="12"/>
      <c r="U599" s="12"/>
      <c r="V599" s="12"/>
      <c r="W599" s="12"/>
      <c r="X599" s="12"/>
      <c r="Y599" s="12"/>
      <c r="Z599" s="12"/>
    </row>
    <row r="600" spans="1:26" ht="17.399999999999999">
      <c r="A600" s="69" t="s">
        <v>1035</v>
      </c>
      <c r="B600" s="470"/>
      <c r="C600" s="449"/>
      <c r="D600" s="450"/>
      <c r="E600" s="450"/>
      <c r="F600" s="450"/>
      <c r="G600" s="450"/>
      <c r="H600" s="450"/>
      <c r="I600" s="12"/>
      <c r="J600" s="12"/>
      <c r="K600" s="12"/>
      <c r="L600" s="12"/>
      <c r="M600" s="12"/>
      <c r="N600" s="12"/>
      <c r="O600" s="12"/>
      <c r="P600" s="12"/>
      <c r="Q600" s="12"/>
      <c r="R600" s="12"/>
      <c r="S600" s="12"/>
      <c r="T600" s="12"/>
      <c r="U600" s="12"/>
      <c r="V600" s="12"/>
      <c r="W600" s="12"/>
      <c r="X600" s="12"/>
      <c r="Y600" s="12"/>
      <c r="Z600" s="12"/>
    </row>
    <row r="601" spans="1:26">
      <c r="A601" s="64"/>
      <c r="B601" s="470"/>
      <c r="C601" s="449"/>
      <c r="D601" s="450"/>
      <c r="E601" s="450"/>
      <c r="F601" s="450"/>
      <c r="G601" s="450"/>
      <c r="H601" s="450"/>
      <c r="I601" s="12"/>
      <c r="J601" s="12"/>
      <c r="K601" s="12"/>
      <c r="L601" s="12"/>
      <c r="M601" s="12"/>
      <c r="N601" s="12"/>
      <c r="O601" s="12"/>
      <c r="P601" s="12"/>
      <c r="Q601" s="12"/>
      <c r="R601" s="12"/>
      <c r="S601" s="12"/>
      <c r="T601" s="12"/>
      <c r="U601" s="12"/>
      <c r="V601" s="12"/>
      <c r="W601" s="12"/>
      <c r="X601" s="12"/>
      <c r="Y601" s="12"/>
      <c r="Z601" s="12"/>
    </row>
    <row r="602" spans="1:26">
      <c r="A602" s="64"/>
      <c r="B602" s="477" t="s">
        <v>705</v>
      </c>
      <c r="C602" s="449"/>
      <c r="D602" s="450"/>
      <c r="E602" s="450"/>
      <c r="F602" s="450"/>
      <c r="G602" s="450"/>
      <c r="H602" s="450"/>
      <c r="I602" s="55"/>
      <c r="J602" s="55"/>
      <c r="K602" s="55"/>
      <c r="L602" s="55"/>
      <c r="M602" s="55"/>
      <c r="N602" s="55"/>
      <c r="O602" s="55"/>
      <c r="P602" s="55"/>
      <c r="Q602" s="55"/>
      <c r="R602" s="55"/>
      <c r="S602" s="55"/>
      <c r="T602" s="55"/>
      <c r="U602" s="55"/>
      <c r="V602" s="55"/>
      <c r="W602" s="55"/>
      <c r="X602" s="55"/>
      <c r="Y602" s="55"/>
      <c r="Z602" s="55"/>
    </row>
    <row r="603" spans="1:26" ht="22.8">
      <c r="A603" s="64"/>
      <c r="B603" s="470" t="s">
        <v>1501</v>
      </c>
      <c r="C603" s="449"/>
      <c r="D603" s="450"/>
      <c r="E603" s="450"/>
      <c r="F603" s="450"/>
      <c r="G603" s="450"/>
      <c r="H603" s="450"/>
      <c r="I603" s="55"/>
      <c r="J603" s="55"/>
      <c r="K603" s="55"/>
      <c r="L603" s="55"/>
      <c r="M603" s="55"/>
      <c r="N603" s="55"/>
      <c r="O603" s="55"/>
      <c r="P603" s="55"/>
      <c r="Q603" s="55"/>
      <c r="R603" s="55"/>
      <c r="S603" s="55"/>
      <c r="T603" s="55"/>
      <c r="U603" s="55"/>
      <c r="V603" s="55"/>
      <c r="W603" s="55"/>
      <c r="X603" s="55"/>
      <c r="Y603" s="55"/>
      <c r="Z603" s="55"/>
    </row>
    <row r="604" spans="1:26">
      <c r="A604" s="64"/>
      <c r="B604" s="470"/>
      <c r="C604" s="449"/>
      <c r="D604" s="450"/>
      <c r="E604" s="450"/>
      <c r="F604" s="450"/>
      <c r="G604" s="450"/>
      <c r="H604" s="450"/>
      <c r="I604" s="55"/>
      <c r="J604" s="55"/>
      <c r="K604" s="55"/>
      <c r="L604" s="55"/>
      <c r="M604" s="55"/>
      <c r="N604" s="55"/>
      <c r="O604" s="55"/>
      <c r="P604" s="55"/>
      <c r="Q604" s="55"/>
      <c r="R604" s="55"/>
      <c r="S604" s="55"/>
      <c r="T604" s="55"/>
      <c r="U604" s="55"/>
      <c r="V604" s="55"/>
      <c r="W604" s="55"/>
      <c r="X604" s="55"/>
      <c r="Y604" s="55"/>
      <c r="Z604" s="55"/>
    </row>
    <row r="605" spans="1:26">
      <c r="A605" s="72" t="s">
        <v>119</v>
      </c>
      <c r="B605" s="479" t="s">
        <v>1020</v>
      </c>
      <c r="C605" s="450"/>
      <c r="E605" s="450"/>
      <c r="F605" s="450"/>
      <c r="G605" s="450"/>
      <c r="H605" s="450"/>
      <c r="I605" s="55"/>
      <c r="J605" s="55"/>
      <c r="K605" s="55"/>
      <c r="L605" s="55"/>
      <c r="M605" s="55"/>
      <c r="N605" s="55"/>
      <c r="O605" s="55"/>
      <c r="P605" s="55"/>
      <c r="Q605" s="55"/>
      <c r="R605" s="55"/>
      <c r="S605" s="55"/>
      <c r="T605" s="55"/>
      <c r="U605" s="55"/>
      <c r="V605" s="55"/>
      <c r="W605" s="55"/>
      <c r="X605" s="55"/>
      <c r="Y605" s="55"/>
      <c r="Z605" s="55"/>
    </row>
    <row r="606" spans="1:26">
      <c r="A606" s="72" t="s">
        <v>119</v>
      </c>
      <c r="B606" s="479" t="s">
        <v>811</v>
      </c>
      <c r="C606" s="450"/>
      <c r="E606" s="450"/>
      <c r="F606" s="450"/>
      <c r="G606" s="450"/>
      <c r="H606" s="450"/>
      <c r="I606" s="55"/>
      <c r="J606" s="55"/>
      <c r="K606" s="55"/>
      <c r="L606" s="55"/>
      <c r="M606" s="55"/>
      <c r="N606" s="55"/>
      <c r="O606" s="55"/>
      <c r="P606" s="55"/>
      <c r="Q606" s="55"/>
      <c r="R606" s="55"/>
      <c r="S606" s="55"/>
      <c r="T606" s="55"/>
      <c r="U606" s="55"/>
      <c r="V606" s="55"/>
      <c r="W606" s="55"/>
      <c r="X606" s="55"/>
      <c r="Y606" s="55"/>
      <c r="Z606" s="55"/>
    </row>
    <row r="607" spans="1:26">
      <c r="A607" s="72" t="s">
        <v>119</v>
      </c>
      <c r="B607" s="480" t="s">
        <v>770</v>
      </c>
      <c r="C607" s="450"/>
      <c r="E607" s="450"/>
      <c r="F607" s="450"/>
      <c r="G607" s="450"/>
      <c r="H607" s="450"/>
      <c r="I607" s="55"/>
      <c r="J607" s="55"/>
      <c r="K607" s="55"/>
      <c r="L607" s="55"/>
      <c r="M607" s="55"/>
      <c r="N607" s="55"/>
      <c r="O607" s="55"/>
      <c r="P607" s="55"/>
      <c r="Q607" s="55"/>
      <c r="R607" s="55"/>
      <c r="S607" s="55"/>
      <c r="T607" s="55"/>
      <c r="U607" s="55"/>
      <c r="V607" s="55"/>
      <c r="W607" s="55"/>
      <c r="X607" s="55"/>
      <c r="Y607" s="55"/>
      <c r="Z607" s="55"/>
    </row>
    <row r="608" spans="1:26">
      <c r="A608" s="72" t="s">
        <v>119</v>
      </c>
      <c r="B608" s="479" t="s">
        <v>1036</v>
      </c>
      <c r="C608" s="451"/>
      <c r="E608" s="450"/>
      <c r="F608" s="450"/>
      <c r="G608" s="450"/>
      <c r="H608" s="450"/>
      <c r="I608" s="12"/>
      <c r="J608" s="12"/>
      <c r="K608" s="12"/>
      <c r="L608" s="12"/>
      <c r="M608" s="12"/>
      <c r="N608" s="12"/>
      <c r="O608" s="12"/>
      <c r="P608" s="12"/>
      <c r="Q608" s="12"/>
      <c r="R608" s="12"/>
      <c r="S608" s="12"/>
      <c r="T608" s="12"/>
      <c r="U608" s="12"/>
      <c r="V608" s="12"/>
      <c r="W608" s="12"/>
      <c r="X608" s="12"/>
      <c r="Y608" s="12"/>
      <c r="Z608" s="12"/>
    </row>
    <row r="609" spans="1:26">
      <c r="A609" s="64"/>
      <c r="B609" s="470"/>
      <c r="C609" s="449"/>
      <c r="D609" s="450"/>
      <c r="E609" s="450"/>
      <c r="F609" s="450"/>
      <c r="G609" s="450"/>
      <c r="H609" s="450"/>
      <c r="I609" s="55"/>
      <c r="J609" s="55"/>
      <c r="K609" s="55"/>
      <c r="L609" s="55"/>
      <c r="M609" s="55"/>
      <c r="N609" s="55"/>
      <c r="O609" s="55"/>
      <c r="P609" s="55"/>
      <c r="Q609" s="55"/>
      <c r="R609" s="55"/>
      <c r="S609" s="55"/>
      <c r="T609" s="55"/>
      <c r="U609" s="55"/>
      <c r="V609" s="55"/>
      <c r="W609" s="55"/>
      <c r="X609" s="55"/>
      <c r="Y609" s="55"/>
      <c r="Z609" s="55"/>
    </row>
    <row r="610" spans="1:26">
      <c r="A610" s="64"/>
      <c r="B610" s="470" t="s">
        <v>1037</v>
      </c>
      <c r="C610" s="449"/>
      <c r="D610" s="450"/>
      <c r="E610" s="450"/>
      <c r="F610" s="450"/>
      <c r="G610" s="450"/>
      <c r="H610" s="450"/>
      <c r="I610" s="55"/>
      <c r="J610" s="55"/>
      <c r="K610" s="55"/>
      <c r="L610" s="55"/>
      <c r="M610" s="55"/>
      <c r="N610" s="55"/>
      <c r="O610" s="55"/>
      <c r="P610" s="55"/>
      <c r="Q610" s="55"/>
      <c r="R610" s="55"/>
      <c r="S610" s="55"/>
      <c r="T610" s="55"/>
      <c r="U610" s="55"/>
      <c r="V610" s="55"/>
      <c r="W610" s="55"/>
      <c r="X610" s="55"/>
      <c r="Y610" s="55"/>
      <c r="Z610" s="55"/>
    </row>
    <row r="611" spans="1:26">
      <c r="B611" s="478" t="s">
        <v>1038</v>
      </c>
      <c r="C611" s="449"/>
      <c r="D611" s="450"/>
      <c r="E611" s="450"/>
      <c r="F611" s="450"/>
      <c r="G611" s="450"/>
      <c r="H611" s="450"/>
      <c r="I611" s="55"/>
      <c r="J611" s="55"/>
      <c r="K611" s="55"/>
      <c r="L611" s="55"/>
      <c r="M611" s="55"/>
      <c r="N611" s="55"/>
      <c r="O611" s="55"/>
      <c r="P611" s="55"/>
      <c r="Q611" s="55"/>
      <c r="R611" s="55"/>
      <c r="S611" s="55"/>
      <c r="T611" s="55"/>
      <c r="U611" s="55"/>
      <c r="V611" s="55"/>
      <c r="W611" s="55"/>
      <c r="X611" s="55"/>
      <c r="Y611" s="55"/>
      <c r="Z611" s="55"/>
    </row>
    <row r="612" spans="1:26">
      <c r="B612" s="478" t="s">
        <v>1039</v>
      </c>
      <c r="C612" s="449"/>
      <c r="D612" s="450"/>
      <c r="E612" s="450"/>
      <c r="F612" s="450"/>
      <c r="G612" s="450"/>
      <c r="H612" s="450"/>
      <c r="I612" s="55"/>
      <c r="J612" s="55"/>
      <c r="K612" s="55"/>
      <c r="L612" s="55"/>
      <c r="M612" s="55"/>
      <c r="N612" s="55"/>
      <c r="O612" s="55"/>
      <c r="P612" s="55"/>
      <c r="Q612" s="55"/>
      <c r="R612" s="55"/>
      <c r="S612" s="55"/>
      <c r="T612" s="55"/>
      <c r="U612" s="55"/>
      <c r="V612" s="55"/>
      <c r="W612" s="55"/>
      <c r="X612" s="55"/>
      <c r="Y612" s="55"/>
      <c r="Z612" s="55"/>
    </row>
    <row r="613" spans="1:26">
      <c r="A613" s="64"/>
      <c r="B613" s="470" t="s">
        <v>1040</v>
      </c>
      <c r="C613" s="449"/>
      <c r="D613" s="450"/>
      <c r="E613" s="450"/>
      <c r="F613" s="450"/>
      <c r="G613" s="450"/>
      <c r="H613" s="450"/>
      <c r="I613" s="55"/>
      <c r="J613" s="55"/>
      <c r="K613" s="55"/>
      <c r="L613" s="55"/>
      <c r="M613" s="55"/>
      <c r="N613" s="55"/>
      <c r="O613" s="55"/>
      <c r="P613" s="55"/>
      <c r="Q613" s="55"/>
      <c r="R613" s="55"/>
      <c r="S613" s="55"/>
      <c r="T613" s="55"/>
      <c r="U613" s="55"/>
      <c r="V613" s="55"/>
      <c r="W613" s="55"/>
      <c r="X613" s="55"/>
      <c r="Y613" s="55"/>
      <c r="Z613" s="55"/>
    </row>
    <row r="614" spans="1:26">
      <c r="B614" s="478" t="s">
        <v>1041</v>
      </c>
      <c r="C614" s="449"/>
      <c r="D614" s="450"/>
      <c r="E614" s="450"/>
      <c r="F614" s="450"/>
      <c r="G614" s="450"/>
      <c r="H614" s="450"/>
      <c r="I614" s="55"/>
      <c r="J614" s="55"/>
      <c r="K614" s="55"/>
      <c r="L614" s="55"/>
      <c r="M614" s="55"/>
      <c r="N614" s="55"/>
      <c r="O614" s="55"/>
      <c r="P614" s="55"/>
      <c r="Q614" s="55"/>
      <c r="R614" s="55"/>
      <c r="S614" s="55"/>
      <c r="T614" s="55"/>
      <c r="U614" s="55"/>
      <c r="V614" s="55"/>
      <c r="W614" s="55"/>
      <c r="X614" s="55"/>
      <c r="Y614" s="55"/>
      <c r="Z614" s="55"/>
    </row>
    <row r="615" spans="1:26">
      <c r="A615" s="64"/>
      <c r="B615" s="470"/>
      <c r="C615" s="449"/>
      <c r="D615" s="450"/>
      <c r="E615" s="450"/>
      <c r="F615" s="450"/>
      <c r="G615" s="450"/>
      <c r="H615" s="450"/>
      <c r="I615" s="55"/>
      <c r="J615" s="55"/>
      <c r="K615" s="55"/>
      <c r="L615" s="55"/>
      <c r="M615" s="55"/>
      <c r="N615" s="55"/>
      <c r="O615" s="55"/>
      <c r="P615" s="55"/>
      <c r="Q615" s="55"/>
      <c r="R615" s="55"/>
      <c r="S615" s="55"/>
      <c r="T615" s="55"/>
      <c r="U615" s="55"/>
      <c r="V615" s="55"/>
      <c r="W615" s="55"/>
      <c r="X615" s="55"/>
      <c r="Y615" s="55"/>
      <c r="Z615" s="55"/>
    </row>
    <row r="616" spans="1:26">
      <c r="A616" s="64"/>
      <c r="B616" s="470" t="s">
        <v>1042</v>
      </c>
      <c r="C616" s="449"/>
      <c r="D616" s="450"/>
      <c r="E616" s="450"/>
      <c r="F616" s="450"/>
      <c r="G616" s="450"/>
      <c r="H616" s="450"/>
      <c r="I616" s="55"/>
      <c r="J616" s="55"/>
      <c r="K616" s="55"/>
      <c r="L616" s="55"/>
      <c r="M616" s="55"/>
      <c r="N616" s="55"/>
      <c r="O616" s="55"/>
      <c r="P616" s="55"/>
      <c r="Q616" s="55"/>
      <c r="R616" s="55"/>
      <c r="S616" s="55"/>
      <c r="T616" s="55"/>
      <c r="U616" s="55"/>
      <c r="V616" s="55"/>
      <c r="W616" s="55"/>
      <c r="X616" s="55"/>
      <c r="Y616" s="55"/>
      <c r="Z616" s="55"/>
    </row>
    <row r="617" spans="1:26">
      <c r="B617" s="478" t="s">
        <v>1043</v>
      </c>
      <c r="C617" s="449"/>
      <c r="D617" s="450"/>
      <c r="E617" s="450"/>
      <c r="F617" s="450"/>
      <c r="G617" s="450"/>
      <c r="H617" s="450"/>
      <c r="I617" s="55"/>
      <c r="J617" s="55"/>
      <c r="K617" s="55"/>
      <c r="L617" s="55"/>
      <c r="M617" s="55"/>
      <c r="N617" s="55"/>
      <c r="O617" s="55"/>
      <c r="P617" s="55"/>
      <c r="Q617" s="55"/>
      <c r="R617" s="55"/>
      <c r="S617" s="55"/>
      <c r="T617" s="55"/>
      <c r="U617" s="55"/>
      <c r="V617" s="55"/>
      <c r="W617" s="55"/>
      <c r="X617" s="55"/>
      <c r="Y617" s="55"/>
      <c r="Z617" s="55"/>
    </row>
    <row r="618" spans="1:26">
      <c r="A618" s="64"/>
      <c r="B618" s="470"/>
      <c r="C618" s="449"/>
      <c r="D618" s="450"/>
      <c r="E618" s="450"/>
      <c r="F618" s="450"/>
      <c r="G618" s="450"/>
      <c r="H618" s="450"/>
      <c r="I618" s="55"/>
      <c r="J618" s="55"/>
      <c r="K618" s="55"/>
      <c r="L618" s="55"/>
      <c r="M618" s="55"/>
      <c r="N618" s="55"/>
      <c r="O618" s="55"/>
      <c r="P618" s="55"/>
      <c r="Q618" s="55"/>
      <c r="R618" s="55"/>
      <c r="S618" s="55"/>
      <c r="T618" s="55"/>
      <c r="U618" s="55"/>
      <c r="V618" s="55"/>
      <c r="W618" s="55"/>
      <c r="X618" s="55"/>
      <c r="Y618" s="55"/>
      <c r="Z618" s="55"/>
    </row>
    <row r="619" spans="1:26">
      <c r="A619" s="64"/>
      <c r="B619" s="477" t="s">
        <v>942</v>
      </c>
      <c r="C619" s="449"/>
      <c r="D619" s="450"/>
      <c r="E619" s="450"/>
      <c r="F619" s="450"/>
      <c r="G619" s="450"/>
      <c r="H619" s="450"/>
      <c r="I619" s="55"/>
      <c r="J619" s="55"/>
      <c r="K619" s="55"/>
      <c r="L619" s="55"/>
      <c r="M619" s="55"/>
      <c r="N619" s="55"/>
      <c r="O619" s="55"/>
      <c r="P619" s="55"/>
      <c r="Q619" s="55"/>
      <c r="R619" s="55"/>
      <c r="S619" s="55"/>
      <c r="T619" s="55"/>
      <c r="U619" s="55"/>
      <c r="V619" s="55"/>
      <c r="W619" s="55"/>
      <c r="X619" s="55"/>
      <c r="Y619" s="55"/>
      <c r="Z619" s="55"/>
    </row>
    <row r="620" spans="1:26">
      <c r="A620" s="64"/>
      <c r="B620" s="470" t="s">
        <v>772</v>
      </c>
      <c r="C620" s="449"/>
      <c r="D620" s="450"/>
      <c r="E620" s="450"/>
      <c r="F620" s="450"/>
      <c r="G620" s="450"/>
      <c r="H620" s="450"/>
      <c r="I620" s="55"/>
      <c r="J620" s="55"/>
      <c r="K620" s="55"/>
      <c r="L620" s="55"/>
      <c r="M620" s="55"/>
      <c r="N620" s="55"/>
      <c r="O620" s="55"/>
      <c r="P620" s="55"/>
      <c r="Q620" s="55"/>
      <c r="R620" s="55"/>
      <c r="S620" s="55"/>
      <c r="T620" s="55"/>
      <c r="U620" s="55"/>
      <c r="V620" s="55"/>
      <c r="W620" s="55"/>
      <c r="X620" s="55"/>
      <c r="Y620" s="55"/>
      <c r="Z620" s="55"/>
    </row>
    <row r="621" spans="1:26">
      <c r="B621" s="482" t="s">
        <v>1044</v>
      </c>
      <c r="C621" s="449"/>
      <c r="D621" s="450"/>
      <c r="E621" s="450"/>
      <c r="F621" s="450"/>
      <c r="G621" s="450"/>
      <c r="H621" s="450"/>
      <c r="I621" s="55"/>
      <c r="J621" s="55"/>
      <c r="K621" s="55"/>
      <c r="L621" s="55"/>
      <c r="M621" s="55"/>
      <c r="N621" s="55"/>
      <c r="O621" s="55"/>
      <c r="P621" s="55"/>
      <c r="Q621" s="55"/>
      <c r="R621" s="55"/>
      <c r="S621" s="55"/>
      <c r="T621" s="55"/>
      <c r="U621" s="55"/>
      <c r="V621" s="55"/>
      <c r="W621" s="55"/>
      <c r="X621" s="55"/>
      <c r="Y621" s="55"/>
      <c r="Z621" s="55"/>
    </row>
    <row r="622" spans="1:26">
      <c r="B622" s="482" t="s">
        <v>773</v>
      </c>
      <c r="C622" s="449"/>
      <c r="D622" s="450"/>
      <c r="E622" s="450"/>
      <c r="F622" s="450"/>
      <c r="G622" s="450"/>
      <c r="H622" s="450"/>
      <c r="I622" s="55"/>
      <c r="J622" s="55"/>
      <c r="K622" s="55"/>
      <c r="L622" s="55"/>
      <c r="M622" s="55"/>
      <c r="N622" s="55"/>
      <c r="O622" s="55"/>
      <c r="P622" s="55"/>
      <c r="Q622" s="55"/>
      <c r="R622" s="55"/>
      <c r="S622" s="55"/>
      <c r="T622" s="55"/>
      <c r="U622" s="55"/>
      <c r="V622" s="55"/>
      <c r="W622" s="55"/>
      <c r="X622" s="55"/>
      <c r="Y622" s="55"/>
      <c r="Z622" s="55"/>
    </row>
    <row r="623" spans="1:26">
      <c r="A623" s="65"/>
      <c r="B623" s="470" t="s">
        <v>1045</v>
      </c>
      <c r="C623" s="449"/>
      <c r="D623" s="450"/>
      <c r="E623" s="454"/>
      <c r="F623" s="452"/>
      <c r="G623" s="450"/>
      <c r="H623" s="450"/>
      <c r="I623" s="55"/>
      <c r="J623" s="55"/>
      <c r="K623" s="55"/>
      <c r="L623" s="55"/>
      <c r="M623" s="55"/>
      <c r="N623" s="55"/>
      <c r="O623" s="55"/>
      <c r="P623" s="55"/>
      <c r="Q623" s="55"/>
      <c r="R623" s="55"/>
      <c r="S623" s="55"/>
      <c r="T623" s="55"/>
      <c r="U623" s="55"/>
      <c r="V623" s="55"/>
      <c r="W623" s="55"/>
      <c r="X623" s="55"/>
      <c r="Y623" s="55"/>
      <c r="Z623" s="55"/>
    </row>
    <row r="624" spans="1:26" ht="22.8">
      <c r="B624" s="470" t="s">
        <v>1046</v>
      </c>
      <c r="C624" s="449"/>
      <c r="D624" s="450"/>
      <c r="E624" s="454"/>
      <c r="F624" s="452"/>
      <c r="G624" s="450"/>
      <c r="H624" s="450"/>
      <c r="I624" s="55"/>
      <c r="J624" s="55"/>
      <c r="K624" s="55"/>
      <c r="L624" s="55"/>
      <c r="M624" s="55"/>
      <c r="N624" s="55"/>
      <c r="O624" s="55"/>
      <c r="P624" s="55"/>
      <c r="Q624" s="55"/>
      <c r="R624" s="55"/>
      <c r="S624" s="55"/>
      <c r="T624" s="55"/>
      <c r="U624" s="55"/>
      <c r="V624" s="55"/>
      <c r="W624" s="55"/>
      <c r="X624" s="55"/>
      <c r="Y624" s="55"/>
      <c r="Z624" s="55"/>
    </row>
    <row r="625" spans="1:26">
      <c r="B625" s="482" t="s">
        <v>1047</v>
      </c>
      <c r="C625" s="449"/>
      <c r="D625" s="450"/>
      <c r="E625" s="454"/>
      <c r="F625" s="452"/>
      <c r="G625" s="450"/>
      <c r="H625" s="450"/>
      <c r="I625" s="55"/>
      <c r="J625" s="55"/>
      <c r="K625" s="55"/>
      <c r="L625" s="55"/>
      <c r="M625" s="55"/>
      <c r="N625" s="55"/>
      <c r="O625" s="55"/>
      <c r="P625" s="55"/>
      <c r="Q625" s="55"/>
      <c r="R625" s="55"/>
      <c r="S625" s="55"/>
      <c r="T625" s="55"/>
      <c r="U625" s="55"/>
      <c r="V625" s="55"/>
      <c r="W625" s="55"/>
      <c r="X625" s="55"/>
      <c r="Y625" s="55"/>
      <c r="Z625" s="55"/>
    </row>
    <row r="626" spans="1:26">
      <c r="A626" s="65"/>
      <c r="B626" s="470" t="s">
        <v>1048</v>
      </c>
      <c r="C626" s="449"/>
      <c r="D626" s="450"/>
      <c r="E626" s="454"/>
      <c r="F626" s="452"/>
      <c r="G626" s="450"/>
      <c r="H626" s="450"/>
      <c r="I626" s="55"/>
      <c r="J626" s="55"/>
      <c r="K626" s="55"/>
      <c r="L626" s="55"/>
      <c r="M626" s="55"/>
      <c r="N626" s="55"/>
      <c r="O626" s="55"/>
      <c r="P626" s="55"/>
      <c r="Q626" s="55"/>
      <c r="R626" s="55"/>
      <c r="S626" s="55"/>
      <c r="T626" s="55"/>
      <c r="U626" s="55"/>
      <c r="V626" s="55"/>
      <c r="W626" s="55"/>
      <c r="X626" s="55"/>
      <c r="Y626" s="55"/>
      <c r="Z626" s="55"/>
    </row>
    <row r="627" spans="1:26" ht="22.8">
      <c r="A627" s="64"/>
      <c r="B627" s="470" t="s">
        <v>1049</v>
      </c>
      <c r="C627" s="449"/>
      <c r="D627" s="450"/>
      <c r="E627" s="450"/>
      <c r="F627" s="450"/>
      <c r="G627" s="450"/>
      <c r="H627" s="450"/>
      <c r="I627" s="55"/>
      <c r="J627" s="55"/>
      <c r="K627" s="55"/>
      <c r="L627" s="55"/>
      <c r="M627" s="55"/>
      <c r="N627" s="55"/>
      <c r="O627" s="55"/>
      <c r="P627" s="55"/>
      <c r="Q627" s="55"/>
      <c r="R627" s="55"/>
      <c r="S627" s="55"/>
      <c r="T627" s="55"/>
      <c r="U627" s="55"/>
      <c r="V627" s="55"/>
      <c r="W627" s="55"/>
      <c r="X627" s="55"/>
      <c r="Y627" s="55"/>
      <c r="Z627" s="55"/>
    </row>
    <row r="628" spans="1:26">
      <c r="B628" s="469" t="s">
        <v>1050</v>
      </c>
      <c r="C628" s="449"/>
      <c r="D628" s="450"/>
      <c r="E628" s="450"/>
      <c r="F628" s="450"/>
      <c r="G628" s="450"/>
      <c r="H628" s="450"/>
      <c r="I628" s="55"/>
      <c r="J628" s="55"/>
      <c r="K628" s="55"/>
      <c r="L628" s="55"/>
      <c r="M628" s="55"/>
      <c r="N628" s="55"/>
      <c r="O628" s="55"/>
      <c r="P628" s="55"/>
      <c r="Q628" s="55"/>
      <c r="R628" s="55"/>
      <c r="S628" s="55"/>
      <c r="T628" s="55"/>
      <c r="U628" s="55"/>
      <c r="V628" s="55"/>
      <c r="W628" s="55"/>
      <c r="X628" s="55"/>
      <c r="Y628" s="55"/>
      <c r="Z628" s="55"/>
    </row>
    <row r="629" spans="1:26">
      <c r="B629" s="469" t="s">
        <v>1051</v>
      </c>
      <c r="C629" s="449"/>
      <c r="D629" s="450"/>
      <c r="E629" s="450"/>
      <c r="F629" s="450"/>
      <c r="G629" s="450"/>
      <c r="H629" s="450"/>
      <c r="I629" s="55"/>
      <c r="J629" s="55"/>
      <c r="K629" s="55"/>
      <c r="L629" s="55"/>
      <c r="M629" s="55"/>
      <c r="N629" s="55"/>
      <c r="O629" s="55"/>
      <c r="P629" s="55"/>
      <c r="Q629" s="55"/>
      <c r="R629" s="55"/>
      <c r="S629" s="55"/>
      <c r="T629" s="55"/>
      <c r="U629" s="55"/>
      <c r="V629" s="55"/>
      <c r="W629" s="55"/>
      <c r="X629" s="55"/>
      <c r="Y629" s="55"/>
      <c r="Z629" s="55"/>
    </row>
    <row r="630" spans="1:26">
      <c r="A630" s="64"/>
      <c r="B630" s="470" t="s">
        <v>1052</v>
      </c>
      <c r="C630" s="449"/>
      <c r="D630" s="450"/>
      <c r="E630" s="450"/>
      <c r="F630" s="450"/>
      <c r="G630" s="450"/>
      <c r="H630" s="450"/>
      <c r="I630" s="55"/>
      <c r="J630" s="55"/>
      <c r="K630" s="55"/>
      <c r="L630" s="55"/>
      <c r="M630" s="55"/>
      <c r="N630" s="55"/>
      <c r="O630" s="55"/>
      <c r="P630" s="55"/>
      <c r="Q630" s="55"/>
      <c r="R630" s="55"/>
      <c r="S630" s="55"/>
      <c r="T630" s="55"/>
      <c r="U630" s="55"/>
      <c r="V630" s="55"/>
      <c r="W630" s="55"/>
      <c r="X630" s="55"/>
      <c r="Y630" s="55"/>
      <c r="Z630" s="55"/>
    </row>
    <row r="631" spans="1:26" ht="22.8">
      <c r="B631" s="469" t="s">
        <v>1053</v>
      </c>
      <c r="C631" s="449"/>
      <c r="D631" s="450"/>
      <c r="E631" s="450"/>
      <c r="F631" s="450"/>
      <c r="G631" s="450"/>
      <c r="H631" s="450"/>
      <c r="I631" s="55"/>
      <c r="J631" s="55"/>
      <c r="K631" s="55"/>
      <c r="L631" s="55"/>
      <c r="M631" s="55"/>
      <c r="N631" s="55"/>
      <c r="O631" s="55"/>
      <c r="P631" s="55"/>
      <c r="Q631" s="55"/>
      <c r="R631" s="55"/>
      <c r="S631" s="55"/>
      <c r="T631" s="55"/>
      <c r="U631" s="55"/>
      <c r="V631" s="55"/>
      <c r="W631" s="55"/>
      <c r="X631" s="55"/>
      <c r="Y631" s="55"/>
      <c r="Z631" s="55"/>
    </row>
    <row r="632" spans="1:26">
      <c r="A632" s="64"/>
      <c r="B632" s="470"/>
      <c r="C632" s="449"/>
      <c r="D632" s="450"/>
      <c r="E632" s="450"/>
      <c r="F632" s="450"/>
      <c r="G632" s="450"/>
      <c r="H632" s="450"/>
      <c r="I632" s="55"/>
      <c r="J632" s="55"/>
      <c r="K632" s="55"/>
      <c r="L632" s="55"/>
      <c r="M632" s="55"/>
      <c r="N632" s="55"/>
      <c r="O632" s="55"/>
      <c r="P632" s="55"/>
      <c r="Q632" s="55"/>
      <c r="R632" s="55"/>
      <c r="S632" s="55"/>
      <c r="T632" s="55"/>
      <c r="U632" s="55"/>
      <c r="V632" s="55"/>
      <c r="W632" s="55"/>
      <c r="X632" s="55"/>
      <c r="Y632" s="55"/>
      <c r="Z632" s="55"/>
    </row>
    <row r="633" spans="1:26">
      <c r="A633" s="64"/>
      <c r="B633" s="477" t="s">
        <v>723</v>
      </c>
      <c r="C633" s="449"/>
      <c r="D633" s="450"/>
      <c r="E633" s="450"/>
      <c r="F633" s="450"/>
      <c r="G633" s="450"/>
      <c r="H633" s="450"/>
      <c r="I633" s="55"/>
      <c r="J633" s="55"/>
      <c r="K633" s="55"/>
      <c r="L633" s="55"/>
      <c r="M633" s="55"/>
      <c r="N633" s="55"/>
      <c r="O633" s="55"/>
      <c r="P633" s="55"/>
      <c r="Q633" s="55"/>
      <c r="R633" s="55"/>
      <c r="S633" s="55"/>
      <c r="T633" s="55"/>
      <c r="U633" s="55"/>
      <c r="V633" s="55"/>
      <c r="W633" s="55"/>
      <c r="X633" s="55"/>
      <c r="Y633" s="55"/>
      <c r="Z633" s="55"/>
    </row>
    <row r="634" spans="1:26">
      <c r="A634" s="64"/>
      <c r="B634" s="470" t="s">
        <v>1054</v>
      </c>
      <c r="C634" s="449"/>
      <c r="D634" s="450"/>
      <c r="E634" s="450"/>
      <c r="F634" s="450"/>
      <c r="G634" s="450"/>
      <c r="H634" s="450"/>
      <c r="I634" s="55"/>
      <c r="J634" s="55"/>
      <c r="K634" s="55"/>
      <c r="L634" s="55"/>
      <c r="M634" s="55"/>
      <c r="N634" s="55"/>
      <c r="O634" s="55"/>
      <c r="P634" s="55"/>
      <c r="Q634" s="55"/>
      <c r="R634" s="55"/>
      <c r="S634" s="55"/>
      <c r="T634" s="55"/>
      <c r="U634" s="55"/>
      <c r="V634" s="55"/>
      <c r="W634" s="55"/>
      <c r="X634" s="55"/>
      <c r="Y634" s="55"/>
      <c r="Z634" s="55"/>
    </row>
    <row r="635" spans="1:26">
      <c r="A635" s="71"/>
      <c r="B635" s="483"/>
      <c r="C635" s="453"/>
      <c r="D635" s="453"/>
      <c r="E635" s="453"/>
      <c r="F635" s="453"/>
      <c r="G635" s="453"/>
      <c r="H635" s="453"/>
      <c r="I635" s="12"/>
      <c r="J635" s="12"/>
      <c r="K635" s="12"/>
      <c r="L635" s="12"/>
      <c r="M635" s="12"/>
      <c r="N635" s="12"/>
      <c r="O635" s="12"/>
      <c r="P635" s="12"/>
      <c r="Q635" s="12"/>
      <c r="R635" s="12"/>
      <c r="S635" s="12"/>
      <c r="T635" s="12"/>
      <c r="U635" s="12"/>
      <c r="V635" s="12"/>
      <c r="W635" s="12"/>
      <c r="X635" s="12"/>
      <c r="Y635" s="12"/>
      <c r="Z635" s="12"/>
    </row>
    <row r="636" spans="1:26" ht="17.399999999999999">
      <c r="A636" s="69" t="s">
        <v>1055</v>
      </c>
      <c r="B636" s="470"/>
      <c r="C636" s="449"/>
      <c r="D636" s="450"/>
      <c r="E636" s="450"/>
      <c r="F636" s="450"/>
      <c r="G636" s="450"/>
      <c r="H636" s="450"/>
      <c r="I636" s="12"/>
      <c r="J636" s="12"/>
      <c r="K636" s="12"/>
      <c r="L636" s="12"/>
      <c r="M636" s="12"/>
      <c r="N636" s="12"/>
      <c r="O636" s="12"/>
      <c r="P636" s="12"/>
      <c r="Q636" s="12"/>
      <c r="R636" s="12"/>
      <c r="S636" s="12"/>
      <c r="T636" s="12"/>
      <c r="U636" s="12"/>
      <c r="V636" s="12"/>
      <c r="W636" s="12"/>
      <c r="X636" s="12"/>
      <c r="Y636" s="12"/>
      <c r="Z636" s="12"/>
    </row>
    <row r="637" spans="1:26">
      <c r="A637" s="64"/>
      <c r="B637" s="470"/>
      <c r="C637" s="449"/>
      <c r="D637" s="450"/>
      <c r="E637" s="450"/>
      <c r="F637" s="450"/>
      <c r="G637" s="450"/>
      <c r="H637" s="450"/>
      <c r="I637" s="12"/>
      <c r="J637" s="12"/>
      <c r="K637" s="12"/>
      <c r="L637" s="12"/>
      <c r="M637" s="12"/>
      <c r="N637" s="12"/>
      <c r="O637" s="12"/>
      <c r="P637" s="12"/>
      <c r="Q637" s="12"/>
      <c r="R637" s="12"/>
      <c r="S637" s="12"/>
      <c r="T637" s="12"/>
      <c r="U637" s="12"/>
      <c r="V637" s="12"/>
      <c r="W637" s="12"/>
      <c r="X637" s="12"/>
      <c r="Y637" s="12"/>
      <c r="Z637" s="12"/>
    </row>
    <row r="638" spans="1:26">
      <c r="A638" s="64"/>
      <c r="B638" s="477" t="s">
        <v>705</v>
      </c>
      <c r="C638" s="449"/>
      <c r="D638" s="450"/>
      <c r="E638" s="450"/>
      <c r="F638" s="450"/>
      <c r="G638" s="450"/>
      <c r="H638" s="450"/>
      <c r="I638" s="55"/>
      <c r="J638" s="55"/>
      <c r="K638" s="55"/>
      <c r="L638" s="55"/>
      <c r="M638" s="55"/>
      <c r="N638" s="55"/>
      <c r="O638" s="55"/>
      <c r="P638" s="55"/>
      <c r="Q638" s="55"/>
      <c r="R638" s="55"/>
      <c r="S638" s="55"/>
      <c r="T638" s="55"/>
      <c r="U638" s="55"/>
      <c r="V638" s="55"/>
      <c r="W638" s="55"/>
      <c r="X638" s="55"/>
      <c r="Y638" s="55"/>
      <c r="Z638" s="55"/>
    </row>
    <row r="639" spans="1:26">
      <c r="A639" s="64"/>
      <c r="B639" s="470" t="s">
        <v>1056</v>
      </c>
      <c r="C639" s="449"/>
      <c r="D639" s="450"/>
      <c r="E639" s="450"/>
      <c r="F639" s="450"/>
      <c r="G639" s="450"/>
      <c r="H639" s="450"/>
      <c r="I639" s="55"/>
      <c r="J639" s="55"/>
      <c r="K639" s="55"/>
      <c r="L639" s="55"/>
      <c r="M639" s="55"/>
      <c r="N639" s="55"/>
      <c r="O639" s="55"/>
      <c r="P639" s="55"/>
      <c r="Q639" s="55"/>
      <c r="R639" s="55"/>
      <c r="S639" s="55"/>
      <c r="T639" s="55"/>
      <c r="U639" s="55"/>
      <c r="V639" s="55"/>
      <c r="W639" s="55"/>
      <c r="X639" s="55"/>
      <c r="Y639" s="55"/>
      <c r="Z639" s="55"/>
    </row>
    <row r="640" spans="1:26">
      <c r="B640" s="478" t="s">
        <v>1002</v>
      </c>
      <c r="C640" s="449"/>
      <c r="D640" s="450"/>
      <c r="E640" s="450"/>
      <c r="F640" s="450"/>
      <c r="G640" s="450"/>
      <c r="H640" s="450"/>
      <c r="I640" s="55"/>
      <c r="J640" s="55"/>
      <c r="K640" s="55"/>
      <c r="L640" s="55"/>
      <c r="M640" s="55"/>
      <c r="N640" s="55"/>
      <c r="O640" s="55"/>
      <c r="P640" s="55"/>
      <c r="Q640" s="55"/>
      <c r="R640" s="55"/>
      <c r="S640" s="55"/>
      <c r="T640" s="55"/>
      <c r="U640" s="55"/>
      <c r="V640" s="55"/>
      <c r="W640" s="55"/>
      <c r="X640" s="55"/>
      <c r="Y640" s="55"/>
      <c r="Z640" s="55"/>
    </row>
    <row r="641" spans="1:26">
      <c r="A641" s="72" t="s">
        <v>119</v>
      </c>
      <c r="B641" s="479" t="s">
        <v>1020</v>
      </c>
      <c r="D641" s="450"/>
      <c r="E641" s="450"/>
      <c r="F641" s="450"/>
      <c r="G641" s="450"/>
      <c r="H641" s="450"/>
      <c r="I641" s="55"/>
      <c r="J641" s="55"/>
      <c r="K641" s="55"/>
      <c r="L641" s="55"/>
      <c r="M641" s="55"/>
      <c r="N641" s="55"/>
      <c r="O641" s="55"/>
      <c r="P641" s="55"/>
      <c r="Q641" s="55"/>
      <c r="R641" s="55"/>
      <c r="S641" s="55"/>
      <c r="T641" s="55"/>
      <c r="U641" s="55"/>
      <c r="V641" s="55"/>
      <c r="W641" s="55"/>
      <c r="X641" s="55"/>
      <c r="Y641" s="55"/>
      <c r="Z641" s="55"/>
    </row>
    <row r="642" spans="1:26">
      <c r="A642" s="72" t="s">
        <v>119</v>
      </c>
      <c r="B642" s="479" t="s">
        <v>811</v>
      </c>
      <c r="D642" s="450"/>
      <c r="E642" s="450"/>
      <c r="F642" s="450"/>
      <c r="G642" s="450"/>
      <c r="H642" s="450"/>
      <c r="I642" s="55"/>
      <c r="J642" s="55"/>
      <c r="K642" s="55"/>
      <c r="L642" s="55"/>
      <c r="M642" s="55"/>
      <c r="N642" s="55"/>
      <c r="O642" s="55"/>
      <c r="P642" s="55"/>
      <c r="Q642" s="55"/>
      <c r="R642" s="55"/>
      <c r="S642" s="55"/>
      <c r="T642" s="55"/>
      <c r="U642" s="55"/>
      <c r="V642" s="55"/>
      <c r="W642" s="55"/>
      <c r="X642" s="55"/>
      <c r="Y642" s="55"/>
      <c r="Z642" s="55"/>
    </row>
    <row r="643" spans="1:26">
      <c r="A643" s="72" t="s">
        <v>119</v>
      </c>
      <c r="B643" s="480" t="s">
        <v>770</v>
      </c>
      <c r="D643" s="450"/>
      <c r="E643" s="450"/>
      <c r="F643" s="450"/>
      <c r="G643" s="450"/>
      <c r="H643" s="450"/>
      <c r="I643" s="55"/>
      <c r="J643" s="55"/>
      <c r="K643" s="55"/>
      <c r="L643" s="55"/>
      <c r="M643" s="55"/>
      <c r="N643" s="55"/>
      <c r="O643" s="55"/>
      <c r="P643" s="55"/>
      <c r="Q643" s="55"/>
      <c r="R643" s="55"/>
      <c r="S643" s="55"/>
      <c r="T643" s="55"/>
      <c r="U643" s="55"/>
      <c r="V643" s="55"/>
      <c r="W643" s="55"/>
      <c r="X643" s="55"/>
      <c r="Y643" s="55"/>
      <c r="Z643" s="55"/>
    </row>
    <row r="644" spans="1:26">
      <c r="A644" s="72" t="s">
        <v>119</v>
      </c>
      <c r="B644" s="480" t="s">
        <v>707</v>
      </c>
      <c r="D644" s="451"/>
      <c r="E644" s="450"/>
      <c r="F644" s="450"/>
      <c r="G644" s="450"/>
      <c r="H644" s="450"/>
      <c r="I644" s="12"/>
      <c r="J644" s="12"/>
      <c r="K644" s="12"/>
      <c r="L644" s="12"/>
      <c r="M644" s="12"/>
      <c r="N644" s="12"/>
      <c r="O644" s="12"/>
      <c r="P644" s="12"/>
      <c r="Q644" s="12"/>
      <c r="R644" s="12"/>
      <c r="S644" s="12"/>
      <c r="T644" s="12"/>
      <c r="U644" s="12"/>
      <c r="V644" s="12"/>
      <c r="W644" s="12"/>
      <c r="X644" s="12"/>
      <c r="Y644" s="12"/>
      <c r="Z644" s="12"/>
    </row>
    <row r="645" spans="1:26">
      <c r="A645" s="64"/>
      <c r="B645" s="470"/>
      <c r="C645" s="449"/>
      <c r="D645" s="450"/>
      <c r="E645" s="450"/>
      <c r="F645" s="450"/>
      <c r="G645" s="450"/>
      <c r="H645" s="450"/>
      <c r="I645" s="55"/>
      <c r="J645" s="55"/>
      <c r="K645" s="55"/>
      <c r="L645" s="55"/>
      <c r="M645" s="55"/>
      <c r="N645" s="55"/>
      <c r="O645" s="55"/>
      <c r="P645" s="55"/>
      <c r="Q645" s="55"/>
      <c r="R645" s="55"/>
      <c r="S645" s="55"/>
      <c r="T645" s="55"/>
      <c r="U645" s="55"/>
      <c r="V645" s="55"/>
      <c r="W645" s="55"/>
      <c r="X645" s="55"/>
      <c r="Y645" s="55"/>
      <c r="Z645" s="55"/>
    </row>
    <row r="646" spans="1:26" ht="22.8">
      <c r="A646" s="64"/>
      <c r="B646" s="470" t="s">
        <v>1057</v>
      </c>
      <c r="C646" s="449"/>
      <c r="D646" s="450"/>
      <c r="E646" s="450"/>
      <c r="F646" s="450"/>
      <c r="G646" s="450"/>
      <c r="H646" s="450"/>
      <c r="I646" s="55"/>
      <c r="J646" s="55"/>
      <c r="K646" s="55"/>
      <c r="L646" s="55"/>
      <c r="M646" s="55"/>
      <c r="N646" s="55"/>
      <c r="O646" s="55"/>
      <c r="P646" s="55"/>
      <c r="Q646" s="55"/>
      <c r="R646" s="55"/>
      <c r="S646" s="55"/>
      <c r="T646" s="55"/>
      <c r="U646" s="55"/>
      <c r="V646" s="55"/>
      <c r="W646" s="55"/>
      <c r="X646" s="55"/>
      <c r="Y646" s="55"/>
      <c r="Z646" s="55"/>
    </row>
    <row r="647" spans="1:26">
      <c r="B647" s="478" t="s">
        <v>1058</v>
      </c>
      <c r="C647" s="449"/>
      <c r="D647" s="450"/>
      <c r="E647" s="450"/>
      <c r="F647" s="450"/>
      <c r="G647" s="450"/>
      <c r="H647" s="450"/>
      <c r="I647" s="55"/>
      <c r="J647" s="55"/>
      <c r="K647" s="55"/>
      <c r="L647" s="55"/>
      <c r="M647" s="55"/>
      <c r="N647" s="55"/>
      <c r="O647" s="55"/>
      <c r="P647" s="55"/>
      <c r="Q647" s="55"/>
      <c r="R647" s="55"/>
      <c r="S647" s="55"/>
      <c r="T647" s="55"/>
      <c r="U647" s="55"/>
      <c r="V647" s="55"/>
      <c r="W647" s="55"/>
      <c r="X647" s="55"/>
      <c r="Y647" s="55"/>
      <c r="Z647" s="55"/>
    </row>
    <row r="648" spans="1:26" ht="22.8">
      <c r="B648" s="469" t="s">
        <v>1059</v>
      </c>
      <c r="C648" s="449"/>
      <c r="D648" s="450"/>
      <c r="E648" s="450"/>
      <c r="F648" s="450"/>
      <c r="G648" s="450"/>
      <c r="H648" s="450"/>
      <c r="I648" s="55"/>
      <c r="J648" s="55"/>
      <c r="K648" s="55"/>
      <c r="L648" s="55"/>
      <c r="M648" s="55"/>
      <c r="N648" s="55"/>
      <c r="O648" s="55"/>
      <c r="P648" s="55"/>
      <c r="Q648" s="55"/>
      <c r="R648" s="55"/>
      <c r="S648" s="55"/>
      <c r="T648" s="55"/>
      <c r="U648" s="55"/>
      <c r="V648" s="55"/>
      <c r="W648" s="55"/>
      <c r="X648" s="55"/>
      <c r="Y648" s="55"/>
      <c r="Z648" s="55"/>
    </row>
    <row r="649" spans="1:26" ht="22.8">
      <c r="A649" s="64"/>
      <c r="B649" s="470" t="s">
        <v>1060</v>
      </c>
      <c r="C649" s="449"/>
      <c r="D649" s="450"/>
      <c r="E649" s="450"/>
      <c r="F649" s="450"/>
      <c r="G649" s="450"/>
      <c r="H649" s="450"/>
      <c r="I649" s="55"/>
      <c r="J649" s="55"/>
      <c r="K649" s="55"/>
      <c r="L649" s="55"/>
      <c r="M649" s="55"/>
      <c r="N649" s="55"/>
      <c r="O649" s="55"/>
      <c r="P649" s="55"/>
      <c r="Q649" s="55"/>
      <c r="R649" s="55"/>
      <c r="S649" s="55"/>
      <c r="T649" s="55"/>
      <c r="U649" s="55"/>
      <c r="V649" s="55"/>
      <c r="W649" s="55"/>
      <c r="X649" s="55"/>
      <c r="Y649" s="55"/>
      <c r="Z649" s="55"/>
    </row>
    <row r="650" spans="1:26">
      <c r="B650" s="478" t="s">
        <v>1061</v>
      </c>
      <c r="C650" s="449"/>
      <c r="D650" s="450"/>
      <c r="E650" s="450"/>
      <c r="F650" s="450"/>
      <c r="G650" s="450"/>
      <c r="H650" s="450"/>
      <c r="I650" s="55"/>
      <c r="J650" s="55"/>
      <c r="K650" s="55"/>
      <c r="L650" s="55"/>
      <c r="M650" s="55"/>
      <c r="N650" s="55"/>
      <c r="O650" s="55"/>
      <c r="P650" s="55"/>
      <c r="Q650" s="55"/>
      <c r="R650" s="55"/>
      <c r="S650" s="55"/>
      <c r="T650" s="55"/>
      <c r="U650" s="55"/>
      <c r="V650" s="55"/>
      <c r="W650" s="55"/>
      <c r="X650" s="55"/>
      <c r="Y650" s="55"/>
      <c r="Z650" s="55"/>
    </row>
    <row r="651" spans="1:26">
      <c r="A651" s="64"/>
      <c r="B651" s="482" t="s">
        <v>1062</v>
      </c>
      <c r="C651" s="449"/>
      <c r="D651" s="450"/>
      <c r="E651" s="450"/>
      <c r="F651" s="450"/>
      <c r="G651" s="450"/>
      <c r="H651" s="450"/>
      <c r="I651" s="55"/>
      <c r="J651" s="55"/>
      <c r="K651" s="55"/>
      <c r="L651" s="55"/>
      <c r="M651" s="55"/>
      <c r="N651" s="55"/>
      <c r="O651" s="55"/>
      <c r="P651" s="55"/>
      <c r="Q651" s="55"/>
      <c r="R651" s="55"/>
      <c r="S651" s="55"/>
      <c r="T651" s="55"/>
      <c r="U651" s="55"/>
      <c r="V651" s="55"/>
      <c r="W651" s="55"/>
      <c r="X651" s="55"/>
      <c r="Y651" s="55"/>
      <c r="Z651" s="55"/>
    </row>
    <row r="652" spans="1:26">
      <c r="A652" s="64"/>
      <c r="B652" s="470" t="s">
        <v>1063</v>
      </c>
      <c r="C652" s="449"/>
      <c r="D652" s="450"/>
      <c r="E652" s="450"/>
      <c r="F652" s="450"/>
      <c r="G652" s="450"/>
      <c r="H652" s="450"/>
      <c r="I652" s="55"/>
      <c r="J652" s="55"/>
      <c r="K652" s="55"/>
      <c r="L652" s="55"/>
      <c r="M652" s="55"/>
      <c r="N652" s="55"/>
      <c r="O652" s="55"/>
      <c r="P652" s="55"/>
      <c r="Q652" s="55"/>
      <c r="R652" s="55"/>
      <c r="S652" s="55"/>
      <c r="T652" s="55"/>
      <c r="U652" s="55"/>
      <c r="V652" s="55"/>
      <c r="W652" s="55"/>
      <c r="X652" s="55"/>
      <c r="Y652" s="55"/>
      <c r="Z652" s="55"/>
    </row>
    <row r="653" spans="1:26">
      <c r="A653" s="64"/>
      <c r="B653" s="470"/>
      <c r="C653" s="449"/>
      <c r="D653" s="450"/>
      <c r="E653" s="450"/>
      <c r="F653" s="450"/>
      <c r="G653" s="450"/>
      <c r="H653" s="450"/>
      <c r="I653" s="55"/>
      <c r="J653" s="55"/>
      <c r="K653" s="55"/>
      <c r="L653" s="55"/>
      <c r="M653" s="55"/>
      <c r="N653" s="55"/>
      <c r="O653" s="55"/>
      <c r="P653" s="55"/>
      <c r="Q653" s="55"/>
      <c r="R653" s="55"/>
      <c r="S653" s="55"/>
      <c r="T653" s="55"/>
      <c r="U653" s="55"/>
      <c r="V653" s="55"/>
      <c r="W653" s="55"/>
      <c r="X653" s="55"/>
      <c r="Y653" s="55"/>
      <c r="Z653" s="55"/>
    </row>
    <row r="654" spans="1:26">
      <c r="A654" s="64"/>
      <c r="B654" s="477" t="s">
        <v>942</v>
      </c>
      <c r="C654" s="449"/>
      <c r="D654" s="450"/>
      <c r="E654" s="450"/>
      <c r="F654" s="450"/>
      <c r="G654" s="450"/>
      <c r="H654" s="450"/>
      <c r="I654" s="55"/>
      <c r="J654" s="55"/>
      <c r="K654" s="55"/>
      <c r="L654" s="55"/>
      <c r="M654" s="55"/>
      <c r="N654" s="55"/>
      <c r="O654" s="55"/>
      <c r="P654" s="55"/>
      <c r="Q654" s="55"/>
      <c r="R654" s="55"/>
      <c r="S654" s="55"/>
      <c r="T654" s="55"/>
      <c r="U654" s="55"/>
      <c r="V654" s="55"/>
      <c r="W654" s="55"/>
      <c r="X654" s="55"/>
      <c r="Y654" s="55"/>
      <c r="Z654" s="55"/>
    </row>
    <row r="655" spans="1:26">
      <c r="A655" s="64"/>
      <c r="B655" s="470" t="s">
        <v>772</v>
      </c>
      <c r="C655" s="449"/>
      <c r="D655" s="450"/>
      <c r="E655" s="450"/>
      <c r="F655" s="450"/>
      <c r="G655" s="450"/>
      <c r="H655" s="450"/>
      <c r="I655" s="55"/>
      <c r="J655" s="55"/>
      <c r="K655" s="55"/>
      <c r="L655" s="55"/>
      <c r="M655" s="55"/>
      <c r="N655" s="55"/>
      <c r="O655" s="55"/>
      <c r="P655" s="55"/>
      <c r="Q655" s="55"/>
      <c r="R655" s="55"/>
      <c r="S655" s="55"/>
      <c r="T655" s="55"/>
      <c r="U655" s="55"/>
      <c r="V655" s="55"/>
      <c r="W655" s="55"/>
      <c r="X655" s="55"/>
      <c r="Y655" s="55"/>
      <c r="Z655" s="55"/>
    </row>
    <row r="656" spans="1:26">
      <c r="B656" s="482" t="s">
        <v>1006</v>
      </c>
      <c r="C656" s="449"/>
      <c r="D656" s="450"/>
      <c r="E656" s="450"/>
      <c r="F656" s="450"/>
      <c r="G656" s="450"/>
      <c r="H656" s="450"/>
      <c r="I656" s="55"/>
      <c r="J656" s="55"/>
      <c r="K656" s="55"/>
      <c r="L656" s="55"/>
      <c r="M656" s="55"/>
      <c r="N656" s="55"/>
      <c r="O656" s="55"/>
      <c r="P656" s="55"/>
      <c r="Q656" s="55"/>
      <c r="R656" s="55"/>
      <c r="S656" s="55"/>
      <c r="T656" s="55"/>
      <c r="U656" s="55"/>
      <c r="V656" s="55"/>
      <c r="W656" s="55"/>
      <c r="X656" s="55"/>
      <c r="Y656" s="55"/>
      <c r="Z656" s="55"/>
    </row>
    <row r="657" spans="1:26">
      <c r="B657" s="482" t="s">
        <v>773</v>
      </c>
      <c r="C657" s="449"/>
      <c r="D657" s="450"/>
      <c r="E657" s="450"/>
      <c r="F657" s="450"/>
      <c r="G657" s="450"/>
      <c r="H657" s="450"/>
      <c r="I657" s="55"/>
      <c r="J657" s="55"/>
      <c r="K657" s="55"/>
      <c r="L657" s="55"/>
      <c r="M657" s="55"/>
      <c r="N657" s="55"/>
      <c r="O657" s="55"/>
      <c r="P657" s="55"/>
      <c r="Q657" s="55"/>
      <c r="R657" s="55"/>
      <c r="S657" s="55"/>
      <c r="T657" s="55"/>
      <c r="U657" s="55"/>
      <c r="V657" s="55"/>
      <c r="W657" s="55"/>
      <c r="X657" s="55"/>
      <c r="Y657" s="55"/>
      <c r="Z657" s="55"/>
    </row>
    <row r="658" spans="1:26">
      <c r="A658" s="64"/>
      <c r="B658" s="470" t="s">
        <v>1064</v>
      </c>
      <c r="C658" s="449"/>
      <c r="D658" s="450"/>
      <c r="E658" s="450"/>
      <c r="F658" s="450"/>
      <c r="G658" s="450"/>
      <c r="H658" s="450"/>
      <c r="I658" s="55"/>
      <c r="J658" s="55"/>
      <c r="K658" s="55"/>
      <c r="L658" s="55"/>
      <c r="M658" s="55"/>
      <c r="N658" s="55"/>
      <c r="O658" s="55"/>
      <c r="P658" s="55"/>
      <c r="Q658" s="55"/>
      <c r="R658" s="55"/>
      <c r="S658" s="55"/>
      <c r="T658" s="55"/>
      <c r="U658" s="55"/>
      <c r="V658" s="55"/>
      <c r="W658" s="55"/>
      <c r="X658" s="55"/>
      <c r="Y658" s="55"/>
      <c r="Z658" s="55"/>
    </row>
    <row r="659" spans="1:26">
      <c r="B659" s="469" t="s">
        <v>1065</v>
      </c>
      <c r="C659" s="449"/>
      <c r="D659" s="450"/>
      <c r="E659" s="450"/>
      <c r="F659" s="450"/>
      <c r="G659" s="450"/>
      <c r="H659" s="450"/>
      <c r="I659" s="55"/>
      <c r="J659" s="55"/>
      <c r="K659" s="55"/>
      <c r="L659" s="55"/>
      <c r="M659" s="55"/>
      <c r="N659" s="55"/>
      <c r="O659" s="55"/>
      <c r="P659" s="55"/>
      <c r="Q659" s="55"/>
      <c r="R659" s="55"/>
      <c r="S659" s="55"/>
      <c r="T659" s="55"/>
      <c r="U659" s="55"/>
      <c r="V659" s="55"/>
      <c r="W659" s="55"/>
      <c r="X659" s="55"/>
      <c r="Y659" s="55"/>
      <c r="Z659" s="55"/>
    </row>
    <row r="660" spans="1:26">
      <c r="B660" s="478" t="s">
        <v>1066</v>
      </c>
      <c r="C660" s="449"/>
      <c r="D660" s="450"/>
      <c r="E660" s="450"/>
      <c r="F660" s="450"/>
      <c r="G660" s="450"/>
      <c r="H660" s="450"/>
      <c r="I660" s="55"/>
      <c r="J660" s="55"/>
      <c r="K660" s="55"/>
      <c r="L660" s="55"/>
      <c r="M660" s="55"/>
      <c r="N660" s="55"/>
      <c r="O660" s="55"/>
      <c r="P660" s="55"/>
      <c r="Q660" s="55"/>
      <c r="R660" s="55"/>
      <c r="S660" s="55"/>
      <c r="T660" s="55"/>
      <c r="U660" s="55"/>
      <c r="V660" s="55"/>
      <c r="W660" s="55"/>
      <c r="X660" s="55"/>
      <c r="Y660" s="55"/>
      <c r="Z660" s="55"/>
    </row>
    <row r="661" spans="1:26">
      <c r="A661" s="64"/>
      <c r="B661" s="470" t="s">
        <v>1067</v>
      </c>
      <c r="C661" s="449"/>
      <c r="D661" s="450"/>
      <c r="E661" s="450"/>
      <c r="F661" s="450"/>
      <c r="G661" s="450"/>
      <c r="H661" s="450"/>
      <c r="I661" s="55"/>
      <c r="J661" s="55"/>
      <c r="K661" s="55"/>
      <c r="L661" s="55"/>
      <c r="M661" s="55"/>
      <c r="N661" s="55"/>
      <c r="O661" s="55"/>
      <c r="P661" s="55"/>
      <c r="Q661" s="55"/>
      <c r="R661" s="55"/>
      <c r="S661" s="55"/>
      <c r="T661" s="55"/>
      <c r="U661" s="55"/>
      <c r="V661" s="55"/>
      <c r="W661" s="55"/>
      <c r="X661" s="55"/>
      <c r="Y661" s="55"/>
      <c r="Z661" s="55"/>
    </row>
    <row r="662" spans="1:26" ht="22.8">
      <c r="B662" s="469" t="s">
        <v>1068</v>
      </c>
      <c r="C662" s="449"/>
      <c r="D662" s="450"/>
      <c r="E662" s="450"/>
      <c r="F662" s="450"/>
      <c r="G662" s="450"/>
      <c r="H662" s="450"/>
      <c r="I662" s="55"/>
      <c r="J662" s="55"/>
      <c r="K662" s="55"/>
      <c r="L662" s="55"/>
      <c r="M662" s="55"/>
      <c r="N662" s="55"/>
      <c r="O662" s="55"/>
      <c r="P662" s="55"/>
      <c r="Q662" s="55"/>
      <c r="R662" s="55"/>
      <c r="S662" s="55"/>
      <c r="T662" s="55"/>
      <c r="U662" s="55"/>
      <c r="V662" s="55"/>
      <c r="W662" s="55"/>
      <c r="X662" s="55"/>
      <c r="Y662" s="55"/>
      <c r="Z662" s="55"/>
    </row>
    <row r="663" spans="1:26" ht="22.8">
      <c r="B663" s="469" t="s">
        <v>1069</v>
      </c>
      <c r="C663" s="449"/>
      <c r="D663" s="450"/>
      <c r="E663" s="450"/>
      <c r="F663" s="450"/>
      <c r="G663" s="450"/>
      <c r="H663" s="450"/>
      <c r="I663" s="55"/>
      <c r="J663" s="55"/>
      <c r="K663" s="55"/>
      <c r="L663" s="55"/>
      <c r="M663" s="55"/>
      <c r="N663" s="55"/>
      <c r="O663" s="55"/>
      <c r="P663" s="55"/>
      <c r="Q663" s="55"/>
      <c r="R663" s="55"/>
      <c r="S663" s="55"/>
      <c r="T663" s="55"/>
      <c r="U663" s="55"/>
      <c r="V663" s="55"/>
      <c r="W663" s="55"/>
      <c r="X663" s="55"/>
      <c r="Y663" s="55"/>
      <c r="Z663" s="55"/>
    </row>
    <row r="664" spans="1:26" ht="22.8">
      <c r="B664" s="469" t="s">
        <v>1070</v>
      </c>
      <c r="C664" s="449"/>
      <c r="D664" s="450"/>
      <c r="E664" s="450"/>
      <c r="F664" s="450"/>
      <c r="G664" s="450"/>
      <c r="H664" s="450"/>
      <c r="I664" s="55"/>
      <c r="J664" s="55"/>
      <c r="K664" s="55"/>
      <c r="L664" s="55"/>
      <c r="M664" s="55"/>
      <c r="N664" s="55"/>
      <c r="O664" s="55"/>
      <c r="P664" s="55"/>
      <c r="Q664" s="55"/>
      <c r="R664" s="55"/>
      <c r="S664" s="55"/>
      <c r="T664" s="55"/>
      <c r="U664" s="55"/>
      <c r="V664" s="55"/>
      <c r="W664" s="55"/>
      <c r="X664" s="55"/>
      <c r="Y664" s="55"/>
      <c r="Z664" s="55"/>
    </row>
    <row r="665" spans="1:26">
      <c r="B665" s="469" t="s">
        <v>1071</v>
      </c>
      <c r="C665" s="449"/>
      <c r="D665" s="450"/>
      <c r="E665" s="450"/>
      <c r="F665" s="450"/>
      <c r="G665" s="450"/>
      <c r="H665" s="450"/>
      <c r="I665" s="55"/>
      <c r="J665" s="55"/>
      <c r="K665" s="55"/>
      <c r="L665" s="55"/>
      <c r="M665" s="55"/>
      <c r="N665" s="55"/>
      <c r="O665" s="55"/>
      <c r="P665" s="55"/>
      <c r="Q665" s="55"/>
      <c r="R665" s="55"/>
      <c r="S665" s="55"/>
      <c r="T665" s="55"/>
      <c r="U665" s="55"/>
      <c r="V665" s="55"/>
      <c r="W665" s="55"/>
      <c r="X665" s="55"/>
      <c r="Y665" s="55"/>
      <c r="Z665" s="55"/>
    </row>
    <row r="666" spans="1:26" ht="22.8">
      <c r="A666" s="64"/>
      <c r="B666" s="470" t="s">
        <v>1072</v>
      </c>
      <c r="C666" s="449"/>
      <c r="D666" s="450"/>
      <c r="E666" s="450"/>
      <c r="F666" s="450"/>
      <c r="G666" s="450"/>
      <c r="H666" s="450"/>
      <c r="I666" s="55"/>
      <c r="J666" s="55"/>
      <c r="K666" s="55"/>
      <c r="L666" s="55"/>
      <c r="M666" s="55"/>
      <c r="N666" s="55"/>
      <c r="O666" s="55"/>
      <c r="P666" s="55"/>
      <c r="Q666" s="55"/>
      <c r="R666" s="55"/>
      <c r="S666" s="55"/>
      <c r="T666" s="55"/>
      <c r="U666" s="55"/>
      <c r="V666" s="55"/>
      <c r="W666" s="55"/>
      <c r="X666" s="55"/>
      <c r="Y666" s="55"/>
      <c r="Z666" s="55"/>
    </row>
    <row r="667" spans="1:26" ht="22.8">
      <c r="B667" s="469" t="s">
        <v>1073</v>
      </c>
      <c r="C667" s="449"/>
      <c r="D667" s="450"/>
      <c r="E667" s="450"/>
      <c r="F667" s="450"/>
      <c r="G667" s="450"/>
      <c r="H667" s="450"/>
      <c r="I667" s="55"/>
      <c r="J667" s="55"/>
      <c r="K667" s="55"/>
      <c r="L667" s="55"/>
      <c r="M667" s="55"/>
      <c r="N667" s="55"/>
      <c r="O667" s="55"/>
      <c r="P667" s="55"/>
      <c r="Q667" s="55"/>
      <c r="R667" s="55"/>
      <c r="S667" s="55"/>
      <c r="T667" s="55"/>
      <c r="U667" s="55"/>
      <c r="V667" s="55"/>
      <c r="W667" s="55"/>
      <c r="X667" s="55"/>
      <c r="Y667" s="55"/>
      <c r="Z667" s="55"/>
    </row>
    <row r="668" spans="1:26">
      <c r="B668" s="469" t="s">
        <v>1074</v>
      </c>
      <c r="C668" s="449"/>
      <c r="D668" s="450"/>
      <c r="E668" s="450"/>
      <c r="F668" s="450"/>
      <c r="G668" s="450"/>
      <c r="H668" s="450"/>
      <c r="I668" s="55"/>
      <c r="J668" s="55"/>
      <c r="K668" s="55"/>
      <c r="L668" s="55"/>
      <c r="M668" s="55"/>
      <c r="N668" s="55"/>
      <c r="O668" s="55"/>
      <c r="P668" s="55"/>
      <c r="Q668" s="55"/>
      <c r="R668" s="55"/>
      <c r="S668" s="55"/>
      <c r="T668" s="55"/>
      <c r="U668" s="55"/>
      <c r="V668" s="55"/>
      <c r="W668" s="55"/>
      <c r="X668" s="55"/>
      <c r="Y668" s="55"/>
      <c r="Z668" s="55"/>
    </row>
    <row r="669" spans="1:26">
      <c r="A669" s="64"/>
      <c r="B669" s="470" t="s">
        <v>1075</v>
      </c>
      <c r="C669" s="449"/>
      <c r="D669" s="450"/>
      <c r="E669" s="450"/>
      <c r="F669" s="450"/>
      <c r="G669" s="450"/>
      <c r="H669" s="450"/>
      <c r="I669" s="55"/>
      <c r="J669" s="55"/>
      <c r="K669" s="55"/>
      <c r="L669" s="55"/>
      <c r="M669" s="55"/>
      <c r="N669" s="55"/>
      <c r="O669" s="55"/>
      <c r="P669" s="55"/>
      <c r="Q669" s="55"/>
      <c r="R669" s="55"/>
      <c r="S669" s="55"/>
      <c r="T669" s="55"/>
      <c r="U669" s="55"/>
      <c r="V669" s="55"/>
      <c r="W669" s="55"/>
      <c r="X669" s="55"/>
      <c r="Y669" s="55"/>
      <c r="Z669" s="55"/>
    </row>
    <row r="670" spans="1:26" ht="22.8">
      <c r="B670" s="469" t="s">
        <v>1076</v>
      </c>
      <c r="C670" s="449"/>
      <c r="D670" s="450"/>
      <c r="E670" s="450"/>
      <c r="F670" s="450"/>
      <c r="G670" s="450"/>
      <c r="H670" s="450"/>
      <c r="I670" s="55"/>
      <c r="J670" s="55"/>
      <c r="K670" s="55"/>
      <c r="L670" s="55"/>
      <c r="M670" s="55"/>
      <c r="N670" s="55"/>
      <c r="O670" s="55"/>
      <c r="P670" s="55"/>
      <c r="Q670" s="55"/>
      <c r="R670" s="55"/>
      <c r="S670" s="55"/>
      <c r="T670" s="55"/>
      <c r="U670" s="55"/>
      <c r="V670" s="55"/>
      <c r="W670" s="55"/>
      <c r="X670" s="55"/>
      <c r="Y670" s="55"/>
      <c r="Z670" s="55"/>
    </row>
    <row r="671" spans="1:26" ht="22.8">
      <c r="B671" s="469" t="s">
        <v>1077</v>
      </c>
      <c r="C671" s="449"/>
      <c r="D671" s="450"/>
      <c r="E671" s="450"/>
      <c r="F671" s="450"/>
      <c r="G671" s="450"/>
      <c r="H671" s="450"/>
      <c r="I671" s="55"/>
      <c r="J671" s="55"/>
      <c r="K671" s="55"/>
      <c r="L671" s="55"/>
      <c r="M671" s="55"/>
      <c r="N671" s="55"/>
      <c r="O671" s="55"/>
      <c r="P671" s="55"/>
      <c r="Q671" s="55"/>
      <c r="R671" s="55"/>
      <c r="S671" s="55"/>
      <c r="T671" s="55"/>
      <c r="U671" s="55"/>
      <c r="V671" s="55"/>
      <c r="W671" s="55"/>
      <c r="X671" s="55"/>
      <c r="Y671" s="55"/>
      <c r="Z671" s="55"/>
    </row>
    <row r="672" spans="1:26">
      <c r="B672" s="469" t="s">
        <v>1078</v>
      </c>
      <c r="C672" s="449"/>
      <c r="D672" s="450"/>
      <c r="E672" s="450"/>
      <c r="F672" s="450"/>
      <c r="G672" s="450"/>
      <c r="H672" s="450"/>
      <c r="I672" s="55"/>
      <c r="J672" s="55"/>
      <c r="K672" s="55"/>
      <c r="L672" s="55"/>
      <c r="M672" s="55"/>
      <c r="N672" s="55"/>
      <c r="O672" s="55"/>
      <c r="P672" s="55"/>
      <c r="Q672" s="55"/>
      <c r="R672" s="55"/>
      <c r="S672" s="55"/>
      <c r="T672" s="55"/>
      <c r="U672" s="55"/>
      <c r="V672" s="55"/>
      <c r="W672" s="55"/>
      <c r="X672" s="55"/>
      <c r="Y672" s="55"/>
      <c r="Z672" s="55"/>
    </row>
    <row r="673" spans="1:26">
      <c r="A673" s="64"/>
      <c r="B673" s="470" t="s">
        <v>1079</v>
      </c>
      <c r="C673" s="449"/>
      <c r="D673" s="450"/>
      <c r="E673" s="450"/>
      <c r="F673" s="450"/>
      <c r="G673" s="450"/>
      <c r="H673" s="450"/>
      <c r="I673" s="55"/>
      <c r="J673" s="55"/>
      <c r="K673" s="55"/>
      <c r="L673" s="55"/>
      <c r="M673" s="55"/>
      <c r="N673" s="55"/>
      <c r="O673" s="55"/>
      <c r="P673" s="55"/>
      <c r="Q673" s="55"/>
      <c r="R673" s="55"/>
      <c r="S673" s="55"/>
      <c r="T673" s="55"/>
      <c r="U673" s="55"/>
      <c r="V673" s="55"/>
      <c r="W673" s="55"/>
      <c r="X673" s="55"/>
      <c r="Y673" s="55"/>
      <c r="Z673" s="55"/>
    </row>
    <row r="674" spans="1:26">
      <c r="A674" s="64"/>
      <c r="B674" s="470"/>
      <c r="C674" s="449"/>
      <c r="D674" s="450"/>
      <c r="E674" s="450"/>
      <c r="F674" s="450"/>
      <c r="G674" s="450"/>
      <c r="H674" s="450"/>
      <c r="I674" s="55"/>
      <c r="J674" s="55"/>
      <c r="K674" s="55"/>
      <c r="L674" s="55"/>
      <c r="M674" s="55"/>
      <c r="N674" s="55"/>
      <c r="O674" s="55"/>
      <c r="P674" s="55"/>
      <c r="Q674" s="55"/>
      <c r="R674" s="55"/>
      <c r="S674" s="55"/>
      <c r="T674" s="55"/>
      <c r="U674" s="55"/>
      <c r="V674" s="55"/>
      <c r="W674" s="55"/>
      <c r="X674" s="55"/>
      <c r="Y674" s="55"/>
      <c r="Z674" s="55"/>
    </row>
    <row r="675" spans="1:26">
      <c r="A675" s="64"/>
      <c r="B675" s="477" t="s">
        <v>723</v>
      </c>
      <c r="C675" s="449"/>
      <c r="D675" s="450"/>
      <c r="E675" s="450"/>
      <c r="F675" s="450"/>
      <c r="G675" s="450"/>
      <c r="H675" s="450"/>
      <c r="I675" s="55"/>
      <c r="J675" s="55"/>
      <c r="K675" s="55"/>
      <c r="L675" s="55"/>
      <c r="M675" s="55"/>
      <c r="N675" s="55"/>
      <c r="O675" s="55"/>
      <c r="P675" s="55"/>
      <c r="Q675" s="55"/>
      <c r="R675" s="55"/>
      <c r="S675" s="55"/>
      <c r="T675" s="55"/>
      <c r="U675" s="55"/>
      <c r="V675" s="55"/>
      <c r="W675" s="55"/>
      <c r="X675" s="55"/>
      <c r="Y675" s="55"/>
      <c r="Z675" s="55"/>
    </row>
    <row r="676" spans="1:26" ht="22.8">
      <c r="A676" s="64"/>
      <c r="B676" s="470" t="s">
        <v>1080</v>
      </c>
      <c r="C676" s="449"/>
      <c r="D676" s="450"/>
      <c r="E676" s="450"/>
      <c r="F676" s="450"/>
      <c r="G676" s="450"/>
      <c r="H676" s="450"/>
      <c r="I676" s="55"/>
      <c r="J676" s="55"/>
      <c r="K676" s="55"/>
      <c r="L676" s="55"/>
      <c r="M676" s="55"/>
      <c r="N676" s="55"/>
      <c r="O676" s="55"/>
      <c r="P676" s="55"/>
      <c r="Q676" s="55"/>
      <c r="R676" s="55"/>
      <c r="S676" s="55"/>
      <c r="T676" s="55"/>
      <c r="U676" s="55"/>
      <c r="V676" s="55"/>
      <c r="W676" s="55"/>
      <c r="X676" s="55"/>
      <c r="Y676" s="55"/>
      <c r="Z676" s="55"/>
    </row>
    <row r="677" spans="1:26">
      <c r="A677" s="64" t="s">
        <v>1081</v>
      </c>
      <c r="B677" s="470"/>
      <c r="C677" s="449"/>
      <c r="D677" s="450"/>
      <c r="E677" s="450"/>
      <c r="F677" s="450"/>
      <c r="G677" s="450"/>
      <c r="H677" s="450"/>
      <c r="I677" s="55"/>
      <c r="J677" s="55"/>
      <c r="K677" s="55"/>
      <c r="L677" s="55"/>
      <c r="M677" s="55"/>
      <c r="N677" s="55"/>
      <c r="O677" s="55"/>
      <c r="P677" s="55"/>
      <c r="Q677" s="55"/>
      <c r="R677" s="55"/>
      <c r="S677" s="55"/>
      <c r="T677" s="55"/>
      <c r="U677" s="55"/>
      <c r="V677" s="55"/>
      <c r="W677" s="55"/>
      <c r="X677" s="55"/>
      <c r="Y677" s="55"/>
      <c r="Z677" s="55"/>
    </row>
    <row r="678" spans="1:26">
      <c r="A678" s="71"/>
      <c r="B678" s="483"/>
      <c r="C678" s="453"/>
      <c r="D678" s="453"/>
      <c r="E678" s="453"/>
      <c r="F678" s="453"/>
      <c r="G678" s="453"/>
      <c r="H678" s="453"/>
      <c r="I678" s="12"/>
      <c r="J678" s="12"/>
      <c r="K678" s="12"/>
      <c r="L678" s="12"/>
      <c r="M678" s="12"/>
      <c r="N678" s="12"/>
      <c r="O678" s="12"/>
      <c r="P678" s="12"/>
      <c r="Q678" s="12"/>
      <c r="R678" s="12"/>
      <c r="S678" s="12"/>
      <c r="T678" s="12"/>
      <c r="U678" s="12"/>
      <c r="V678" s="12"/>
      <c r="W678" s="12"/>
      <c r="X678" s="12"/>
      <c r="Y678" s="12"/>
      <c r="Z678" s="12"/>
    </row>
    <row r="679" spans="1:26" ht="17.399999999999999">
      <c r="A679" s="69" t="s">
        <v>1082</v>
      </c>
      <c r="B679" s="470"/>
      <c r="C679" s="449"/>
      <c r="D679" s="450"/>
      <c r="E679" s="450"/>
      <c r="F679" s="450"/>
      <c r="G679" s="450"/>
      <c r="H679" s="450"/>
      <c r="I679" s="12"/>
      <c r="J679" s="12"/>
      <c r="K679" s="12"/>
      <c r="L679" s="12"/>
      <c r="M679" s="12"/>
      <c r="N679" s="12"/>
      <c r="O679" s="12"/>
      <c r="P679" s="12"/>
      <c r="Q679" s="12"/>
      <c r="R679" s="12"/>
      <c r="S679" s="12"/>
      <c r="T679" s="12"/>
      <c r="U679" s="12"/>
      <c r="V679" s="12"/>
      <c r="W679" s="12"/>
      <c r="X679" s="12"/>
      <c r="Y679" s="12"/>
      <c r="Z679" s="12"/>
    </row>
    <row r="680" spans="1:26">
      <c r="A680" s="64"/>
      <c r="B680" s="470"/>
      <c r="C680" s="449"/>
      <c r="D680" s="450"/>
      <c r="E680" s="450"/>
      <c r="F680" s="450"/>
      <c r="G680" s="450"/>
      <c r="H680" s="450"/>
      <c r="I680" s="12"/>
      <c r="J680" s="12"/>
      <c r="K680" s="12"/>
      <c r="L680" s="12"/>
      <c r="M680" s="12"/>
      <c r="N680" s="12"/>
      <c r="O680" s="12"/>
      <c r="P680" s="12"/>
      <c r="Q680" s="12"/>
      <c r="R680" s="12"/>
      <c r="S680" s="12"/>
      <c r="T680" s="12"/>
      <c r="U680" s="12"/>
      <c r="V680" s="12"/>
      <c r="W680" s="12"/>
      <c r="X680" s="12"/>
      <c r="Y680" s="12"/>
      <c r="Z680" s="12"/>
    </row>
    <row r="681" spans="1:26">
      <c r="A681" s="64"/>
      <c r="B681" s="477" t="s">
        <v>705</v>
      </c>
      <c r="C681" s="449"/>
      <c r="D681" s="450"/>
      <c r="E681" s="450"/>
      <c r="F681" s="450"/>
      <c r="G681" s="450"/>
      <c r="H681" s="450"/>
      <c r="I681" s="55"/>
      <c r="J681" s="55"/>
      <c r="K681" s="55"/>
      <c r="L681" s="55"/>
      <c r="M681" s="55"/>
      <c r="N681" s="55"/>
      <c r="O681" s="55"/>
      <c r="P681" s="55"/>
      <c r="Q681" s="55"/>
      <c r="R681" s="55"/>
      <c r="S681" s="55"/>
      <c r="T681" s="55"/>
      <c r="U681" s="55"/>
      <c r="V681" s="55"/>
      <c r="W681" s="55"/>
      <c r="X681" s="55"/>
      <c r="Y681" s="55"/>
      <c r="Z681" s="55"/>
    </row>
    <row r="682" spans="1:26">
      <c r="A682" s="64"/>
      <c r="B682" s="470" t="s">
        <v>1083</v>
      </c>
      <c r="C682" s="449"/>
      <c r="D682" s="450"/>
      <c r="E682" s="450"/>
      <c r="F682" s="450"/>
      <c r="G682" s="450"/>
      <c r="H682" s="450"/>
      <c r="I682" s="55"/>
      <c r="J682" s="55"/>
      <c r="K682" s="55"/>
      <c r="L682" s="55"/>
      <c r="M682" s="55"/>
      <c r="N682" s="55"/>
      <c r="O682" s="55"/>
      <c r="P682" s="55"/>
      <c r="Q682" s="55"/>
      <c r="R682" s="55"/>
      <c r="S682" s="55"/>
      <c r="T682" s="55"/>
      <c r="U682" s="55"/>
      <c r="V682" s="55"/>
      <c r="W682" s="55"/>
      <c r="X682" s="55"/>
      <c r="Y682" s="55"/>
      <c r="Z682" s="55"/>
    </row>
    <row r="683" spans="1:26">
      <c r="A683" s="64" t="s">
        <v>1002</v>
      </c>
      <c r="B683" s="470"/>
      <c r="C683" s="449"/>
      <c r="D683" s="450"/>
      <c r="E683" s="450"/>
      <c r="F683" s="450"/>
      <c r="G683" s="450"/>
      <c r="H683" s="450"/>
      <c r="I683" s="55"/>
      <c r="J683" s="55"/>
      <c r="K683" s="55"/>
      <c r="L683" s="55"/>
      <c r="M683" s="55"/>
      <c r="N683" s="55"/>
      <c r="O683" s="55"/>
      <c r="P683" s="55"/>
      <c r="Q683" s="55"/>
      <c r="R683" s="55"/>
      <c r="S683" s="55"/>
      <c r="T683" s="55"/>
      <c r="U683" s="55"/>
      <c r="V683" s="55"/>
      <c r="W683" s="55"/>
      <c r="X683" s="55"/>
      <c r="Y683" s="55"/>
      <c r="Z683" s="55"/>
    </row>
    <row r="684" spans="1:26">
      <c r="A684" s="72" t="s">
        <v>119</v>
      </c>
      <c r="B684" s="479" t="s">
        <v>1084</v>
      </c>
      <c r="C684" s="450"/>
      <c r="E684" s="450"/>
      <c r="F684" s="450"/>
      <c r="G684" s="450"/>
      <c r="H684" s="450"/>
      <c r="I684" s="55"/>
      <c r="J684" s="55"/>
      <c r="K684" s="55"/>
      <c r="L684" s="55"/>
      <c r="M684" s="55"/>
      <c r="N684" s="55"/>
      <c r="O684" s="55"/>
      <c r="P684" s="55"/>
      <c r="Q684" s="55"/>
      <c r="R684" s="55"/>
      <c r="S684" s="55"/>
      <c r="T684" s="55"/>
      <c r="U684" s="55"/>
      <c r="V684" s="55"/>
      <c r="W684" s="55"/>
      <c r="X684" s="55"/>
      <c r="Y684" s="55"/>
      <c r="Z684" s="55"/>
    </row>
    <row r="685" spans="1:26">
      <c r="A685" s="72" t="s">
        <v>119</v>
      </c>
      <c r="B685" s="479" t="s">
        <v>811</v>
      </c>
      <c r="C685" s="450"/>
      <c r="E685" s="450"/>
      <c r="F685" s="450"/>
      <c r="G685" s="450"/>
      <c r="H685" s="450"/>
      <c r="I685" s="55"/>
      <c r="J685" s="55"/>
      <c r="K685" s="55"/>
      <c r="L685" s="55"/>
      <c r="M685" s="55"/>
      <c r="N685" s="55"/>
      <c r="O685" s="55"/>
      <c r="P685" s="55"/>
      <c r="Q685" s="55"/>
      <c r="R685" s="55"/>
      <c r="S685" s="55"/>
      <c r="T685" s="55"/>
      <c r="U685" s="55"/>
      <c r="V685" s="55"/>
      <c r="W685" s="55"/>
      <c r="X685" s="55"/>
      <c r="Y685" s="55"/>
      <c r="Z685" s="55"/>
    </row>
    <row r="686" spans="1:26">
      <c r="A686" s="72" t="s">
        <v>119</v>
      </c>
      <c r="B686" s="480" t="s">
        <v>770</v>
      </c>
      <c r="C686" s="450"/>
      <c r="E686" s="450"/>
      <c r="F686" s="450"/>
      <c r="G686" s="450"/>
      <c r="H686" s="450"/>
      <c r="I686" s="55"/>
      <c r="J686" s="55"/>
      <c r="K686" s="55"/>
      <c r="L686" s="55"/>
      <c r="M686" s="55"/>
      <c r="N686" s="55"/>
      <c r="O686" s="55"/>
      <c r="P686" s="55"/>
      <c r="Q686" s="55"/>
      <c r="R686" s="55"/>
      <c r="S686" s="55"/>
      <c r="T686" s="55"/>
      <c r="U686" s="55"/>
      <c r="V686" s="55"/>
      <c r="W686" s="55"/>
      <c r="X686" s="55"/>
      <c r="Y686" s="55"/>
      <c r="Z686" s="55"/>
    </row>
    <row r="687" spans="1:26">
      <c r="A687" s="72" t="s">
        <v>119</v>
      </c>
      <c r="B687" s="480" t="s">
        <v>707</v>
      </c>
      <c r="C687" s="451"/>
      <c r="E687" s="450"/>
      <c r="F687" s="450"/>
      <c r="G687" s="450"/>
      <c r="H687" s="450"/>
      <c r="I687" s="12"/>
      <c r="J687" s="12"/>
      <c r="K687" s="12"/>
      <c r="L687" s="12"/>
      <c r="M687" s="12"/>
      <c r="N687" s="12"/>
      <c r="O687" s="12"/>
      <c r="P687" s="12"/>
      <c r="Q687" s="12"/>
      <c r="R687" s="12"/>
      <c r="S687" s="12"/>
      <c r="T687" s="12"/>
      <c r="U687" s="12"/>
      <c r="V687" s="12"/>
      <c r="W687" s="12"/>
      <c r="X687" s="12"/>
      <c r="Y687" s="12"/>
      <c r="Z687" s="12"/>
    </row>
    <row r="688" spans="1:26">
      <c r="A688" s="72" t="s">
        <v>119</v>
      </c>
      <c r="B688" s="479" t="s">
        <v>1085</v>
      </c>
      <c r="C688" s="450"/>
      <c r="E688" s="450"/>
      <c r="F688" s="450"/>
      <c r="G688" s="450"/>
      <c r="H688" s="450"/>
      <c r="I688" s="55"/>
      <c r="J688" s="55"/>
      <c r="K688" s="55"/>
      <c r="L688" s="55"/>
      <c r="M688" s="55"/>
      <c r="N688" s="55"/>
      <c r="O688" s="55"/>
      <c r="P688" s="55"/>
      <c r="Q688" s="55"/>
      <c r="R688" s="55"/>
      <c r="S688" s="55"/>
      <c r="T688" s="55"/>
      <c r="U688" s="55"/>
      <c r="V688" s="55"/>
      <c r="W688" s="55"/>
      <c r="X688" s="55"/>
      <c r="Y688" s="55"/>
      <c r="Z688" s="55"/>
    </row>
    <row r="689" spans="1:26">
      <c r="A689" s="64"/>
      <c r="B689" s="487"/>
      <c r="C689" s="457"/>
      <c r="D689" s="450"/>
      <c r="E689" s="450"/>
      <c r="F689" s="450"/>
      <c r="G689" s="450"/>
      <c r="H689" s="450"/>
      <c r="I689" s="55"/>
      <c r="J689" s="55"/>
      <c r="K689" s="55"/>
      <c r="L689" s="55"/>
      <c r="M689" s="55"/>
      <c r="N689" s="55"/>
      <c r="O689" s="55"/>
      <c r="P689" s="55"/>
      <c r="Q689" s="55"/>
      <c r="R689" s="55"/>
      <c r="S689" s="55"/>
      <c r="T689" s="55"/>
      <c r="U689" s="55"/>
      <c r="V689" s="55"/>
      <c r="W689" s="55"/>
      <c r="X689" s="55"/>
      <c r="Y689" s="55"/>
      <c r="Z689" s="55"/>
    </row>
    <row r="690" spans="1:26">
      <c r="A690" s="64"/>
      <c r="B690" s="477" t="s">
        <v>1086</v>
      </c>
      <c r="C690" s="457"/>
      <c r="D690" s="450"/>
      <c r="E690" s="450"/>
      <c r="F690" s="450"/>
      <c r="G690" s="450"/>
      <c r="H690" s="450"/>
      <c r="I690" s="55"/>
      <c r="J690" s="55"/>
      <c r="K690" s="55"/>
      <c r="L690" s="55"/>
      <c r="M690" s="55"/>
      <c r="N690" s="55"/>
      <c r="O690" s="55"/>
      <c r="P690" s="55"/>
      <c r="Q690" s="55"/>
      <c r="R690" s="55"/>
      <c r="S690" s="55"/>
      <c r="T690" s="55"/>
      <c r="U690" s="55"/>
      <c r="V690" s="55"/>
      <c r="W690" s="55"/>
      <c r="X690" s="55"/>
      <c r="Y690" s="55"/>
      <c r="Z690" s="55"/>
    </row>
    <row r="691" spans="1:26" ht="22.8">
      <c r="A691" s="64"/>
      <c r="B691" s="470" t="s">
        <v>1087</v>
      </c>
      <c r="C691" s="457"/>
      <c r="D691" s="450"/>
      <c r="E691" s="450"/>
      <c r="F691" s="450"/>
      <c r="G691" s="450"/>
      <c r="H691" s="450"/>
      <c r="I691" s="55"/>
      <c r="J691" s="55"/>
      <c r="K691" s="55"/>
      <c r="L691" s="55"/>
      <c r="M691" s="55"/>
      <c r="N691" s="55"/>
      <c r="O691" s="55"/>
      <c r="P691" s="55"/>
      <c r="Q691" s="55"/>
      <c r="R691" s="55"/>
      <c r="S691" s="55"/>
      <c r="T691" s="55"/>
      <c r="U691" s="55"/>
      <c r="V691" s="55"/>
      <c r="W691" s="55"/>
      <c r="X691" s="55"/>
      <c r="Y691" s="55"/>
      <c r="Z691" s="55"/>
    </row>
    <row r="692" spans="1:26" ht="22.8">
      <c r="B692" s="470" t="s">
        <v>1502</v>
      </c>
      <c r="C692" s="457"/>
      <c r="D692" s="450"/>
      <c r="E692" s="450"/>
      <c r="F692" s="450"/>
      <c r="G692" s="450"/>
      <c r="H692" s="450"/>
      <c r="I692" s="55"/>
      <c r="J692" s="55"/>
      <c r="K692" s="55"/>
      <c r="L692" s="55"/>
      <c r="M692" s="55"/>
      <c r="N692" s="55"/>
      <c r="O692" s="55"/>
      <c r="P692" s="55"/>
      <c r="Q692" s="55"/>
      <c r="R692" s="55"/>
      <c r="S692" s="55"/>
      <c r="T692" s="55"/>
      <c r="U692" s="55"/>
      <c r="V692" s="55"/>
      <c r="W692" s="55"/>
      <c r="X692" s="55"/>
      <c r="Y692" s="55"/>
      <c r="Z692" s="55"/>
    </row>
    <row r="693" spans="1:26">
      <c r="A693" s="64"/>
      <c r="B693" s="470" t="s">
        <v>1088</v>
      </c>
      <c r="C693" s="457"/>
      <c r="D693" s="450"/>
      <c r="E693" s="450"/>
      <c r="F693" s="450"/>
      <c r="G693" s="450"/>
      <c r="H693" s="450"/>
      <c r="I693" s="55"/>
      <c r="J693" s="55"/>
      <c r="K693" s="55"/>
      <c r="L693" s="55"/>
      <c r="M693" s="55"/>
      <c r="N693" s="55"/>
      <c r="O693" s="55"/>
      <c r="P693" s="55"/>
      <c r="Q693" s="55"/>
      <c r="R693" s="55"/>
      <c r="S693" s="55"/>
      <c r="T693" s="55"/>
      <c r="U693" s="55"/>
      <c r="V693" s="55"/>
      <c r="W693" s="55"/>
      <c r="X693" s="55"/>
      <c r="Y693" s="55"/>
      <c r="Z693" s="55"/>
    </row>
    <row r="694" spans="1:26">
      <c r="A694" s="72" t="s">
        <v>157</v>
      </c>
      <c r="B694" s="470" t="s">
        <v>1089</v>
      </c>
      <c r="C694" s="450"/>
      <c r="E694" s="450"/>
      <c r="F694" s="450"/>
      <c r="G694" s="450"/>
      <c r="H694" s="450"/>
      <c r="I694" s="55"/>
      <c r="J694" s="55"/>
      <c r="K694" s="55"/>
      <c r="L694" s="55"/>
      <c r="M694" s="55"/>
      <c r="N694" s="55"/>
      <c r="O694" s="55"/>
      <c r="P694" s="55"/>
      <c r="Q694" s="55"/>
      <c r="R694" s="55"/>
      <c r="S694" s="55"/>
      <c r="T694" s="55"/>
      <c r="U694" s="55"/>
      <c r="V694" s="55"/>
      <c r="W694" s="55"/>
      <c r="X694" s="55"/>
      <c r="Y694" s="55"/>
      <c r="Z694" s="55"/>
    </row>
    <row r="695" spans="1:26">
      <c r="A695" s="72" t="s">
        <v>157</v>
      </c>
      <c r="B695" s="470" t="s">
        <v>1090</v>
      </c>
      <c r="C695" s="450"/>
      <c r="E695" s="450"/>
      <c r="F695" s="450"/>
      <c r="G695" s="450"/>
      <c r="H695" s="450"/>
      <c r="I695" s="55"/>
      <c r="J695" s="55"/>
      <c r="K695" s="55"/>
      <c r="L695" s="55"/>
      <c r="M695" s="55"/>
      <c r="N695" s="55"/>
      <c r="O695" s="55"/>
      <c r="P695" s="55"/>
      <c r="Q695" s="55"/>
      <c r="R695" s="55"/>
      <c r="S695" s="55"/>
      <c r="T695" s="55"/>
      <c r="U695" s="55"/>
      <c r="V695" s="55"/>
      <c r="W695" s="55"/>
      <c r="X695" s="55"/>
      <c r="Y695" s="55"/>
      <c r="Z695" s="55"/>
    </row>
    <row r="696" spans="1:26">
      <c r="A696" s="72" t="s">
        <v>157</v>
      </c>
      <c r="B696" s="470" t="s">
        <v>1091</v>
      </c>
      <c r="C696" s="450"/>
      <c r="E696" s="450"/>
      <c r="F696" s="450"/>
      <c r="G696" s="450"/>
      <c r="H696" s="450"/>
      <c r="I696" s="55"/>
      <c r="J696" s="55"/>
      <c r="K696" s="55"/>
      <c r="L696" s="55"/>
      <c r="M696" s="55"/>
      <c r="N696" s="55"/>
      <c r="O696" s="55"/>
      <c r="P696" s="55"/>
      <c r="Q696" s="55"/>
      <c r="R696" s="55"/>
      <c r="S696" s="55"/>
      <c r="T696" s="55"/>
      <c r="U696" s="55"/>
      <c r="V696" s="55"/>
      <c r="W696" s="55"/>
      <c r="X696" s="55"/>
      <c r="Y696" s="55"/>
      <c r="Z696" s="55"/>
    </row>
    <row r="697" spans="1:26">
      <c r="A697" s="72" t="s">
        <v>157</v>
      </c>
      <c r="B697" s="470" t="s">
        <v>1092</v>
      </c>
      <c r="C697" s="450"/>
      <c r="E697" s="450"/>
      <c r="F697" s="450"/>
      <c r="G697" s="450"/>
      <c r="H697" s="450"/>
      <c r="I697" s="55"/>
      <c r="J697" s="55"/>
      <c r="K697" s="55"/>
      <c r="L697" s="55"/>
      <c r="M697" s="55"/>
      <c r="N697" s="55"/>
      <c r="O697" s="55"/>
      <c r="P697" s="55"/>
      <c r="Q697" s="55"/>
      <c r="R697" s="55"/>
      <c r="S697" s="55"/>
      <c r="T697" s="55"/>
      <c r="U697" s="55"/>
      <c r="V697" s="55"/>
      <c r="W697" s="55"/>
      <c r="X697" s="55"/>
      <c r="Y697" s="55"/>
      <c r="Z697" s="55"/>
    </row>
    <row r="698" spans="1:26">
      <c r="A698" s="72" t="s">
        <v>157</v>
      </c>
      <c r="B698" s="470" t="s">
        <v>1093</v>
      </c>
      <c r="C698" s="450"/>
      <c r="E698" s="450"/>
      <c r="F698" s="450"/>
      <c r="G698" s="450"/>
      <c r="H698" s="450"/>
      <c r="I698" s="55"/>
      <c r="J698" s="55"/>
      <c r="K698" s="55"/>
      <c r="L698" s="55"/>
      <c r="M698" s="55"/>
      <c r="N698" s="55"/>
      <c r="O698" s="55"/>
      <c r="P698" s="55"/>
      <c r="Q698" s="55"/>
      <c r="R698" s="55"/>
      <c r="S698" s="55"/>
      <c r="T698" s="55"/>
      <c r="U698" s="55"/>
      <c r="V698" s="55"/>
      <c r="W698" s="55"/>
      <c r="X698" s="55"/>
      <c r="Y698" s="55"/>
      <c r="Z698" s="55"/>
    </row>
    <row r="699" spans="1:26">
      <c r="A699" s="72" t="s">
        <v>157</v>
      </c>
      <c r="B699" s="470" t="s">
        <v>1094</v>
      </c>
      <c r="C699" s="450"/>
      <c r="E699" s="450"/>
      <c r="F699" s="450"/>
      <c r="G699" s="450"/>
      <c r="H699" s="450"/>
      <c r="I699" s="55"/>
      <c r="J699" s="55"/>
      <c r="K699" s="55"/>
      <c r="L699" s="55"/>
      <c r="M699" s="55"/>
      <c r="N699" s="55"/>
      <c r="O699" s="55"/>
      <c r="P699" s="55"/>
      <c r="Q699" s="55"/>
      <c r="R699" s="55"/>
      <c r="S699" s="55"/>
      <c r="T699" s="55"/>
      <c r="U699" s="55"/>
      <c r="V699" s="55"/>
      <c r="W699" s="55"/>
      <c r="X699" s="55"/>
      <c r="Y699" s="55"/>
      <c r="Z699" s="55"/>
    </row>
    <row r="700" spans="1:26">
      <c r="A700" s="64"/>
      <c r="B700" s="470"/>
      <c r="C700" s="449"/>
      <c r="D700" s="450"/>
      <c r="E700" s="450"/>
      <c r="F700" s="450"/>
      <c r="G700" s="450"/>
      <c r="H700" s="450"/>
      <c r="I700" s="55"/>
      <c r="J700" s="55"/>
      <c r="K700" s="55"/>
      <c r="L700" s="55"/>
      <c r="M700" s="55"/>
      <c r="N700" s="55"/>
      <c r="O700" s="55"/>
      <c r="P700" s="55"/>
      <c r="Q700" s="55"/>
      <c r="R700" s="55"/>
      <c r="S700" s="55"/>
      <c r="T700" s="55"/>
      <c r="U700" s="55"/>
      <c r="V700" s="55"/>
      <c r="W700" s="55"/>
      <c r="X700" s="55"/>
      <c r="Y700" s="55"/>
      <c r="Z700" s="55"/>
    </row>
    <row r="701" spans="1:26">
      <c r="A701" s="64"/>
      <c r="B701" s="477" t="s">
        <v>942</v>
      </c>
      <c r="C701" s="449"/>
      <c r="D701" s="450"/>
      <c r="E701" s="450"/>
      <c r="F701" s="450"/>
      <c r="G701" s="450"/>
      <c r="H701" s="450"/>
      <c r="I701" s="55"/>
      <c r="J701" s="55"/>
      <c r="K701" s="55"/>
      <c r="L701" s="55"/>
      <c r="M701" s="55"/>
      <c r="N701" s="55"/>
      <c r="O701" s="55"/>
      <c r="P701" s="55"/>
      <c r="Q701" s="55"/>
      <c r="R701" s="55"/>
      <c r="S701" s="55"/>
      <c r="T701" s="55"/>
      <c r="U701" s="55"/>
      <c r="V701" s="55"/>
      <c r="W701" s="55"/>
      <c r="X701" s="55"/>
      <c r="Y701" s="55"/>
      <c r="Z701" s="55"/>
    </row>
    <row r="702" spans="1:26">
      <c r="A702" s="64"/>
      <c r="B702" s="470" t="s">
        <v>772</v>
      </c>
      <c r="C702" s="449"/>
      <c r="D702" s="450"/>
      <c r="E702" s="450"/>
      <c r="F702" s="450"/>
      <c r="G702" s="450"/>
      <c r="H702" s="450"/>
      <c r="I702" s="55"/>
      <c r="J702" s="55"/>
      <c r="K702" s="55"/>
      <c r="L702" s="55"/>
      <c r="M702" s="55"/>
      <c r="N702" s="55"/>
      <c r="O702" s="55"/>
      <c r="P702" s="55"/>
      <c r="Q702" s="55"/>
      <c r="R702" s="55"/>
      <c r="S702" s="55"/>
      <c r="T702" s="55"/>
      <c r="U702" s="55"/>
      <c r="V702" s="55"/>
      <c r="W702" s="55"/>
      <c r="X702" s="55"/>
      <c r="Y702" s="55"/>
      <c r="Z702" s="55"/>
    </row>
    <row r="703" spans="1:26">
      <c r="B703" s="482" t="s">
        <v>812</v>
      </c>
      <c r="C703" s="449"/>
      <c r="D703" s="450"/>
      <c r="E703" s="450"/>
      <c r="F703" s="450"/>
      <c r="G703" s="450"/>
      <c r="H703" s="450"/>
      <c r="I703" s="55"/>
      <c r="J703" s="55"/>
      <c r="K703" s="55"/>
      <c r="L703" s="55"/>
      <c r="M703" s="55"/>
      <c r="N703" s="55"/>
      <c r="O703" s="55"/>
      <c r="P703" s="55"/>
      <c r="Q703" s="55"/>
      <c r="R703" s="55"/>
      <c r="S703" s="55"/>
      <c r="T703" s="55"/>
      <c r="U703" s="55"/>
      <c r="V703" s="55"/>
      <c r="W703" s="55"/>
      <c r="X703" s="55"/>
      <c r="Y703" s="55"/>
      <c r="Z703" s="55"/>
    </row>
    <row r="704" spans="1:26">
      <c r="B704" s="482" t="s">
        <v>773</v>
      </c>
      <c r="C704" s="449"/>
      <c r="D704" s="450"/>
      <c r="E704" s="450"/>
      <c r="F704" s="450"/>
      <c r="G704" s="450"/>
      <c r="H704" s="450"/>
      <c r="I704" s="55"/>
      <c r="J704" s="55"/>
      <c r="K704" s="55"/>
      <c r="L704" s="55"/>
      <c r="M704" s="55"/>
      <c r="N704" s="55"/>
      <c r="O704" s="55"/>
      <c r="P704" s="55"/>
      <c r="Q704" s="55"/>
      <c r="R704" s="55"/>
      <c r="S704" s="55"/>
      <c r="T704" s="55"/>
      <c r="U704" s="55"/>
      <c r="V704" s="55"/>
      <c r="W704" s="55"/>
      <c r="X704" s="55"/>
      <c r="Y704" s="55"/>
      <c r="Z704" s="55"/>
    </row>
    <row r="705" spans="1:26">
      <c r="A705" s="64"/>
      <c r="B705" s="470"/>
      <c r="C705" s="449"/>
      <c r="D705" s="450"/>
      <c r="E705" s="450"/>
      <c r="F705" s="450"/>
      <c r="G705" s="450"/>
      <c r="H705" s="450"/>
      <c r="I705" s="55"/>
      <c r="J705" s="55"/>
      <c r="K705" s="55"/>
      <c r="L705" s="55"/>
      <c r="M705" s="55"/>
      <c r="N705" s="55"/>
      <c r="O705" s="55"/>
      <c r="P705" s="55"/>
      <c r="Q705" s="55"/>
      <c r="R705" s="55"/>
      <c r="S705" s="55"/>
      <c r="T705" s="55"/>
      <c r="U705" s="55"/>
      <c r="V705" s="55"/>
      <c r="W705" s="55"/>
      <c r="X705" s="55"/>
      <c r="Y705" s="55"/>
      <c r="Z705" s="55"/>
    </row>
    <row r="706" spans="1:26">
      <c r="A706" s="64"/>
      <c r="B706" s="477" t="s">
        <v>723</v>
      </c>
      <c r="C706" s="449"/>
      <c r="D706" s="450"/>
      <c r="E706" s="450"/>
      <c r="F706" s="450"/>
      <c r="G706" s="450"/>
      <c r="H706" s="450"/>
      <c r="I706" s="55"/>
      <c r="J706" s="55"/>
      <c r="K706" s="55"/>
      <c r="L706" s="55"/>
      <c r="M706" s="55"/>
      <c r="N706" s="55"/>
      <c r="O706" s="55"/>
      <c r="P706" s="55"/>
      <c r="Q706" s="55"/>
      <c r="R706" s="55"/>
      <c r="S706" s="55"/>
      <c r="T706" s="55"/>
      <c r="U706" s="55"/>
      <c r="V706" s="55"/>
      <c r="W706" s="55"/>
      <c r="X706" s="55"/>
      <c r="Y706" s="55"/>
      <c r="Z706" s="55"/>
    </row>
    <row r="707" spans="1:26" ht="22.8">
      <c r="A707" s="64"/>
      <c r="B707" s="470" t="s">
        <v>1503</v>
      </c>
      <c r="C707" s="449"/>
      <c r="D707" s="450"/>
      <c r="E707" s="450"/>
      <c r="F707" s="450"/>
      <c r="G707" s="450"/>
      <c r="H707" s="450"/>
      <c r="I707" s="55"/>
      <c r="J707" s="55"/>
      <c r="K707" s="55"/>
      <c r="L707" s="55"/>
      <c r="M707" s="55"/>
      <c r="N707" s="55"/>
      <c r="O707" s="55"/>
      <c r="P707" s="55"/>
      <c r="Q707" s="55"/>
      <c r="R707" s="55"/>
      <c r="S707" s="55"/>
      <c r="T707" s="55"/>
      <c r="U707" s="55"/>
      <c r="V707" s="55"/>
      <c r="W707" s="55"/>
      <c r="X707" s="55"/>
      <c r="Y707" s="55"/>
      <c r="Z707" s="55"/>
    </row>
    <row r="708" spans="1:26">
      <c r="A708" s="71"/>
      <c r="B708" s="483"/>
      <c r="C708" s="453"/>
      <c r="D708" s="453"/>
      <c r="E708" s="453"/>
      <c r="F708" s="453"/>
      <c r="G708" s="453"/>
      <c r="H708" s="453"/>
      <c r="I708" s="12"/>
      <c r="J708" s="12"/>
      <c r="K708" s="12"/>
      <c r="L708" s="12"/>
      <c r="M708" s="12"/>
      <c r="N708" s="12"/>
      <c r="O708" s="12"/>
      <c r="P708" s="12"/>
      <c r="Q708" s="12"/>
      <c r="R708" s="12"/>
      <c r="S708" s="12"/>
      <c r="T708" s="12"/>
      <c r="U708" s="12"/>
      <c r="V708" s="12"/>
      <c r="W708" s="12"/>
      <c r="X708" s="12"/>
      <c r="Y708" s="12"/>
      <c r="Z708" s="12"/>
    </row>
    <row r="709" spans="1:26" ht="17.399999999999999">
      <c r="A709" s="69" t="s">
        <v>162</v>
      </c>
      <c r="B709" s="470"/>
      <c r="C709" s="449"/>
      <c r="D709" s="450"/>
      <c r="E709" s="450"/>
      <c r="F709" s="450"/>
      <c r="G709" s="450"/>
      <c r="H709" s="450"/>
      <c r="I709" s="12"/>
      <c r="J709" s="12"/>
      <c r="K709" s="12"/>
      <c r="L709" s="12"/>
      <c r="M709" s="12"/>
      <c r="N709" s="12"/>
      <c r="O709" s="12"/>
      <c r="P709" s="12"/>
      <c r="Q709" s="12"/>
      <c r="R709" s="12"/>
      <c r="S709" s="12"/>
      <c r="T709" s="12"/>
      <c r="U709" s="12"/>
      <c r="V709" s="12"/>
      <c r="W709" s="12"/>
      <c r="X709" s="12"/>
      <c r="Y709" s="12"/>
      <c r="Z709" s="12"/>
    </row>
    <row r="710" spans="1:26">
      <c r="A710" s="64"/>
      <c r="B710" s="470"/>
      <c r="C710" s="449"/>
      <c r="D710" s="450"/>
      <c r="E710" s="450"/>
      <c r="F710" s="450"/>
      <c r="G710" s="450"/>
      <c r="H710" s="450"/>
      <c r="I710" s="12"/>
      <c r="J710" s="12"/>
      <c r="K710" s="12"/>
      <c r="L710" s="12"/>
      <c r="M710" s="12"/>
      <c r="N710" s="12"/>
      <c r="O710" s="12"/>
      <c r="P710" s="12"/>
      <c r="Q710" s="12"/>
      <c r="R710" s="12"/>
      <c r="S710" s="12"/>
      <c r="T710" s="12"/>
      <c r="U710" s="12"/>
      <c r="V710" s="12"/>
      <c r="W710" s="12"/>
      <c r="X710" s="12"/>
      <c r="Y710" s="12"/>
      <c r="Z710" s="12"/>
    </row>
    <row r="711" spans="1:26">
      <c r="A711" s="64"/>
      <c r="B711" s="477" t="s">
        <v>705</v>
      </c>
      <c r="C711" s="449"/>
      <c r="D711" s="450"/>
      <c r="E711" s="450"/>
      <c r="F711" s="450"/>
      <c r="G711" s="450"/>
      <c r="H711" s="450"/>
      <c r="I711" s="55"/>
      <c r="J711" s="55"/>
      <c r="K711" s="55"/>
      <c r="L711" s="55"/>
      <c r="M711" s="55"/>
      <c r="N711" s="55"/>
      <c r="O711" s="55"/>
      <c r="P711" s="55"/>
      <c r="Q711" s="55"/>
      <c r="R711" s="55"/>
      <c r="S711" s="55"/>
      <c r="T711" s="55"/>
      <c r="U711" s="55"/>
      <c r="V711" s="55"/>
      <c r="W711" s="55"/>
      <c r="X711" s="55"/>
      <c r="Y711" s="55"/>
      <c r="Z711" s="55"/>
    </row>
    <row r="712" spans="1:26">
      <c r="A712" s="64"/>
      <c r="B712" s="470" t="s">
        <v>1095</v>
      </c>
      <c r="C712" s="449"/>
      <c r="D712" s="450"/>
      <c r="E712" s="450"/>
      <c r="F712" s="450"/>
      <c r="G712" s="450"/>
      <c r="H712" s="450"/>
      <c r="I712" s="55"/>
      <c r="J712" s="55"/>
      <c r="K712" s="55"/>
      <c r="L712" s="55"/>
      <c r="M712" s="55"/>
      <c r="N712" s="55"/>
      <c r="O712" s="55"/>
      <c r="P712" s="55"/>
      <c r="Q712" s="55"/>
      <c r="R712" s="55"/>
      <c r="S712" s="55"/>
      <c r="T712" s="55"/>
      <c r="U712" s="55"/>
      <c r="V712" s="55"/>
      <c r="W712" s="55"/>
      <c r="X712" s="55"/>
      <c r="Y712" s="55"/>
      <c r="Z712" s="55"/>
    </row>
    <row r="713" spans="1:26">
      <c r="B713" s="478" t="s">
        <v>1002</v>
      </c>
      <c r="C713" s="449"/>
      <c r="D713" s="450"/>
      <c r="E713" s="450"/>
      <c r="F713" s="450"/>
      <c r="G713" s="450"/>
      <c r="H713" s="450"/>
      <c r="I713" s="55"/>
      <c r="J713" s="55"/>
      <c r="K713" s="55"/>
      <c r="L713" s="55"/>
      <c r="M713" s="55"/>
      <c r="N713" s="55"/>
      <c r="O713" s="55"/>
      <c r="P713" s="55"/>
      <c r="Q713" s="55"/>
      <c r="R713" s="55"/>
      <c r="S713" s="55"/>
      <c r="T713" s="55"/>
      <c r="U713" s="55"/>
      <c r="V713" s="55"/>
      <c r="W713" s="55"/>
      <c r="X713" s="55"/>
      <c r="Y713" s="55"/>
      <c r="Z713" s="55"/>
    </row>
    <row r="714" spans="1:26">
      <c r="A714" s="72" t="s">
        <v>119</v>
      </c>
      <c r="B714" s="479" t="s">
        <v>1084</v>
      </c>
      <c r="C714" s="450"/>
      <c r="E714" s="450"/>
      <c r="F714" s="450"/>
      <c r="G714" s="450"/>
      <c r="H714" s="450"/>
      <c r="I714" s="55"/>
      <c r="J714" s="55"/>
      <c r="K714" s="55"/>
      <c r="L714" s="55"/>
      <c r="M714" s="55"/>
      <c r="N714" s="55"/>
      <c r="O714" s="55"/>
      <c r="P714" s="55"/>
      <c r="Q714" s="55"/>
      <c r="R714" s="55"/>
      <c r="S714" s="55"/>
      <c r="T714" s="55"/>
      <c r="U714" s="55"/>
      <c r="V714" s="55"/>
      <c r="W714" s="55"/>
      <c r="X714" s="55"/>
      <c r="Y714" s="55"/>
      <c r="Z714" s="55"/>
    </row>
    <row r="715" spans="1:26">
      <c r="A715" s="72" t="s">
        <v>119</v>
      </c>
      <c r="B715" s="479" t="s">
        <v>811</v>
      </c>
      <c r="C715" s="450"/>
      <c r="E715" s="450"/>
      <c r="F715" s="450"/>
      <c r="G715" s="450"/>
      <c r="H715" s="450"/>
      <c r="I715" s="55"/>
      <c r="J715" s="55"/>
      <c r="K715" s="55"/>
      <c r="L715" s="55"/>
      <c r="M715" s="55"/>
      <c r="N715" s="55"/>
      <c r="O715" s="55"/>
      <c r="P715" s="55"/>
      <c r="Q715" s="55"/>
      <c r="R715" s="55"/>
      <c r="S715" s="55"/>
      <c r="T715" s="55"/>
      <c r="U715" s="55"/>
      <c r="V715" s="55"/>
      <c r="W715" s="55"/>
      <c r="X715" s="55"/>
      <c r="Y715" s="55"/>
      <c r="Z715" s="55"/>
    </row>
    <row r="716" spans="1:26">
      <c r="A716" s="72" t="s">
        <v>119</v>
      </c>
      <c r="B716" s="480" t="s">
        <v>770</v>
      </c>
      <c r="C716" s="450"/>
      <c r="E716" s="450"/>
      <c r="F716" s="450"/>
      <c r="G716" s="450"/>
      <c r="H716" s="450"/>
      <c r="I716" s="55"/>
      <c r="J716" s="55"/>
      <c r="K716" s="55"/>
      <c r="L716" s="55"/>
      <c r="M716" s="55"/>
      <c r="N716" s="55"/>
      <c r="O716" s="55"/>
      <c r="P716" s="55"/>
      <c r="Q716" s="55"/>
      <c r="R716" s="55"/>
      <c r="S716" s="55"/>
      <c r="T716" s="55"/>
      <c r="U716" s="55"/>
      <c r="V716" s="55"/>
      <c r="W716" s="55"/>
      <c r="X716" s="55"/>
      <c r="Y716" s="55"/>
      <c r="Z716" s="55"/>
    </row>
    <row r="717" spans="1:26">
      <c r="A717" s="72" t="s">
        <v>119</v>
      </c>
      <c r="B717" s="480" t="s">
        <v>707</v>
      </c>
      <c r="C717" s="451"/>
      <c r="E717" s="450"/>
      <c r="F717" s="450"/>
      <c r="G717" s="450"/>
      <c r="H717" s="450"/>
      <c r="I717" s="12"/>
      <c r="J717" s="12"/>
      <c r="K717" s="12"/>
      <c r="L717" s="12"/>
      <c r="M717" s="12"/>
      <c r="N717" s="12"/>
      <c r="O717" s="12"/>
      <c r="P717" s="12"/>
      <c r="Q717" s="12"/>
      <c r="R717" s="12"/>
      <c r="S717" s="12"/>
      <c r="T717" s="12"/>
      <c r="U717" s="12"/>
      <c r="V717" s="12"/>
      <c r="W717" s="12"/>
      <c r="X717" s="12"/>
      <c r="Y717" s="12"/>
      <c r="Z717" s="12"/>
    </row>
    <row r="718" spans="1:26">
      <c r="A718" s="64"/>
      <c r="B718" s="470"/>
      <c r="C718" s="449"/>
      <c r="D718" s="450"/>
      <c r="E718" s="450"/>
      <c r="F718" s="450"/>
      <c r="G718" s="450"/>
      <c r="H718" s="450"/>
      <c r="I718" s="55"/>
      <c r="J718" s="55"/>
      <c r="K718" s="55"/>
      <c r="L718" s="55"/>
      <c r="M718" s="55"/>
      <c r="N718" s="55"/>
      <c r="O718" s="55"/>
      <c r="P718" s="55"/>
      <c r="Q718" s="55"/>
      <c r="R718" s="55"/>
      <c r="S718" s="55"/>
      <c r="T718" s="55"/>
      <c r="U718" s="55"/>
      <c r="V718" s="55"/>
      <c r="W718" s="55"/>
      <c r="X718" s="55"/>
      <c r="Y718" s="55"/>
      <c r="Z718" s="55"/>
    </row>
    <row r="719" spans="1:26">
      <c r="A719" s="64"/>
      <c r="B719" s="477" t="s">
        <v>942</v>
      </c>
      <c r="C719" s="449"/>
      <c r="D719" s="450"/>
      <c r="E719" s="450"/>
      <c r="F719" s="450"/>
      <c r="G719" s="450"/>
      <c r="H719" s="450"/>
      <c r="I719" s="55"/>
      <c r="J719" s="55"/>
      <c r="K719" s="55"/>
      <c r="L719" s="55"/>
      <c r="M719" s="55"/>
      <c r="N719" s="55"/>
      <c r="O719" s="55"/>
      <c r="P719" s="55"/>
      <c r="Q719" s="55"/>
      <c r="R719" s="55"/>
      <c r="S719" s="55"/>
      <c r="T719" s="55"/>
      <c r="U719" s="55"/>
      <c r="V719" s="55"/>
      <c r="W719" s="55"/>
      <c r="X719" s="55"/>
      <c r="Y719" s="55"/>
      <c r="Z719" s="55"/>
    </row>
    <row r="720" spans="1:26">
      <c r="A720" s="64"/>
      <c r="B720" s="470" t="s">
        <v>772</v>
      </c>
      <c r="C720" s="449"/>
      <c r="D720" s="450"/>
      <c r="E720" s="450"/>
      <c r="F720" s="450"/>
      <c r="G720" s="450"/>
      <c r="H720" s="450"/>
      <c r="I720" s="55"/>
      <c r="J720" s="55"/>
      <c r="K720" s="55"/>
      <c r="L720" s="55"/>
      <c r="M720" s="55"/>
      <c r="N720" s="55"/>
      <c r="O720" s="55"/>
      <c r="P720" s="55"/>
      <c r="Q720" s="55"/>
      <c r="R720" s="55"/>
      <c r="S720" s="55"/>
      <c r="T720" s="55"/>
      <c r="U720" s="55"/>
      <c r="V720" s="55"/>
      <c r="W720" s="55"/>
      <c r="X720" s="55"/>
      <c r="Y720" s="55"/>
      <c r="Z720" s="55"/>
    </row>
    <row r="721" spans="1:26">
      <c r="B721" s="482" t="s">
        <v>812</v>
      </c>
      <c r="C721" s="449"/>
      <c r="D721" s="450"/>
      <c r="E721" s="450"/>
      <c r="F721" s="450"/>
      <c r="G721" s="450"/>
      <c r="H721" s="450"/>
      <c r="I721" s="55"/>
      <c r="J721" s="55"/>
      <c r="K721" s="55"/>
      <c r="L721" s="55"/>
      <c r="M721" s="55"/>
      <c r="N721" s="55"/>
      <c r="O721" s="55"/>
      <c r="P721" s="55"/>
      <c r="Q721" s="55"/>
      <c r="R721" s="55"/>
      <c r="S721" s="55"/>
      <c r="T721" s="55"/>
      <c r="U721" s="55"/>
      <c r="V721" s="55"/>
      <c r="W721" s="55"/>
      <c r="X721" s="55"/>
      <c r="Y721" s="55"/>
      <c r="Z721" s="55"/>
    </row>
    <row r="722" spans="1:26">
      <c r="B722" s="482" t="s">
        <v>773</v>
      </c>
      <c r="C722" s="449"/>
      <c r="D722" s="450"/>
      <c r="E722" s="450"/>
      <c r="F722" s="450"/>
      <c r="G722" s="450"/>
      <c r="H722" s="450"/>
      <c r="I722" s="55"/>
      <c r="J722" s="55"/>
      <c r="K722" s="55"/>
      <c r="L722" s="55"/>
      <c r="M722" s="55"/>
      <c r="N722" s="55"/>
      <c r="O722" s="55"/>
      <c r="P722" s="55"/>
      <c r="Q722" s="55"/>
      <c r="R722" s="55"/>
      <c r="S722" s="55"/>
      <c r="T722" s="55"/>
      <c r="U722" s="55"/>
      <c r="V722" s="55"/>
      <c r="W722" s="55"/>
      <c r="X722" s="55"/>
      <c r="Y722" s="55"/>
      <c r="Z722" s="55"/>
    </row>
    <row r="723" spans="1:26">
      <c r="A723" s="64"/>
      <c r="B723" s="470"/>
      <c r="C723" s="449"/>
      <c r="D723" s="450"/>
      <c r="E723" s="450"/>
      <c r="F723" s="450"/>
      <c r="G723" s="450"/>
      <c r="H723" s="450"/>
      <c r="I723" s="55"/>
      <c r="J723" s="55"/>
      <c r="K723" s="55"/>
      <c r="L723" s="55"/>
      <c r="M723" s="55"/>
      <c r="N723" s="55"/>
      <c r="O723" s="55"/>
      <c r="P723" s="55"/>
      <c r="Q723" s="55"/>
      <c r="R723" s="55"/>
      <c r="S723" s="55"/>
      <c r="T723" s="55"/>
      <c r="U723" s="55"/>
      <c r="V723" s="55"/>
      <c r="W723" s="55"/>
      <c r="X723" s="55"/>
      <c r="Y723" s="55"/>
      <c r="Z723" s="55"/>
    </row>
    <row r="724" spans="1:26">
      <c r="A724" s="64"/>
      <c r="B724" s="477" t="s">
        <v>1096</v>
      </c>
      <c r="C724" s="449"/>
      <c r="D724" s="450"/>
      <c r="E724" s="450"/>
      <c r="F724" s="450"/>
      <c r="G724" s="450"/>
      <c r="H724" s="450"/>
      <c r="I724" s="55"/>
      <c r="J724" s="55"/>
      <c r="K724" s="55"/>
      <c r="L724" s="55"/>
      <c r="M724" s="55"/>
      <c r="N724" s="55"/>
      <c r="O724" s="55"/>
      <c r="P724" s="55"/>
      <c r="Q724" s="55"/>
      <c r="R724" s="55"/>
      <c r="S724" s="55"/>
      <c r="T724" s="55"/>
      <c r="U724" s="55"/>
      <c r="V724" s="55"/>
      <c r="W724" s="55"/>
      <c r="X724" s="55"/>
      <c r="Y724" s="55"/>
      <c r="Z724" s="55"/>
    </row>
    <row r="725" spans="1:26">
      <c r="A725" s="64"/>
      <c r="B725" s="470" t="s">
        <v>1097</v>
      </c>
      <c r="C725" s="449"/>
      <c r="D725" s="450"/>
      <c r="E725" s="450"/>
      <c r="F725" s="450"/>
      <c r="G725" s="450"/>
      <c r="H725" s="450"/>
      <c r="I725" s="55"/>
      <c r="J725" s="55"/>
      <c r="K725" s="55"/>
      <c r="L725" s="55"/>
      <c r="M725" s="55"/>
      <c r="N725" s="55"/>
      <c r="O725" s="55"/>
      <c r="P725" s="55"/>
      <c r="Q725" s="55"/>
      <c r="R725" s="55"/>
      <c r="S725" s="55"/>
      <c r="T725" s="55"/>
      <c r="U725" s="55"/>
      <c r="V725" s="55"/>
      <c r="W725" s="55"/>
      <c r="X725" s="55"/>
      <c r="Y725" s="55"/>
      <c r="Z725" s="55"/>
    </row>
    <row r="726" spans="1:26">
      <c r="A726" s="64"/>
      <c r="B726" s="470" t="s">
        <v>1098</v>
      </c>
      <c r="C726" s="449"/>
      <c r="D726" s="450"/>
      <c r="E726" s="450"/>
      <c r="F726" s="450"/>
      <c r="G726" s="450"/>
      <c r="H726" s="450"/>
      <c r="I726" s="55"/>
      <c r="J726" s="55"/>
      <c r="K726" s="55"/>
      <c r="L726" s="55"/>
      <c r="M726" s="55"/>
      <c r="N726" s="55"/>
      <c r="O726" s="55"/>
      <c r="P726" s="55"/>
      <c r="Q726" s="55"/>
      <c r="R726" s="55"/>
      <c r="S726" s="55"/>
      <c r="T726" s="55"/>
      <c r="U726" s="55"/>
      <c r="V726" s="55"/>
      <c r="W726" s="55"/>
      <c r="X726" s="55"/>
      <c r="Y726" s="55"/>
      <c r="Z726" s="55"/>
    </row>
    <row r="727" spans="1:26" ht="22.8">
      <c r="B727" s="469" t="s">
        <v>1099</v>
      </c>
      <c r="C727" s="449"/>
      <c r="D727" s="450"/>
      <c r="E727" s="450"/>
      <c r="F727" s="450"/>
      <c r="G727" s="450"/>
      <c r="H727" s="450"/>
      <c r="I727" s="55"/>
      <c r="J727" s="55"/>
      <c r="K727" s="55"/>
      <c r="L727" s="55"/>
      <c r="M727" s="55"/>
      <c r="N727" s="55"/>
      <c r="O727" s="55"/>
      <c r="P727" s="55"/>
      <c r="Q727" s="55"/>
      <c r="R727" s="55"/>
      <c r="S727" s="55"/>
      <c r="T727" s="55"/>
      <c r="U727" s="55"/>
      <c r="V727" s="55"/>
      <c r="W727" s="55"/>
      <c r="X727" s="55"/>
      <c r="Y727" s="55"/>
      <c r="Z727" s="55"/>
    </row>
    <row r="728" spans="1:26" ht="22.8">
      <c r="A728" s="64"/>
      <c r="B728" s="470" t="s">
        <v>1504</v>
      </c>
      <c r="C728" s="449"/>
      <c r="D728" s="450"/>
      <c r="E728" s="450"/>
      <c r="F728" s="450"/>
      <c r="G728" s="450"/>
      <c r="H728" s="450"/>
      <c r="I728" s="55"/>
      <c r="J728" s="55"/>
      <c r="K728" s="55"/>
      <c r="L728" s="55"/>
      <c r="M728" s="55"/>
      <c r="N728" s="55"/>
      <c r="O728" s="55"/>
      <c r="P728" s="55"/>
      <c r="Q728" s="55"/>
      <c r="R728" s="55"/>
      <c r="S728" s="55"/>
      <c r="T728" s="55"/>
      <c r="U728" s="55"/>
      <c r="V728" s="55"/>
      <c r="W728" s="55"/>
      <c r="X728" s="55"/>
      <c r="Y728" s="55"/>
      <c r="Z728" s="55"/>
    </row>
    <row r="729" spans="1:26">
      <c r="A729" s="64"/>
      <c r="B729" s="470"/>
      <c r="C729" s="449"/>
      <c r="D729" s="450"/>
      <c r="E729" s="450"/>
      <c r="F729" s="450"/>
      <c r="G729" s="450"/>
      <c r="H729" s="450"/>
      <c r="I729" s="55"/>
      <c r="J729" s="55"/>
      <c r="K729" s="55"/>
      <c r="L729" s="55"/>
      <c r="M729" s="55"/>
      <c r="N729" s="55"/>
      <c r="O729" s="55"/>
      <c r="P729" s="55"/>
      <c r="Q729" s="55"/>
      <c r="R729" s="55"/>
      <c r="S729" s="55"/>
      <c r="T729" s="55"/>
      <c r="U729" s="55"/>
      <c r="V729" s="55"/>
      <c r="W729" s="55"/>
      <c r="X729" s="55"/>
      <c r="Y729" s="55"/>
      <c r="Z729" s="55"/>
    </row>
    <row r="730" spans="1:26">
      <c r="A730" s="64"/>
      <c r="B730" s="477" t="s">
        <v>779</v>
      </c>
      <c r="C730" s="449"/>
      <c r="D730" s="450"/>
      <c r="E730" s="450"/>
      <c r="F730" s="450"/>
      <c r="G730" s="450"/>
      <c r="H730" s="450"/>
      <c r="I730" s="55"/>
      <c r="J730" s="55"/>
      <c r="K730" s="55"/>
      <c r="L730" s="55"/>
      <c r="M730" s="55"/>
      <c r="N730" s="55"/>
      <c r="O730" s="55"/>
      <c r="P730" s="55"/>
      <c r="Q730" s="55"/>
      <c r="R730" s="55"/>
      <c r="S730" s="55"/>
      <c r="T730" s="55"/>
      <c r="U730" s="55"/>
      <c r="V730" s="55"/>
      <c r="W730" s="55"/>
      <c r="X730" s="55"/>
      <c r="Y730" s="55"/>
      <c r="Z730" s="55"/>
    </row>
    <row r="731" spans="1:26">
      <c r="A731" s="64"/>
      <c r="B731" s="470" t="s">
        <v>1100</v>
      </c>
      <c r="C731" s="449"/>
      <c r="D731" s="450"/>
      <c r="E731" s="450"/>
      <c r="F731" s="450"/>
      <c r="G731" s="450"/>
      <c r="H731" s="450"/>
      <c r="I731" s="55"/>
      <c r="J731" s="55"/>
      <c r="K731" s="55"/>
      <c r="L731" s="55"/>
      <c r="M731" s="55"/>
      <c r="N731" s="55"/>
      <c r="O731" s="55"/>
      <c r="P731" s="55"/>
      <c r="Q731" s="55"/>
      <c r="R731" s="55"/>
      <c r="S731" s="55"/>
      <c r="T731" s="55"/>
      <c r="U731" s="55"/>
      <c r="V731" s="55"/>
      <c r="W731" s="55"/>
      <c r="X731" s="55"/>
      <c r="Y731" s="55"/>
      <c r="Z731" s="55"/>
    </row>
    <row r="732" spans="1:26">
      <c r="B732" s="478" t="s">
        <v>1101</v>
      </c>
      <c r="C732" s="449"/>
      <c r="D732" s="450"/>
      <c r="E732" s="450"/>
      <c r="F732" s="450"/>
      <c r="G732" s="450"/>
      <c r="H732" s="450"/>
      <c r="I732" s="55"/>
      <c r="J732" s="55"/>
      <c r="K732" s="55"/>
      <c r="L732" s="55"/>
      <c r="M732" s="55"/>
      <c r="N732" s="55"/>
      <c r="O732" s="55"/>
      <c r="P732" s="55"/>
      <c r="Q732" s="55"/>
      <c r="R732" s="55"/>
      <c r="S732" s="55"/>
      <c r="T732" s="55"/>
      <c r="U732" s="55"/>
      <c r="V732" s="55"/>
      <c r="W732" s="55"/>
      <c r="X732" s="55"/>
      <c r="Y732" s="55"/>
      <c r="Z732" s="55"/>
    </row>
    <row r="733" spans="1:26">
      <c r="A733" s="64"/>
      <c r="B733" s="470" t="s">
        <v>1102</v>
      </c>
      <c r="C733" s="449"/>
      <c r="D733" s="450"/>
      <c r="E733" s="450"/>
      <c r="F733" s="450"/>
      <c r="G733" s="450"/>
      <c r="H733" s="450"/>
      <c r="I733" s="55"/>
      <c r="J733" s="55"/>
      <c r="K733" s="55"/>
      <c r="L733" s="55"/>
      <c r="M733" s="55"/>
      <c r="N733" s="55"/>
      <c r="O733" s="55"/>
      <c r="P733" s="55"/>
      <c r="Q733" s="55"/>
      <c r="R733" s="55"/>
      <c r="S733" s="55"/>
      <c r="T733" s="55"/>
      <c r="U733" s="55"/>
      <c r="V733" s="55"/>
      <c r="W733" s="55"/>
      <c r="X733" s="55"/>
      <c r="Y733" s="55"/>
      <c r="Z733" s="55"/>
    </row>
    <row r="734" spans="1:26" ht="22.8">
      <c r="B734" s="469" t="s">
        <v>1103</v>
      </c>
      <c r="C734" s="449"/>
      <c r="D734" s="450"/>
      <c r="E734" s="450"/>
      <c r="F734" s="450"/>
      <c r="G734" s="450"/>
      <c r="H734" s="450"/>
      <c r="I734" s="55"/>
      <c r="J734" s="55"/>
      <c r="K734" s="55"/>
      <c r="L734" s="55"/>
      <c r="M734" s="55"/>
      <c r="N734" s="55"/>
      <c r="O734" s="55"/>
      <c r="P734" s="55"/>
      <c r="Q734" s="55"/>
      <c r="R734" s="55"/>
      <c r="S734" s="55"/>
      <c r="T734" s="55"/>
      <c r="U734" s="55"/>
      <c r="V734" s="55"/>
      <c r="W734" s="55"/>
      <c r="X734" s="55"/>
      <c r="Y734" s="55"/>
      <c r="Z734" s="55"/>
    </row>
    <row r="735" spans="1:26">
      <c r="B735" s="469" t="s">
        <v>1104</v>
      </c>
      <c r="C735" s="449"/>
      <c r="D735" s="450"/>
      <c r="E735" s="450"/>
      <c r="F735" s="450"/>
      <c r="G735" s="450"/>
      <c r="H735" s="450"/>
      <c r="I735" s="55"/>
      <c r="J735" s="55"/>
      <c r="K735" s="55"/>
      <c r="L735" s="55"/>
      <c r="M735" s="55"/>
      <c r="N735" s="55"/>
      <c r="O735" s="55"/>
      <c r="P735" s="55"/>
      <c r="Q735" s="55"/>
      <c r="R735" s="55"/>
      <c r="S735" s="55"/>
      <c r="T735" s="55"/>
      <c r="U735" s="55"/>
      <c r="V735" s="55"/>
      <c r="W735" s="55"/>
      <c r="X735" s="55"/>
      <c r="Y735" s="55"/>
      <c r="Z735" s="55"/>
    </row>
    <row r="736" spans="1:26">
      <c r="A736" s="64"/>
      <c r="B736" s="470" t="s">
        <v>1105</v>
      </c>
      <c r="C736" s="449"/>
      <c r="D736" s="450"/>
      <c r="E736" s="450"/>
      <c r="F736" s="450"/>
      <c r="G736" s="450"/>
      <c r="H736" s="450"/>
      <c r="I736" s="55"/>
      <c r="J736" s="55"/>
      <c r="K736" s="55"/>
      <c r="L736" s="55"/>
      <c r="M736" s="55"/>
      <c r="N736" s="55"/>
      <c r="O736" s="55"/>
      <c r="P736" s="55"/>
      <c r="Q736" s="55"/>
      <c r="R736" s="55"/>
      <c r="S736" s="55"/>
      <c r="T736" s="55"/>
      <c r="U736" s="55"/>
      <c r="V736" s="55"/>
      <c r="W736" s="55"/>
      <c r="X736" s="55"/>
      <c r="Y736" s="55"/>
      <c r="Z736" s="55"/>
    </row>
    <row r="737" spans="1:26">
      <c r="A737" s="64"/>
      <c r="B737" s="470" t="s">
        <v>1106</v>
      </c>
      <c r="C737" s="449"/>
      <c r="D737" s="450"/>
      <c r="E737" s="450"/>
      <c r="F737" s="450"/>
      <c r="G737" s="450"/>
      <c r="H737" s="450"/>
      <c r="I737" s="55"/>
      <c r="J737" s="55"/>
      <c r="K737" s="55"/>
      <c r="L737" s="55"/>
      <c r="M737" s="55"/>
      <c r="N737" s="55"/>
      <c r="O737" s="55"/>
      <c r="P737" s="55"/>
      <c r="Q737" s="55"/>
      <c r="R737" s="55"/>
      <c r="S737" s="55"/>
      <c r="T737" s="55"/>
      <c r="U737" s="55"/>
      <c r="V737" s="55"/>
      <c r="W737" s="55"/>
      <c r="X737" s="55"/>
      <c r="Y737" s="55"/>
      <c r="Z737" s="55"/>
    </row>
    <row r="738" spans="1:26" ht="22.8">
      <c r="A738" s="64"/>
      <c r="B738" s="470" t="s">
        <v>1505</v>
      </c>
      <c r="C738" s="449"/>
      <c r="D738" s="450"/>
      <c r="E738" s="450"/>
      <c r="F738" s="450"/>
      <c r="G738" s="450"/>
      <c r="H738" s="450"/>
      <c r="I738" s="55"/>
      <c r="J738" s="55"/>
      <c r="K738" s="55"/>
      <c r="L738" s="55"/>
      <c r="M738" s="55"/>
      <c r="N738" s="55"/>
      <c r="O738" s="55"/>
      <c r="P738" s="55"/>
      <c r="Q738" s="55"/>
      <c r="R738" s="55"/>
      <c r="S738" s="55"/>
      <c r="T738" s="55"/>
      <c r="U738" s="55"/>
      <c r="V738" s="55"/>
      <c r="W738" s="55"/>
      <c r="X738" s="55"/>
      <c r="Y738" s="55"/>
      <c r="Z738" s="55"/>
    </row>
    <row r="739" spans="1:26">
      <c r="A739" s="64"/>
      <c r="B739" s="470"/>
      <c r="C739" s="449"/>
      <c r="D739" s="450"/>
      <c r="E739" s="450"/>
      <c r="F739" s="450"/>
      <c r="G739" s="450"/>
      <c r="H739" s="450"/>
      <c r="I739" s="55"/>
      <c r="J739" s="55"/>
      <c r="K739" s="55"/>
      <c r="L739" s="55"/>
      <c r="M739" s="55"/>
      <c r="N739" s="55"/>
      <c r="O739" s="55"/>
      <c r="P739" s="55"/>
      <c r="Q739" s="55"/>
      <c r="R739" s="55"/>
      <c r="S739" s="55"/>
      <c r="T739" s="55"/>
      <c r="U739" s="55"/>
      <c r="V739" s="55"/>
      <c r="W739" s="55"/>
      <c r="X739" s="55"/>
      <c r="Y739" s="55"/>
      <c r="Z739" s="55"/>
    </row>
    <row r="740" spans="1:26">
      <c r="A740" s="64"/>
      <c r="B740" s="477" t="s">
        <v>1107</v>
      </c>
      <c r="C740" s="449"/>
      <c r="D740" s="450"/>
      <c r="E740" s="450"/>
      <c r="F740" s="450"/>
      <c r="G740" s="450"/>
      <c r="H740" s="450"/>
      <c r="I740" s="55"/>
      <c r="J740" s="55"/>
      <c r="K740" s="55"/>
      <c r="L740" s="55"/>
      <c r="M740" s="55"/>
      <c r="N740" s="55"/>
      <c r="O740" s="55"/>
      <c r="P740" s="55"/>
      <c r="Q740" s="55"/>
      <c r="R740" s="55"/>
      <c r="S740" s="55"/>
      <c r="T740" s="55"/>
      <c r="U740" s="55"/>
      <c r="V740" s="55"/>
      <c r="W740" s="55"/>
      <c r="X740" s="55"/>
      <c r="Y740" s="55"/>
      <c r="Z740" s="55"/>
    </row>
    <row r="741" spans="1:26">
      <c r="A741" s="64"/>
      <c r="B741" s="470" t="s">
        <v>1108</v>
      </c>
      <c r="C741" s="449"/>
      <c r="D741" s="450"/>
      <c r="E741" s="450"/>
      <c r="F741" s="450"/>
      <c r="G741" s="450"/>
      <c r="H741" s="450"/>
      <c r="I741" s="55"/>
      <c r="J741" s="55"/>
      <c r="K741" s="55"/>
      <c r="L741" s="55"/>
      <c r="M741" s="55"/>
      <c r="N741" s="55"/>
      <c r="O741" s="55"/>
      <c r="P741" s="55"/>
      <c r="Q741" s="55"/>
      <c r="R741" s="55"/>
      <c r="S741" s="55"/>
      <c r="T741" s="55"/>
      <c r="U741" s="55"/>
      <c r="V741" s="55"/>
      <c r="W741" s="55"/>
      <c r="X741" s="55"/>
      <c r="Y741" s="55"/>
      <c r="Z741" s="55"/>
    </row>
    <row r="742" spans="1:26" ht="22.8">
      <c r="B742" s="469" t="s">
        <v>1109</v>
      </c>
      <c r="C742" s="449"/>
      <c r="D742" s="450"/>
      <c r="E742" s="450"/>
      <c r="F742" s="450"/>
      <c r="G742" s="450"/>
      <c r="H742" s="450"/>
      <c r="I742" s="55"/>
      <c r="J742" s="55"/>
      <c r="K742" s="55"/>
      <c r="L742" s="55"/>
      <c r="M742" s="55"/>
      <c r="N742" s="55"/>
      <c r="O742" s="55"/>
      <c r="P742" s="55"/>
      <c r="Q742" s="55"/>
      <c r="R742" s="55"/>
      <c r="S742" s="55"/>
      <c r="T742" s="55"/>
      <c r="U742" s="55"/>
      <c r="V742" s="55"/>
      <c r="W742" s="55"/>
      <c r="X742" s="55"/>
      <c r="Y742" s="55"/>
      <c r="Z742" s="55"/>
    </row>
    <row r="743" spans="1:26">
      <c r="B743" s="469" t="s">
        <v>1110</v>
      </c>
      <c r="C743" s="449"/>
      <c r="D743" s="450"/>
      <c r="E743" s="450"/>
      <c r="F743" s="450"/>
      <c r="G743" s="450"/>
      <c r="H743" s="450"/>
      <c r="I743" s="55"/>
      <c r="J743" s="55"/>
      <c r="K743" s="55"/>
      <c r="L743" s="55"/>
      <c r="M743" s="55"/>
      <c r="N743" s="55"/>
      <c r="O743" s="55"/>
      <c r="P743" s="55"/>
      <c r="Q743" s="55"/>
      <c r="R743" s="55"/>
      <c r="S743" s="55"/>
      <c r="T743" s="55"/>
      <c r="U743" s="55"/>
      <c r="V743" s="55"/>
      <c r="W743" s="55"/>
      <c r="X743" s="55"/>
      <c r="Y743" s="55"/>
      <c r="Z743" s="55"/>
    </row>
    <row r="744" spans="1:26">
      <c r="A744" s="64"/>
      <c r="B744" s="470" t="s">
        <v>1111</v>
      </c>
      <c r="C744" s="449"/>
      <c r="D744" s="450"/>
      <c r="E744" s="450"/>
      <c r="F744" s="450"/>
      <c r="G744" s="450"/>
      <c r="H744" s="450"/>
      <c r="I744" s="55"/>
      <c r="J744" s="55"/>
      <c r="K744" s="55"/>
      <c r="L744" s="55"/>
      <c r="M744" s="55"/>
      <c r="N744" s="55"/>
      <c r="O744" s="55"/>
      <c r="P744" s="55"/>
      <c r="Q744" s="55"/>
      <c r="R744" s="55"/>
      <c r="S744" s="55"/>
      <c r="T744" s="55"/>
      <c r="U744" s="55"/>
      <c r="V744" s="55"/>
      <c r="W744" s="55"/>
      <c r="X744" s="55"/>
      <c r="Y744" s="55"/>
      <c r="Z744" s="55"/>
    </row>
    <row r="745" spans="1:26">
      <c r="A745" s="64"/>
      <c r="B745" s="470"/>
      <c r="C745" s="449"/>
      <c r="D745" s="450"/>
      <c r="E745" s="450"/>
      <c r="F745" s="450"/>
      <c r="G745" s="450"/>
      <c r="H745" s="450"/>
      <c r="I745" s="55"/>
      <c r="J745" s="55"/>
      <c r="K745" s="55"/>
      <c r="L745" s="55"/>
      <c r="M745" s="55"/>
      <c r="N745" s="55"/>
      <c r="O745" s="55"/>
      <c r="P745" s="55"/>
      <c r="Q745" s="55"/>
      <c r="R745" s="55"/>
      <c r="S745" s="55"/>
      <c r="T745" s="55"/>
      <c r="U745" s="55"/>
      <c r="V745" s="55"/>
      <c r="W745" s="55"/>
      <c r="X745" s="55"/>
      <c r="Y745" s="55"/>
      <c r="Z745" s="55"/>
    </row>
    <row r="746" spans="1:26">
      <c r="A746" s="64"/>
      <c r="B746" s="477" t="s">
        <v>723</v>
      </c>
      <c r="C746" s="449"/>
      <c r="D746" s="450"/>
      <c r="E746" s="450"/>
      <c r="F746" s="450"/>
      <c r="G746" s="450"/>
      <c r="H746" s="450"/>
      <c r="I746" s="55"/>
      <c r="J746" s="55"/>
      <c r="K746" s="55"/>
      <c r="L746" s="55"/>
      <c r="M746" s="55"/>
      <c r="N746" s="55"/>
      <c r="O746" s="55"/>
      <c r="P746" s="55"/>
      <c r="Q746" s="55"/>
      <c r="R746" s="55"/>
      <c r="S746" s="55"/>
      <c r="T746" s="55"/>
      <c r="U746" s="55"/>
      <c r="V746" s="55"/>
      <c r="W746" s="55"/>
      <c r="X746" s="55"/>
      <c r="Y746" s="55"/>
      <c r="Z746" s="55"/>
    </row>
    <row r="747" spans="1:26" ht="22.8">
      <c r="A747" s="64"/>
      <c r="B747" s="470" t="s">
        <v>1506</v>
      </c>
      <c r="C747" s="449"/>
      <c r="D747" s="450"/>
      <c r="E747" s="450"/>
      <c r="F747" s="450"/>
      <c r="G747" s="450"/>
      <c r="H747" s="450"/>
      <c r="I747" s="55"/>
      <c r="J747" s="55"/>
      <c r="K747" s="55"/>
      <c r="L747" s="55"/>
      <c r="M747" s="55"/>
      <c r="N747" s="55"/>
      <c r="O747" s="55"/>
      <c r="P747" s="55"/>
      <c r="Q747" s="55"/>
      <c r="R747" s="55"/>
      <c r="S747" s="55"/>
      <c r="T747" s="55"/>
      <c r="U747" s="55"/>
      <c r="V747" s="55"/>
      <c r="W747" s="55"/>
      <c r="X747" s="55"/>
      <c r="Y747" s="55"/>
      <c r="Z747" s="55"/>
    </row>
    <row r="748" spans="1:26">
      <c r="A748" s="71"/>
      <c r="B748" s="483"/>
      <c r="C748" s="453"/>
      <c r="D748" s="453"/>
      <c r="E748" s="453"/>
      <c r="F748" s="453"/>
      <c r="G748" s="453"/>
      <c r="H748" s="453"/>
      <c r="I748" s="12"/>
      <c r="J748" s="12"/>
      <c r="K748" s="12"/>
      <c r="L748" s="12"/>
      <c r="M748" s="12"/>
      <c r="N748" s="12"/>
      <c r="O748" s="12"/>
      <c r="P748" s="12"/>
      <c r="Q748" s="12"/>
      <c r="R748" s="12"/>
      <c r="S748" s="12"/>
      <c r="T748" s="12"/>
      <c r="U748" s="12"/>
      <c r="V748" s="12"/>
      <c r="W748" s="12"/>
      <c r="X748" s="12"/>
      <c r="Y748" s="12"/>
      <c r="Z748" s="12"/>
    </row>
    <row r="749" spans="1:26" ht="17.399999999999999">
      <c r="A749" s="69" t="s">
        <v>1112</v>
      </c>
      <c r="B749" s="470"/>
      <c r="C749" s="449"/>
      <c r="D749" s="450"/>
      <c r="E749" s="450"/>
      <c r="F749" s="450"/>
      <c r="G749" s="450"/>
      <c r="H749" s="450"/>
      <c r="I749" s="12"/>
      <c r="J749" s="12"/>
      <c r="K749" s="12"/>
      <c r="L749" s="12"/>
      <c r="M749" s="12"/>
      <c r="N749" s="12"/>
      <c r="O749" s="12"/>
      <c r="P749" s="12"/>
      <c r="Q749" s="12"/>
      <c r="R749" s="12"/>
      <c r="S749" s="12"/>
      <c r="T749" s="12"/>
      <c r="U749" s="12"/>
      <c r="V749" s="12"/>
      <c r="W749" s="12"/>
      <c r="X749" s="12"/>
      <c r="Y749" s="12"/>
      <c r="Z749" s="12"/>
    </row>
    <row r="750" spans="1:26">
      <c r="A750" s="64"/>
      <c r="B750" s="470"/>
      <c r="C750" s="449"/>
      <c r="D750" s="450"/>
      <c r="E750" s="450"/>
      <c r="F750" s="450"/>
      <c r="G750" s="450"/>
      <c r="H750" s="450"/>
      <c r="I750" s="55"/>
      <c r="J750" s="55"/>
      <c r="K750" s="55"/>
      <c r="L750" s="55"/>
      <c r="M750" s="55"/>
      <c r="N750" s="55"/>
      <c r="O750" s="55"/>
      <c r="P750" s="55"/>
      <c r="Q750" s="55"/>
      <c r="R750" s="55"/>
      <c r="S750" s="55"/>
      <c r="T750" s="55"/>
      <c r="U750" s="55"/>
      <c r="V750" s="55"/>
      <c r="W750" s="55"/>
      <c r="X750" s="55"/>
      <c r="Y750" s="55"/>
      <c r="Z750" s="55"/>
    </row>
    <row r="751" spans="1:26">
      <c r="A751" s="64"/>
      <c r="B751" s="477" t="s">
        <v>705</v>
      </c>
      <c r="C751" s="449"/>
      <c r="D751" s="450"/>
      <c r="E751" s="450"/>
      <c r="F751" s="450"/>
      <c r="G751" s="450"/>
      <c r="H751" s="450"/>
      <c r="I751" s="55"/>
      <c r="J751" s="55"/>
      <c r="K751" s="55"/>
      <c r="L751" s="55"/>
      <c r="M751" s="55"/>
      <c r="N751" s="55"/>
      <c r="O751" s="55"/>
      <c r="P751" s="55"/>
      <c r="Q751" s="55"/>
      <c r="R751" s="55"/>
      <c r="S751" s="55"/>
      <c r="T751" s="55"/>
      <c r="U751" s="55"/>
      <c r="V751" s="55"/>
      <c r="W751" s="55"/>
      <c r="X751" s="55"/>
      <c r="Y751" s="55"/>
      <c r="Z751" s="55"/>
    </row>
    <row r="752" spans="1:26">
      <c r="A752" s="64"/>
      <c r="B752" s="470" t="s">
        <v>1113</v>
      </c>
      <c r="C752" s="449"/>
      <c r="D752" s="450"/>
      <c r="E752" s="450"/>
      <c r="F752" s="450"/>
      <c r="G752" s="450"/>
      <c r="H752" s="450"/>
      <c r="I752" s="55"/>
      <c r="J752" s="55"/>
      <c r="K752" s="55"/>
      <c r="L752" s="55"/>
      <c r="M752" s="55"/>
      <c r="N752" s="55"/>
      <c r="O752" s="55"/>
      <c r="P752" s="55"/>
      <c r="Q752" s="55"/>
      <c r="R752" s="55"/>
      <c r="S752" s="55"/>
      <c r="T752" s="55"/>
      <c r="U752" s="55"/>
      <c r="V752" s="55"/>
      <c r="W752" s="55"/>
      <c r="X752" s="55"/>
      <c r="Y752" s="55"/>
      <c r="Z752" s="55"/>
    </row>
    <row r="753" spans="1:26">
      <c r="B753" s="478" t="s">
        <v>1114</v>
      </c>
      <c r="C753" s="449"/>
      <c r="D753" s="450"/>
      <c r="E753" s="450"/>
      <c r="F753" s="450"/>
      <c r="G753" s="450"/>
      <c r="H753" s="450"/>
      <c r="I753" s="55"/>
      <c r="J753" s="55"/>
      <c r="K753" s="55"/>
      <c r="L753" s="55"/>
      <c r="M753" s="55"/>
      <c r="N753" s="55"/>
      <c r="O753" s="55"/>
      <c r="P753" s="55"/>
      <c r="Q753" s="55"/>
      <c r="R753" s="55"/>
      <c r="S753" s="55"/>
      <c r="T753" s="55"/>
      <c r="U753" s="55"/>
      <c r="V753" s="55"/>
      <c r="W753" s="55"/>
      <c r="X753" s="55"/>
      <c r="Y753" s="55"/>
      <c r="Z753" s="55"/>
    </row>
    <row r="754" spans="1:26">
      <c r="A754" s="72" t="s">
        <v>119</v>
      </c>
      <c r="B754" s="479" t="s">
        <v>1084</v>
      </c>
      <c r="C754" s="450"/>
      <c r="E754" s="450"/>
      <c r="F754" s="450"/>
      <c r="G754" s="450"/>
      <c r="H754" s="450"/>
      <c r="I754" s="55"/>
      <c r="J754" s="55"/>
      <c r="K754" s="55"/>
      <c r="L754" s="55"/>
      <c r="M754" s="55"/>
      <c r="N754" s="55"/>
      <c r="O754" s="55"/>
      <c r="P754" s="55"/>
      <c r="Q754" s="55"/>
      <c r="R754" s="55"/>
      <c r="S754" s="55"/>
      <c r="T754" s="55"/>
      <c r="U754" s="55"/>
      <c r="V754" s="55"/>
      <c r="W754" s="55"/>
      <c r="X754" s="55"/>
      <c r="Y754" s="55"/>
      <c r="Z754" s="55"/>
    </row>
    <row r="755" spans="1:26">
      <c r="A755" s="72" t="s">
        <v>119</v>
      </c>
      <c r="B755" s="479" t="s">
        <v>811</v>
      </c>
      <c r="C755" s="450"/>
      <c r="E755" s="450"/>
      <c r="F755" s="450"/>
      <c r="G755" s="450"/>
      <c r="H755" s="450"/>
      <c r="I755" s="55"/>
      <c r="J755" s="55"/>
      <c r="K755" s="55"/>
      <c r="L755" s="55"/>
      <c r="M755" s="55"/>
      <c r="N755" s="55"/>
      <c r="O755" s="55"/>
      <c r="P755" s="55"/>
      <c r="Q755" s="55"/>
      <c r="R755" s="55"/>
      <c r="S755" s="55"/>
      <c r="T755" s="55"/>
      <c r="U755" s="55"/>
      <c r="V755" s="55"/>
      <c r="W755" s="55"/>
      <c r="X755" s="55"/>
      <c r="Y755" s="55"/>
      <c r="Z755" s="55"/>
    </row>
    <row r="756" spans="1:26">
      <c r="A756" s="72" t="s">
        <v>119</v>
      </c>
      <c r="B756" s="480" t="s">
        <v>770</v>
      </c>
      <c r="C756" s="450"/>
      <c r="E756" s="450"/>
      <c r="F756" s="450"/>
      <c r="G756" s="450"/>
      <c r="H756" s="450"/>
      <c r="I756" s="55"/>
      <c r="J756" s="55"/>
      <c r="K756" s="55"/>
      <c r="L756" s="55"/>
      <c r="M756" s="55"/>
      <c r="N756" s="55"/>
      <c r="O756" s="55"/>
      <c r="P756" s="55"/>
      <c r="Q756" s="55"/>
      <c r="R756" s="55"/>
      <c r="S756" s="55"/>
      <c r="T756" s="55"/>
      <c r="U756" s="55"/>
      <c r="V756" s="55"/>
      <c r="W756" s="55"/>
      <c r="X756" s="55"/>
      <c r="Y756" s="55"/>
      <c r="Z756" s="55"/>
    </row>
    <row r="757" spans="1:26">
      <c r="A757" s="72" t="s">
        <v>119</v>
      </c>
      <c r="B757" s="480" t="s">
        <v>707</v>
      </c>
      <c r="C757" s="451"/>
      <c r="E757" s="450"/>
      <c r="F757" s="450"/>
      <c r="G757" s="450"/>
      <c r="H757" s="450"/>
      <c r="I757" s="12"/>
      <c r="J757" s="12"/>
      <c r="K757" s="12"/>
      <c r="L757" s="12"/>
      <c r="M757" s="12"/>
      <c r="N757" s="12"/>
      <c r="O757" s="12"/>
      <c r="P757" s="12"/>
      <c r="Q757" s="12"/>
      <c r="R757" s="12"/>
      <c r="S757" s="12"/>
      <c r="T757" s="12"/>
      <c r="U757" s="12"/>
      <c r="V757" s="12"/>
      <c r="W757" s="12"/>
      <c r="X757" s="12"/>
      <c r="Y757" s="12"/>
      <c r="Z757" s="12"/>
    </row>
    <row r="758" spans="1:26">
      <c r="A758" s="64"/>
      <c r="B758" s="477"/>
      <c r="C758" s="449"/>
      <c r="D758" s="450"/>
      <c r="E758" s="450"/>
      <c r="F758" s="450"/>
      <c r="G758" s="450"/>
      <c r="H758" s="450"/>
      <c r="I758" s="55"/>
      <c r="J758" s="55"/>
      <c r="K758" s="55"/>
      <c r="L758" s="55"/>
      <c r="M758" s="55"/>
      <c r="N758" s="55"/>
      <c r="O758" s="55"/>
      <c r="P758" s="55"/>
      <c r="Q758" s="55"/>
      <c r="R758" s="55"/>
      <c r="S758" s="55"/>
      <c r="T758" s="55"/>
      <c r="U758" s="55"/>
      <c r="V758" s="55"/>
      <c r="W758" s="55"/>
      <c r="X758" s="55"/>
      <c r="Y758" s="55"/>
      <c r="Z758" s="55"/>
    </row>
    <row r="759" spans="1:26">
      <c r="A759" s="64"/>
      <c r="B759" s="470" t="s">
        <v>1115</v>
      </c>
      <c r="C759" s="449"/>
      <c r="D759" s="450"/>
      <c r="E759" s="450"/>
      <c r="F759" s="450"/>
      <c r="G759" s="450"/>
      <c r="H759" s="450"/>
      <c r="I759" s="55"/>
      <c r="J759" s="55"/>
      <c r="K759" s="55"/>
      <c r="L759" s="55"/>
      <c r="M759" s="55"/>
      <c r="N759" s="55"/>
      <c r="O759" s="55"/>
      <c r="P759" s="55"/>
      <c r="Q759" s="55"/>
      <c r="R759" s="55"/>
      <c r="S759" s="55"/>
      <c r="T759" s="55"/>
      <c r="U759" s="55"/>
      <c r="V759" s="55"/>
      <c r="W759" s="55"/>
      <c r="X759" s="55"/>
      <c r="Y759" s="55"/>
      <c r="Z759" s="55"/>
    </row>
    <row r="760" spans="1:26" ht="24.6">
      <c r="A760" s="64"/>
      <c r="B760" s="470" t="s">
        <v>1116</v>
      </c>
      <c r="C760" s="449"/>
      <c r="D760" s="450"/>
      <c r="E760" s="450"/>
      <c r="F760" s="450"/>
      <c r="G760" s="450"/>
      <c r="H760" s="450"/>
      <c r="I760" s="55"/>
      <c r="J760" s="55"/>
      <c r="K760" s="55"/>
      <c r="L760" s="55"/>
      <c r="M760" s="55"/>
      <c r="N760" s="55"/>
      <c r="O760" s="55"/>
      <c r="P760" s="55"/>
      <c r="Q760" s="55"/>
      <c r="R760" s="55"/>
      <c r="S760" s="55"/>
      <c r="T760" s="55"/>
      <c r="U760" s="55"/>
      <c r="V760" s="55"/>
      <c r="W760" s="55"/>
      <c r="X760" s="55"/>
      <c r="Y760" s="55"/>
      <c r="Z760" s="55"/>
    </row>
    <row r="761" spans="1:26" ht="22.8">
      <c r="B761" s="469" t="s">
        <v>1117</v>
      </c>
      <c r="C761" s="449"/>
      <c r="D761" s="450"/>
      <c r="E761" s="450"/>
      <c r="F761" s="450"/>
      <c r="G761" s="450"/>
      <c r="H761" s="450"/>
      <c r="I761" s="55"/>
      <c r="J761" s="55"/>
      <c r="K761" s="55"/>
      <c r="L761" s="55"/>
      <c r="M761" s="55"/>
      <c r="N761" s="55"/>
      <c r="O761" s="55"/>
      <c r="P761" s="55"/>
      <c r="Q761" s="55"/>
      <c r="R761" s="55"/>
      <c r="S761" s="55"/>
      <c r="T761" s="55"/>
      <c r="U761" s="55"/>
      <c r="V761" s="55"/>
      <c r="W761" s="55"/>
      <c r="X761" s="55"/>
      <c r="Y761" s="55"/>
      <c r="Z761" s="55"/>
    </row>
    <row r="762" spans="1:26">
      <c r="B762" s="469" t="s">
        <v>1118</v>
      </c>
      <c r="C762" s="449"/>
      <c r="D762" s="450"/>
      <c r="E762" s="450"/>
      <c r="F762" s="450"/>
      <c r="G762" s="450"/>
      <c r="H762" s="450"/>
      <c r="I762" s="55"/>
      <c r="J762" s="55"/>
      <c r="K762" s="55"/>
      <c r="L762" s="55"/>
      <c r="M762" s="55"/>
      <c r="N762" s="55"/>
      <c r="O762" s="55"/>
      <c r="P762" s="55"/>
      <c r="Q762" s="55"/>
      <c r="R762" s="55"/>
      <c r="S762" s="55"/>
      <c r="T762" s="55"/>
      <c r="U762" s="55"/>
      <c r="V762" s="55"/>
      <c r="W762" s="55"/>
      <c r="X762" s="55"/>
      <c r="Y762" s="55"/>
      <c r="Z762" s="55"/>
    </row>
    <row r="763" spans="1:26">
      <c r="A763" s="64"/>
      <c r="B763" s="470"/>
      <c r="C763" s="449"/>
      <c r="D763" s="450"/>
      <c r="E763" s="450"/>
      <c r="F763" s="450"/>
      <c r="G763" s="450"/>
      <c r="H763" s="450"/>
      <c r="I763" s="55"/>
      <c r="J763" s="55"/>
      <c r="K763" s="55"/>
      <c r="L763" s="55"/>
      <c r="M763" s="55"/>
      <c r="N763" s="55"/>
      <c r="O763" s="55"/>
      <c r="P763" s="55"/>
      <c r="Q763" s="55"/>
      <c r="R763" s="55"/>
      <c r="S763" s="55"/>
      <c r="T763" s="55"/>
      <c r="U763" s="55"/>
      <c r="V763" s="55"/>
      <c r="W763" s="55"/>
      <c r="X763" s="55"/>
      <c r="Y763" s="55"/>
      <c r="Z763" s="55"/>
    </row>
    <row r="764" spans="1:26">
      <c r="A764" s="64"/>
      <c r="B764" s="470" t="s">
        <v>1119</v>
      </c>
      <c r="C764" s="449"/>
      <c r="D764" s="450"/>
      <c r="E764" s="450"/>
      <c r="F764" s="450"/>
      <c r="G764" s="450"/>
      <c r="H764" s="450"/>
      <c r="I764" s="55"/>
      <c r="J764" s="55"/>
      <c r="K764" s="55"/>
      <c r="L764" s="55"/>
      <c r="M764" s="55"/>
      <c r="N764" s="55"/>
      <c r="O764" s="55"/>
      <c r="P764" s="55"/>
      <c r="Q764" s="55"/>
      <c r="R764" s="55"/>
      <c r="S764" s="55"/>
      <c r="T764" s="55"/>
      <c r="U764" s="55"/>
      <c r="V764" s="55"/>
      <c r="W764" s="55"/>
      <c r="X764" s="55"/>
      <c r="Y764" s="55"/>
      <c r="Z764" s="55"/>
    </row>
    <row r="765" spans="1:26" ht="32.25" customHeight="1">
      <c r="B765" s="469" t="s">
        <v>1507</v>
      </c>
      <c r="C765" s="449"/>
      <c r="D765" s="450"/>
      <c r="E765" s="450"/>
      <c r="F765" s="450"/>
      <c r="G765" s="450"/>
      <c r="H765" s="450"/>
      <c r="I765" s="55"/>
      <c r="J765" s="55"/>
      <c r="K765" s="55"/>
      <c r="L765" s="55"/>
      <c r="M765" s="55"/>
      <c r="N765" s="55"/>
      <c r="O765" s="55"/>
      <c r="P765" s="55"/>
      <c r="Q765" s="55"/>
      <c r="R765" s="55"/>
      <c r="S765" s="55"/>
      <c r="T765" s="55"/>
      <c r="U765" s="55"/>
      <c r="V765" s="55"/>
      <c r="W765" s="55"/>
      <c r="X765" s="55"/>
      <c r="Y765" s="55"/>
      <c r="Z765" s="55"/>
    </row>
    <row r="766" spans="1:26">
      <c r="A766" s="64"/>
      <c r="B766" s="470"/>
      <c r="C766" s="449"/>
      <c r="D766" s="450"/>
      <c r="E766" s="450"/>
      <c r="F766" s="450"/>
      <c r="G766" s="450"/>
      <c r="H766" s="450"/>
      <c r="I766" s="55"/>
      <c r="J766" s="55"/>
      <c r="K766" s="55"/>
      <c r="L766" s="55"/>
      <c r="M766" s="55"/>
      <c r="N766" s="55"/>
      <c r="O766" s="55"/>
      <c r="P766" s="55"/>
      <c r="Q766" s="55"/>
      <c r="R766" s="55"/>
      <c r="S766" s="55"/>
      <c r="T766" s="55"/>
      <c r="U766" s="55"/>
      <c r="V766" s="55"/>
      <c r="W766" s="55"/>
      <c r="X766" s="55"/>
      <c r="Y766" s="55"/>
      <c r="Z766" s="55"/>
    </row>
    <row r="767" spans="1:26">
      <c r="A767" s="64"/>
      <c r="B767" s="477" t="s">
        <v>942</v>
      </c>
      <c r="C767" s="449"/>
      <c r="D767" s="450"/>
      <c r="E767" s="450"/>
      <c r="F767" s="450"/>
      <c r="G767" s="450"/>
      <c r="H767" s="450"/>
      <c r="I767" s="55"/>
      <c r="J767" s="55"/>
      <c r="K767" s="55"/>
      <c r="L767" s="55"/>
      <c r="M767" s="55"/>
      <c r="N767" s="55"/>
      <c r="O767" s="55"/>
      <c r="P767" s="55"/>
      <c r="Q767" s="55"/>
      <c r="R767" s="55"/>
      <c r="S767" s="55"/>
      <c r="T767" s="55"/>
      <c r="U767" s="55"/>
      <c r="V767" s="55"/>
      <c r="W767" s="55"/>
      <c r="X767" s="55"/>
      <c r="Y767" s="55"/>
      <c r="Z767" s="55"/>
    </row>
    <row r="768" spans="1:26">
      <c r="A768" s="64"/>
      <c r="B768" s="470" t="s">
        <v>772</v>
      </c>
      <c r="C768" s="449"/>
      <c r="D768" s="450"/>
      <c r="E768" s="450"/>
      <c r="F768" s="450"/>
      <c r="G768" s="450"/>
      <c r="H768" s="450"/>
      <c r="I768" s="55"/>
      <c r="J768" s="55"/>
      <c r="K768" s="55"/>
      <c r="L768" s="55"/>
      <c r="M768" s="55"/>
      <c r="N768" s="55"/>
      <c r="O768" s="55"/>
      <c r="P768" s="55"/>
      <c r="Q768" s="55"/>
      <c r="R768" s="55"/>
      <c r="S768" s="55"/>
      <c r="T768" s="55"/>
      <c r="U768" s="55"/>
      <c r="V768" s="55"/>
      <c r="W768" s="55"/>
      <c r="X768" s="55"/>
      <c r="Y768" s="55"/>
      <c r="Z768" s="55"/>
    </row>
    <row r="769" spans="1:26">
      <c r="B769" s="482" t="s">
        <v>812</v>
      </c>
      <c r="C769" s="449"/>
      <c r="D769" s="450"/>
      <c r="E769" s="450"/>
      <c r="F769" s="450"/>
      <c r="G769" s="450"/>
      <c r="H769" s="450"/>
      <c r="I769" s="55"/>
      <c r="J769" s="55"/>
      <c r="K769" s="55"/>
      <c r="L769" s="55"/>
      <c r="M769" s="55"/>
      <c r="N769" s="55"/>
      <c r="O769" s="55"/>
      <c r="P769" s="55"/>
      <c r="Q769" s="55"/>
      <c r="R769" s="55"/>
      <c r="S769" s="55"/>
      <c r="T769" s="55"/>
      <c r="U769" s="55"/>
      <c r="V769" s="55"/>
      <c r="W769" s="55"/>
      <c r="X769" s="55"/>
      <c r="Y769" s="55"/>
      <c r="Z769" s="55"/>
    </row>
    <row r="770" spans="1:26">
      <c r="B770" s="482" t="s">
        <v>773</v>
      </c>
      <c r="C770" s="449"/>
      <c r="D770" s="450"/>
      <c r="E770" s="450"/>
      <c r="F770" s="450"/>
      <c r="G770" s="450"/>
      <c r="H770" s="450"/>
      <c r="I770" s="55"/>
      <c r="J770" s="55"/>
      <c r="K770" s="55"/>
      <c r="L770" s="55"/>
      <c r="M770" s="55"/>
      <c r="N770" s="55"/>
      <c r="O770" s="55"/>
      <c r="P770" s="55"/>
      <c r="Q770" s="55"/>
      <c r="R770" s="55"/>
      <c r="S770" s="55"/>
      <c r="T770" s="55"/>
      <c r="U770" s="55"/>
      <c r="V770" s="55"/>
      <c r="W770" s="55"/>
      <c r="X770" s="55"/>
      <c r="Y770" s="55"/>
      <c r="Z770" s="55"/>
    </row>
    <row r="771" spans="1:26">
      <c r="A771" s="64"/>
      <c r="B771" s="470"/>
      <c r="C771" s="449"/>
      <c r="D771" s="450"/>
      <c r="E771" s="450"/>
      <c r="F771" s="450"/>
      <c r="G771" s="450"/>
      <c r="H771" s="450"/>
      <c r="I771" s="55"/>
      <c r="J771" s="55"/>
      <c r="K771" s="55"/>
      <c r="L771" s="55"/>
      <c r="M771" s="55"/>
      <c r="N771" s="55"/>
      <c r="O771" s="55"/>
      <c r="P771" s="55"/>
      <c r="Q771" s="55"/>
      <c r="R771" s="55"/>
      <c r="S771" s="55"/>
      <c r="T771" s="55"/>
      <c r="U771" s="55"/>
      <c r="V771" s="55"/>
      <c r="W771" s="55"/>
      <c r="X771" s="55"/>
      <c r="Y771" s="55"/>
      <c r="Z771" s="55"/>
    </row>
    <row r="772" spans="1:26">
      <c r="A772" s="64"/>
      <c r="B772" s="477" t="s">
        <v>1120</v>
      </c>
      <c r="C772" s="449"/>
      <c r="D772" s="450"/>
      <c r="E772" s="450"/>
      <c r="F772" s="450"/>
      <c r="G772" s="450"/>
      <c r="H772" s="450"/>
      <c r="I772" s="55"/>
      <c r="J772" s="55"/>
      <c r="K772" s="55"/>
      <c r="L772" s="55"/>
      <c r="M772" s="55"/>
      <c r="N772" s="55"/>
      <c r="O772" s="55"/>
      <c r="P772" s="55"/>
      <c r="Q772" s="55"/>
      <c r="R772" s="55"/>
      <c r="S772" s="55"/>
      <c r="T772" s="55"/>
      <c r="U772" s="55"/>
      <c r="V772" s="55"/>
      <c r="W772" s="55"/>
      <c r="X772" s="55"/>
      <c r="Y772" s="55"/>
      <c r="Z772" s="55"/>
    </row>
    <row r="773" spans="1:26" ht="22.8">
      <c r="A773" s="64"/>
      <c r="B773" s="470" t="s">
        <v>1508</v>
      </c>
      <c r="C773" s="449"/>
      <c r="D773" s="450"/>
      <c r="E773" s="450"/>
      <c r="F773" s="450"/>
      <c r="G773" s="450"/>
      <c r="H773" s="450"/>
      <c r="I773" s="55"/>
      <c r="J773" s="55"/>
      <c r="K773" s="55"/>
      <c r="L773" s="55"/>
      <c r="M773" s="55"/>
      <c r="N773" s="55"/>
      <c r="O773" s="55"/>
      <c r="P773" s="55"/>
      <c r="Q773" s="55"/>
      <c r="R773" s="55"/>
      <c r="S773" s="55"/>
      <c r="T773" s="55"/>
      <c r="U773" s="55"/>
      <c r="V773" s="55"/>
      <c r="W773" s="55"/>
      <c r="X773" s="55"/>
      <c r="Y773" s="55"/>
      <c r="Z773" s="55"/>
    </row>
    <row r="774" spans="1:26">
      <c r="A774" s="64"/>
      <c r="B774" s="470" t="s">
        <v>1121</v>
      </c>
      <c r="C774" s="449"/>
      <c r="D774" s="450"/>
      <c r="E774" s="450"/>
      <c r="F774" s="450"/>
      <c r="G774" s="450"/>
      <c r="H774" s="450"/>
      <c r="I774" s="55"/>
      <c r="J774" s="55"/>
      <c r="K774" s="55"/>
      <c r="L774" s="55"/>
      <c r="M774" s="55"/>
      <c r="N774" s="55"/>
      <c r="O774" s="55"/>
      <c r="P774" s="55"/>
      <c r="Q774" s="55"/>
      <c r="R774" s="55"/>
      <c r="S774" s="55"/>
      <c r="T774" s="55"/>
      <c r="U774" s="55"/>
      <c r="V774" s="55"/>
      <c r="W774" s="55"/>
      <c r="X774" s="55"/>
      <c r="Y774" s="55"/>
      <c r="Z774" s="55"/>
    </row>
    <row r="775" spans="1:26">
      <c r="B775" s="478" t="s">
        <v>1122</v>
      </c>
      <c r="C775" s="449"/>
      <c r="D775" s="450"/>
      <c r="E775" s="450"/>
      <c r="F775" s="450"/>
      <c r="G775" s="450"/>
      <c r="H775" s="450"/>
      <c r="I775" s="55"/>
      <c r="J775" s="55"/>
      <c r="K775" s="55"/>
      <c r="L775" s="55"/>
      <c r="M775" s="55"/>
      <c r="N775" s="55"/>
      <c r="O775" s="55"/>
      <c r="P775" s="55"/>
      <c r="Q775" s="55"/>
      <c r="R775" s="55"/>
      <c r="S775" s="55"/>
      <c r="T775" s="55"/>
      <c r="U775" s="55"/>
      <c r="V775" s="55"/>
      <c r="W775" s="55"/>
      <c r="X775" s="55"/>
      <c r="Y775" s="55"/>
      <c r="Z775" s="55"/>
    </row>
    <row r="776" spans="1:26" ht="22.8">
      <c r="A776" s="64"/>
      <c r="B776" s="470" t="s">
        <v>1511</v>
      </c>
      <c r="C776" s="449"/>
      <c r="D776" s="450"/>
      <c r="E776" s="450"/>
      <c r="F776" s="450"/>
      <c r="G776" s="450"/>
      <c r="H776" s="450"/>
      <c r="I776" s="55"/>
      <c r="J776" s="55"/>
      <c r="K776" s="55"/>
      <c r="L776" s="55"/>
      <c r="M776" s="55"/>
      <c r="N776" s="55"/>
      <c r="O776" s="55"/>
      <c r="P776" s="55"/>
      <c r="Q776" s="55"/>
      <c r="R776" s="55"/>
      <c r="S776" s="55"/>
      <c r="T776" s="55"/>
      <c r="U776" s="55"/>
      <c r="V776" s="55"/>
      <c r="W776" s="55"/>
      <c r="X776" s="55"/>
      <c r="Y776" s="55"/>
      <c r="Z776" s="55"/>
    </row>
    <row r="777" spans="1:26" ht="22.8">
      <c r="A777" s="64" t="s">
        <v>163</v>
      </c>
      <c r="B777" s="470" t="s">
        <v>1509</v>
      </c>
      <c r="C777" s="449"/>
      <c r="D777" s="450"/>
      <c r="E777" s="450"/>
      <c r="F777" s="450"/>
      <c r="G777" s="450"/>
      <c r="H777" s="450"/>
      <c r="I777" s="55"/>
      <c r="J777" s="55"/>
      <c r="K777" s="55"/>
      <c r="L777" s="55"/>
      <c r="M777" s="55"/>
      <c r="N777" s="55"/>
      <c r="O777" s="55"/>
      <c r="P777" s="55"/>
      <c r="Q777" s="55"/>
      <c r="R777" s="55"/>
      <c r="S777" s="55"/>
      <c r="T777" s="55"/>
      <c r="U777" s="55"/>
      <c r="V777" s="55"/>
      <c r="W777" s="55"/>
      <c r="X777" s="55"/>
      <c r="Y777" s="55"/>
      <c r="Z777" s="55"/>
    </row>
    <row r="778" spans="1:26" ht="22.8">
      <c r="A778" s="64"/>
      <c r="B778" s="470" t="s">
        <v>1510</v>
      </c>
      <c r="C778" s="449"/>
      <c r="D778" s="450"/>
      <c r="E778" s="450"/>
      <c r="F778" s="450"/>
      <c r="G778" s="450"/>
      <c r="H778" s="450"/>
      <c r="I778" s="55"/>
      <c r="J778" s="55"/>
      <c r="K778" s="55"/>
      <c r="L778" s="55"/>
      <c r="M778" s="55"/>
      <c r="N778" s="55"/>
      <c r="O778" s="55"/>
      <c r="P778" s="55"/>
      <c r="Q778" s="55"/>
      <c r="R778" s="55"/>
      <c r="S778" s="55"/>
      <c r="T778" s="55"/>
      <c r="U778" s="55"/>
      <c r="V778" s="55"/>
      <c r="W778" s="55"/>
      <c r="X778" s="55"/>
      <c r="Y778" s="55"/>
      <c r="Z778" s="55"/>
    </row>
    <row r="779" spans="1:26">
      <c r="A779" s="64"/>
      <c r="B779" s="470" t="s">
        <v>1123</v>
      </c>
      <c r="C779" s="449"/>
      <c r="D779" s="450"/>
      <c r="E779" s="450"/>
      <c r="F779" s="450"/>
      <c r="G779" s="450"/>
      <c r="H779" s="450"/>
      <c r="I779" s="55"/>
      <c r="J779" s="55"/>
      <c r="K779" s="55"/>
      <c r="L779" s="55"/>
      <c r="M779" s="55"/>
      <c r="N779" s="55"/>
      <c r="O779" s="55"/>
      <c r="P779" s="55"/>
      <c r="Q779" s="55"/>
      <c r="R779" s="55"/>
      <c r="S779" s="55"/>
      <c r="T779" s="55"/>
      <c r="U779" s="55"/>
      <c r="V779" s="55"/>
      <c r="W779" s="55"/>
      <c r="X779" s="55"/>
      <c r="Y779" s="55"/>
      <c r="Z779" s="55"/>
    </row>
    <row r="780" spans="1:26">
      <c r="B780" s="478" t="s">
        <v>1124</v>
      </c>
      <c r="C780" s="449"/>
      <c r="D780" s="450"/>
      <c r="E780" s="450"/>
      <c r="F780" s="450"/>
      <c r="G780" s="450"/>
      <c r="H780" s="450"/>
      <c r="I780" s="55"/>
      <c r="J780" s="55"/>
      <c r="K780" s="55"/>
      <c r="L780" s="55"/>
      <c r="M780" s="55"/>
      <c r="N780" s="55"/>
      <c r="O780" s="55"/>
      <c r="P780" s="55"/>
      <c r="Q780" s="55"/>
      <c r="R780" s="55"/>
      <c r="S780" s="55"/>
      <c r="T780" s="55"/>
      <c r="U780" s="55"/>
      <c r="V780" s="55"/>
      <c r="W780" s="55"/>
      <c r="X780" s="55"/>
      <c r="Y780" s="55"/>
      <c r="Z780" s="55"/>
    </row>
    <row r="781" spans="1:26">
      <c r="A781" s="64"/>
      <c r="B781" s="470"/>
      <c r="C781" s="449"/>
      <c r="D781" s="450"/>
      <c r="E781" s="450"/>
      <c r="F781" s="450"/>
      <c r="G781" s="450"/>
      <c r="H781" s="450"/>
      <c r="I781" s="55"/>
      <c r="J781" s="55"/>
      <c r="K781" s="55"/>
      <c r="L781" s="55"/>
      <c r="M781" s="55"/>
      <c r="N781" s="55"/>
      <c r="O781" s="55"/>
      <c r="P781" s="55"/>
      <c r="Q781" s="55"/>
      <c r="R781" s="55"/>
      <c r="S781" s="55"/>
      <c r="T781" s="55"/>
      <c r="U781" s="55"/>
      <c r="V781" s="55"/>
      <c r="W781" s="55"/>
      <c r="X781" s="55"/>
      <c r="Y781" s="55"/>
      <c r="Z781" s="55"/>
    </row>
    <row r="782" spans="1:26">
      <c r="A782" s="64"/>
      <c r="B782" s="477" t="s">
        <v>723</v>
      </c>
      <c r="C782" s="449"/>
      <c r="D782" s="450"/>
      <c r="E782" s="450"/>
      <c r="F782" s="450"/>
      <c r="G782" s="450"/>
      <c r="H782" s="450"/>
      <c r="I782" s="55"/>
      <c r="J782" s="55"/>
      <c r="K782" s="55"/>
      <c r="L782" s="55"/>
      <c r="M782" s="55"/>
      <c r="N782" s="55"/>
      <c r="O782" s="55"/>
      <c r="P782" s="55"/>
      <c r="Q782" s="55"/>
      <c r="R782" s="55"/>
      <c r="S782" s="55"/>
      <c r="T782" s="55"/>
      <c r="U782" s="55"/>
      <c r="V782" s="55"/>
      <c r="W782" s="55"/>
      <c r="X782" s="55"/>
      <c r="Y782" s="55"/>
      <c r="Z782" s="55"/>
    </row>
    <row r="783" spans="1:26" ht="22.8">
      <c r="A783" s="64"/>
      <c r="B783" s="470" t="s">
        <v>1512</v>
      </c>
      <c r="C783" s="449"/>
      <c r="D783" s="450"/>
      <c r="E783" s="450"/>
      <c r="F783" s="450"/>
      <c r="G783" s="450"/>
      <c r="H783" s="450"/>
      <c r="I783" s="55"/>
      <c r="J783" s="55"/>
      <c r="K783" s="55"/>
      <c r="L783" s="55"/>
      <c r="M783" s="55"/>
      <c r="N783" s="55"/>
      <c r="O783" s="55"/>
      <c r="P783" s="55"/>
      <c r="Q783" s="55"/>
      <c r="R783" s="55"/>
      <c r="S783" s="55"/>
      <c r="T783" s="55"/>
      <c r="U783" s="55"/>
      <c r="V783" s="55"/>
      <c r="W783" s="55"/>
      <c r="X783" s="55"/>
      <c r="Y783" s="55"/>
      <c r="Z783" s="55"/>
    </row>
    <row r="784" spans="1:26">
      <c r="A784" s="71"/>
      <c r="B784" s="483"/>
      <c r="C784" s="453"/>
      <c r="D784" s="453"/>
      <c r="E784" s="453"/>
      <c r="F784" s="453"/>
      <c r="G784" s="453"/>
      <c r="H784" s="453"/>
      <c r="I784" s="12"/>
      <c r="J784" s="12"/>
      <c r="K784" s="12"/>
      <c r="L784" s="12"/>
      <c r="M784" s="12"/>
      <c r="N784" s="12"/>
      <c r="O784" s="12"/>
      <c r="P784" s="12"/>
      <c r="Q784" s="12"/>
      <c r="R784" s="12"/>
      <c r="S784" s="12"/>
      <c r="T784" s="12"/>
      <c r="U784" s="12"/>
      <c r="V784" s="12"/>
      <c r="W784" s="12"/>
      <c r="X784" s="12"/>
      <c r="Y784" s="12"/>
      <c r="Z784" s="12"/>
    </row>
    <row r="785" spans="1:26">
      <c r="A785" s="71"/>
      <c r="B785" s="483"/>
      <c r="C785" s="453"/>
      <c r="D785" s="453"/>
      <c r="E785" s="453"/>
      <c r="F785" s="453"/>
      <c r="G785" s="453"/>
      <c r="H785" s="453"/>
      <c r="I785" s="12"/>
      <c r="J785" s="12"/>
      <c r="K785" s="12"/>
      <c r="L785" s="12"/>
      <c r="M785" s="12"/>
      <c r="N785" s="12"/>
      <c r="O785" s="12"/>
      <c r="P785" s="12"/>
      <c r="Q785" s="12"/>
      <c r="R785" s="12"/>
      <c r="S785" s="12"/>
      <c r="T785" s="12"/>
      <c r="U785" s="12"/>
      <c r="V785" s="12"/>
      <c r="W785" s="12"/>
      <c r="X785" s="12"/>
      <c r="Y785" s="12"/>
      <c r="Z785" s="12"/>
    </row>
    <row r="786" spans="1:26" ht="17.399999999999999">
      <c r="A786" s="69" t="s">
        <v>1125</v>
      </c>
      <c r="B786" s="470"/>
      <c r="C786" s="449"/>
      <c r="D786" s="450"/>
      <c r="E786" s="450"/>
      <c r="F786" s="450"/>
      <c r="G786" s="450"/>
      <c r="H786" s="450"/>
      <c r="I786" s="12"/>
      <c r="J786" s="12"/>
      <c r="K786" s="12"/>
      <c r="L786" s="12"/>
      <c r="M786" s="12"/>
      <c r="N786" s="12"/>
      <c r="O786" s="12"/>
      <c r="P786" s="12"/>
      <c r="Q786" s="12"/>
      <c r="R786" s="12"/>
      <c r="S786" s="12"/>
      <c r="T786" s="12"/>
      <c r="U786" s="12"/>
      <c r="V786" s="12"/>
      <c r="W786" s="12"/>
      <c r="X786" s="12"/>
      <c r="Y786" s="12"/>
      <c r="Z786" s="12"/>
    </row>
    <row r="787" spans="1:26">
      <c r="A787" s="64"/>
      <c r="B787" s="470"/>
      <c r="C787" s="449"/>
      <c r="D787" s="450"/>
      <c r="E787" s="450"/>
      <c r="F787" s="450"/>
      <c r="G787" s="450"/>
      <c r="H787" s="450"/>
      <c r="I787" s="12"/>
      <c r="J787" s="12"/>
      <c r="K787" s="12"/>
      <c r="L787" s="12"/>
      <c r="M787" s="12"/>
      <c r="N787" s="12"/>
      <c r="O787" s="12"/>
      <c r="P787" s="12"/>
      <c r="Q787" s="12"/>
      <c r="R787" s="12"/>
      <c r="S787" s="12"/>
      <c r="T787" s="12"/>
      <c r="U787" s="12"/>
      <c r="V787" s="12"/>
      <c r="W787" s="12"/>
      <c r="X787" s="12"/>
      <c r="Y787" s="12"/>
      <c r="Z787" s="12"/>
    </row>
    <row r="788" spans="1:26">
      <c r="A788" s="64"/>
      <c r="B788" s="477" t="s">
        <v>705</v>
      </c>
      <c r="C788" s="449"/>
      <c r="D788" s="450"/>
      <c r="E788" s="450"/>
      <c r="F788" s="450"/>
      <c r="G788" s="450"/>
      <c r="H788" s="450"/>
      <c r="I788" s="55"/>
      <c r="J788" s="55"/>
      <c r="K788" s="55"/>
      <c r="L788" s="55"/>
      <c r="M788" s="55"/>
      <c r="N788" s="55"/>
      <c r="O788" s="55"/>
      <c r="P788" s="55"/>
      <c r="Q788" s="55"/>
      <c r="R788" s="55"/>
      <c r="S788" s="55"/>
      <c r="T788" s="55"/>
      <c r="U788" s="55"/>
      <c r="V788" s="55"/>
      <c r="W788" s="55"/>
      <c r="X788" s="55"/>
      <c r="Y788" s="55"/>
      <c r="Z788" s="55"/>
    </row>
    <row r="789" spans="1:26">
      <c r="A789" s="64"/>
      <c r="B789" s="470" t="s">
        <v>1126</v>
      </c>
      <c r="C789" s="449"/>
      <c r="D789" s="450"/>
      <c r="E789" s="450"/>
      <c r="F789" s="450"/>
      <c r="G789" s="450"/>
      <c r="H789" s="450"/>
      <c r="I789" s="55"/>
      <c r="J789" s="55"/>
      <c r="K789" s="55"/>
      <c r="L789" s="55"/>
      <c r="M789" s="55"/>
      <c r="N789" s="55"/>
      <c r="O789" s="55"/>
      <c r="P789" s="55"/>
      <c r="Q789" s="55"/>
      <c r="R789" s="55"/>
      <c r="S789" s="55"/>
      <c r="T789" s="55"/>
      <c r="U789" s="55"/>
      <c r="V789" s="55"/>
      <c r="W789" s="55"/>
      <c r="X789" s="55"/>
      <c r="Y789" s="55"/>
      <c r="Z789" s="55"/>
    </row>
    <row r="790" spans="1:26">
      <c r="B790" s="478" t="s">
        <v>1002</v>
      </c>
      <c r="C790" s="449"/>
      <c r="D790" s="450"/>
      <c r="E790" s="450"/>
      <c r="F790" s="450"/>
      <c r="G790" s="450"/>
      <c r="H790" s="450"/>
      <c r="I790" s="55"/>
      <c r="J790" s="55"/>
      <c r="K790" s="55"/>
      <c r="L790" s="55"/>
      <c r="M790" s="55"/>
      <c r="N790" s="55"/>
      <c r="O790" s="55"/>
      <c r="P790" s="55"/>
      <c r="Q790" s="55"/>
      <c r="R790" s="55"/>
      <c r="S790" s="55"/>
      <c r="T790" s="55"/>
      <c r="U790" s="55"/>
      <c r="V790" s="55"/>
      <c r="W790" s="55"/>
      <c r="X790" s="55"/>
      <c r="Y790" s="55"/>
      <c r="Z790" s="55"/>
    </row>
    <row r="791" spans="1:26">
      <c r="A791" s="72" t="s">
        <v>119</v>
      </c>
      <c r="B791" s="479" t="s">
        <v>1084</v>
      </c>
      <c r="D791" s="450"/>
      <c r="E791" s="450"/>
      <c r="F791" s="450"/>
      <c r="G791" s="450"/>
      <c r="H791" s="450"/>
      <c r="I791" s="55"/>
      <c r="J791" s="55"/>
      <c r="K791" s="55"/>
      <c r="L791" s="55"/>
      <c r="M791" s="55"/>
      <c r="N791" s="55"/>
      <c r="O791" s="55"/>
      <c r="P791" s="55"/>
      <c r="Q791" s="55"/>
      <c r="R791" s="55"/>
      <c r="S791" s="55"/>
      <c r="T791" s="55"/>
      <c r="U791" s="55"/>
      <c r="V791" s="55"/>
      <c r="W791" s="55"/>
      <c r="X791" s="55"/>
      <c r="Y791" s="55"/>
      <c r="Z791" s="55"/>
    </row>
    <row r="792" spans="1:26">
      <c r="A792" s="72" t="s">
        <v>119</v>
      </c>
      <c r="B792" s="479" t="s">
        <v>811</v>
      </c>
      <c r="D792" s="450"/>
      <c r="E792" s="450"/>
      <c r="F792" s="450"/>
      <c r="G792" s="450"/>
      <c r="H792" s="450"/>
      <c r="I792" s="55"/>
      <c r="J792" s="55"/>
      <c r="K792" s="55"/>
      <c r="L792" s="55"/>
      <c r="M792" s="55"/>
      <c r="N792" s="55"/>
      <c r="O792" s="55"/>
      <c r="P792" s="55"/>
      <c r="Q792" s="55"/>
      <c r="R792" s="55"/>
      <c r="S792" s="55"/>
      <c r="T792" s="55"/>
      <c r="U792" s="55"/>
      <c r="V792" s="55"/>
      <c r="W792" s="55"/>
      <c r="X792" s="55"/>
      <c r="Y792" s="55"/>
      <c r="Z792" s="55"/>
    </row>
    <row r="793" spans="1:26">
      <c r="A793" s="72" t="s">
        <v>119</v>
      </c>
      <c r="B793" s="480" t="s">
        <v>770</v>
      </c>
      <c r="D793" s="450"/>
      <c r="E793" s="450"/>
      <c r="F793" s="450"/>
      <c r="G793" s="450"/>
      <c r="H793" s="450"/>
      <c r="I793" s="55"/>
      <c r="J793" s="55"/>
      <c r="K793" s="55"/>
      <c r="L793" s="55"/>
      <c r="M793" s="55"/>
      <c r="N793" s="55"/>
      <c r="O793" s="55"/>
      <c r="P793" s="55"/>
      <c r="Q793" s="55"/>
      <c r="R793" s="55"/>
      <c r="S793" s="55"/>
      <c r="T793" s="55"/>
      <c r="U793" s="55"/>
      <c r="V793" s="55"/>
      <c r="W793" s="55"/>
      <c r="X793" s="55"/>
      <c r="Y793" s="55"/>
      <c r="Z793" s="55"/>
    </row>
    <row r="794" spans="1:26">
      <c r="A794" s="72" t="s">
        <v>119</v>
      </c>
      <c r="B794" s="480" t="s">
        <v>707</v>
      </c>
      <c r="D794" s="451"/>
      <c r="E794" s="450"/>
      <c r="F794" s="450"/>
      <c r="G794" s="450"/>
      <c r="H794" s="450"/>
      <c r="I794" s="12"/>
      <c r="J794" s="12"/>
      <c r="K794" s="12"/>
      <c r="L794" s="12"/>
      <c r="M794" s="12"/>
      <c r="N794" s="12"/>
      <c r="O794" s="12"/>
      <c r="P794" s="12"/>
      <c r="Q794" s="12"/>
      <c r="R794" s="12"/>
      <c r="S794" s="12"/>
      <c r="T794" s="12"/>
      <c r="U794" s="12"/>
      <c r="V794" s="12"/>
      <c r="W794" s="12"/>
      <c r="X794" s="12"/>
      <c r="Y794" s="12"/>
      <c r="Z794" s="12"/>
    </row>
    <row r="795" spans="1:26">
      <c r="A795" s="64"/>
      <c r="B795" s="470"/>
      <c r="C795" s="449"/>
      <c r="D795" s="450"/>
      <c r="E795" s="450"/>
      <c r="F795" s="450"/>
      <c r="G795" s="450"/>
      <c r="H795" s="450"/>
      <c r="I795" s="55"/>
      <c r="J795" s="55"/>
      <c r="K795" s="55"/>
      <c r="L795" s="55"/>
      <c r="M795" s="55"/>
      <c r="N795" s="55"/>
      <c r="O795" s="55"/>
      <c r="P795" s="55"/>
      <c r="Q795" s="55"/>
      <c r="R795" s="55"/>
      <c r="S795" s="55"/>
      <c r="T795" s="55"/>
      <c r="U795" s="55"/>
      <c r="V795" s="55"/>
      <c r="W795" s="55"/>
      <c r="X795" s="55"/>
      <c r="Y795" s="55"/>
      <c r="Z795" s="55"/>
    </row>
    <row r="796" spans="1:26">
      <c r="A796" s="64"/>
      <c r="B796" s="477" t="s">
        <v>942</v>
      </c>
      <c r="C796" s="449"/>
      <c r="D796" s="450"/>
      <c r="E796" s="450"/>
      <c r="F796" s="450"/>
      <c r="G796" s="450"/>
      <c r="H796" s="450"/>
      <c r="I796" s="55"/>
      <c r="J796" s="55"/>
      <c r="K796" s="55"/>
      <c r="L796" s="55"/>
      <c r="M796" s="55"/>
      <c r="N796" s="55"/>
      <c r="O796" s="55"/>
      <c r="P796" s="55"/>
      <c r="Q796" s="55"/>
      <c r="R796" s="55"/>
      <c r="S796" s="55"/>
      <c r="T796" s="55"/>
      <c r="U796" s="55"/>
      <c r="V796" s="55"/>
      <c r="W796" s="55"/>
      <c r="X796" s="55"/>
      <c r="Y796" s="55"/>
      <c r="Z796" s="55"/>
    </row>
    <row r="797" spans="1:26">
      <c r="A797" s="64"/>
      <c r="B797" s="470" t="s">
        <v>772</v>
      </c>
      <c r="C797" s="449"/>
      <c r="D797" s="450"/>
      <c r="E797" s="450"/>
      <c r="F797" s="450"/>
      <c r="G797" s="450"/>
      <c r="H797" s="450"/>
      <c r="I797" s="55"/>
      <c r="J797" s="55"/>
      <c r="K797" s="55"/>
      <c r="L797" s="55"/>
      <c r="M797" s="55"/>
      <c r="N797" s="55"/>
      <c r="O797" s="55"/>
      <c r="P797" s="55"/>
      <c r="Q797" s="55"/>
      <c r="R797" s="55"/>
      <c r="S797" s="55"/>
      <c r="T797" s="55"/>
      <c r="U797" s="55"/>
      <c r="V797" s="55"/>
      <c r="W797" s="55"/>
      <c r="X797" s="55"/>
      <c r="Y797" s="55"/>
      <c r="Z797" s="55"/>
    </row>
    <row r="798" spans="1:26">
      <c r="B798" s="482" t="s">
        <v>812</v>
      </c>
      <c r="C798" s="449"/>
      <c r="D798" s="450"/>
      <c r="E798" s="450"/>
      <c r="F798" s="450"/>
      <c r="G798" s="450"/>
      <c r="H798" s="450"/>
      <c r="I798" s="55"/>
      <c r="J798" s="55"/>
      <c r="K798" s="55"/>
      <c r="L798" s="55"/>
      <c r="M798" s="55"/>
      <c r="N798" s="55"/>
      <c r="O798" s="55"/>
      <c r="P798" s="55"/>
      <c r="Q798" s="55"/>
      <c r="R798" s="55"/>
      <c r="S798" s="55"/>
      <c r="T798" s="55"/>
      <c r="U798" s="55"/>
      <c r="V798" s="55"/>
      <c r="W798" s="55"/>
      <c r="X798" s="55"/>
      <c r="Y798" s="55"/>
      <c r="Z798" s="55"/>
    </row>
    <row r="799" spans="1:26">
      <c r="B799" s="482" t="s">
        <v>773</v>
      </c>
      <c r="C799" s="449"/>
      <c r="D799" s="450"/>
      <c r="E799" s="450"/>
      <c r="F799" s="450"/>
      <c r="G799" s="450"/>
      <c r="H799" s="450"/>
      <c r="I799" s="55"/>
      <c r="J799" s="55"/>
      <c r="K799" s="55"/>
      <c r="L799" s="55"/>
      <c r="M799" s="55"/>
      <c r="N799" s="55"/>
      <c r="O799" s="55"/>
      <c r="P799" s="55"/>
      <c r="Q799" s="55"/>
      <c r="R799" s="55"/>
      <c r="S799" s="55"/>
      <c r="T799" s="55"/>
      <c r="U799" s="55"/>
      <c r="V799" s="55"/>
      <c r="W799" s="55"/>
      <c r="X799" s="55"/>
      <c r="Y799" s="55"/>
      <c r="Z799" s="55"/>
    </row>
    <row r="800" spans="1:26">
      <c r="A800" s="64"/>
      <c r="B800" s="470"/>
      <c r="C800" s="449"/>
      <c r="D800" s="450"/>
      <c r="E800" s="450"/>
      <c r="F800" s="450"/>
      <c r="G800" s="450"/>
      <c r="H800" s="450"/>
      <c r="I800" s="55"/>
      <c r="J800" s="55"/>
      <c r="K800" s="55"/>
      <c r="L800" s="55"/>
      <c r="M800" s="55"/>
      <c r="N800" s="55"/>
      <c r="O800" s="55"/>
      <c r="P800" s="55"/>
      <c r="Q800" s="55"/>
      <c r="R800" s="55"/>
      <c r="S800" s="55"/>
      <c r="T800" s="55"/>
      <c r="U800" s="55"/>
      <c r="V800" s="55"/>
      <c r="W800" s="55"/>
      <c r="X800" s="55"/>
      <c r="Y800" s="55"/>
      <c r="Z800" s="55"/>
    </row>
    <row r="801" spans="1:26">
      <c r="A801" s="64"/>
      <c r="B801" s="477" t="s">
        <v>1127</v>
      </c>
      <c r="C801" s="449"/>
      <c r="D801" s="450"/>
      <c r="E801" s="450"/>
      <c r="F801" s="450"/>
      <c r="G801" s="450"/>
      <c r="H801" s="450"/>
      <c r="I801" s="55"/>
      <c r="J801" s="55"/>
      <c r="K801" s="55"/>
      <c r="L801" s="55"/>
      <c r="M801" s="55"/>
      <c r="N801" s="55"/>
      <c r="O801" s="55"/>
      <c r="P801" s="55"/>
      <c r="Q801" s="55"/>
      <c r="R801" s="55"/>
      <c r="S801" s="55"/>
      <c r="T801" s="55"/>
      <c r="U801" s="55"/>
      <c r="V801" s="55"/>
      <c r="W801" s="55"/>
      <c r="X801" s="55"/>
      <c r="Y801" s="55"/>
      <c r="Z801" s="55"/>
    </row>
    <row r="802" spans="1:26" ht="22.8">
      <c r="A802" s="64"/>
      <c r="B802" s="479" t="s">
        <v>1128</v>
      </c>
      <c r="C802" s="449"/>
      <c r="D802" s="450"/>
      <c r="E802" s="450"/>
      <c r="F802" s="450"/>
      <c r="G802" s="450"/>
      <c r="H802" s="450"/>
      <c r="I802" s="55"/>
      <c r="J802" s="55"/>
      <c r="K802" s="55"/>
      <c r="L802" s="55"/>
      <c r="M802" s="55"/>
      <c r="N802" s="55"/>
      <c r="O802" s="55"/>
      <c r="P802" s="55"/>
      <c r="Q802" s="55"/>
      <c r="R802" s="55"/>
      <c r="S802" s="55"/>
      <c r="T802" s="55"/>
      <c r="U802" s="55"/>
      <c r="V802" s="55"/>
      <c r="W802" s="55"/>
      <c r="X802" s="55"/>
      <c r="Y802" s="55"/>
      <c r="Z802" s="55"/>
    </row>
    <row r="803" spans="1:26">
      <c r="B803" s="478" t="s">
        <v>1129</v>
      </c>
      <c r="C803" s="449"/>
      <c r="D803" s="450"/>
      <c r="E803" s="450"/>
      <c r="F803" s="450"/>
      <c r="G803" s="450"/>
      <c r="H803" s="450"/>
      <c r="I803" s="55"/>
      <c r="J803" s="55"/>
      <c r="K803" s="55"/>
      <c r="L803" s="55"/>
      <c r="M803" s="55"/>
      <c r="N803" s="55"/>
      <c r="O803" s="55"/>
      <c r="P803" s="55"/>
      <c r="Q803" s="55"/>
      <c r="R803" s="55"/>
      <c r="S803" s="55"/>
      <c r="T803" s="55"/>
      <c r="U803" s="55"/>
      <c r="V803" s="55"/>
      <c r="W803" s="55"/>
      <c r="X803" s="55"/>
      <c r="Y803" s="55"/>
      <c r="Z803" s="55"/>
    </row>
    <row r="804" spans="1:26">
      <c r="A804" s="64"/>
      <c r="B804" s="470" t="s">
        <v>1130</v>
      </c>
      <c r="C804" s="449"/>
      <c r="D804" s="450"/>
      <c r="E804" s="450"/>
      <c r="F804" s="450"/>
      <c r="G804" s="450"/>
      <c r="H804" s="450"/>
      <c r="I804" s="55"/>
      <c r="J804" s="55"/>
      <c r="K804" s="55"/>
      <c r="L804" s="55"/>
      <c r="M804" s="55"/>
      <c r="N804" s="55"/>
      <c r="O804" s="55"/>
      <c r="P804" s="55"/>
      <c r="Q804" s="55"/>
      <c r="R804" s="55"/>
      <c r="S804" s="55"/>
      <c r="T804" s="55"/>
      <c r="U804" s="55"/>
      <c r="V804" s="55"/>
      <c r="W804" s="55"/>
      <c r="X804" s="55"/>
      <c r="Y804" s="55"/>
      <c r="Z804" s="55"/>
    </row>
    <row r="805" spans="1:26">
      <c r="B805" s="482" t="s">
        <v>1131</v>
      </c>
      <c r="C805" s="449"/>
      <c r="D805" s="450"/>
      <c r="E805" s="450"/>
      <c r="F805" s="450"/>
      <c r="G805" s="450"/>
      <c r="H805" s="450"/>
      <c r="I805" s="55"/>
      <c r="J805" s="55"/>
      <c r="K805" s="55"/>
      <c r="L805" s="55"/>
      <c r="M805" s="55"/>
      <c r="N805" s="55"/>
      <c r="O805" s="55"/>
      <c r="P805" s="55"/>
      <c r="Q805" s="55"/>
      <c r="R805" s="55"/>
      <c r="S805" s="55"/>
      <c r="T805" s="55"/>
      <c r="U805" s="55"/>
      <c r="V805" s="55"/>
      <c r="W805" s="55"/>
      <c r="X805" s="55"/>
      <c r="Y805" s="55"/>
      <c r="Z805" s="55"/>
    </row>
    <row r="806" spans="1:26" ht="34.200000000000003">
      <c r="A806" s="64"/>
      <c r="B806" s="479" t="s">
        <v>1513</v>
      </c>
      <c r="C806" s="449"/>
      <c r="D806" s="450"/>
      <c r="E806" s="450"/>
      <c r="F806" s="450"/>
      <c r="G806" s="450"/>
      <c r="H806" s="450"/>
      <c r="I806" s="55"/>
      <c r="J806" s="55"/>
      <c r="K806" s="55"/>
      <c r="L806" s="55"/>
      <c r="M806" s="55"/>
      <c r="N806" s="55"/>
      <c r="O806" s="55"/>
      <c r="P806" s="55"/>
      <c r="Q806" s="55"/>
      <c r="R806" s="55"/>
      <c r="S806" s="55"/>
      <c r="T806" s="55"/>
      <c r="U806" s="55"/>
      <c r="V806" s="55"/>
      <c r="W806" s="55"/>
      <c r="X806" s="55"/>
      <c r="Y806" s="55"/>
      <c r="Z806" s="55"/>
    </row>
    <row r="807" spans="1:26" ht="22.8">
      <c r="A807" s="64"/>
      <c r="B807" s="479" t="s">
        <v>1514</v>
      </c>
      <c r="C807" s="449"/>
      <c r="D807" s="450"/>
      <c r="E807" s="450"/>
      <c r="F807" s="450"/>
      <c r="G807" s="450"/>
      <c r="H807" s="450"/>
      <c r="I807" s="55"/>
      <c r="J807" s="55"/>
      <c r="K807" s="55"/>
      <c r="L807" s="55"/>
      <c r="M807" s="55"/>
      <c r="N807" s="55"/>
      <c r="O807" s="55"/>
      <c r="P807" s="55"/>
      <c r="Q807" s="55"/>
      <c r="R807" s="55"/>
      <c r="S807" s="55"/>
      <c r="T807" s="55"/>
      <c r="U807" s="55"/>
      <c r="V807" s="55"/>
      <c r="W807" s="55"/>
      <c r="X807" s="55"/>
      <c r="Y807" s="55"/>
      <c r="Z807" s="55"/>
    </row>
    <row r="808" spans="1:26">
      <c r="A808" s="64"/>
      <c r="B808" s="470"/>
      <c r="C808" s="449"/>
      <c r="D808" s="450"/>
      <c r="E808" s="450"/>
      <c r="F808" s="450"/>
      <c r="G808" s="450"/>
      <c r="H808" s="450"/>
      <c r="I808" s="55"/>
      <c r="J808" s="55"/>
      <c r="K808" s="55"/>
      <c r="L808" s="55"/>
      <c r="M808" s="55"/>
      <c r="N808" s="55"/>
      <c r="O808" s="55"/>
      <c r="P808" s="55"/>
      <c r="Q808" s="55"/>
      <c r="R808" s="55"/>
      <c r="S808" s="55"/>
      <c r="T808" s="55"/>
      <c r="U808" s="55"/>
      <c r="V808" s="55"/>
      <c r="W808" s="55"/>
      <c r="X808" s="55"/>
      <c r="Y808" s="55"/>
      <c r="Z808" s="55"/>
    </row>
    <row r="809" spans="1:26" ht="22.8">
      <c r="A809" s="64"/>
      <c r="B809" s="479" t="s">
        <v>1515</v>
      </c>
      <c r="C809" s="449"/>
      <c r="D809" s="450"/>
      <c r="E809" s="450"/>
      <c r="F809" s="450"/>
      <c r="G809" s="450"/>
      <c r="H809" s="450"/>
      <c r="I809" s="55"/>
      <c r="J809" s="55"/>
      <c r="K809" s="55"/>
      <c r="L809" s="55"/>
      <c r="M809" s="55"/>
      <c r="N809" s="55"/>
      <c r="O809" s="55"/>
      <c r="P809" s="55"/>
      <c r="Q809" s="55"/>
      <c r="R809" s="55"/>
      <c r="S809" s="55"/>
      <c r="T809" s="55"/>
      <c r="U809" s="55"/>
      <c r="V809" s="55"/>
      <c r="W809" s="55"/>
      <c r="X809" s="55"/>
      <c r="Y809" s="55"/>
      <c r="Z809" s="55"/>
    </row>
    <row r="810" spans="1:26">
      <c r="A810" s="64"/>
      <c r="B810" s="470"/>
      <c r="C810" s="449"/>
      <c r="D810" s="450"/>
      <c r="E810" s="450"/>
      <c r="F810" s="450"/>
      <c r="G810" s="450"/>
      <c r="H810" s="450"/>
      <c r="I810" s="55"/>
      <c r="J810" s="55"/>
      <c r="K810" s="55"/>
      <c r="L810" s="55"/>
      <c r="M810" s="55"/>
      <c r="N810" s="55"/>
      <c r="O810" s="55"/>
      <c r="P810" s="55"/>
      <c r="Q810" s="55"/>
      <c r="R810" s="55"/>
      <c r="S810" s="55"/>
      <c r="T810" s="55"/>
      <c r="U810" s="55"/>
      <c r="V810" s="55"/>
      <c r="W810" s="55"/>
      <c r="X810" s="55"/>
      <c r="Y810" s="55"/>
      <c r="Z810" s="55"/>
    </row>
    <row r="811" spans="1:26" ht="22.8">
      <c r="A811" s="64"/>
      <c r="B811" s="470" t="s">
        <v>1516</v>
      </c>
      <c r="C811" s="449"/>
      <c r="D811" s="450"/>
      <c r="E811" s="450"/>
      <c r="F811" s="450"/>
      <c r="G811" s="450"/>
      <c r="H811" s="450"/>
      <c r="I811" s="55"/>
      <c r="J811" s="55"/>
      <c r="K811" s="55"/>
      <c r="L811" s="55"/>
      <c r="M811" s="55"/>
      <c r="N811" s="55"/>
      <c r="O811" s="55"/>
      <c r="P811" s="55"/>
      <c r="Q811" s="55"/>
      <c r="R811" s="55"/>
      <c r="S811" s="55"/>
      <c r="T811" s="55"/>
      <c r="U811" s="55"/>
      <c r="V811" s="55"/>
      <c r="W811" s="55"/>
      <c r="X811" s="55"/>
      <c r="Y811" s="55"/>
      <c r="Z811" s="55"/>
    </row>
    <row r="812" spans="1:26">
      <c r="A812" s="64"/>
      <c r="B812" s="470"/>
      <c r="C812" s="449"/>
      <c r="D812" s="450"/>
      <c r="E812" s="450"/>
      <c r="F812" s="450"/>
      <c r="G812" s="450"/>
      <c r="H812" s="450"/>
      <c r="I812" s="55"/>
      <c r="J812" s="55"/>
      <c r="K812" s="55"/>
      <c r="L812" s="55"/>
      <c r="M812" s="55"/>
      <c r="N812" s="55"/>
      <c r="O812" s="55"/>
      <c r="P812" s="55"/>
      <c r="Q812" s="55"/>
      <c r="R812" s="55"/>
      <c r="S812" s="55"/>
      <c r="T812" s="55"/>
      <c r="U812" s="55"/>
      <c r="V812" s="55"/>
      <c r="W812" s="55"/>
      <c r="X812" s="55"/>
      <c r="Y812" s="55"/>
      <c r="Z812" s="55"/>
    </row>
    <row r="813" spans="1:26">
      <c r="A813" s="64"/>
      <c r="B813" s="470"/>
      <c r="C813" s="449"/>
      <c r="D813" s="450"/>
      <c r="E813" s="450"/>
      <c r="F813" s="450"/>
      <c r="G813" s="450"/>
      <c r="H813" s="450"/>
      <c r="I813" s="55"/>
      <c r="J813" s="55"/>
      <c r="K813" s="55"/>
      <c r="L813" s="55"/>
      <c r="M813" s="55"/>
      <c r="N813" s="55"/>
      <c r="O813" s="55"/>
      <c r="P813" s="55"/>
      <c r="Q813" s="55"/>
      <c r="R813" s="55"/>
      <c r="S813" s="55"/>
      <c r="T813" s="55"/>
      <c r="U813" s="55"/>
      <c r="V813" s="55"/>
      <c r="W813" s="55"/>
      <c r="X813" s="55"/>
      <c r="Y813" s="55"/>
      <c r="Z813" s="55"/>
    </row>
    <row r="814" spans="1:26">
      <c r="A814" s="64"/>
      <c r="B814" s="477" t="s">
        <v>1107</v>
      </c>
      <c r="C814" s="449"/>
      <c r="D814" s="450"/>
      <c r="E814" s="450"/>
      <c r="F814" s="450"/>
      <c r="G814" s="450"/>
      <c r="H814" s="450"/>
      <c r="I814" s="55"/>
      <c r="J814" s="55"/>
      <c r="K814" s="55"/>
      <c r="L814" s="55"/>
      <c r="M814" s="55"/>
      <c r="N814" s="55"/>
      <c r="O814" s="55"/>
      <c r="P814" s="55"/>
      <c r="Q814" s="55"/>
      <c r="R814" s="55"/>
      <c r="S814" s="55"/>
      <c r="T814" s="55"/>
      <c r="U814" s="55"/>
      <c r="V814" s="55"/>
      <c r="W814" s="55"/>
      <c r="X814" s="55"/>
      <c r="Y814" s="55"/>
      <c r="Z814" s="55"/>
    </row>
    <row r="815" spans="1:26">
      <c r="A815" s="64"/>
      <c r="B815" s="470" t="s">
        <v>1132</v>
      </c>
      <c r="C815" s="449"/>
      <c r="D815" s="450"/>
      <c r="E815" s="450"/>
      <c r="F815" s="450"/>
      <c r="G815" s="450"/>
      <c r="H815" s="450"/>
      <c r="I815" s="55"/>
      <c r="J815" s="55"/>
      <c r="K815" s="55"/>
      <c r="L815" s="55"/>
      <c r="M815" s="55"/>
      <c r="N815" s="55"/>
      <c r="O815" s="55"/>
      <c r="P815" s="55"/>
      <c r="Q815" s="55"/>
      <c r="R815" s="55"/>
      <c r="S815" s="55"/>
      <c r="T815" s="55"/>
      <c r="U815" s="55"/>
      <c r="V815" s="55"/>
      <c r="W815" s="55"/>
      <c r="X815" s="55"/>
      <c r="Y815" s="55"/>
      <c r="Z815" s="55"/>
    </row>
    <row r="816" spans="1:26" ht="22.8">
      <c r="A816" s="64"/>
      <c r="B816" s="470" t="s">
        <v>1517</v>
      </c>
      <c r="C816" s="449"/>
      <c r="D816" s="450"/>
      <c r="E816" s="450"/>
      <c r="F816" s="450"/>
      <c r="G816" s="450"/>
      <c r="H816" s="450"/>
      <c r="I816" s="55"/>
      <c r="J816" s="55"/>
      <c r="K816" s="55"/>
      <c r="L816" s="55"/>
      <c r="M816" s="55"/>
      <c r="N816" s="55"/>
      <c r="O816" s="55"/>
      <c r="P816" s="55"/>
      <c r="Q816" s="55"/>
      <c r="R816" s="55"/>
      <c r="S816" s="55"/>
      <c r="T816" s="55"/>
      <c r="U816" s="55"/>
      <c r="V816" s="55"/>
      <c r="W816" s="55"/>
      <c r="X816" s="55"/>
      <c r="Y816" s="55"/>
      <c r="Z816" s="55"/>
    </row>
    <row r="817" spans="1:26">
      <c r="A817" s="64"/>
      <c r="B817" s="470"/>
      <c r="C817" s="449"/>
      <c r="D817" s="450"/>
      <c r="E817" s="450"/>
      <c r="F817" s="450"/>
      <c r="G817" s="450"/>
      <c r="H817" s="450"/>
      <c r="I817" s="55"/>
      <c r="J817" s="55"/>
      <c r="K817" s="55"/>
      <c r="L817" s="55"/>
      <c r="M817" s="55"/>
      <c r="N817" s="55"/>
      <c r="O817" s="55"/>
      <c r="P817" s="55"/>
      <c r="Q817" s="55"/>
      <c r="R817" s="55"/>
      <c r="S817" s="55"/>
      <c r="T817" s="55"/>
      <c r="U817" s="55"/>
      <c r="V817" s="55"/>
      <c r="W817" s="55"/>
      <c r="X817" s="55"/>
      <c r="Y817" s="55"/>
      <c r="Z817" s="55"/>
    </row>
    <row r="818" spans="1:26" ht="22.8">
      <c r="A818" s="64"/>
      <c r="B818" s="470" t="s">
        <v>1518</v>
      </c>
      <c r="C818" s="449"/>
      <c r="D818" s="450"/>
      <c r="E818" s="450"/>
      <c r="F818" s="450"/>
      <c r="G818" s="450"/>
      <c r="H818" s="450"/>
      <c r="I818" s="55"/>
      <c r="J818" s="55"/>
      <c r="K818" s="55"/>
      <c r="L818" s="55"/>
      <c r="M818" s="55"/>
      <c r="N818" s="55"/>
      <c r="O818" s="55"/>
      <c r="P818" s="55"/>
      <c r="Q818" s="55"/>
      <c r="R818" s="55"/>
      <c r="S818" s="55"/>
      <c r="T818" s="55"/>
      <c r="U818" s="55"/>
      <c r="V818" s="55"/>
      <c r="W818" s="55"/>
      <c r="X818" s="55"/>
      <c r="Y818" s="55"/>
      <c r="Z818" s="55"/>
    </row>
    <row r="819" spans="1:26">
      <c r="A819" s="64"/>
      <c r="B819" s="470"/>
      <c r="C819" s="449"/>
      <c r="D819" s="450"/>
      <c r="E819" s="450"/>
      <c r="F819" s="450"/>
      <c r="G819" s="450"/>
      <c r="H819" s="450"/>
      <c r="I819" s="55"/>
      <c r="J819" s="55"/>
      <c r="K819" s="55"/>
      <c r="L819" s="55"/>
      <c r="M819" s="55"/>
      <c r="N819" s="55"/>
      <c r="O819" s="55"/>
      <c r="P819" s="55"/>
      <c r="Q819" s="55"/>
      <c r="R819" s="55"/>
      <c r="S819" s="55"/>
      <c r="T819" s="55"/>
      <c r="U819" s="55"/>
      <c r="V819" s="55"/>
      <c r="W819" s="55"/>
      <c r="X819" s="55"/>
      <c r="Y819" s="55"/>
      <c r="Z819" s="55"/>
    </row>
    <row r="820" spans="1:26">
      <c r="A820" s="64"/>
      <c r="B820" s="477" t="s">
        <v>723</v>
      </c>
      <c r="C820" s="449"/>
      <c r="D820" s="450"/>
      <c r="E820" s="450"/>
      <c r="F820" s="450"/>
      <c r="G820" s="450"/>
      <c r="H820" s="450"/>
      <c r="I820" s="55"/>
      <c r="J820" s="55"/>
      <c r="K820" s="55"/>
      <c r="L820" s="55"/>
      <c r="M820" s="55"/>
      <c r="N820" s="55"/>
      <c r="O820" s="55"/>
      <c r="P820" s="55"/>
      <c r="Q820" s="55"/>
      <c r="R820" s="55"/>
      <c r="S820" s="55"/>
      <c r="T820" s="55"/>
      <c r="U820" s="55"/>
      <c r="V820" s="55"/>
      <c r="W820" s="55"/>
      <c r="X820" s="55"/>
      <c r="Y820" s="55"/>
      <c r="Z820" s="55"/>
    </row>
    <row r="821" spans="1:26" ht="22.8">
      <c r="A821" s="64"/>
      <c r="B821" s="470" t="s">
        <v>1519</v>
      </c>
      <c r="C821" s="449"/>
      <c r="D821" s="450"/>
      <c r="E821" s="450"/>
      <c r="F821" s="450"/>
      <c r="G821" s="450"/>
      <c r="H821" s="450"/>
      <c r="I821" s="55"/>
      <c r="J821" s="55"/>
      <c r="K821" s="55"/>
      <c r="L821" s="55"/>
      <c r="M821" s="55"/>
      <c r="N821" s="55"/>
      <c r="O821" s="55"/>
      <c r="P821" s="55"/>
      <c r="Q821" s="55"/>
      <c r="R821" s="55"/>
      <c r="S821" s="55"/>
      <c r="T821" s="55"/>
      <c r="U821" s="55"/>
      <c r="V821" s="55"/>
      <c r="W821" s="55"/>
      <c r="X821" s="55"/>
      <c r="Y821" s="55"/>
      <c r="Z821" s="55"/>
    </row>
    <row r="822" spans="1:26">
      <c r="A822" s="64"/>
      <c r="B822" s="470"/>
      <c r="C822" s="449"/>
      <c r="D822" s="450"/>
      <c r="E822" s="450"/>
      <c r="F822" s="450"/>
      <c r="G822" s="450"/>
      <c r="H822" s="450"/>
      <c r="I822" s="55"/>
      <c r="J822" s="55"/>
      <c r="K822" s="55"/>
      <c r="L822" s="55"/>
      <c r="M822" s="55"/>
      <c r="N822" s="55"/>
      <c r="O822" s="55"/>
      <c r="P822" s="55"/>
      <c r="Q822" s="55"/>
      <c r="R822" s="55"/>
      <c r="S822" s="55"/>
      <c r="T822" s="55"/>
      <c r="U822" s="55"/>
      <c r="V822" s="55"/>
      <c r="W822" s="55"/>
      <c r="X822" s="55"/>
      <c r="Y822" s="55"/>
      <c r="Z822" s="55"/>
    </row>
    <row r="823" spans="1:26">
      <c r="A823" s="71"/>
      <c r="B823" s="483"/>
      <c r="C823" s="453"/>
      <c r="D823" s="453"/>
      <c r="E823" s="453"/>
      <c r="F823" s="453"/>
      <c r="G823" s="453"/>
      <c r="H823" s="453"/>
      <c r="I823" s="12"/>
      <c r="J823" s="12"/>
      <c r="K823" s="12"/>
      <c r="L823" s="12"/>
      <c r="M823" s="12"/>
      <c r="N823" s="12"/>
      <c r="O823" s="12"/>
      <c r="P823" s="12"/>
      <c r="Q823" s="12"/>
      <c r="R823" s="12"/>
      <c r="S823" s="12"/>
      <c r="T823" s="12"/>
      <c r="U823" s="12"/>
      <c r="V823" s="12"/>
      <c r="W823" s="12"/>
      <c r="X823" s="12"/>
      <c r="Y823" s="12"/>
      <c r="Z823" s="12"/>
    </row>
    <row r="824" spans="1:26" ht="17.399999999999999">
      <c r="A824" s="69" t="s">
        <v>1133</v>
      </c>
      <c r="B824" s="470"/>
      <c r="C824" s="449"/>
      <c r="D824" s="450"/>
      <c r="E824" s="450"/>
      <c r="F824" s="450"/>
      <c r="G824" s="450"/>
      <c r="H824" s="450"/>
      <c r="I824" s="12"/>
      <c r="J824" s="12"/>
      <c r="K824" s="12"/>
      <c r="L824" s="12"/>
      <c r="M824" s="12"/>
      <c r="N824" s="12"/>
      <c r="O824" s="12"/>
      <c r="P824" s="12"/>
      <c r="Q824" s="12"/>
      <c r="R824" s="12"/>
      <c r="S824" s="12"/>
      <c r="T824" s="12"/>
      <c r="U824" s="12"/>
      <c r="V824" s="12"/>
      <c r="W824" s="12"/>
      <c r="X824" s="12"/>
      <c r="Y824" s="12"/>
      <c r="Z824" s="12"/>
    </row>
    <row r="825" spans="1:26">
      <c r="A825" s="64"/>
      <c r="B825" s="470"/>
      <c r="C825" s="449"/>
      <c r="D825" s="450"/>
      <c r="E825" s="450"/>
      <c r="F825" s="450"/>
      <c r="G825" s="450"/>
      <c r="H825" s="450"/>
      <c r="I825" s="12"/>
      <c r="J825" s="12"/>
      <c r="K825" s="12"/>
      <c r="L825" s="12"/>
      <c r="M825" s="12"/>
      <c r="N825" s="12"/>
      <c r="O825" s="12"/>
      <c r="P825" s="12"/>
      <c r="Q825" s="12"/>
      <c r="R825" s="12"/>
      <c r="S825" s="12"/>
      <c r="T825" s="12"/>
      <c r="U825" s="12"/>
      <c r="V825" s="12"/>
      <c r="W825" s="12"/>
      <c r="X825" s="12"/>
      <c r="Y825" s="12"/>
      <c r="Z825" s="12"/>
    </row>
    <row r="826" spans="1:26">
      <c r="A826" s="64"/>
      <c r="B826" s="477" t="s">
        <v>705</v>
      </c>
      <c r="C826" s="449"/>
      <c r="D826" s="450"/>
      <c r="E826" s="450"/>
      <c r="F826" s="450"/>
      <c r="G826" s="450"/>
      <c r="H826" s="450"/>
      <c r="I826" s="55"/>
      <c r="J826" s="55"/>
      <c r="K826" s="55"/>
      <c r="L826" s="55"/>
      <c r="M826" s="55"/>
      <c r="N826" s="55"/>
      <c r="O826" s="55"/>
      <c r="P826" s="55"/>
      <c r="Q826" s="55"/>
      <c r="R826" s="55"/>
      <c r="S826" s="55"/>
      <c r="T826" s="55"/>
      <c r="U826" s="55"/>
      <c r="V826" s="55"/>
      <c r="W826" s="55"/>
      <c r="X826" s="55"/>
      <c r="Y826" s="55"/>
      <c r="Z826" s="55"/>
    </row>
    <row r="827" spans="1:26">
      <c r="A827" s="64"/>
      <c r="B827" s="470" t="s">
        <v>1134</v>
      </c>
      <c r="C827" s="449"/>
      <c r="D827" s="450"/>
      <c r="E827" s="450"/>
      <c r="F827" s="450"/>
      <c r="G827" s="450"/>
      <c r="H827" s="450"/>
      <c r="I827" s="55"/>
      <c r="J827" s="55"/>
      <c r="K827" s="55"/>
      <c r="L827" s="55"/>
      <c r="M827" s="55"/>
      <c r="N827" s="55"/>
      <c r="O827" s="55"/>
      <c r="P827" s="55"/>
      <c r="Q827" s="55"/>
      <c r="R827" s="55"/>
      <c r="S827" s="55"/>
      <c r="T827" s="55"/>
      <c r="U827" s="55"/>
      <c r="V827" s="55"/>
      <c r="W827" s="55"/>
      <c r="X827" s="55"/>
      <c r="Y827" s="55"/>
      <c r="Z827" s="55"/>
    </row>
    <row r="828" spans="1:26">
      <c r="B828" s="478" t="s">
        <v>1114</v>
      </c>
      <c r="C828" s="449"/>
      <c r="D828" s="450"/>
      <c r="E828" s="450"/>
      <c r="F828" s="450"/>
      <c r="G828" s="450"/>
      <c r="H828" s="450"/>
      <c r="I828" s="55"/>
      <c r="J828" s="55"/>
      <c r="K828" s="55"/>
      <c r="L828" s="55"/>
      <c r="M828" s="55"/>
      <c r="N828" s="55"/>
      <c r="O828" s="55"/>
      <c r="P828" s="55"/>
      <c r="Q828" s="55"/>
      <c r="R828" s="55"/>
      <c r="S828" s="55"/>
      <c r="T828" s="55"/>
      <c r="U828" s="55"/>
      <c r="V828" s="55"/>
      <c r="W828" s="55"/>
      <c r="X828" s="55"/>
      <c r="Y828" s="55"/>
      <c r="Z828" s="55"/>
    </row>
    <row r="829" spans="1:26">
      <c r="A829" s="72" t="s">
        <v>119</v>
      </c>
      <c r="B829" s="479" t="s">
        <v>1084</v>
      </c>
      <c r="D829" s="450"/>
      <c r="E829" s="450"/>
      <c r="F829" s="450"/>
      <c r="G829" s="450"/>
      <c r="H829" s="450"/>
      <c r="I829" s="55"/>
      <c r="J829" s="55"/>
      <c r="K829" s="55"/>
      <c r="L829" s="55"/>
      <c r="M829" s="55"/>
      <c r="N829" s="55"/>
      <c r="O829" s="55"/>
      <c r="P829" s="55"/>
      <c r="Q829" s="55"/>
      <c r="R829" s="55"/>
      <c r="S829" s="55"/>
      <c r="T829" s="55"/>
      <c r="U829" s="55"/>
      <c r="V829" s="55"/>
      <c r="W829" s="55"/>
      <c r="X829" s="55"/>
      <c r="Y829" s="55"/>
      <c r="Z829" s="55"/>
    </row>
    <row r="830" spans="1:26">
      <c r="A830" s="72" t="s">
        <v>119</v>
      </c>
      <c r="B830" s="479" t="s">
        <v>1135</v>
      </c>
      <c r="D830" s="450"/>
      <c r="E830" s="450"/>
      <c r="F830" s="450"/>
      <c r="G830" s="450"/>
      <c r="H830" s="450"/>
      <c r="I830" s="55"/>
      <c r="J830" s="55"/>
      <c r="K830" s="55"/>
      <c r="L830" s="55"/>
      <c r="M830" s="55"/>
      <c r="N830" s="55"/>
      <c r="O830" s="55"/>
      <c r="P830" s="55"/>
      <c r="Q830" s="55"/>
      <c r="R830" s="55"/>
      <c r="S830" s="55"/>
      <c r="T830" s="55"/>
      <c r="U830" s="55"/>
      <c r="V830" s="55"/>
      <c r="W830" s="55"/>
      <c r="X830" s="55"/>
      <c r="Y830" s="55"/>
      <c r="Z830" s="55"/>
    </row>
    <row r="831" spans="1:26">
      <c r="A831" s="72" t="s">
        <v>119</v>
      </c>
      <c r="B831" s="480" t="s">
        <v>770</v>
      </c>
      <c r="D831" s="450"/>
      <c r="E831" s="450"/>
      <c r="F831" s="450"/>
      <c r="G831" s="450"/>
      <c r="H831" s="450"/>
      <c r="I831" s="55"/>
      <c r="J831" s="55"/>
      <c r="K831" s="55"/>
      <c r="L831" s="55"/>
      <c r="M831" s="55"/>
      <c r="N831" s="55"/>
      <c r="O831" s="55"/>
      <c r="P831" s="55"/>
      <c r="Q831" s="55"/>
      <c r="R831" s="55"/>
      <c r="S831" s="55"/>
      <c r="T831" s="55"/>
      <c r="U831" s="55"/>
      <c r="V831" s="55"/>
      <c r="W831" s="55"/>
      <c r="X831" s="55"/>
      <c r="Y831" s="55"/>
      <c r="Z831" s="55"/>
    </row>
    <row r="832" spans="1:26">
      <c r="A832" s="72" t="s">
        <v>119</v>
      </c>
      <c r="B832" s="479" t="s">
        <v>1136</v>
      </c>
      <c r="D832" s="450"/>
      <c r="E832" s="450"/>
      <c r="F832" s="450"/>
      <c r="G832" s="450"/>
      <c r="H832" s="450"/>
      <c r="I832" s="55"/>
      <c r="J832" s="55"/>
      <c r="K832" s="55"/>
      <c r="L832" s="55"/>
      <c r="M832" s="55"/>
      <c r="N832" s="55"/>
      <c r="O832" s="55"/>
      <c r="P832" s="55"/>
      <c r="Q832" s="55"/>
      <c r="R832" s="55"/>
      <c r="S832" s="55"/>
      <c r="T832" s="55"/>
      <c r="U832" s="55"/>
      <c r="V832" s="55"/>
      <c r="W832" s="55"/>
      <c r="X832" s="55"/>
      <c r="Y832" s="55"/>
      <c r="Z832" s="55"/>
    </row>
    <row r="833" spans="1:26">
      <c r="A833" s="72" t="s">
        <v>119</v>
      </c>
      <c r="B833" s="480" t="s">
        <v>707</v>
      </c>
      <c r="D833" s="451"/>
      <c r="E833" s="450"/>
      <c r="F833" s="450"/>
      <c r="G833" s="450"/>
      <c r="H833" s="450"/>
      <c r="I833" s="12"/>
      <c r="J833" s="12"/>
      <c r="K833" s="12"/>
      <c r="L833" s="12"/>
      <c r="M833" s="12"/>
      <c r="N833" s="12"/>
      <c r="O833" s="12"/>
      <c r="P833" s="12"/>
      <c r="Q833" s="12"/>
      <c r="R833" s="12"/>
      <c r="S833" s="12"/>
      <c r="T833" s="12"/>
      <c r="U833" s="12"/>
      <c r="V833" s="12"/>
      <c r="W833" s="12"/>
      <c r="X833" s="12"/>
      <c r="Y833" s="12"/>
      <c r="Z833" s="12"/>
    </row>
    <row r="834" spans="1:26">
      <c r="A834" s="64"/>
      <c r="B834" s="487"/>
      <c r="C834" s="457"/>
      <c r="D834" s="451"/>
      <c r="E834" s="450"/>
      <c r="F834" s="450"/>
      <c r="G834" s="450"/>
      <c r="H834" s="450"/>
      <c r="I834" s="55"/>
      <c r="J834" s="55"/>
      <c r="K834" s="55"/>
      <c r="L834" s="55"/>
      <c r="M834" s="55"/>
      <c r="N834" s="55"/>
      <c r="O834" s="55"/>
      <c r="P834" s="55"/>
      <c r="Q834" s="55"/>
      <c r="R834" s="55"/>
      <c r="S834" s="55"/>
      <c r="T834" s="55"/>
      <c r="U834" s="55"/>
      <c r="V834" s="55"/>
      <c r="W834" s="55"/>
      <c r="X834" s="55"/>
      <c r="Y834" s="55"/>
      <c r="Z834" s="55"/>
    </row>
    <row r="835" spans="1:26">
      <c r="A835" s="64"/>
      <c r="B835" s="477" t="s">
        <v>942</v>
      </c>
      <c r="C835" s="449"/>
      <c r="D835" s="450"/>
      <c r="E835" s="450"/>
      <c r="F835" s="450"/>
      <c r="G835" s="450"/>
      <c r="H835" s="450"/>
      <c r="I835" s="55"/>
      <c r="J835" s="55"/>
      <c r="K835" s="55"/>
      <c r="L835" s="55"/>
      <c r="M835" s="55"/>
      <c r="N835" s="55"/>
      <c r="O835" s="55"/>
      <c r="P835" s="55"/>
      <c r="Q835" s="55"/>
      <c r="R835" s="55"/>
      <c r="S835" s="55"/>
      <c r="T835" s="55"/>
      <c r="U835" s="55"/>
      <c r="V835" s="55"/>
      <c r="W835" s="55"/>
      <c r="X835" s="55"/>
      <c r="Y835" s="55"/>
      <c r="Z835" s="55"/>
    </row>
    <row r="836" spans="1:26">
      <c r="A836" s="64"/>
      <c r="B836" s="470" t="s">
        <v>772</v>
      </c>
      <c r="C836" s="449"/>
      <c r="D836" s="450"/>
      <c r="E836" s="450"/>
      <c r="F836" s="450"/>
      <c r="G836" s="450"/>
      <c r="H836" s="450"/>
      <c r="I836" s="55"/>
      <c r="J836" s="55"/>
      <c r="K836" s="55"/>
      <c r="L836" s="55"/>
      <c r="M836" s="55"/>
      <c r="N836" s="55"/>
      <c r="O836" s="55"/>
      <c r="P836" s="55"/>
      <c r="Q836" s="55"/>
      <c r="R836" s="55"/>
      <c r="S836" s="55"/>
      <c r="T836" s="55"/>
      <c r="U836" s="55"/>
      <c r="V836" s="55"/>
      <c r="W836" s="55"/>
      <c r="X836" s="55"/>
      <c r="Y836" s="55"/>
      <c r="Z836" s="55"/>
    </row>
    <row r="837" spans="1:26">
      <c r="B837" s="65" t="s">
        <v>1006</v>
      </c>
      <c r="C837" s="449"/>
      <c r="D837" s="450"/>
      <c r="E837" s="450"/>
      <c r="F837" s="450"/>
      <c r="G837" s="450"/>
      <c r="H837" s="450"/>
      <c r="I837" s="55"/>
      <c r="J837" s="55"/>
      <c r="K837" s="55"/>
      <c r="L837" s="55"/>
      <c r="M837" s="55"/>
      <c r="N837" s="55"/>
      <c r="O837" s="55"/>
      <c r="P837" s="55"/>
      <c r="Q837" s="55"/>
      <c r="R837" s="55"/>
      <c r="S837" s="55"/>
      <c r="T837" s="55"/>
      <c r="U837" s="55"/>
      <c r="V837" s="55"/>
      <c r="W837" s="55"/>
      <c r="X837" s="55"/>
      <c r="Y837" s="55"/>
      <c r="Z837" s="55"/>
    </row>
    <row r="838" spans="1:26">
      <c r="B838" s="65" t="s">
        <v>773</v>
      </c>
      <c r="C838" s="449"/>
      <c r="D838" s="450"/>
      <c r="E838" s="450"/>
      <c r="F838" s="450"/>
      <c r="G838" s="450"/>
      <c r="H838" s="450"/>
      <c r="I838" s="55"/>
      <c r="J838" s="55"/>
      <c r="K838" s="55"/>
      <c r="L838" s="55"/>
      <c r="M838" s="55"/>
      <c r="N838" s="55"/>
      <c r="O838" s="55"/>
      <c r="P838" s="55"/>
      <c r="Q838" s="55"/>
      <c r="R838" s="55"/>
      <c r="S838" s="55"/>
      <c r="T838" s="55"/>
      <c r="U838" s="55"/>
      <c r="V838" s="55"/>
      <c r="W838" s="55"/>
      <c r="X838" s="55"/>
      <c r="Y838" s="55"/>
      <c r="Z838" s="55"/>
    </row>
    <row r="839" spans="1:26">
      <c r="A839" s="64"/>
      <c r="B839" s="470"/>
      <c r="C839" s="449"/>
      <c r="D839" s="450"/>
      <c r="E839" s="450"/>
      <c r="F839" s="450"/>
      <c r="G839" s="450"/>
      <c r="H839" s="450"/>
      <c r="I839" s="55"/>
      <c r="J839" s="55"/>
      <c r="K839" s="55"/>
      <c r="L839" s="55"/>
      <c r="M839" s="55"/>
      <c r="N839" s="55"/>
      <c r="O839" s="55"/>
      <c r="P839" s="55"/>
      <c r="Q839" s="55"/>
      <c r="R839" s="55"/>
      <c r="S839" s="55"/>
      <c r="T839" s="55"/>
      <c r="U839" s="55"/>
      <c r="V839" s="55"/>
      <c r="W839" s="55"/>
      <c r="X839" s="55"/>
      <c r="Y839" s="55"/>
      <c r="Z839" s="55"/>
    </row>
    <row r="840" spans="1:26">
      <c r="A840" s="64"/>
      <c r="B840" s="477" t="s">
        <v>1107</v>
      </c>
      <c r="C840" s="449"/>
      <c r="D840" s="450"/>
      <c r="E840" s="450"/>
      <c r="F840" s="450"/>
      <c r="G840" s="450"/>
      <c r="H840" s="450"/>
      <c r="I840" s="55"/>
      <c r="J840" s="55"/>
      <c r="K840" s="55"/>
      <c r="L840" s="55"/>
      <c r="M840" s="55"/>
      <c r="N840" s="55"/>
      <c r="O840" s="55"/>
      <c r="P840" s="55"/>
      <c r="Q840" s="55"/>
      <c r="R840" s="55"/>
      <c r="S840" s="55"/>
      <c r="T840" s="55"/>
      <c r="U840" s="55"/>
      <c r="V840" s="55"/>
      <c r="W840" s="55"/>
      <c r="X840" s="55"/>
      <c r="Y840" s="55"/>
      <c r="Z840" s="55"/>
    </row>
    <row r="841" spans="1:26">
      <c r="A841" s="64"/>
      <c r="B841" s="470" t="s">
        <v>1137</v>
      </c>
      <c r="C841" s="449"/>
      <c r="D841" s="450"/>
      <c r="E841" s="450"/>
      <c r="F841" s="450"/>
      <c r="G841" s="450"/>
      <c r="H841" s="450"/>
      <c r="I841" s="55"/>
      <c r="J841" s="55"/>
      <c r="K841" s="55"/>
      <c r="L841" s="55"/>
      <c r="M841" s="55"/>
      <c r="N841" s="55"/>
      <c r="O841" s="55"/>
      <c r="P841" s="55"/>
      <c r="Q841" s="55"/>
      <c r="R841" s="55"/>
      <c r="S841" s="55"/>
      <c r="T841" s="55"/>
      <c r="U841" s="55"/>
      <c r="V841" s="55"/>
      <c r="W841" s="55"/>
      <c r="X841" s="55"/>
      <c r="Y841" s="55"/>
      <c r="Z841" s="55"/>
    </row>
    <row r="842" spans="1:26">
      <c r="A842" s="64"/>
      <c r="B842" s="470" t="s">
        <v>1138</v>
      </c>
      <c r="C842" s="449"/>
      <c r="D842" s="450"/>
      <c r="E842" s="450"/>
      <c r="F842" s="450"/>
      <c r="G842" s="450"/>
      <c r="H842" s="450"/>
      <c r="I842" s="55"/>
      <c r="J842" s="55"/>
      <c r="K842" s="55"/>
      <c r="L842" s="55"/>
      <c r="M842" s="55"/>
      <c r="N842" s="55"/>
      <c r="O842" s="55"/>
      <c r="P842" s="55"/>
      <c r="Q842" s="55"/>
      <c r="R842" s="55"/>
      <c r="S842" s="55"/>
      <c r="T842" s="55"/>
      <c r="U842" s="55"/>
      <c r="V842" s="55"/>
      <c r="W842" s="55"/>
      <c r="X842" s="55"/>
      <c r="Y842" s="55"/>
      <c r="Z842" s="55"/>
    </row>
    <row r="843" spans="1:26">
      <c r="B843" s="64" t="s">
        <v>1139</v>
      </c>
      <c r="C843" s="449"/>
      <c r="D843" s="450"/>
      <c r="E843" s="450"/>
      <c r="F843" s="450"/>
      <c r="G843" s="450"/>
      <c r="H843" s="450"/>
      <c r="I843" s="55"/>
      <c r="J843" s="55"/>
      <c r="K843" s="55"/>
      <c r="L843" s="55"/>
      <c r="M843" s="55"/>
      <c r="N843" s="55"/>
      <c r="O843" s="55"/>
      <c r="P843" s="55"/>
      <c r="Q843" s="55"/>
      <c r="R843" s="55"/>
      <c r="S843" s="55"/>
      <c r="T843" s="55"/>
      <c r="U843" s="55"/>
      <c r="V843" s="55"/>
      <c r="W843" s="55"/>
      <c r="X843" s="55"/>
      <c r="Y843" s="55"/>
      <c r="Z843" s="55"/>
    </row>
    <row r="844" spans="1:26">
      <c r="A844" s="64"/>
      <c r="B844" s="470" t="s">
        <v>1140</v>
      </c>
      <c r="C844" s="449"/>
      <c r="D844" s="450"/>
      <c r="E844" s="450"/>
      <c r="F844" s="450"/>
      <c r="G844" s="450"/>
      <c r="H844" s="450"/>
      <c r="I844" s="55"/>
      <c r="J844" s="55"/>
      <c r="K844" s="55"/>
      <c r="L844" s="55"/>
      <c r="M844" s="55"/>
      <c r="N844" s="55"/>
      <c r="O844" s="55"/>
      <c r="P844" s="55"/>
      <c r="Q844" s="55"/>
      <c r="R844" s="55"/>
      <c r="S844" s="55"/>
      <c r="T844" s="55"/>
      <c r="U844" s="55"/>
      <c r="V844" s="55"/>
      <c r="W844" s="55"/>
      <c r="X844" s="55"/>
      <c r="Y844" s="55"/>
      <c r="Z844" s="55"/>
    </row>
    <row r="845" spans="1:26" ht="23.4">
      <c r="B845" s="167" t="s">
        <v>1141</v>
      </c>
      <c r="C845" s="449"/>
      <c r="D845" s="450"/>
      <c r="E845" s="450"/>
      <c r="F845" s="450"/>
      <c r="G845" s="450"/>
      <c r="H845" s="450"/>
      <c r="I845" s="55"/>
      <c r="J845" s="55"/>
      <c r="K845" s="55"/>
      <c r="L845" s="55"/>
      <c r="M845" s="55"/>
      <c r="N845" s="55"/>
      <c r="O845" s="55"/>
      <c r="P845" s="55"/>
      <c r="Q845" s="55"/>
      <c r="R845" s="55"/>
      <c r="S845" s="55"/>
      <c r="T845" s="55"/>
      <c r="U845" s="55"/>
      <c r="V845" s="55"/>
      <c r="W845" s="55"/>
      <c r="X845" s="55"/>
      <c r="Y845" s="55"/>
      <c r="Z845" s="55"/>
    </row>
    <row r="846" spans="1:26">
      <c r="A846" s="64"/>
      <c r="B846" s="470" t="s">
        <v>1142</v>
      </c>
      <c r="C846" s="449"/>
      <c r="D846" s="450"/>
      <c r="E846" s="450"/>
      <c r="F846" s="450"/>
      <c r="G846" s="450"/>
      <c r="H846" s="450"/>
      <c r="I846" s="55"/>
      <c r="J846" s="55"/>
      <c r="K846" s="55"/>
      <c r="L846" s="55"/>
      <c r="M846" s="55"/>
      <c r="N846" s="55"/>
      <c r="O846" s="55"/>
      <c r="P846" s="55"/>
      <c r="Q846" s="55"/>
      <c r="R846" s="55"/>
      <c r="S846" s="55"/>
      <c r="T846" s="55"/>
      <c r="U846" s="55"/>
      <c r="V846" s="55"/>
      <c r="W846" s="55"/>
      <c r="X846" s="55"/>
      <c r="Y846" s="55"/>
      <c r="Z846" s="55"/>
    </row>
    <row r="847" spans="1:26">
      <c r="B847" s="167" t="s">
        <v>1143</v>
      </c>
      <c r="C847" s="449"/>
      <c r="D847" s="450"/>
      <c r="E847" s="450"/>
      <c r="F847" s="450"/>
      <c r="G847" s="450"/>
      <c r="H847" s="450"/>
      <c r="I847" s="55"/>
      <c r="J847" s="55"/>
      <c r="K847" s="55"/>
      <c r="L847" s="55"/>
      <c r="M847" s="55"/>
      <c r="N847" s="55"/>
      <c r="O847" s="55"/>
      <c r="P847" s="55"/>
      <c r="Q847" s="55"/>
      <c r="R847" s="55"/>
      <c r="S847" s="55"/>
      <c r="T847" s="55"/>
      <c r="U847" s="55"/>
      <c r="V847" s="55"/>
      <c r="W847" s="55"/>
      <c r="X847" s="55"/>
      <c r="Y847" s="55"/>
      <c r="Z847" s="55"/>
    </row>
    <row r="848" spans="1:26">
      <c r="B848" s="64" t="s">
        <v>1144</v>
      </c>
      <c r="C848" s="449"/>
      <c r="D848" s="450"/>
      <c r="E848" s="450"/>
      <c r="F848" s="450"/>
      <c r="G848" s="450"/>
      <c r="H848" s="450"/>
      <c r="I848" s="55"/>
      <c r="J848" s="55"/>
      <c r="K848" s="55"/>
      <c r="L848" s="55"/>
      <c r="M848" s="55"/>
      <c r="N848" s="55"/>
      <c r="O848" s="55"/>
      <c r="P848" s="55"/>
      <c r="Q848" s="55"/>
      <c r="R848" s="55"/>
      <c r="S848" s="55"/>
      <c r="T848" s="55"/>
      <c r="U848" s="55"/>
      <c r="V848" s="55"/>
      <c r="W848" s="55"/>
      <c r="X848" s="55"/>
      <c r="Y848" s="55"/>
      <c r="Z848" s="55"/>
    </row>
    <row r="849" spans="1:26">
      <c r="A849" s="64"/>
      <c r="B849" s="470" t="s">
        <v>1145</v>
      </c>
      <c r="C849" s="449"/>
      <c r="D849" s="450"/>
      <c r="E849" s="450"/>
      <c r="F849" s="450"/>
      <c r="G849" s="450"/>
      <c r="H849" s="450"/>
      <c r="I849" s="55"/>
      <c r="J849" s="55"/>
      <c r="K849" s="55"/>
      <c r="L849" s="55"/>
      <c r="M849" s="55"/>
      <c r="N849" s="55"/>
      <c r="O849" s="55"/>
      <c r="P849" s="55"/>
      <c r="Q849" s="55"/>
      <c r="R849" s="55"/>
      <c r="S849" s="55"/>
      <c r="T849" s="55"/>
      <c r="U849" s="55"/>
      <c r="V849" s="55"/>
      <c r="W849" s="55"/>
      <c r="X849" s="55"/>
      <c r="Y849" s="55"/>
      <c r="Z849" s="55"/>
    </row>
    <row r="850" spans="1:26" ht="22.8">
      <c r="A850" s="64"/>
      <c r="B850" s="470" t="s">
        <v>1565</v>
      </c>
      <c r="C850" s="449"/>
      <c r="D850" s="450"/>
      <c r="E850" s="450"/>
      <c r="F850" s="450"/>
      <c r="G850" s="450"/>
      <c r="H850" s="450"/>
      <c r="I850" s="55"/>
      <c r="J850" s="55"/>
      <c r="K850" s="55"/>
      <c r="L850" s="55"/>
      <c r="M850" s="55"/>
      <c r="N850" s="55"/>
      <c r="O850" s="55"/>
      <c r="P850" s="55"/>
      <c r="Q850" s="55"/>
      <c r="R850" s="55"/>
      <c r="S850" s="55"/>
      <c r="T850" s="55"/>
      <c r="U850" s="55"/>
      <c r="V850" s="55"/>
      <c r="W850" s="55"/>
      <c r="X850" s="55"/>
      <c r="Y850" s="55"/>
      <c r="Z850" s="55"/>
    </row>
    <row r="851" spans="1:26">
      <c r="A851" s="64"/>
      <c r="B851" s="470"/>
      <c r="C851" s="449"/>
      <c r="D851" s="450"/>
      <c r="E851" s="450"/>
      <c r="F851" s="450"/>
      <c r="G851" s="450"/>
      <c r="H851" s="450"/>
      <c r="I851" s="55"/>
      <c r="J851" s="55"/>
      <c r="K851" s="55"/>
      <c r="L851" s="55"/>
      <c r="M851" s="55"/>
      <c r="N851" s="55"/>
      <c r="O851" s="55"/>
      <c r="P851" s="55"/>
      <c r="Q851" s="55"/>
      <c r="R851" s="55"/>
      <c r="S851" s="55"/>
      <c r="T851" s="55"/>
      <c r="U851" s="55"/>
      <c r="V851" s="55"/>
      <c r="W851" s="55"/>
      <c r="X851" s="55"/>
      <c r="Y851" s="55"/>
      <c r="Z851" s="55"/>
    </row>
    <row r="852" spans="1:26">
      <c r="A852" s="64"/>
      <c r="B852" s="470"/>
      <c r="C852" s="449"/>
      <c r="D852" s="450"/>
      <c r="E852" s="450"/>
      <c r="F852" s="450"/>
      <c r="G852" s="450"/>
      <c r="H852" s="450"/>
      <c r="I852" s="55"/>
      <c r="J852" s="55"/>
      <c r="K852" s="55"/>
      <c r="L852" s="55"/>
      <c r="M852" s="55"/>
      <c r="N852" s="55"/>
      <c r="O852" s="55"/>
      <c r="P852" s="55"/>
      <c r="Q852" s="55"/>
      <c r="R852" s="55"/>
      <c r="S852" s="55"/>
      <c r="T852" s="55"/>
      <c r="U852" s="55"/>
      <c r="V852" s="55"/>
      <c r="W852" s="55"/>
      <c r="X852" s="55"/>
      <c r="Y852" s="55"/>
      <c r="Z852" s="55"/>
    </row>
    <row r="853" spans="1:26">
      <c r="A853" s="64"/>
      <c r="B853" s="477" t="s">
        <v>1146</v>
      </c>
      <c r="C853" s="459"/>
      <c r="D853" s="450"/>
      <c r="E853" s="450"/>
      <c r="F853" s="450"/>
      <c r="G853" s="450"/>
      <c r="H853" s="450"/>
      <c r="I853" s="55"/>
      <c r="J853" s="55"/>
      <c r="K853" s="55"/>
      <c r="L853" s="55"/>
      <c r="M853" s="55"/>
      <c r="N853" s="55"/>
      <c r="O853" s="55"/>
      <c r="P853" s="55"/>
      <c r="Q853" s="55"/>
      <c r="R853" s="55"/>
      <c r="S853" s="55"/>
      <c r="T853" s="55"/>
      <c r="U853" s="55"/>
      <c r="V853" s="55"/>
      <c r="W853" s="55"/>
      <c r="X853" s="55"/>
      <c r="Y853" s="55"/>
      <c r="Z853" s="55"/>
    </row>
    <row r="854" spans="1:26">
      <c r="A854" s="64"/>
      <c r="B854" s="470" t="s">
        <v>1147</v>
      </c>
      <c r="C854" s="449"/>
      <c r="D854" s="450"/>
      <c r="E854" s="450"/>
      <c r="F854" s="450"/>
      <c r="G854" s="450"/>
      <c r="H854" s="450"/>
      <c r="I854" s="55"/>
      <c r="J854" s="55"/>
      <c r="K854" s="55"/>
      <c r="L854" s="55"/>
      <c r="M854" s="55"/>
      <c r="N854" s="55"/>
      <c r="O854" s="55"/>
      <c r="P854" s="55"/>
      <c r="Q854" s="55"/>
      <c r="R854" s="55"/>
      <c r="S854" s="55"/>
      <c r="T854" s="55"/>
      <c r="U854" s="55"/>
      <c r="V854" s="55"/>
      <c r="W854" s="55"/>
      <c r="X854" s="55"/>
      <c r="Y854" s="55"/>
      <c r="Z854" s="55"/>
    </row>
    <row r="855" spans="1:26" ht="34.200000000000003">
      <c r="A855" s="64"/>
      <c r="B855" s="470" t="s">
        <v>1564</v>
      </c>
      <c r="C855" s="449"/>
      <c r="D855" s="450"/>
      <c r="E855" s="450"/>
      <c r="F855" s="450"/>
      <c r="G855" s="450"/>
      <c r="H855" s="450"/>
      <c r="I855" s="55"/>
      <c r="J855" s="55"/>
      <c r="K855" s="55"/>
      <c r="L855" s="55"/>
      <c r="M855" s="55"/>
      <c r="N855" s="55"/>
      <c r="O855" s="55"/>
      <c r="P855" s="55"/>
      <c r="Q855" s="55"/>
      <c r="R855" s="55"/>
      <c r="S855" s="55"/>
      <c r="T855" s="55"/>
      <c r="U855" s="55"/>
      <c r="V855" s="55"/>
      <c r="W855" s="55"/>
      <c r="X855" s="55"/>
      <c r="Y855" s="55"/>
      <c r="Z855" s="55"/>
    </row>
    <row r="856" spans="1:26">
      <c r="A856" s="64"/>
      <c r="B856" s="470" t="s">
        <v>1148</v>
      </c>
      <c r="C856" s="449"/>
      <c r="D856" s="450"/>
      <c r="E856" s="450"/>
      <c r="F856" s="450"/>
      <c r="G856" s="450"/>
      <c r="H856" s="450"/>
      <c r="I856" s="55"/>
      <c r="J856" s="55"/>
      <c r="K856" s="55"/>
      <c r="L856" s="55"/>
      <c r="M856" s="55"/>
      <c r="N856" s="55"/>
      <c r="O856" s="55"/>
      <c r="P856" s="55"/>
      <c r="Q856" s="55"/>
      <c r="R856" s="55"/>
      <c r="S856" s="55"/>
      <c r="T856" s="55"/>
      <c r="U856" s="55"/>
      <c r="V856" s="55"/>
      <c r="W856" s="55"/>
      <c r="X856" s="55"/>
      <c r="Y856" s="55"/>
      <c r="Z856" s="55"/>
    </row>
    <row r="857" spans="1:26">
      <c r="A857" s="64"/>
      <c r="B857" s="470"/>
      <c r="C857" s="449"/>
      <c r="D857" s="450"/>
      <c r="E857" s="450"/>
      <c r="F857" s="450"/>
      <c r="G857" s="450"/>
      <c r="H857" s="450"/>
      <c r="I857" s="55"/>
      <c r="J857" s="55"/>
      <c r="K857" s="55"/>
      <c r="L857" s="55"/>
      <c r="M857" s="55"/>
      <c r="N857" s="55"/>
      <c r="O857" s="55"/>
      <c r="P857" s="55"/>
      <c r="Q857" s="55"/>
      <c r="R857" s="55"/>
      <c r="S857" s="55"/>
      <c r="T857" s="55"/>
      <c r="U857" s="55"/>
      <c r="V857" s="55"/>
      <c r="W857" s="55"/>
      <c r="X857" s="55"/>
      <c r="Y857" s="55"/>
      <c r="Z857" s="55"/>
    </row>
    <row r="858" spans="1:26">
      <c r="A858" s="64"/>
      <c r="B858" s="477" t="s">
        <v>723</v>
      </c>
      <c r="C858" s="449"/>
      <c r="D858" s="450"/>
      <c r="E858" s="450"/>
      <c r="F858" s="450"/>
      <c r="G858" s="450"/>
      <c r="H858" s="450"/>
      <c r="I858" s="55"/>
      <c r="J858" s="55"/>
      <c r="K858" s="55"/>
      <c r="L858" s="55"/>
      <c r="M858" s="55"/>
      <c r="N858" s="55"/>
      <c r="O858" s="55"/>
      <c r="P858" s="55"/>
      <c r="Q858" s="55"/>
      <c r="R858" s="55"/>
      <c r="S858" s="55"/>
      <c r="T858" s="55"/>
      <c r="U858" s="55"/>
      <c r="V858" s="55"/>
      <c r="W858" s="55"/>
      <c r="X858" s="55"/>
      <c r="Y858" s="55"/>
      <c r="Z858" s="55"/>
    </row>
    <row r="859" spans="1:26" ht="22.8">
      <c r="A859" s="64"/>
      <c r="B859" s="470" t="s">
        <v>1561</v>
      </c>
      <c r="C859" s="449"/>
      <c r="D859" s="450"/>
      <c r="E859" s="450"/>
      <c r="F859" s="450"/>
      <c r="G859" s="450"/>
      <c r="H859" s="450"/>
      <c r="I859" s="55"/>
      <c r="J859" s="55"/>
      <c r="K859" s="55"/>
      <c r="L859" s="55"/>
      <c r="M859" s="55"/>
      <c r="N859" s="55"/>
      <c r="O859" s="55"/>
      <c r="P859" s="55"/>
      <c r="Q859" s="55"/>
      <c r="R859" s="55"/>
      <c r="S859" s="55"/>
      <c r="T859" s="55"/>
      <c r="U859" s="55"/>
      <c r="V859" s="55"/>
      <c r="W859" s="55"/>
      <c r="X859" s="55"/>
      <c r="Y859" s="55"/>
      <c r="Z859" s="55"/>
    </row>
    <row r="860" spans="1:26">
      <c r="A860" s="64"/>
      <c r="B860" s="470"/>
      <c r="C860" s="449"/>
      <c r="D860" s="450"/>
      <c r="E860" s="450"/>
      <c r="F860" s="450"/>
      <c r="G860" s="450"/>
      <c r="H860" s="450"/>
      <c r="I860" s="55"/>
      <c r="J860" s="55"/>
      <c r="K860" s="55"/>
      <c r="L860" s="55"/>
      <c r="M860" s="55"/>
      <c r="N860" s="55"/>
      <c r="O860" s="55"/>
      <c r="P860" s="55"/>
      <c r="Q860" s="55"/>
      <c r="R860" s="55"/>
      <c r="S860" s="55"/>
      <c r="T860" s="55"/>
      <c r="U860" s="55"/>
      <c r="V860" s="55"/>
      <c r="W860" s="55"/>
      <c r="X860" s="55"/>
      <c r="Y860" s="55"/>
      <c r="Z860" s="55"/>
    </row>
    <row r="861" spans="1:26">
      <c r="A861" s="64"/>
      <c r="B861" s="470"/>
      <c r="C861" s="449"/>
      <c r="D861" s="450"/>
      <c r="E861" s="450"/>
      <c r="F861" s="450"/>
      <c r="G861" s="450"/>
      <c r="H861" s="450"/>
      <c r="I861" s="12"/>
      <c r="J861" s="12"/>
      <c r="K861" s="12"/>
      <c r="L861" s="12"/>
      <c r="M861" s="12"/>
      <c r="N861" s="12"/>
      <c r="O861" s="12"/>
      <c r="P861" s="12"/>
      <c r="Q861" s="12"/>
      <c r="R861" s="12"/>
      <c r="S861" s="12"/>
      <c r="T861" s="12"/>
      <c r="U861" s="12"/>
      <c r="V861" s="12"/>
      <c r="W861" s="12"/>
      <c r="X861" s="12"/>
      <c r="Y861" s="12"/>
      <c r="Z861" s="12"/>
    </row>
    <row r="862" spans="1:26" ht="17.399999999999999">
      <c r="A862" s="69" t="s">
        <v>1149</v>
      </c>
      <c r="B862" s="470"/>
      <c r="C862" s="449"/>
      <c r="D862" s="450"/>
      <c r="E862" s="450"/>
      <c r="F862" s="450"/>
      <c r="G862" s="450"/>
      <c r="H862" s="450"/>
      <c r="I862" s="12"/>
      <c r="J862" s="12"/>
      <c r="K862" s="12"/>
      <c r="L862" s="12"/>
      <c r="M862" s="12"/>
      <c r="N862" s="12"/>
      <c r="O862" s="12"/>
      <c r="P862" s="12"/>
      <c r="Q862" s="12"/>
      <c r="R862" s="12"/>
      <c r="S862" s="12"/>
      <c r="T862" s="12"/>
      <c r="U862" s="12"/>
      <c r="V862" s="12"/>
      <c r="W862" s="12"/>
      <c r="X862" s="12"/>
      <c r="Y862" s="12"/>
      <c r="Z862" s="12"/>
    </row>
    <row r="863" spans="1:26">
      <c r="A863" s="64"/>
      <c r="B863" s="470"/>
      <c r="C863" s="449"/>
      <c r="D863" s="450"/>
      <c r="E863" s="450"/>
      <c r="F863" s="450"/>
      <c r="G863" s="450"/>
      <c r="H863" s="450"/>
      <c r="I863" s="12"/>
      <c r="J863" s="12"/>
      <c r="K863" s="12"/>
      <c r="L863" s="12"/>
      <c r="M863" s="12"/>
      <c r="N863" s="12"/>
      <c r="O863" s="12"/>
      <c r="P863" s="12"/>
      <c r="Q863" s="12"/>
      <c r="R863" s="12"/>
      <c r="S863" s="12"/>
      <c r="T863" s="12"/>
      <c r="U863" s="12"/>
      <c r="V863" s="12"/>
      <c r="W863" s="12"/>
      <c r="X863" s="12"/>
      <c r="Y863" s="12"/>
      <c r="Z863" s="12"/>
    </row>
    <row r="864" spans="1:26">
      <c r="A864" s="64"/>
      <c r="B864" s="477" t="s">
        <v>705</v>
      </c>
      <c r="C864" s="449"/>
      <c r="D864" s="450"/>
      <c r="E864" s="450"/>
      <c r="F864" s="450"/>
      <c r="G864" s="450"/>
      <c r="H864" s="450"/>
      <c r="I864" s="55"/>
      <c r="J864" s="55"/>
      <c r="K864" s="55"/>
      <c r="L864" s="55"/>
      <c r="M864" s="55"/>
      <c r="N864" s="55"/>
      <c r="O864" s="55"/>
      <c r="P864" s="55"/>
      <c r="Q864" s="55"/>
      <c r="R864" s="55"/>
      <c r="S864" s="55"/>
      <c r="T864" s="55"/>
      <c r="U864" s="55"/>
      <c r="V864" s="55"/>
      <c r="W864" s="55"/>
      <c r="X864" s="55"/>
      <c r="Y864" s="55"/>
      <c r="Z864" s="55"/>
    </row>
    <row r="865" spans="1:26" ht="22.8">
      <c r="A865" s="64"/>
      <c r="B865" s="470" t="s">
        <v>1562</v>
      </c>
      <c r="C865" s="449"/>
      <c r="D865" s="450"/>
      <c r="E865" s="450"/>
      <c r="F865" s="450"/>
      <c r="G865" s="450"/>
      <c r="H865" s="450"/>
      <c r="I865" s="55"/>
      <c r="J865" s="55"/>
      <c r="K865" s="55"/>
      <c r="L865" s="55"/>
      <c r="M865" s="55"/>
      <c r="N865" s="55"/>
      <c r="O865" s="55"/>
      <c r="P865" s="55"/>
      <c r="Q865" s="55"/>
      <c r="R865" s="55"/>
      <c r="S865" s="55"/>
      <c r="T865" s="55"/>
      <c r="U865" s="55"/>
      <c r="V865" s="55"/>
      <c r="W865" s="55"/>
      <c r="X865" s="55"/>
      <c r="Y865" s="55"/>
      <c r="Z865" s="55"/>
    </row>
    <row r="866" spans="1:26">
      <c r="A866" s="64"/>
      <c r="B866" s="470"/>
      <c r="C866" s="449"/>
      <c r="D866" s="450"/>
      <c r="E866" s="450"/>
      <c r="F866" s="450"/>
      <c r="G866" s="450"/>
      <c r="H866" s="450"/>
      <c r="I866" s="55"/>
      <c r="J866" s="55"/>
      <c r="K866" s="55"/>
      <c r="L866" s="55"/>
      <c r="M866" s="55"/>
      <c r="N866" s="55"/>
      <c r="O866" s="55"/>
      <c r="P866" s="55"/>
      <c r="Q866" s="55"/>
      <c r="R866" s="55"/>
      <c r="S866" s="55"/>
      <c r="T866" s="55"/>
      <c r="U866" s="55"/>
      <c r="V866" s="55"/>
      <c r="W866" s="55"/>
      <c r="X866" s="55"/>
      <c r="Y866" s="55"/>
      <c r="Z866" s="55"/>
    </row>
    <row r="867" spans="1:26">
      <c r="A867" s="72" t="s">
        <v>119</v>
      </c>
      <c r="B867" s="479" t="s">
        <v>1150</v>
      </c>
      <c r="C867" s="450"/>
      <c r="E867" s="450"/>
      <c r="F867" s="450"/>
      <c r="G867" s="450"/>
      <c r="H867" s="450"/>
      <c r="I867" s="55"/>
      <c r="J867" s="55"/>
      <c r="K867" s="55"/>
      <c r="L867" s="55"/>
      <c r="M867" s="55"/>
      <c r="N867" s="55"/>
      <c r="O867" s="55"/>
      <c r="P867" s="55"/>
      <c r="Q867" s="55"/>
      <c r="R867" s="55"/>
      <c r="S867" s="55"/>
      <c r="T867" s="55"/>
      <c r="U867" s="55"/>
      <c r="V867" s="55"/>
      <c r="W867" s="55"/>
      <c r="X867" s="55"/>
      <c r="Y867" s="55"/>
      <c r="Z867" s="55"/>
    </row>
    <row r="868" spans="1:26">
      <c r="A868" s="72" t="s">
        <v>119</v>
      </c>
      <c r="B868" s="479" t="s">
        <v>1084</v>
      </c>
      <c r="C868" s="450"/>
      <c r="E868" s="450"/>
      <c r="F868" s="450"/>
      <c r="G868" s="450"/>
      <c r="H868" s="450"/>
      <c r="I868" s="55"/>
      <c r="J868" s="55"/>
      <c r="K868" s="55"/>
      <c r="L868" s="55"/>
      <c r="M868" s="55"/>
      <c r="N868" s="55"/>
      <c r="O868" s="55"/>
      <c r="P868" s="55"/>
      <c r="Q868" s="55"/>
      <c r="R868" s="55"/>
      <c r="S868" s="55"/>
      <c r="T868" s="55"/>
      <c r="U868" s="55"/>
      <c r="V868" s="55"/>
      <c r="W868" s="55"/>
      <c r="X868" s="55"/>
      <c r="Y868" s="55"/>
      <c r="Z868" s="55"/>
    </row>
    <row r="869" spans="1:26">
      <c r="A869" s="72" t="s">
        <v>119</v>
      </c>
      <c r="B869" s="479" t="s">
        <v>811</v>
      </c>
      <c r="C869" s="450"/>
      <c r="E869" s="450"/>
      <c r="F869" s="450"/>
      <c r="G869" s="450"/>
      <c r="H869" s="450"/>
      <c r="I869" s="55"/>
      <c r="J869" s="55"/>
      <c r="K869" s="55"/>
      <c r="L869" s="55"/>
      <c r="M869" s="55"/>
      <c r="N869" s="55"/>
      <c r="O869" s="55"/>
      <c r="P869" s="55"/>
      <c r="Q869" s="55"/>
      <c r="R869" s="55"/>
      <c r="S869" s="55"/>
      <c r="T869" s="55"/>
      <c r="U869" s="55"/>
      <c r="V869" s="55"/>
      <c r="W869" s="55"/>
      <c r="X869" s="55"/>
      <c r="Y869" s="55"/>
      <c r="Z869" s="55"/>
    </row>
    <row r="870" spans="1:26">
      <c r="A870" s="72" t="s">
        <v>119</v>
      </c>
      <c r="B870" s="480" t="s">
        <v>770</v>
      </c>
      <c r="C870" s="450"/>
      <c r="E870" s="450"/>
      <c r="F870" s="450"/>
      <c r="G870" s="450"/>
      <c r="H870" s="450"/>
      <c r="I870" s="55"/>
      <c r="J870" s="55"/>
      <c r="K870" s="55"/>
      <c r="L870" s="55"/>
      <c r="M870" s="55"/>
      <c r="N870" s="55"/>
      <c r="O870" s="55"/>
      <c r="P870" s="55"/>
      <c r="Q870" s="55"/>
      <c r="R870" s="55"/>
      <c r="S870" s="55"/>
      <c r="T870" s="55"/>
      <c r="U870" s="55"/>
      <c r="V870" s="55"/>
      <c r="W870" s="55"/>
      <c r="X870" s="55"/>
      <c r="Y870" s="55"/>
      <c r="Z870" s="55"/>
    </row>
    <row r="871" spans="1:26">
      <c r="A871" s="72" t="s">
        <v>119</v>
      </c>
      <c r="B871" s="479" t="s">
        <v>1136</v>
      </c>
      <c r="C871" s="450"/>
      <c r="E871" s="450"/>
      <c r="F871" s="450"/>
      <c r="G871" s="450"/>
      <c r="H871" s="450"/>
      <c r="I871" s="55"/>
      <c r="J871" s="55"/>
      <c r="K871" s="55"/>
      <c r="L871" s="55"/>
      <c r="M871" s="55"/>
      <c r="N871" s="55"/>
      <c r="O871" s="55"/>
      <c r="P871" s="55"/>
      <c r="Q871" s="55"/>
      <c r="R871" s="55"/>
      <c r="S871" s="55"/>
      <c r="T871" s="55"/>
      <c r="U871" s="55"/>
      <c r="V871" s="55"/>
      <c r="W871" s="55"/>
      <c r="X871" s="55"/>
      <c r="Y871" s="55"/>
      <c r="Z871" s="55"/>
    </row>
    <row r="872" spans="1:26">
      <c r="A872" s="72" t="s">
        <v>119</v>
      </c>
      <c r="B872" s="480" t="s">
        <v>707</v>
      </c>
      <c r="C872" s="451"/>
      <c r="E872" s="450"/>
      <c r="F872" s="450"/>
      <c r="G872" s="450"/>
      <c r="H872" s="450"/>
      <c r="I872" s="12"/>
      <c r="J872" s="12"/>
      <c r="K872" s="12"/>
      <c r="L872" s="12"/>
      <c r="M872" s="12"/>
      <c r="N872" s="12"/>
      <c r="O872" s="12"/>
      <c r="P872" s="12"/>
      <c r="Q872" s="12"/>
      <c r="R872" s="12"/>
      <c r="S872" s="12"/>
      <c r="T872" s="12"/>
      <c r="U872" s="12"/>
      <c r="V872" s="12"/>
      <c r="W872" s="12"/>
      <c r="X872" s="12"/>
      <c r="Y872" s="12"/>
      <c r="Z872" s="12"/>
    </row>
    <row r="873" spans="1:26">
      <c r="A873" s="64"/>
      <c r="B873" s="470"/>
      <c r="C873" s="449"/>
      <c r="D873" s="450"/>
      <c r="E873" s="450"/>
      <c r="F873" s="450"/>
      <c r="G873" s="450"/>
      <c r="H873" s="450"/>
      <c r="I873" s="55"/>
      <c r="J873" s="55"/>
      <c r="K873" s="55"/>
      <c r="L873" s="55"/>
      <c r="M873" s="55"/>
      <c r="N873" s="55"/>
      <c r="O873" s="55"/>
      <c r="P873" s="55"/>
      <c r="Q873" s="55"/>
      <c r="R873" s="55"/>
      <c r="S873" s="55"/>
      <c r="T873" s="55"/>
      <c r="U873" s="55"/>
      <c r="V873" s="55"/>
      <c r="W873" s="55"/>
      <c r="X873" s="55"/>
      <c r="Y873" s="55"/>
      <c r="Z873" s="55"/>
    </row>
    <row r="874" spans="1:26">
      <c r="A874" s="64"/>
      <c r="B874" s="477" t="s">
        <v>942</v>
      </c>
      <c r="C874" s="449"/>
      <c r="D874" s="450"/>
      <c r="E874" s="450"/>
      <c r="F874" s="450"/>
      <c r="G874" s="450"/>
      <c r="H874" s="450"/>
      <c r="I874" s="55"/>
      <c r="J874" s="55"/>
      <c r="K874" s="55"/>
      <c r="L874" s="55"/>
      <c r="M874" s="55"/>
      <c r="N874" s="55"/>
      <c r="O874" s="55"/>
      <c r="P874" s="55"/>
      <c r="Q874" s="55"/>
      <c r="R874" s="55"/>
      <c r="S874" s="55"/>
      <c r="T874" s="55"/>
      <c r="U874" s="55"/>
      <c r="V874" s="55"/>
      <c r="W874" s="55"/>
      <c r="X874" s="55"/>
      <c r="Y874" s="55"/>
      <c r="Z874" s="55"/>
    </row>
    <row r="875" spans="1:26">
      <c r="A875" s="64"/>
      <c r="B875" s="470" t="s">
        <v>772</v>
      </c>
      <c r="C875" s="449"/>
      <c r="D875" s="450"/>
      <c r="E875" s="450"/>
      <c r="F875" s="450"/>
      <c r="G875" s="450"/>
      <c r="H875" s="450"/>
      <c r="I875" s="55"/>
      <c r="J875" s="55"/>
      <c r="K875" s="55"/>
      <c r="L875" s="55"/>
      <c r="M875" s="55"/>
      <c r="N875" s="55"/>
      <c r="O875" s="55"/>
      <c r="P875" s="55"/>
      <c r="Q875" s="55"/>
      <c r="R875" s="55"/>
      <c r="S875" s="55"/>
      <c r="T875" s="55"/>
      <c r="U875" s="55"/>
      <c r="V875" s="55"/>
      <c r="W875" s="55"/>
      <c r="X875" s="55"/>
      <c r="Y875" s="55"/>
      <c r="Z875" s="55"/>
    </row>
    <row r="876" spans="1:26">
      <c r="B876" s="65" t="s">
        <v>1006</v>
      </c>
      <c r="C876" s="449"/>
      <c r="D876" s="450"/>
      <c r="E876" s="450"/>
      <c r="F876" s="450"/>
      <c r="G876" s="450"/>
      <c r="H876" s="450"/>
      <c r="I876" s="55"/>
      <c r="J876" s="55"/>
      <c r="K876" s="55"/>
      <c r="L876" s="55"/>
      <c r="M876" s="55"/>
      <c r="N876" s="55"/>
      <c r="O876" s="55"/>
      <c r="P876" s="55"/>
      <c r="Q876" s="55"/>
      <c r="R876" s="55"/>
      <c r="S876" s="55"/>
      <c r="T876" s="55"/>
      <c r="U876" s="55"/>
      <c r="V876" s="55"/>
      <c r="W876" s="55"/>
      <c r="X876" s="55"/>
      <c r="Y876" s="55"/>
      <c r="Z876" s="55"/>
    </row>
    <row r="877" spans="1:26">
      <c r="B877" s="65" t="s">
        <v>773</v>
      </c>
      <c r="C877" s="449"/>
      <c r="D877" s="450"/>
      <c r="E877" s="450"/>
      <c r="F877" s="450"/>
      <c r="G877" s="450"/>
      <c r="H877" s="450"/>
      <c r="I877" s="55"/>
      <c r="J877" s="55"/>
      <c r="K877" s="55"/>
      <c r="L877" s="55"/>
      <c r="M877" s="55"/>
      <c r="N877" s="55"/>
      <c r="O877" s="55"/>
      <c r="P877" s="55"/>
      <c r="Q877" s="55"/>
      <c r="R877" s="55"/>
      <c r="S877" s="55"/>
      <c r="T877" s="55"/>
      <c r="U877" s="55"/>
      <c r="V877" s="55"/>
      <c r="W877" s="55"/>
      <c r="X877" s="55"/>
      <c r="Y877" s="55"/>
      <c r="Z877" s="55"/>
    </row>
    <row r="878" spans="1:26">
      <c r="A878" s="64"/>
      <c r="B878" s="470" t="s">
        <v>1151</v>
      </c>
      <c r="C878" s="449"/>
      <c r="D878" s="450"/>
      <c r="E878" s="450"/>
      <c r="F878" s="450"/>
      <c r="G878" s="450"/>
      <c r="H878" s="450"/>
      <c r="I878" s="55"/>
      <c r="J878" s="55"/>
      <c r="K878" s="55"/>
      <c r="L878" s="55"/>
      <c r="M878" s="55"/>
      <c r="N878" s="55"/>
      <c r="O878" s="55"/>
      <c r="P878" s="55"/>
      <c r="Q878" s="55"/>
      <c r="R878" s="55"/>
      <c r="S878" s="55"/>
      <c r="T878" s="55"/>
      <c r="U878" s="55"/>
      <c r="V878" s="55"/>
      <c r="W878" s="55"/>
      <c r="X878" s="55"/>
      <c r="Y878" s="55"/>
      <c r="Z878" s="55"/>
    </row>
    <row r="879" spans="1:26">
      <c r="B879" s="64" t="s">
        <v>1152</v>
      </c>
      <c r="C879" s="449"/>
      <c r="D879" s="450"/>
      <c r="E879" s="450"/>
      <c r="F879" s="450"/>
      <c r="G879" s="450"/>
      <c r="H879" s="450"/>
      <c r="I879" s="55"/>
      <c r="J879" s="55"/>
      <c r="K879" s="55"/>
      <c r="L879" s="55"/>
      <c r="M879" s="55"/>
      <c r="N879" s="55"/>
      <c r="O879" s="55"/>
      <c r="P879" s="55"/>
      <c r="Q879" s="55"/>
      <c r="R879" s="55"/>
      <c r="S879" s="55"/>
      <c r="T879" s="55"/>
      <c r="U879" s="55"/>
      <c r="V879" s="55"/>
      <c r="W879" s="55"/>
      <c r="X879" s="55"/>
      <c r="Y879" s="55"/>
      <c r="Z879" s="55"/>
    </row>
    <row r="880" spans="1:26">
      <c r="A880" s="64"/>
      <c r="B880" s="470" t="s">
        <v>1153</v>
      </c>
      <c r="C880" s="449"/>
      <c r="D880" s="450"/>
      <c r="E880" s="450"/>
      <c r="F880" s="450"/>
      <c r="G880" s="450"/>
      <c r="H880" s="450"/>
      <c r="I880" s="55"/>
      <c r="J880" s="55"/>
      <c r="K880" s="55"/>
      <c r="L880" s="55"/>
      <c r="M880" s="55"/>
      <c r="N880" s="55"/>
      <c r="O880" s="55"/>
      <c r="P880" s="55"/>
      <c r="Q880" s="55"/>
      <c r="R880" s="55"/>
      <c r="S880" s="55"/>
      <c r="T880" s="55"/>
      <c r="U880" s="55"/>
      <c r="V880" s="55"/>
      <c r="W880" s="55"/>
      <c r="X880" s="55"/>
      <c r="Y880" s="55"/>
      <c r="Z880" s="55"/>
    </row>
    <row r="881" spans="1:26" ht="22.8">
      <c r="A881" s="64"/>
      <c r="B881" s="470" t="s">
        <v>1563</v>
      </c>
      <c r="C881" s="449"/>
      <c r="D881" s="450"/>
      <c r="E881" s="450"/>
      <c r="F881" s="450"/>
      <c r="G881" s="450"/>
      <c r="H881" s="450"/>
      <c r="I881" s="55"/>
      <c r="J881" s="55"/>
      <c r="K881" s="55"/>
      <c r="L881" s="55"/>
      <c r="M881" s="55"/>
      <c r="N881" s="55"/>
      <c r="O881" s="55"/>
      <c r="P881" s="55"/>
      <c r="Q881" s="55"/>
      <c r="R881" s="55"/>
      <c r="S881" s="55"/>
      <c r="T881" s="55"/>
      <c r="U881" s="55"/>
      <c r="V881" s="55"/>
      <c r="W881" s="55"/>
      <c r="X881" s="55"/>
      <c r="Y881" s="55"/>
      <c r="Z881" s="55"/>
    </row>
    <row r="882" spans="1:26">
      <c r="A882" s="64"/>
      <c r="B882" s="470"/>
      <c r="C882" s="449"/>
      <c r="D882" s="450"/>
      <c r="E882" s="450"/>
      <c r="F882" s="450"/>
      <c r="G882" s="450"/>
      <c r="H882" s="450"/>
      <c r="I882" s="55"/>
      <c r="J882" s="55"/>
      <c r="K882" s="55"/>
      <c r="L882" s="55"/>
      <c r="M882" s="55"/>
      <c r="N882" s="55"/>
      <c r="O882" s="55"/>
      <c r="P882" s="55"/>
      <c r="Q882" s="55"/>
      <c r="R882" s="55"/>
      <c r="S882" s="55"/>
      <c r="T882" s="55"/>
      <c r="U882" s="55"/>
      <c r="V882" s="55"/>
      <c r="W882" s="55"/>
      <c r="X882" s="55"/>
      <c r="Y882" s="55"/>
      <c r="Z882" s="55"/>
    </row>
    <row r="883" spans="1:26">
      <c r="A883" s="64"/>
      <c r="B883" s="470" t="s">
        <v>1154</v>
      </c>
      <c r="C883" s="449"/>
      <c r="D883" s="450"/>
      <c r="E883" s="450"/>
      <c r="F883" s="450"/>
      <c r="G883" s="450"/>
      <c r="H883" s="450"/>
      <c r="I883" s="55"/>
      <c r="J883" s="55"/>
      <c r="K883" s="55"/>
      <c r="L883" s="55"/>
      <c r="M883" s="55"/>
      <c r="N883" s="55"/>
      <c r="O883" s="55"/>
      <c r="P883" s="55"/>
      <c r="Q883" s="55"/>
      <c r="R883" s="55"/>
      <c r="S883" s="55"/>
      <c r="T883" s="55"/>
      <c r="U883" s="55"/>
      <c r="V883" s="55"/>
      <c r="W883" s="55"/>
      <c r="X883" s="55"/>
      <c r="Y883" s="55"/>
      <c r="Z883" s="55"/>
    </row>
    <row r="884" spans="1:26">
      <c r="A884" s="158"/>
      <c r="B884" s="470" t="s">
        <v>1155</v>
      </c>
      <c r="C884" s="450"/>
      <c r="E884" s="450"/>
      <c r="F884" s="450"/>
      <c r="G884" s="450"/>
      <c r="H884" s="450"/>
      <c r="I884" s="55"/>
      <c r="J884" s="55"/>
      <c r="K884" s="55"/>
      <c r="L884" s="55"/>
      <c r="M884" s="55"/>
      <c r="N884" s="55"/>
      <c r="O884" s="55"/>
      <c r="P884" s="55"/>
      <c r="Q884" s="55"/>
      <c r="R884" s="55"/>
      <c r="S884" s="55"/>
      <c r="T884" s="55"/>
      <c r="U884" s="55"/>
      <c r="V884" s="55"/>
      <c r="W884" s="55"/>
      <c r="X884" s="55"/>
      <c r="Y884" s="55"/>
      <c r="Z884" s="55"/>
    </row>
    <row r="885" spans="1:26">
      <c r="A885" s="158"/>
      <c r="B885" s="470" t="s">
        <v>1156</v>
      </c>
      <c r="C885" s="450"/>
      <c r="E885" s="450"/>
      <c r="F885" s="450"/>
      <c r="G885" s="450"/>
      <c r="H885" s="450"/>
      <c r="I885" s="55"/>
      <c r="J885" s="55"/>
      <c r="K885" s="55"/>
      <c r="L885" s="55"/>
      <c r="M885" s="55"/>
      <c r="N885" s="55"/>
      <c r="O885" s="55"/>
      <c r="P885" s="55"/>
      <c r="Q885" s="55"/>
      <c r="R885" s="55"/>
      <c r="S885" s="55"/>
      <c r="T885" s="55"/>
      <c r="U885" s="55"/>
      <c r="V885" s="55"/>
      <c r="W885" s="55"/>
      <c r="X885" s="55"/>
      <c r="Y885" s="55"/>
      <c r="Z885" s="55"/>
    </row>
    <row r="886" spans="1:26">
      <c r="A886" s="158"/>
      <c r="B886" s="470" t="s">
        <v>1157</v>
      </c>
      <c r="C886" s="450"/>
      <c r="E886" s="450"/>
      <c r="F886" s="450"/>
      <c r="G886" s="450"/>
      <c r="H886" s="450"/>
      <c r="I886" s="55"/>
      <c r="J886" s="55"/>
      <c r="K886" s="55"/>
      <c r="L886" s="55"/>
      <c r="M886" s="55"/>
      <c r="N886" s="55"/>
      <c r="O886" s="55"/>
      <c r="P886" s="55"/>
      <c r="Q886" s="55"/>
      <c r="R886" s="55"/>
      <c r="S886" s="55"/>
      <c r="T886" s="55"/>
      <c r="U886" s="55"/>
      <c r="V886" s="55"/>
      <c r="W886" s="55"/>
      <c r="X886" s="55"/>
      <c r="Y886" s="55"/>
      <c r="Z886" s="55"/>
    </row>
    <row r="887" spans="1:26">
      <c r="A887" s="158"/>
      <c r="B887" s="470" t="s">
        <v>1158</v>
      </c>
      <c r="C887" s="450"/>
      <c r="E887" s="450"/>
      <c r="F887" s="450"/>
      <c r="G887" s="450"/>
      <c r="H887" s="450"/>
      <c r="I887" s="55"/>
      <c r="J887" s="55"/>
      <c r="K887" s="55"/>
      <c r="L887" s="55"/>
      <c r="M887" s="55"/>
      <c r="N887" s="55"/>
      <c r="O887" s="55"/>
      <c r="P887" s="55"/>
      <c r="Q887" s="55"/>
      <c r="R887" s="55"/>
      <c r="S887" s="55"/>
      <c r="T887" s="55"/>
      <c r="U887" s="55"/>
      <c r="V887" s="55"/>
      <c r="W887" s="55"/>
      <c r="X887" s="55"/>
      <c r="Y887" s="55"/>
      <c r="Z887" s="55"/>
    </row>
    <row r="888" spans="1:26">
      <c r="A888" s="64"/>
      <c r="B888" s="470"/>
      <c r="C888" s="452"/>
      <c r="D888" s="450"/>
      <c r="E888" s="450"/>
      <c r="F888" s="450"/>
      <c r="G888" s="450"/>
      <c r="H888" s="450"/>
      <c r="I888" s="55"/>
      <c r="J888" s="55"/>
      <c r="K888" s="55"/>
      <c r="L888" s="55"/>
      <c r="M888" s="55"/>
      <c r="N888" s="55"/>
      <c r="O888" s="55"/>
      <c r="P888" s="55"/>
      <c r="Q888" s="55"/>
      <c r="R888" s="55"/>
      <c r="S888" s="55"/>
      <c r="T888" s="55"/>
      <c r="U888" s="55"/>
      <c r="V888" s="55"/>
      <c r="W888" s="55"/>
      <c r="X888" s="55"/>
      <c r="Y888" s="55"/>
      <c r="Z888" s="55"/>
    </row>
    <row r="889" spans="1:26">
      <c r="A889" s="64"/>
      <c r="B889" s="470" t="s">
        <v>1159</v>
      </c>
      <c r="C889" s="452"/>
      <c r="D889" s="450"/>
      <c r="E889" s="450"/>
      <c r="F889" s="450"/>
      <c r="G889" s="450"/>
      <c r="H889" s="450"/>
      <c r="I889" s="55"/>
      <c r="J889" s="55"/>
      <c r="K889" s="55"/>
      <c r="L889" s="55"/>
      <c r="M889" s="55"/>
      <c r="N889" s="55"/>
      <c r="O889" s="55"/>
      <c r="P889" s="55"/>
      <c r="Q889" s="55"/>
      <c r="R889" s="55"/>
      <c r="S889" s="55"/>
      <c r="T889" s="55"/>
      <c r="U889" s="55"/>
      <c r="V889" s="55"/>
      <c r="W889" s="55"/>
      <c r="X889" s="55"/>
      <c r="Y889" s="55"/>
      <c r="Z889" s="55"/>
    </row>
    <row r="890" spans="1:26">
      <c r="A890" s="70" t="s">
        <v>119</v>
      </c>
      <c r="B890" s="470" t="s">
        <v>1160</v>
      </c>
      <c r="E890" s="450"/>
      <c r="F890" s="450"/>
      <c r="G890" s="450"/>
      <c r="H890" s="450"/>
      <c r="I890" s="55"/>
      <c r="J890" s="55"/>
      <c r="K890" s="55"/>
      <c r="L890" s="55"/>
      <c r="M890" s="55"/>
      <c r="N890" s="55"/>
      <c r="O890" s="55"/>
      <c r="P890" s="55"/>
      <c r="Q890" s="55"/>
      <c r="R890" s="55"/>
      <c r="S890" s="55"/>
      <c r="T890" s="55"/>
      <c r="U890" s="55"/>
      <c r="V890" s="55"/>
      <c r="W890" s="55"/>
      <c r="X890" s="55"/>
      <c r="Y890" s="55"/>
      <c r="Z890" s="55"/>
    </row>
    <row r="891" spans="1:26">
      <c r="A891" s="70" t="s">
        <v>119</v>
      </c>
      <c r="B891" s="470" t="s">
        <v>1161</v>
      </c>
      <c r="E891" s="450"/>
      <c r="F891" s="450"/>
      <c r="G891" s="450"/>
      <c r="H891" s="450"/>
      <c r="I891" s="55"/>
      <c r="J891" s="55"/>
      <c r="K891" s="55"/>
      <c r="L891" s="55"/>
      <c r="M891" s="55"/>
      <c r="N891" s="55"/>
      <c r="O891" s="55"/>
      <c r="P891" s="55"/>
      <c r="Q891" s="55"/>
      <c r="R891" s="55"/>
      <c r="S891" s="55"/>
      <c r="T891" s="55"/>
      <c r="U891" s="55"/>
      <c r="V891" s="55"/>
      <c r="W891" s="55"/>
      <c r="X891" s="55"/>
      <c r="Y891" s="55"/>
      <c r="Z891" s="55"/>
    </row>
    <row r="892" spans="1:26">
      <c r="A892" s="70" t="s">
        <v>119</v>
      </c>
      <c r="B892" s="470" t="s">
        <v>1162</v>
      </c>
      <c r="E892" s="450"/>
      <c r="F892" s="450"/>
      <c r="G892" s="450"/>
      <c r="H892" s="450"/>
      <c r="I892" s="55"/>
      <c r="J892" s="55"/>
      <c r="K892" s="55"/>
      <c r="L892" s="55"/>
      <c r="M892" s="55"/>
      <c r="N892" s="55"/>
      <c r="O892" s="55"/>
      <c r="P892" s="55"/>
      <c r="Q892" s="55"/>
      <c r="R892" s="55"/>
      <c r="S892" s="55"/>
      <c r="T892" s="55"/>
      <c r="U892" s="55"/>
      <c r="V892" s="55"/>
      <c r="W892" s="55"/>
      <c r="X892" s="55"/>
      <c r="Y892" s="55"/>
      <c r="Z892" s="55"/>
    </row>
    <row r="893" spans="1:26">
      <c r="A893" s="64"/>
      <c r="B893" s="470"/>
      <c r="C893" s="449"/>
      <c r="D893" s="450"/>
      <c r="E893" s="450"/>
      <c r="F893" s="450"/>
      <c r="G893" s="450"/>
      <c r="H893" s="450"/>
      <c r="I893" s="55"/>
      <c r="J893" s="55"/>
      <c r="K893" s="55"/>
      <c r="L893" s="55"/>
      <c r="M893" s="55"/>
      <c r="N893" s="55"/>
      <c r="O893" s="55"/>
      <c r="P893" s="55"/>
      <c r="Q893" s="55"/>
      <c r="R893" s="55"/>
      <c r="S893" s="55"/>
      <c r="T893" s="55"/>
      <c r="U893" s="55"/>
      <c r="V893" s="55"/>
      <c r="W893" s="55"/>
      <c r="X893" s="55"/>
      <c r="Y893" s="55"/>
      <c r="Z893" s="55"/>
    </row>
    <row r="894" spans="1:26">
      <c r="A894" s="64"/>
      <c r="B894" s="470" t="s">
        <v>1163</v>
      </c>
      <c r="C894" s="449"/>
      <c r="D894" s="450"/>
      <c r="E894" s="450"/>
      <c r="F894" s="450"/>
      <c r="G894" s="450"/>
      <c r="H894" s="450"/>
      <c r="I894" s="55"/>
      <c r="J894" s="55"/>
      <c r="K894" s="55"/>
      <c r="L894" s="55"/>
      <c r="M894" s="55"/>
      <c r="N894" s="55"/>
      <c r="O894" s="55"/>
      <c r="P894" s="55"/>
      <c r="Q894" s="55"/>
      <c r="R894" s="55"/>
      <c r="S894" s="55"/>
      <c r="T894" s="55"/>
      <c r="U894" s="55"/>
      <c r="V894" s="55"/>
      <c r="W894" s="55"/>
      <c r="X894" s="55"/>
      <c r="Y894" s="55"/>
      <c r="Z894" s="55"/>
    </row>
    <row r="895" spans="1:26">
      <c r="A895" s="70" t="s">
        <v>119</v>
      </c>
      <c r="B895" s="470" t="s">
        <v>1164</v>
      </c>
      <c r="E895" s="450"/>
      <c r="F895" s="450"/>
      <c r="G895" s="450"/>
      <c r="H895" s="450"/>
      <c r="I895" s="55"/>
      <c r="J895" s="55"/>
      <c r="K895" s="55"/>
      <c r="L895" s="55"/>
      <c r="M895" s="55"/>
      <c r="N895" s="55"/>
      <c r="O895" s="55"/>
      <c r="P895" s="55"/>
      <c r="Q895" s="55"/>
      <c r="R895" s="55"/>
      <c r="S895" s="55"/>
      <c r="T895" s="55"/>
      <c r="U895" s="55"/>
      <c r="V895" s="55"/>
      <c r="W895" s="55"/>
      <c r="X895" s="55"/>
      <c r="Y895" s="55"/>
      <c r="Z895" s="55"/>
    </row>
    <row r="896" spans="1:26">
      <c r="A896" s="70" t="s">
        <v>119</v>
      </c>
      <c r="B896" s="470" t="s">
        <v>1165</v>
      </c>
      <c r="E896" s="450"/>
      <c r="F896" s="450"/>
      <c r="G896" s="450"/>
      <c r="H896" s="450"/>
      <c r="I896" s="55"/>
      <c r="J896" s="55"/>
      <c r="K896" s="55"/>
      <c r="L896" s="55"/>
      <c r="M896" s="55"/>
      <c r="N896" s="55"/>
      <c r="O896" s="55"/>
      <c r="P896" s="55"/>
      <c r="Q896" s="55"/>
      <c r="R896" s="55"/>
      <c r="S896" s="55"/>
      <c r="T896" s="55"/>
      <c r="U896" s="55"/>
      <c r="V896" s="55"/>
      <c r="W896" s="55"/>
      <c r="X896" s="55"/>
      <c r="Y896" s="55"/>
      <c r="Z896" s="55"/>
    </row>
    <row r="897" spans="1:26">
      <c r="A897" s="70" t="s">
        <v>119</v>
      </c>
      <c r="B897" s="470" t="s">
        <v>1166</v>
      </c>
      <c r="E897" s="450"/>
      <c r="F897" s="450"/>
      <c r="G897" s="450"/>
      <c r="H897" s="450"/>
      <c r="I897" s="55"/>
      <c r="J897" s="55"/>
      <c r="K897" s="55"/>
      <c r="L897" s="55"/>
      <c r="M897" s="55"/>
      <c r="N897" s="55"/>
      <c r="O897" s="55"/>
      <c r="P897" s="55"/>
      <c r="Q897" s="55"/>
      <c r="R897" s="55"/>
      <c r="S897" s="55"/>
      <c r="T897" s="55"/>
      <c r="U897" s="55"/>
      <c r="V897" s="55"/>
      <c r="W897" s="55"/>
      <c r="X897" s="55"/>
      <c r="Y897" s="55"/>
      <c r="Z897" s="55"/>
    </row>
    <row r="898" spans="1:26">
      <c r="A898" s="70" t="s">
        <v>119</v>
      </c>
      <c r="B898" s="470" t="s">
        <v>1167</v>
      </c>
      <c r="E898" s="450"/>
      <c r="F898" s="450"/>
      <c r="G898" s="450"/>
      <c r="H898" s="450"/>
      <c r="I898" s="55"/>
      <c r="J898" s="55"/>
      <c r="K898" s="55"/>
      <c r="L898" s="55"/>
      <c r="M898" s="55"/>
      <c r="N898" s="55"/>
      <c r="O898" s="55"/>
      <c r="P898" s="55"/>
      <c r="Q898" s="55"/>
      <c r="R898" s="55"/>
      <c r="S898" s="55"/>
      <c r="T898" s="55"/>
      <c r="U898" s="55"/>
      <c r="V898" s="55"/>
      <c r="W898" s="55"/>
      <c r="X898" s="55"/>
      <c r="Y898" s="55"/>
      <c r="Z898" s="55"/>
    </row>
    <row r="899" spans="1:26">
      <c r="A899" s="64"/>
      <c r="B899" s="470"/>
      <c r="C899" s="460"/>
      <c r="D899" s="452"/>
      <c r="E899" s="450"/>
      <c r="F899" s="450"/>
      <c r="G899" s="450"/>
      <c r="H899" s="450"/>
      <c r="I899" s="55"/>
      <c r="J899" s="55"/>
      <c r="K899" s="55"/>
      <c r="L899" s="55"/>
      <c r="M899" s="55"/>
      <c r="N899" s="55"/>
      <c r="O899" s="55"/>
      <c r="P899" s="55"/>
      <c r="Q899" s="55"/>
      <c r="R899" s="55"/>
      <c r="S899" s="55"/>
      <c r="T899" s="55"/>
      <c r="U899" s="55"/>
      <c r="V899" s="55"/>
      <c r="W899" s="55"/>
      <c r="X899" s="55"/>
      <c r="Y899" s="55"/>
      <c r="Z899" s="55"/>
    </row>
    <row r="900" spans="1:26">
      <c r="A900" s="64"/>
      <c r="B900" s="470" t="s">
        <v>1168</v>
      </c>
      <c r="C900" s="449"/>
      <c r="D900" s="450"/>
      <c r="E900" s="450"/>
      <c r="F900" s="450"/>
      <c r="G900" s="450"/>
      <c r="H900" s="450"/>
      <c r="I900" s="55"/>
      <c r="J900" s="55"/>
      <c r="K900" s="55"/>
      <c r="L900" s="55"/>
      <c r="M900" s="55"/>
      <c r="N900" s="55"/>
      <c r="O900" s="55"/>
      <c r="P900" s="55"/>
      <c r="Q900" s="55"/>
      <c r="R900" s="55"/>
      <c r="S900" s="55"/>
      <c r="T900" s="55"/>
      <c r="U900" s="55"/>
      <c r="V900" s="55"/>
      <c r="W900" s="55"/>
      <c r="X900" s="55"/>
      <c r="Y900" s="55"/>
      <c r="Z900" s="55"/>
    </row>
    <row r="901" spans="1:26">
      <c r="A901" s="70" t="s">
        <v>119</v>
      </c>
      <c r="B901" s="470" t="s">
        <v>1169</v>
      </c>
      <c r="E901" s="450"/>
      <c r="F901" s="450"/>
      <c r="G901" s="450"/>
      <c r="H901" s="450"/>
      <c r="I901" s="55"/>
      <c r="J901" s="55"/>
      <c r="K901" s="55"/>
      <c r="L901" s="55"/>
      <c r="M901" s="55"/>
      <c r="N901" s="55"/>
      <c r="O901" s="55"/>
      <c r="P901" s="55"/>
      <c r="Q901" s="55"/>
      <c r="R901" s="55"/>
      <c r="S901" s="55"/>
      <c r="T901" s="55"/>
      <c r="U901" s="55"/>
      <c r="V901" s="55"/>
      <c r="W901" s="55"/>
      <c r="X901" s="55"/>
      <c r="Y901" s="55"/>
      <c r="Z901" s="55"/>
    </row>
    <row r="902" spans="1:26">
      <c r="A902" s="70" t="s">
        <v>119</v>
      </c>
      <c r="B902" s="470" t="s">
        <v>1170</v>
      </c>
      <c r="E902" s="450"/>
      <c r="F902" s="450"/>
      <c r="G902" s="450"/>
      <c r="H902" s="450"/>
      <c r="I902" s="55"/>
      <c r="J902" s="55"/>
      <c r="K902" s="55"/>
      <c r="L902" s="55"/>
      <c r="M902" s="55"/>
      <c r="N902" s="55"/>
      <c r="O902" s="55"/>
      <c r="P902" s="55"/>
      <c r="Q902" s="55"/>
      <c r="R902" s="55"/>
      <c r="S902" s="55"/>
      <c r="T902" s="55"/>
      <c r="U902" s="55"/>
      <c r="V902" s="55"/>
      <c r="W902" s="55"/>
      <c r="X902" s="55"/>
      <c r="Y902" s="55"/>
      <c r="Z902" s="55"/>
    </row>
    <row r="903" spans="1:26">
      <c r="A903" s="70" t="s">
        <v>119</v>
      </c>
      <c r="B903" s="470" t="s">
        <v>1171</v>
      </c>
      <c r="E903" s="450"/>
      <c r="F903" s="450"/>
      <c r="G903" s="450"/>
      <c r="H903" s="450"/>
      <c r="I903" s="55"/>
      <c r="J903" s="55"/>
      <c r="K903" s="55"/>
      <c r="L903" s="55"/>
      <c r="M903" s="55"/>
      <c r="N903" s="55"/>
      <c r="O903" s="55"/>
      <c r="P903" s="55"/>
      <c r="Q903" s="55"/>
      <c r="R903" s="55"/>
      <c r="S903" s="55"/>
      <c r="T903" s="55"/>
      <c r="U903" s="55"/>
      <c r="V903" s="55"/>
      <c r="W903" s="55"/>
      <c r="X903" s="55"/>
      <c r="Y903" s="55"/>
      <c r="Z903" s="55"/>
    </row>
    <row r="904" spans="1:26">
      <c r="A904" s="70" t="s">
        <v>119</v>
      </c>
      <c r="B904" s="470" t="s">
        <v>1172</v>
      </c>
      <c r="E904" s="450"/>
      <c r="F904" s="450"/>
      <c r="G904" s="450"/>
      <c r="H904" s="450"/>
      <c r="I904" s="55"/>
      <c r="J904" s="55"/>
      <c r="K904" s="55"/>
      <c r="L904" s="55"/>
      <c r="M904" s="55"/>
      <c r="N904" s="55"/>
      <c r="O904" s="55"/>
      <c r="P904" s="55"/>
      <c r="Q904" s="55"/>
      <c r="R904" s="55"/>
      <c r="S904" s="55"/>
      <c r="T904" s="55"/>
      <c r="U904" s="55"/>
      <c r="V904" s="55"/>
      <c r="W904" s="55"/>
      <c r="X904" s="55"/>
      <c r="Y904" s="55"/>
      <c r="Z904" s="55"/>
    </row>
    <row r="905" spans="1:26">
      <c r="A905" s="64"/>
      <c r="B905" s="470"/>
      <c r="C905" s="449"/>
      <c r="D905" s="450"/>
      <c r="E905" s="450"/>
      <c r="F905" s="450"/>
      <c r="G905" s="450"/>
      <c r="H905" s="450"/>
      <c r="I905" s="55"/>
      <c r="J905" s="55"/>
      <c r="K905" s="55"/>
      <c r="L905" s="55"/>
      <c r="M905" s="55"/>
      <c r="N905" s="55"/>
      <c r="O905" s="55"/>
      <c r="P905" s="55"/>
      <c r="Q905" s="55"/>
      <c r="R905" s="55"/>
      <c r="S905" s="55"/>
      <c r="T905" s="55"/>
      <c r="U905" s="55"/>
      <c r="V905" s="55"/>
      <c r="W905" s="55"/>
      <c r="X905" s="55"/>
      <c r="Y905" s="55"/>
      <c r="Z905" s="55"/>
    </row>
    <row r="906" spans="1:26">
      <c r="A906" s="64"/>
      <c r="B906" s="470" t="s">
        <v>1173</v>
      </c>
      <c r="C906" s="449"/>
      <c r="D906" s="450"/>
      <c r="E906" s="450"/>
      <c r="F906" s="450"/>
      <c r="G906" s="450"/>
      <c r="H906" s="450"/>
      <c r="I906" s="55"/>
      <c r="J906" s="55"/>
      <c r="K906" s="55"/>
      <c r="L906" s="55"/>
      <c r="M906" s="55"/>
      <c r="N906" s="55"/>
      <c r="O906" s="55"/>
      <c r="P906" s="55"/>
      <c r="Q906" s="55"/>
      <c r="R906" s="55"/>
      <c r="S906" s="55"/>
      <c r="T906" s="55"/>
      <c r="U906" s="55"/>
      <c r="V906" s="55"/>
      <c r="W906" s="55"/>
      <c r="X906" s="55"/>
      <c r="Y906" s="55"/>
      <c r="Z906" s="55"/>
    </row>
    <row r="907" spans="1:26">
      <c r="A907" s="64"/>
      <c r="B907" s="470" t="s">
        <v>1174</v>
      </c>
      <c r="C907" s="449"/>
      <c r="D907" s="450"/>
      <c r="E907" s="450"/>
      <c r="F907" s="450"/>
      <c r="G907" s="450"/>
      <c r="H907" s="450"/>
      <c r="I907" s="55"/>
      <c r="J907" s="55"/>
      <c r="K907" s="55"/>
      <c r="L907" s="55"/>
      <c r="M907" s="55"/>
      <c r="N907" s="55"/>
      <c r="O907" s="55"/>
      <c r="P907" s="55"/>
      <c r="Q907" s="55"/>
      <c r="R907" s="55"/>
      <c r="S907" s="55"/>
      <c r="T907" s="55"/>
      <c r="U907" s="55"/>
      <c r="V907" s="55"/>
      <c r="W907" s="55"/>
      <c r="X907" s="55"/>
      <c r="Y907" s="55"/>
      <c r="Z907" s="55"/>
    </row>
    <row r="908" spans="1:26">
      <c r="A908" s="64"/>
      <c r="B908" s="470" t="s">
        <v>1175</v>
      </c>
      <c r="C908" s="449"/>
      <c r="D908" s="450"/>
      <c r="E908" s="450"/>
      <c r="F908" s="450"/>
      <c r="G908" s="450"/>
      <c r="H908" s="450"/>
      <c r="I908" s="55"/>
      <c r="J908" s="55"/>
      <c r="K908" s="55"/>
      <c r="L908" s="55"/>
      <c r="M908" s="55"/>
      <c r="N908" s="55"/>
      <c r="O908" s="55"/>
      <c r="P908" s="55"/>
      <c r="Q908" s="55"/>
      <c r="R908" s="55"/>
      <c r="S908" s="55"/>
      <c r="T908" s="55"/>
      <c r="U908" s="55"/>
      <c r="V908" s="55"/>
      <c r="W908" s="55"/>
      <c r="X908" s="55"/>
      <c r="Y908" s="55"/>
      <c r="Z908" s="55"/>
    </row>
    <row r="909" spans="1:26">
      <c r="A909" s="64"/>
      <c r="B909" s="470" t="s">
        <v>1176</v>
      </c>
      <c r="C909" s="449"/>
      <c r="D909" s="450"/>
      <c r="E909" s="450"/>
      <c r="F909" s="450"/>
      <c r="G909" s="450"/>
      <c r="H909" s="450"/>
      <c r="I909" s="55"/>
      <c r="J909" s="55"/>
      <c r="K909" s="55"/>
      <c r="L909" s="55"/>
      <c r="M909" s="55"/>
      <c r="N909" s="55"/>
      <c r="O909" s="55"/>
      <c r="P909" s="55"/>
      <c r="Q909" s="55"/>
      <c r="R909" s="55"/>
      <c r="S909" s="55"/>
      <c r="T909" s="55"/>
      <c r="U909" s="55"/>
      <c r="V909" s="55"/>
      <c r="W909" s="55"/>
      <c r="X909" s="55"/>
      <c r="Y909" s="55"/>
      <c r="Z909" s="55"/>
    </row>
    <row r="910" spans="1:26">
      <c r="A910" s="64"/>
      <c r="B910" s="470"/>
      <c r="C910" s="449"/>
      <c r="D910" s="450"/>
      <c r="E910" s="450"/>
      <c r="F910" s="450"/>
      <c r="G910" s="450"/>
      <c r="H910" s="450"/>
      <c r="I910" s="55"/>
      <c r="J910" s="55"/>
      <c r="K910" s="55"/>
      <c r="L910" s="55"/>
      <c r="M910" s="55"/>
      <c r="N910" s="55"/>
      <c r="O910" s="55"/>
      <c r="P910" s="55"/>
      <c r="Q910" s="55"/>
      <c r="R910" s="55"/>
      <c r="S910" s="55"/>
      <c r="T910" s="55"/>
      <c r="U910" s="55"/>
      <c r="V910" s="55"/>
      <c r="W910" s="55"/>
      <c r="X910" s="55"/>
      <c r="Y910" s="55"/>
      <c r="Z910" s="55"/>
    </row>
    <row r="911" spans="1:26" ht="25.95" customHeight="1">
      <c r="A911" s="64"/>
      <c r="B911" s="476" t="s">
        <v>1177</v>
      </c>
      <c r="C911" s="176"/>
      <c r="D911" s="176"/>
      <c r="E911" s="176"/>
      <c r="F911" s="176"/>
      <c r="G911" s="176"/>
      <c r="H911" s="176"/>
      <c r="I911" s="55"/>
      <c r="J911" s="55"/>
      <c r="K911" s="55"/>
      <c r="L911" s="55"/>
      <c r="M911" s="55"/>
      <c r="N911" s="55"/>
      <c r="O911" s="55"/>
      <c r="P911" s="55"/>
      <c r="Q911" s="55"/>
      <c r="R911" s="55"/>
      <c r="S911" s="55"/>
      <c r="T911" s="55"/>
      <c r="U911" s="55"/>
      <c r="V911" s="55"/>
      <c r="W911" s="55"/>
      <c r="X911" s="55"/>
      <c r="Y911" s="55"/>
      <c r="Z911" s="55"/>
    </row>
    <row r="912" spans="1:26">
      <c r="A912" s="64"/>
      <c r="B912" s="470" t="s">
        <v>1178</v>
      </c>
      <c r="C912" s="449"/>
      <c r="D912" s="450"/>
      <c r="E912" s="450"/>
      <c r="F912" s="450"/>
      <c r="G912" s="450"/>
      <c r="H912" s="450"/>
      <c r="I912" s="55"/>
      <c r="J912" s="55"/>
      <c r="K912" s="55"/>
      <c r="L912" s="55"/>
      <c r="M912" s="55"/>
      <c r="N912" s="55"/>
      <c r="O912" s="55"/>
      <c r="P912" s="55"/>
      <c r="Q912" s="55"/>
      <c r="R912" s="55"/>
      <c r="S912" s="55"/>
      <c r="T912" s="55"/>
      <c r="U912" s="55"/>
      <c r="V912" s="55"/>
      <c r="W912" s="55"/>
      <c r="X912" s="55"/>
      <c r="Y912" s="55"/>
      <c r="Z912" s="55"/>
    </row>
    <row r="913" spans="1:26">
      <c r="A913" s="64"/>
      <c r="B913" s="470" t="s">
        <v>1179</v>
      </c>
      <c r="C913" s="449"/>
      <c r="D913" s="450"/>
      <c r="E913" s="450"/>
      <c r="F913" s="450"/>
      <c r="G913" s="450"/>
      <c r="H913" s="450"/>
      <c r="I913" s="55"/>
      <c r="J913" s="55"/>
      <c r="K913" s="55"/>
      <c r="L913" s="55"/>
      <c r="M913" s="55"/>
      <c r="N913" s="55"/>
      <c r="O913" s="55"/>
      <c r="P913" s="55"/>
      <c r="Q913" s="55"/>
      <c r="R913" s="55"/>
      <c r="S913" s="55"/>
      <c r="T913" s="55"/>
      <c r="U913" s="55"/>
      <c r="V913" s="55"/>
      <c r="W913" s="55"/>
      <c r="X913" s="55"/>
      <c r="Y913" s="55"/>
      <c r="Z913" s="55"/>
    </row>
    <row r="914" spans="1:26">
      <c r="A914" s="64"/>
      <c r="B914" s="470" t="s">
        <v>1180</v>
      </c>
      <c r="C914" s="449"/>
      <c r="D914" s="450"/>
      <c r="E914" s="450"/>
      <c r="F914" s="450"/>
      <c r="G914" s="450"/>
      <c r="H914" s="450"/>
      <c r="I914" s="55"/>
      <c r="J914" s="55"/>
      <c r="K914" s="55"/>
      <c r="L914" s="55"/>
      <c r="M914" s="55"/>
      <c r="N914" s="55"/>
      <c r="O914" s="55"/>
      <c r="P914" s="55"/>
      <c r="Q914" s="55"/>
      <c r="R914" s="55"/>
      <c r="S914" s="55"/>
      <c r="T914" s="55"/>
      <c r="U914" s="55"/>
      <c r="V914" s="55"/>
      <c r="W914" s="55"/>
      <c r="X914" s="55"/>
      <c r="Y914" s="55"/>
      <c r="Z914" s="55"/>
    </row>
    <row r="915" spans="1:26" ht="27" customHeight="1">
      <c r="A915" s="64"/>
      <c r="B915" s="470" t="s">
        <v>1181</v>
      </c>
      <c r="C915" s="176"/>
      <c r="D915" s="176"/>
      <c r="E915" s="176"/>
      <c r="F915" s="176"/>
      <c r="G915" s="176"/>
      <c r="H915" s="176"/>
      <c r="I915" s="55"/>
      <c r="J915" s="55"/>
      <c r="K915" s="55"/>
      <c r="L915" s="55"/>
      <c r="M915" s="55"/>
      <c r="N915" s="55"/>
      <c r="O915" s="55"/>
      <c r="P915" s="55"/>
      <c r="Q915" s="55"/>
      <c r="R915" s="55"/>
      <c r="S915" s="55"/>
      <c r="T915" s="55"/>
      <c r="U915" s="55"/>
      <c r="V915" s="55"/>
      <c r="W915" s="55"/>
      <c r="X915" s="55"/>
      <c r="Y915" s="55"/>
      <c r="Z915" s="55"/>
    </row>
    <row r="916" spans="1:26">
      <c r="A916" s="64"/>
      <c r="B916" s="470" t="s">
        <v>1182</v>
      </c>
      <c r="C916" s="449"/>
      <c r="D916" s="450"/>
      <c r="E916" s="450"/>
      <c r="F916" s="450"/>
      <c r="G916" s="450"/>
      <c r="H916" s="450"/>
      <c r="I916" s="55"/>
      <c r="J916" s="55"/>
      <c r="K916" s="55"/>
      <c r="L916" s="55"/>
      <c r="M916" s="55"/>
      <c r="N916" s="55"/>
      <c r="O916" s="55"/>
      <c r="P916" s="55"/>
      <c r="Q916" s="55"/>
      <c r="R916" s="55"/>
      <c r="S916" s="55"/>
      <c r="T916" s="55"/>
      <c r="U916" s="55"/>
      <c r="V916" s="55"/>
      <c r="W916" s="55"/>
      <c r="X916" s="55"/>
      <c r="Y916" s="55"/>
      <c r="Z916" s="55"/>
    </row>
    <row r="917" spans="1:26">
      <c r="A917" s="64"/>
      <c r="B917" s="470" t="s">
        <v>1183</v>
      </c>
      <c r="C917" s="449"/>
      <c r="D917" s="450"/>
      <c r="E917" s="450"/>
      <c r="F917" s="450"/>
      <c r="G917" s="450"/>
      <c r="H917" s="450"/>
      <c r="I917" s="55"/>
      <c r="J917" s="55"/>
      <c r="K917" s="55"/>
      <c r="L917" s="55"/>
      <c r="M917" s="55"/>
      <c r="N917" s="55"/>
      <c r="O917" s="55"/>
      <c r="P917" s="55"/>
      <c r="Q917" s="55"/>
      <c r="R917" s="55"/>
      <c r="S917" s="55"/>
      <c r="T917" s="55"/>
      <c r="U917" s="55"/>
      <c r="V917" s="55"/>
      <c r="W917" s="55"/>
      <c r="X917" s="55"/>
      <c r="Y917" s="55"/>
      <c r="Z917" s="55"/>
    </row>
    <row r="918" spans="1:26">
      <c r="A918" s="64"/>
      <c r="B918" s="470" t="s">
        <v>1184</v>
      </c>
      <c r="C918" s="449"/>
      <c r="D918" s="450"/>
      <c r="E918" s="450"/>
      <c r="F918" s="450"/>
      <c r="G918" s="450"/>
      <c r="H918" s="450"/>
      <c r="I918" s="55"/>
      <c r="J918" s="55"/>
      <c r="K918" s="55"/>
      <c r="L918" s="55"/>
      <c r="M918" s="55"/>
      <c r="N918" s="55"/>
      <c r="O918" s="55"/>
      <c r="P918" s="55"/>
      <c r="Q918" s="55"/>
      <c r="R918" s="55"/>
      <c r="S918" s="55"/>
      <c r="T918" s="55"/>
      <c r="U918" s="55"/>
      <c r="V918" s="55"/>
      <c r="W918" s="55"/>
      <c r="X918" s="55"/>
      <c r="Y918" s="55"/>
      <c r="Z918" s="55"/>
    </row>
    <row r="919" spans="1:26">
      <c r="A919" s="64"/>
      <c r="B919" s="470" t="s">
        <v>1185</v>
      </c>
      <c r="C919" s="449"/>
      <c r="D919" s="450"/>
      <c r="E919" s="450"/>
      <c r="F919" s="450"/>
      <c r="G919" s="450"/>
      <c r="H919" s="450"/>
      <c r="I919" s="55"/>
      <c r="J919" s="55"/>
      <c r="K919" s="55"/>
      <c r="L919" s="55"/>
      <c r="M919" s="55"/>
      <c r="N919" s="55"/>
      <c r="O919" s="55"/>
      <c r="P919" s="55"/>
      <c r="Q919" s="55"/>
      <c r="R919" s="55"/>
      <c r="S919" s="55"/>
      <c r="T919" s="55"/>
      <c r="U919" s="55"/>
      <c r="V919" s="55"/>
      <c r="W919" s="55"/>
      <c r="X919" s="55"/>
      <c r="Y919" s="55"/>
      <c r="Z919" s="55"/>
    </row>
    <row r="920" spans="1:26">
      <c r="A920" s="64"/>
      <c r="B920" s="470" t="s">
        <v>1186</v>
      </c>
      <c r="C920" s="449"/>
      <c r="D920" s="450"/>
      <c r="E920" s="450"/>
      <c r="F920" s="450"/>
      <c r="G920" s="450"/>
      <c r="H920" s="450"/>
      <c r="I920" s="55"/>
      <c r="J920" s="55"/>
      <c r="K920" s="55"/>
      <c r="L920" s="55"/>
      <c r="M920" s="55"/>
      <c r="N920" s="55"/>
      <c r="O920" s="55"/>
      <c r="P920" s="55"/>
      <c r="Q920" s="55"/>
      <c r="R920" s="55"/>
      <c r="S920" s="55"/>
      <c r="T920" s="55"/>
      <c r="U920" s="55"/>
      <c r="V920" s="55"/>
      <c r="W920" s="55"/>
      <c r="X920" s="55"/>
      <c r="Y920" s="55"/>
      <c r="Z920" s="55"/>
    </row>
    <row r="921" spans="1:26">
      <c r="A921" s="64"/>
      <c r="B921" s="470" t="s">
        <v>1187</v>
      </c>
      <c r="C921" s="449"/>
      <c r="D921" s="450"/>
      <c r="E921" s="450"/>
      <c r="F921" s="450"/>
      <c r="G921" s="450"/>
      <c r="H921" s="450"/>
      <c r="I921" s="55"/>
      <c r="J921" s="55"/>
      <c r="K921" s="55"/>
      <c r="L921" s="55"/>
      <c r="M921" s="55"/>
      <c r="N921" s="55"/>
      <c r="O921" s="55"/>
      <c r="P921" s="55"/>
      <c r="Q921" s="55"/>
      <c r="R921" s="55"/>
      <c r="S921" s="55"/>
      <c r="T921" s="55"/>
      <c r="U921" s="55"/>
      <c r="V921" s="55"/>
      <c r="W921" s="55"/>
      <c r="X921" s="55"/>
      <c r="Y921" s="55"/>
      <c r="Z921" s="55"/>
    </row>
    <row r="922" spans="1:26">
      <c r="A922" s="64"/>
      <c r="B922" s="470" t="s">
        <v>1188</v>
      </c>
      <c r="C922" s="449"/>
      <c r="D922" s="450"/>
      <c r="E922" s="450"/>
      <c r="F922" s="450"/>
      <c r="G922" s="450"/>
      <c r="H922" s="450"/>
      <c r="I922" s="55"/>
      <c r="J922" s="55"/>
      <c r="K922" s="55"/>
      <c r="L922" s="55"/>
      <c r="M922" s="55"/>
      <c r="N922" s="55"/>
      <c r="O922" s="55"/>
      <c r="P922" s="55"/>
      <c r="Q922" s="55"/>
      <c r="R922" s="55"/>
      <c r="S922" s="55"/>
      <c r="T922" s="55"/>
      <c r="U922" s="55"/>
      <c r="V922" s="55"/>
      <c r="W922" s="55"/>
      <c r="X922" s="55"/>
      <c r="Y922" s="55"/>
      <c r="Z922" s="55"/>
    </row>
    <row r="923" spans="1:26">
      <c r="A923" s="64"/>
      <c r="B923" s="470"/>
      <c r="C923" s="449"/>
      <c r="D923" s="450"/>
      <c r="E923" s="450"/>
      <c r="F923" s="450"/>
      <c r="G923" s="450"/>
      <c r="H923" s="450"/>
      <c r="I923" s="55"/>
      <c r="J923" s="55"/>
      <c r="K923" s="55"/>
      <c r="L923" s="55"/>
      <c r="M923" s="55"/>
      <c r="N923" s="55"/>
      <c r="O923" s="55"/>
      <c r="P923" s="55"/>
      <c r="Q923" s="55"/>
      <c r="R923" s="55"/>
      <c r="S923" s="55"/>
      <c r="T923" s="55"/>
      <c r="U923" s="55"/>
      <c r="V923" s="55"/>
      <c r="W923" s="55"/>
      <c r="X923" s="55"/>
      <c r="Y923" s="55"/>
      <c r="Z923" s="55"/>
    </row>
    <row r="924" spans="1:26">
      <c r="A924" s="64"/>
      <c r="B924" s="477" t="s">
        <v>723</v>
      </c>
      <c r="C924" s="449"/>
      <c r="D924" s="450"/>
      <c r="E924" s="450"/>
      <c r="F924" s="450"/>
      <c r="G924" s="450"/>
      <c r="H924" s="450"/>
      <c r="I924" s="55"/>
      <c r="J924" s="55"/>
      <c r="K924" s="55"/>
      <c r="L924" s="55"/>
      <c r="M924" s="55"/>
      <c r="N924" s="55"/>
      <c r="O924" s="55"/>
      <c r="P924" s="55"/>
      <c r="Q924" s="55"/>
      <c r="R924" s="55"/>
      <c r="S924" s="55"/>
      <c r="T924" s="55"/>
      <c r="U924" s="55"/>
      <c r="V924" s="55"/>
      <c r="W924" s="55"/>
      <c r="X924" s="55"/>
      <c r="Y924" s="55"/>
      <c r="Z924" s="55"/>
    </row>
    <row r="925" spans="1:26" ht="22.8">
      <c r="A925" s="64"/>
      <c r="B925" s="470" t="s">
        <v>1560</v>
      </c>
      <c r="C925" s="449"/>
      <c r="D925" s="450"/>
      <c r="E925" s="450"/>
      <c r="F925" s="450"/>
      <c r="G925" s="450"/>
      <c r="H925" s="450"/>
      <c r="I925" s="55"/>
      <c r="J925" s="55"/>
      <c r="K925" s="55"/>
      <c r="L925" s="55"/>
      <c r="M925" s="55"/>
      <c r="N925" s="55"/>
      <c r="O925" s="55"/>
      <c r="P925" s="55"/>
      <c r="Q925" s="55"/>
      <c r="R925" s="55"/>
      <c r="S925" s="55"/>
      <c r="T925" s="55"/>
      <c r="U925" s="55"/>
      <c r="V925" s="55"/>
      <c r="W925" s="55"/>
      <c r="X925" s="55"/>
      <c r="Y925" s="55"/>
      <c r="Z925" s="55"/>
    </row>
    <row r="926" spans="1:26">
      <c r="A926" s="64"/>
      <c r="B926" s="470"/>
      <c r="C926" s="449"/>
      <c r="D926" s="450"/>
      <c r="E926" s="450"/>
      <c r="F926" s="450"/>
      <c r="G926" s="450"/>
      <c r="H926" s="450"/>
      <c r="I926" s="55"/>
      <c r="J926" s="55"/>
      <c r="K926" s="55"/>
      <c r="L926" s="55"/>
      <c r="M926" s="55"/>
      <c r="N926" s="55"/>
      <c r="O926" s="55"/>
      <c r="P926" s="55"/>
      <c r="Q926" s="55"/>
      <c r="R926" s="55"/>
      <c r="S926" s="55"/>
      <c r="T926" s="55"/>
      <c r="U926" s="55"/>
      <c r="V926" s="55"/>
      <c r="W926" s="55"/>
      <c r="X926" s="55"/>
      <c r="Y926" s="55"/>
      <c r="Z926" s="55"/>
    </row>
    <row r="927" spans="1:26">
      <c r="A927" s="71"/>
      <c r="B927" s="483"/>
      <c r="C927" s="453"/>
      <c r="D927" s="453"/>
      <c r="E927" s="453"/>
      <c r="F927" s="453"/>
      <c r="G927" s="453"/>
      <c r="H927" s="453"/>
      <c r="I927" s="12"/>
      <c r="J927" s="12"/>
      <c r="K927" s="12"/>
      <c r="L927" s="12"/>
      <c r="M927" s="12"/>
      <c r="N927" s="12"/>
      <c r="O927" s="12"/>
      <c r="P927" s="12"/>
      <c r="Q927" s="12"/>
      <c r="R927" s="12"/>
      <c r="S927" s="12"/>
      <c r="T927" s="12"/>
      <c r="U927" s="12"/>
      <c r="V927" s="12"/>
      <c r="W927" s="12"/>
      <c r="X927" s="12"/>
      <c r="Y927" s="12"/>
      <c r="Z927" s="12"/>
    </row>
    <row r="928" spans="1:26" ht="17.399999999999999">
      <c r="A928" s="69" t="s">
        <v>164</v>
      </c>
      <c r="B928" s="470"/>
      <c r="C928" s="449"/>
      <c r="D928" s="450"/>
      <c r="E928" s="450"/>
      <c r="F928" s="450"/>
      <c r="G928" s="450"/>
      <c r="H928" s="450"/>
      <c r="I928" s="12"/>
      <c r="J928" s="12"/>
      <c r="K928" s="12"/>
      <c r="L928" s="12"/>
      <c r="M928" s="12"/>
      <c r="N928" s="12"/>
      <c r="O928" s="12"/>
      <c r="P928" s="12"/>
      <c r="Q928" s="12"/>
      <c r="R928" s="12"/>
      <c r="S928" s="12"/>
      <c r="T928" s="12"/>
      <c r="U928" s="12"/>
      <c r="V928" s="12"/>
      <c r="W928" s="12"/>
      <c r="X928" s="12"/>
      <c r="Y928" s="12"/>
      <c r="Z928" s="12"/>
    </row>
    <row r="929" spans="1:26">
      <c r="A929" s="64"/>
      <c r="B929" s="470"/>
      <c r="C929" s="449"/>
      <c r="D929" s="450"/>
      <c r="E929" s="450"/>
      <c r="F929" s="450"/>
      <c r="G929" s="450"/>
      <c r="H929" s="450"/>
      <c r="I929" s="55"/>
      <c r="J929" s="55"/>
      <c r="K929" s="55"/>
      <c r="L929" s="55"/>
      <c r="M929" s="55"/>
      <c r="N929" s="55"/>
      <c r="O929" s="55"/>
      <c r="P929" s="55"/>
      <c r="Q929" s="55"/>
      <c r="R929" s="55"/>
      <c r="S929" s="55"/>
      <c r="T929" s="55"/>
      <c r="U929" s="55"/>
      <c r="V929" s="55"/>
      <c r="W929" s="55"/>
      <c r="X929" s="55"/>
      <c r="Y929" s="55"/>
      <c r="Z929" s="55"/>
    </row>
    <row r="930" spans="1:26">
      <c r="A930" s="64"/>
      <c r="B930" s="477" t="s">
        <v>705</v>
      </c>
      <c r="C930" s="449"/>
      <c r="D930" s="450"/>
      <c r="E930" s="450"/>
      <c r="F930" s="450"/>
      <c r="G930" s="450"/>
      <c r="H930" s="450"/>
      <c r="I930" s="55"/>
      <c r="J930" s="55"/>
      <c r="K930" s="55"/>
      <c r="L930" s="55"/>
      <c r="M930" s="55"/>
      <c r="N930" s="55"/>
      <c r="O930" s="55"/>
      <c r="P930" s="55"/>
      <c r="Q930" s="55"/>
      <c r="R930" s="55"/>
      <c r="S930" s="55"/>
      <c r="T930" s="55"/>
      <c r="U930" s="55"/>
      <c r="V930" s="55"/>
      <c r="W930" s="55"/>
      <c r="X930" s="55"/>
      <c r="Y930" s="55"/>
      <c r="Z930" s="55"/>
    </row>
    <row r="931" spans="1:26" ht="22.8">
      <c r="A931" s="64"/>
      <c r="B931" s="470" t="s">
        <v>1559</v>
      </c>
      <c r="C931" s="449"/>
      <c r="D931" s="450"/>
      <c r="E931" s="450"/>
      <c r="F931" s="450"/>
      <c r="G931" s="450"/>
      <c r="H931" s="450"/>
      <c r="I931" s="55"/>
      <c r="J931" s="55"/>
      <c r="K931" s="55"/>
      <c r="L931" s="55"/>
      <c r="M931" s="55"/>
      <c r="N931" s="55"/>
      <c r="O931" s="55"/>
      <c r="P931" s="55"/>
      <c r="Q931" s="55"/>
      <c r="R931" s="55"/>
      <c r="S931" s="55"/>
      <c r="T931" s="55"/>
      <c r="U931" s="55"/>
      <c r="V931" s="55"/>
      <c r="W931" s="55"/>
      <c r="X931" s="55"/>
      <c r="Y931" s="55"/>
      <c r="Z931" s="55"/>
    </row>
    <row r="932" spans="1:26">
      <c r="A932" s="64"/>
      <c r="B932" s="470"/>
      <c r="C932" s="449"/>
      <c r="D932" s="450"/>
      <c r="E932" s="450"/>
      <c r="F932" s="450"/>
      <c r="G932" s="450"/>
      <c r="H932" s="450"/>
      <c r="I932" s="55"/>
      <c r="J932" s="55"/>
      <c r="K932" s="55"/>
      <c r="L932" s="55"/>
      <c r="M932" s="55"/>
      <c r="N932" s="55"/>
      <c r="O932" s="55"/>
      <c r="P932" s="55"/>
      <c r="Q932" s="55"/>
      <c r="R932" s="55"/>
      <c r="S932" s="55"/>
      <c r="T932" s="55"/>
      <c r="U932" s="55"/>
      <c r="V932" s="55"/>
      <c r="W932" s="55"/>
      <c r="X932" s="55"/>
      <c r="Y932" s="55"/>
      <c r="Z932" s="55"/>
    </row>
    <row r="933" spans="1:26">
      <c r="A933" s="72" t="s">
        <v>119</v>
      </c>
      <c r="B933" s="479" t="s">
        <v>1084</v>
      </c>
      <c r="C933" s="450"/>
      <c r="E933" s="450"/>
      <c r="F933" s="450"/>
      <c r="G933" s="450"/>
      <c r="H933" s="450"/>
      <c r="I933" s="55"/>
      <c r="J933" s="55"/>
      <c r="K933" s="55"/>
      <c r="L933" s="55"/>
      <c r="M933" s="55"/>
      <c r="N933" s="55"/>
      <c r="O933" s="55"/>
      <c r="P933" s="55"/>
      <c r="Q933" s="55"/>
      <c r="R933" s="55"/>
      <c r="S933" s="55"/>
      <c r="T933" s="55"/>
      <c r="U933" s="55"/>
      <c r="V933" s="55"/>
      <c r="W933" s="55"/>
      <c r="X933" s="55"/>
      <c r="Y933" s="55"/>
      <c r="Z933" s="55"/>
    </row>
    <row r="934" spans="1:26">
      <c r="A934" s="72" t="s">
        <v>119</v>
      </c>
      <c r="B934" s="479" t="s">
        <v>811</v>
      </c>
      <c r="C934" s="450"/>
      <c r="E934" s="450"/>
      <c r="F934" s="450"/>
      <c r="G934" s="450"/>
      <c r="H934" s="450"/>
      <c r="I934" s="55"/>
      <c r="J934" s="55"/>
      <c r="K934" s="55"/>
      <c r="L934" s="55"/>
      <c r="M934" s="55"/>
      <c r="N934" s="55"/>
      <c r="O934" s="55"/>
      <c r="P934" s="55"/>
      <c r="Q934" s="55"/>
      <c r="R934" s="55"/>
      <c r="S934" s="55"/>
      <c r="T934" s="55"/>
      <c r="U934" s="55"/>
      <c r="V934" s="55"/>
      <c r="W934" s="55"/>
      <c r="X934" s="55"/>
      <c r="Y934" s="55"/>
      <c r="Z934" s="55"/>
    </row>
    <row r="935" spans="1:26">
      <c r="A935" s="72" t="s">
        <v>119</v>
      </c>
      <c r="B935" s="480" t="s">
        <v>770</v>
      </c>
      <c r="C935" s="450"/>
      <c r="E935" s="450"/>
      <c r="F935" s="450"/>
      <c r="G935" s="450"/>
      <c r="H935" s="450"/>
      <c r="I935" s="55"/>
      <c r="J935" s="55"/>
      <c r="K935" s="55"/>
      <c r="L935" s="55"/>
      <c r="M935" s="55"/>
      <c r="N935" s="55"/>
      <c r="O935" s="55"/>
      <c r="P935" s="55"/>
      <c r="Q935" s="55"/>
      <c r="R935" s="55"/>
      <c r="S935" s="55"/>
      <c r="T935" s="55"/>
      <c r="U935" s="55"/>
      <c r="V935" s="55"/>
      <c r="W935" s="55"/>
      <c r="X935" s="55"/>
      <c r="Y935" s="55"/>
      <c r="Z935" s="55"/>
    </row>
    <row r="936" spans="1:26">
      <c r="A936" s="72" t="s">
        <v>119</v>
      </c>
      <c r="B936" s="479" t="s">
        <v>1136</v>
      </c>
      <c r="C936" s="450"/>
      <c r="E936" s="450"/>
      <c r="F936" s="450"/>
      <c r="G936" s="450"/>
      <c r="H936" s="450"/>
      <c r="I936" s="55"/>
      <c r="J936" s="55"/>
      <c r="K936" s="55"/>
      <c r="L936" s="55"/>
      <c r="M936" s="55"/>
      <c r="N936" s="55"/>
      <c r="O936" s="55"/>
      <c r="P936" s="55"/>
      <c r="Q936" s="55"/>
      <c r="R936" s="55"/>
      <c r="S936" s="55"/>
      <c r="T936" s="55"/>
      <c r="U936" s="55"/>
      <c r="V936" s="55"/>
      <c r="W936" s="55"/>
      <c r="X936" s="55"/>
      <c r="Y936" s="55"/>
      <c r="Z936" s="55"/>
    </row>
    <row r="937" spans="1:26">
      <c r="A937" s="72" t="s">
        <v>119</v>
      </c>
      <c r="B937" s="480" t="s">
        <v>707</v>
      </c>
      <c r="C937" s="451"/>
      <c r="E937" s="450"/>
      <c r="F937" s="450"/>
      <c r="G937" s="450"/>
      <c r="H937" s="450"/>
      <c r="I937" s="12"/>
      <c r="J937" s="12"/>
      <c r="K937" s="12"/>
      <c r="L937" s="12"/>
      <c r="M937" s="12"/>
      <c r="N937" s="12"/>
      <c r="O937" s="12"/>
      <c r="P937" s="12"/>
      <c r="Q937" s="12"/>
      <c r="R937" s="12"/>
      <c r="S937" s="12"/>
      <c r="T937" s="12"/>
      <c r="U937" s="12"/>
      <c r="V937" s="12"/>
      <c r="W937" s="12"/>
      <c r="X937" s="12"/>
      <c r="Y937" s="12"/>
      <c r="Z937" s="12"/>
    </row>
    <row r="938" spans="1:26">
      <c r="A938" s="64"/>
      <c r="B938" s="487"/>
      <c r="C938" s="457"/>
      <c r="D938" s="450"/>
      <c r="E938" s="450"/>
      <c r="F938" s="450"/>
      <c r="G938" s="450"/>
      <c r="H938" s="450"/>
      <c r="I938" s="55"/>
      <c r="J938" s="55"/>
      <c r="K938" s="55"/>
      <c r="L938" s="55"/>
      <c r="M938" s="55"/>
      <c r="N938" s="55"/>
      <c r="O938" s="55"/>
      <c r="P938" s="55"/>
      <c r="Q938" s="55"/>
      <c r="R938" s="55"/>
      <c r="S938" s="55"/>
      <c r="T938" s="55"/>
      <c r="U938" s="55"/>
      <c r="V938" s="55"/>
      <c r="W938" s="55"/>
      <c r="X938" s="55"/>
      <c r="Y938" s="55"/>
      <c r="Z938" s="55"/>
    </row>
    <row r="939" spans="1:26">
      <c r="A939" s="64"/>
      <c r="B939" s="477" t="s">
        <v>942</v>
      </c>
      <c r="C939" s="449"/>
      <c r="D939" s="450"/>
      <c r="E939" s="450"/>
      <c r="F939" s="450"/>
      <c r="G939" s="450"/>
      <c r="H939" s="450"/>
      <c r="I939" s="55"/>
      <c r="J939" s="55"/>
      <c r="K939" s="55"/>
      <c r="L939" s="55"/>
      <c r="M939" s="55"/>
      <c r="N939" s="55"/>
      <c r="O939" s="55"/>
      <c r="P939" s="55"/>
      <c r="Q939" s="55"/>
      <c r="R939" s="55"/>
      <c r="S939" s="55"/>
      <c r="T939" s="55"/>
      <c r="U939" s="55"/>
      <c r="V939" s="55"/>
      <c r="W939" s="55"/>
      <c r="X939" s="55"/>
      <c r="Y939" s="55"/>
      <c r="Z939" s="55"/>
    </row>
    <row r="940" spans="1:26" ht="27" customHeight="1">
      <c r="A940" s="64"/>
      <c r="B940" s="470" t="s">
        <v>1529</v>
      </c>
      <c r="C940" s="449"/>
      <c r="D940" s="450"/>
      <c r="E940" s="450"/>
      <c r="F940" s="450"/>
      <c r="G940" s="450"/>
      <c r="H940" s="450"/>
      <c r="I940" s="55"/>
      <c r="J940" s="55"/>
      <c r="K940" s="55"/>
      <c r="L940" s="55"/>
      <c r="M940" s="55"/>
      <c r="N940" s="55"/>
      <c r="O940" s="55"/>
      <c r="P940" s="55"/>
      <c r="Q940" s="55"/>
      <c r="R940" s="55"/>
      <c r="S940" s="55"/>
      <c r="T940" s="55"/>
      <c r="U940" s="55"/>
      <c r="V940" s="55"/>
      <c r="W940" s="55"/>
      <c r="X940" s="55"/>
      <c r="Y940" s="55"/>
      <c r="Z940" s="55"/>
    </row>
    <row r="941" spans="1:26">
      <c r="B941" s="65" t="s">
        <v>773</v>
      </c>
      <c r="C941" s="449"/>
      <c r="D941" s="450"/>
      <c r="E941" s="450"/>
      <c r="F941" s="450"/>
      <c r="G941" s="450"/>
      <c r="H941" s="450"/>
      <c r="I941" s="55"/>
      <c r="J941" s="55"/>
      <c r="K941" s="55"/>
      <c r="L941" s="55"/>
      <c r="M941" s="55"/>
      <c r="N941" s="55"/>
      <c r="O941" s="55"/>
      <c r="P941" s="55"/>
      <c r="Q941" s="55"/>
      <c r="R941" s="55"/>
      <c r="S941" s="55"/>
      <c r="T941" s="55"/>
      <c r="U941" s="55"/>
      <c r="V941" s="55"/>
      <c r="W941" s="55"/>
      <c r="X941" s="55"/>
      <c r="Y941" s="55"/>
      <c r="Z941" s="55"/>
    </row>
    <row r="942" spans="1:26">
      <c r="A942" s="64"/>
      <c r="B942" s="470"/>
      <c r="C942" s="449"/>
      <c r="D942" s="450"/>
      <c r="E942" s="450"/>
      <c r="F942" s="455"/>
      <c r="G942" s="450"/>
      <c r="H942" s="450"/>
      <c r="I942" s="55"/>
      <c r="J942" s="55"/>
      <c r="K942" s="55"/>
      <c r="L942" s="55"/>
      <c r="M942" s="55"/>
      <c r="N942" s="55"/>
      <c r="O942" s="55"/>
      <c r="P942" s="55"/>
      <c r="Q942" s="55"/>
      <c r="R942" s="55"/>
      <c r="S942" s="55"/>
      <c r="T942" s="55"/>
      <c r="U942" s="55"/>
      <c r="V942" s="55"/>
      <c r="W942" s="55"/>
      <c r="X942" s="55"/>
      <c r="Y942" s="55"/>
      <c r="Z942" s="55"/>
    </row>
    <row r="943" spans="1:26">
      <c r="A943" s="64"/>
      <c r="B943" s="477" t="s">
        <v>723</v>
      </c>
      <c r="C943" s="449"/>
      <c r="D943" s="450"/>
      <c r="E943" s="450"/>
      <c r="F943" s="450"/>
      <c r="G943" s="450"/>
      <c r="H943" s="450"/>
      <c r="I943" s="55"/>
      <c r="J943" s="55"/>
      <c r="K943" s="55"/>
      <c r="L943" s="55"/>
      <c r="M943" s="55"/>
      <c r="N943" s="55"/>
      <c r="O943" s="55"/>
      <c r="P943" s="55"/>
      <c r="Q943" s="55"/>
      <c r="R943" s="55"/>
      <c r="S943" s="55"/>
      <c r="T943" s="55"/>
      <c r="U943" s="55"/>
      <c r="V943" s="55"/>
      <c r="W943" s="55"/>
      <c r="X943" s="55"/>
      <c r="Y943" s="55"/>
      <c r="Z943" s="55"/>
    </row>
    <row r="944" spans="1:26" ht="22.8">
      <c r="A944" s="64"/>
      <c r="B944" s="470" t="s">
        <v>1558</v>
      </c>
      <c r="C944" s="449"/>
      <c r="D944" s="450"/>
      <c r="E944" s="450"/>
      <c r="F944" s="450"/>
      <c r="G944" s="450"/>
      <c r="H944" s="450"/>
      <c r="I944" s="55"/>
      <c r="J944" s="55"/>
      <c r="K944" s="55"/>
      <c r="L944" s="55"/>
      <c r="M944" s="55"/>
      <c r="N944" s="55"/>
      <c r="O944" s="55"/>
      <c r="P944" s="55"/>
      <c r="Q944" s="55"/>
      <c r="R944" s="55"/>
      <c r="S944" s="55"/>
      <c r="T944" s="55"/>
      <c r="U944" s="55"/>
      <c r="V944" s="55"/>
      <c r="W944" s="55"/>
      <c r="X944" s="55"/>
      <c r="Y944" s="55"/>
      <c r="Z944" s="55"/>
    </row>
    <row r="945" spans="1:26">
      <c r="A945" s="64"/>
      <c r="B945" s="470"/>
      <c r="C945" s="449"/>
      <c r="D945" s="450"/>
      <c r="E945" s="450"/>
      <c r="F945" s="450"/>
      <c r="G945" s="450"/>
      <c r="H945" s="450"/>
      <c r="I945" s="55"/>
      <c r="J945" s="55"/>
      <c r="K945" s="55"/>
      <c r="L945" s="55"/>
      <c r="M945" s="55"/>
      <c r="N945" s="55"/>
      <c r="O945" s="55"/>
      <c r="P945" s="55"/>
      <c r="Q945" s="55"/>
      <c r="R945" s="55"/>
      <c r="S945" s="55"/>
      <c r="T945" s="55"/>
      <c r="U945" s="55"/>
      <c r="V945" s="55"/>
      <c r="W945" s="55"/>
      <c r="X945" s="55"/>
      <c r="Y945" s="55"/>
      <c r="Z945" s="55"/>
    </row>
    <row r="946" spans="1:26">
      <c r="A946" s="71"/>
      <c r="B946" s="483"/>
      <c r="C946" s="453"/>
      <c r="D946" s="453"/>
      <c r="E946" s="453"/>
      <c r="F946" s="453"/>
      <c r="G946" s="453"/>
      <c r="H946" s="453"/>
      <c r="I946" s="12"/>
      <c r="J946" s="12"/>
      <c r="K946" s="12"/>
      <c r="L946" s="12"/>
      <c r="M946" s="12"/>
      <c r="N946" s="12"/>
      <c r="O946" s="12"/>
      <c r="P946" s="12"/>
      <c r="Q946" s="12"/>
      <c r="R946" s="12"/>
      <c r="S946" s="12"/>
      <c r="T946" s="12"/>
      <c r="U946" s="12"/>
      <c r="V946" s="12"/>
      <c r="W946" s="12"/>
      <c r="X946" s="12"/>
      <c r="Y946" s="12"/>
      <c r="Z946" s="12"/>
    </row>
    <row r="947" spans="1:26" ht="17.399999999999999">
      <c r="A947" s="69" t="s">
        <v>1189</v>
      </c>
      <c r="B947" s="470"/>
      <c r="C947" s="449"/>
      <c r="D947" s="450"/>
      <c r="E947" s="450"/>
      <c r="F947" s="450"/>
      <c r="G947" s="450"/>
      <c r="H947" s="450"/>
      <c r="I947" s="12"/>
      <c r="J947" s="12"/>
      <c r="K947" s="12"/>
      <c r="L947" s="12"/>
      <c r="M947" s="12"/>
      <c r="N947" s="12"/>
      <c r="O947" s="12"/>
      <c r="P947" s="12"/>
      <c r="Q947" s="12"/>
      <c r="R947" s="12"/>
      <c r="S947" s="12"/>
      <c r="T947" s="12"/>
      <c r="U947" s="12"/>
      <c r="V947" s="12"/>
      <c r="W947" s="12"/>
      <c r="X947" s="12"/>
      <c r="Y947" s="12"/>
      <c r="Z947" s="12"/>
    </row>
    <row r="948" spans="1:26">
      <c r="A948" s="64"/>
      <c r="B948" s="470"/>
      <c r="C948" s="449"/>
      <c r="D948" s="450"/>
      <c r="E948" s="450"/>
      <c r="F948" s="450"/>
      <c r="G948" s="450"/>
      <c r="H948" s="450"/>
      <c r="I948" s="12"/>
      <c r="J948" s="12"/>
      <c r="K948" s="12"/>
      <c r="L948" s="12"/>
      <c r="M948" s="12"/>
      <c r="N948" s="12"/>
      <c r="O948" s="12"/>
      <c r="P948" s="12"/>
      <c r="Q948" s="12"/>
      <c r="R948" s="12"/>
      <c r="S948" s="12"/>
      <c r="T948" s="12"/>
      <c r="U948" s="12"/>
      <c r="V948" s="12"/>
      <c r="W948" s="12"/>
      <c r="X948" s="12"/>
      <c r="Y948" s="12"/>
      <c r="Z948" s="12"/>
    </row>
    <row r="949" spans="1:26">
      <c r="A949" s="64"/>
      <c r="B949" s="477" t="s">
        <v>705</v>
      </c>
      <c r="C949" s="449"/>
      <c r="D949" s="450"/>
      <c r="E949" s="450"/>
      <c r="F949" s="450"/>
      <c r="G949" s="450"/>
      <c r="H949" s="450"/>
      <c r="I949" s="55"/>
      <c r="J949" s="55"/>
      <c r="K949" s="55"/>
      <c r="L949" s="55"/>
      <c r="M949" s="55"/>
      <c r="N949" s="55"/>
      <c r="O949" s="55"/>
      <c r="P949" s="55"/>
      <c r="Q949" s="55"/>
      <c r="R949" s="55"/>
      <c r="S949" s="55"/>
      <c r="T949" s="55"/>
      <c r="U949" s="55"/>
      <c r="V949" s="55"/>
      <c r="W949" s="55"/>
      <c r="X949" s="55"/>
      <c r="Y949" s="55"/>
      <c r="Z949" s="55"/>
    </row>
    <row r="950" spans="1:26" ht="22.8">
      <c r="A950" s="64"/>
      <c r="B950" s="470" t="s">
        <v>1557</v>
      </c>
      <c r="C950" s="449"/>
      <c r="D950" s="450"/>
      <c r="E950" s="450"/>
      <c r="F950" s="450"/>
      <c r="G950" s="450"/>
      <c r="H950" s="450"/>
      <c r="I950" s="55"/>
      <c r="J950" s="55"/>
      <c r="K950" s="55"/>
      <c r="L950" s="55"/>
      <c r="M950" s="55"/>
      <c r="N950" s="55"/>
      <c r="O950" s="55"/>
      <c r="P950" s="55"/>
      <c r="Q950" s="55"/>
      <c r="R950" s="55"/>
      <c r="S950" s="55"/>
      <c r="T950" s="55"/>
      <c r="U950" s="55"/>
      <c r="V950" s="55"/>
      <c r="W950" s="55"/>
      <c r="X950" s="55"/>
      <c r="Y950" s="55"/>
      <c r="Z950" s="55"/>
    </row>
    <row r="951" spans="1:26">
      <c r="A951" s="64"/>
      <c r="B951" s="470"/>
      <c r="C951" s="449"/>
      <c r="D951" s="450"/>
      <c r="E951" s="450"/>
      <c r="F951" s="450"/>
      <c r="G951" s="450"/>
      <c r="H951" s="450"/>
      <c r="I951" s="55"/>
      <c r="J951" s="55"/>
      <c r="K951" s="55"/>
      <c r="L951" s="55"/>
      <c r="M951" s="55"/>
      <c r="N951" s="55"/>
      <c r="O951" s="55"/>
      <c r="P951" s="55"/>
      <c r="Q951" s="55"/>
      <c r="R951" s="55"/>
      <c r="S951" s="55"/>
      <c r="T951" s="55"/>
      <c r="U951" s="55"/>
      <c r="V951" s="55"/>
      <c r="W951" s="55"/>
      <c r="X951" s="55"/>
      <c r="Y951" s="55"/>
      <c r="Z951" s="55"/>
    </row>
    <row r="952" spans="1:26">
      <c r="A952" s="72" t="s">
        <v>119</v>
      </c>
      <c r="B952" s="479" t="s">
        <v>1084</v>
      </c>
      <c r="C952" s="450"/>
      <c r="E952" s="450"/>
      <c r="F952" s="450"/>
      <c r="G952" s="450"/>
      <c r="H952" s="450"/>
      <c r="I952" s="55"/>
      <c r="J952" s="55"/>
      <c r="K952" s="55"/>
      <c r="L952" s="55"/>
      <c r="M952" s="55"/>
      <c r="N952" s="55"/>
      <c r="O952" s="55"/>
      <c r="P952" s="55"/>
      <c r="Q952" s="55"/>
      <c r="R952" s="55"/>
      <c r="S952" s="55"/>
      <c r="T952" s="55"/>
      <c r="U952" s="55"/>
      <c r="V952" s="55"/>
      <c r="W952" s="55"/>
      <c r="X952" s="55"/>
      <c r="Y952" s="55"/>
      <c r="Z952" s="55"/>
    </row>
    <row r="953" spans="1:26">
      <c r="A953" s="72" t="s">
        <v>119</v>
      </c>
      <c r="B953" s="479" t="s">
        <v>811</v>
      </c>
      <c r="C953" s="450"/>
      <c r="E953" s="450"/>
      <c r="F953" s="450"/>
      <c r="G953" s="450"/>
      <c r="H953" s="450"/>
      <c r="I953" s="55"/>
      <c r="J953" s="55"/>
      <c r="K953" s="55"/>
      <c r="L953" s="55"/>
      <c r="M953" s="55"/>
      <c r="N953" s="55"/>
      <c r="O953" s="55"/>
      <c r="P953" s="55"/>
      <c r="Q953" s="55"/>
      <c r="R953" s="55"/>
      <c r="S953" s="55"/>
      <c r="T953" s="55"/>
      <c r="U953" s="55"/>
      <c r="V953" s="55"/>
      <c r="W953" s="55"/>
      <c r="X953" s="55"/>
      <c r="Y953" s="55"/>
      <c r="Z953" s="55"/>
    </row>
    <row r="954" spans="1:26">
      <c r="A954" s="72" t="s">
        <v>119</v>
      </c>
      <c r="B954" s="480" t="s">
        <v>770</v>
      </c>
      <c r="C954" s="450"/>
      <c r="E954" s="450"/>
      <c r="F954" s="450"/>
      <c r="G954" s="450"/>
      <c r="H954" s="450"/>
      <c r="I954" s="55"/>
      <c r="J954" s="55"/>
      <c r="K954" s="55"/>
      <c r="L954" s="55"/>
      <c r="M954" s="55"/>
      <c r="N954" s="55"/>
      <c r="O954" s="55"/>
      <c r="P954" s="55"/>
      <c r="Q954" s="55"/>
      <c r="R954" s="55"/>
      <c r="S954" s="55"/>
      <c r="T954" s="55"/>
      <c r="U954" s="55"/>
      <c r="V954" s="55"/>
      <c r="W954" s="55"/>
      <c r="X954" s="55"/>
      <c r="Y954" s="55"/>
      <c r="Z954" s="55"/>
    </row>
    <row r="955" spans="1:26">
      <c r="A955" s="72" t="s">
        <v>119</v>
      </c>
      <c r="B955" s="479" t="s">
        <v>1136</v>
      </c>
      <c r="C955" s="450"/>
      <c r="E955" s="450"/>
      <c r="F955" s="450"/>
      <c r="G955" s="450"/>
      <c r="H955" s="450"/>
      <c r="I955" s="55"/>
      <c r="J955" s="55"/>
      <c r="K955" s="55"/>
      <c r="L955" s="55"/>
      <c r="M955" s="55"/>
      <c r="N955" s="55"/>
      <c r="O955" s="55"/>
      <c r="P955" s="55"/>
      <c r="Q955" s="55"/>
      <c r="R955" s="55"/>
      <c r="S955" s="55"/>
      <c r="T955" s="55"/>
      <c r="U955" s="55"/>
      <c r="V955" s="55"/>
      <c r="W955" s="55"/>
      <c r="X955" s="55"/>
      <c r="Y955" s="55"/>
      <c r="Z955" s="55"/>
    </row>
    <row r="956" spans="1:26">
      <c r="A956" s="72" t="s">
        <v>119</v>
      </c>
      <c r="B956" s="479" t="s">
        <v>1190</v>
      </c>
      <c r="C956" s="451"/>
      <c r="E956" s="450"/>
      <c r="F956" s="450"/>
      <c r="G956" s="450"/>
      <c r="H956" s="450"/>
      <c r="I956" s="12"/>
      <c r="J956" s="12"/>
      <c r="K956" s="12"/>
      <c r="L956" s="12"/>
      <c r="M956" s="12"/>
      <c r="N956" s="12"/>
      <c r="O956" s="12"/>
      <c r="P956" s="12"/>
      <c r="Q956" s="12"/>
      <c r="R956" s="12"/>
      <c r="S956" s="12"/>
      <c r="T956" s="12"/>
      <c r="U956" s="12"/>
      <c r="V956" s="12"/>
      <c r="W956" s="12"/>
      <c r="X956" s="12"/>
      <c r="Y956" s="12"/>
      <c r="Z956" s="12"/>
    </row>
    <row r="957" spans="1:26">
      <c r="A957" s="64"/>
      <c r="B957" s="470"/>
      <c r="C957" s="449"/>
      <c r="D957" s="450"/>
      <c r="E957" s="450"/>
      <c r="F957" s="450"/>
      <c r="G957" s="450"/>
      <c r="H957" s="450"/>
      <c r="I957" s="55"/>
      <c r="J957" s="55"/>
      <c r="K957" s="55"/>
      <c r="L957" s="55"/>
      <c r="M957" s="55"/>
      <c r="N957" s="55"/>
      <c r="O957" s="55"/>
      <c r="P957" s="55"/>
      <c r="Q957" s="55"/>
      <c r="R957" s="55"/>
      <c r="S957" s="55"/>
      <c r="T957" s="55"/>
      <c r="U957" s="55"/>
      <c r="V957" s="55"/>
      <c r="W957" s="55"/>
      <c r="X957" s="55"/>
      <c r="Y957" s="55"/>
      <c r="Z957" s="55"/>
    </row>
    <row r="958" spans="1:26">
      <c r="A958" s="64"/>
      <c r="B958" s="477" t="s">
        <v>942</v>
      </c>
      <c r="C958" s="449"/>
      <c r="D958" s="450"/>
      <c r="E958" s="450"/>
      <c r="F958" s="450"/>
      <c r="G958" s="450"/>
      <c r="H958" s="450"/>
      <c r="I958" s="55"/>
      <c r="J958" s="55"/>
      <c r="K958" s="55"/>
      <c r="L958" s="55"/>
      <c r="M958" s="55"/>
      <c r="N958" s="55"/>
      <c r="O958" s="55"/>
      <c r="P958" s="55"/>
      <c r="Q958" s="55"/>
      <c r="R958" s="55"/>
      <c r="S958" s="55"/>
      <c r="T958" s="55"/>
      <c r="U958" s="55"/>
      <c r="V958" s="55"/>
      <c r="W958" s="55"/>
      <c r="X958" s="55"/>
      <c r="Y958" s="55"/>
      <c r="Z958" s="55"/>
    </row>
    <row r="959" spans="1:26" ht="28.5" customHeight="1">
      <c r="A959" s="64"/>
      <c r="B959" s="470" t="s">
        <v>1529</v>
      </c>
      <c r="C959" s="449"/>
      <c r="D959" s="450"/>
      <c r="E959" s="450"/>
      <c r="F959" s="450"/>
      <c r="G959" s="450"/>
      <c r="H959" s="450"/>
      <c r="I959" s="55"/>
      <c r="J959" s="55"/>
      <c r="K959" s="55"/>
      <c r="L959" s="55"/>
      <c r="M959" s="55"/>
      <c r="N959" s="55"/>
      <c r="O959" s="55"/>
      <c r="P959" s="55"/>
      <c r="Q959" s="55"/>
      <c r="R959" s="55"/>
      <c r="S959" s="55"/>
      <c r="T959" s="55"/>
      <c r="U959" s="55"/>
      <c r="V959" s="55"/>
      <c r="W959" s="55"/>
      <c r="X959" s="55"/>
      <c r="Y959" s="55"/>
      <c r="Z959" s="55"/>
    </row>
    <row r="960" spans="1:26">
      <c r="B960" s="65" t="s">
        <v>773</v>
      </c>
      <c r="C960" s="449"/>
      <c r="D960" s="450"/>
      <c r="E960" s="450"/>
      <c r="F960" s="450"/>
      <c r="G960" s="450"/>
      <c r="H960" s="450"/>
      <c r="I960" s="55"/>
      <c r="J960" s="55"/>
      <c r="K960" s="55"/>
      <c r="L960" s="55"/>
      <c r="M960" s="55"/>
      <c r="N960" s="55"/>
      <c r="O960" s="55"/>
      <c r="P960" s="55"/>
      <c r="Q960" s="55"/>
      <c r="R960" s="55"/>
      <c r="S960" s="55"/>
      <c r="T960" s="55"/>
      <c r="U960" s="55"/>
      <c r="V960" s="55"/>
      <c r="W960" s="55"/>
      <c r="X960" s="55"/>
      <c r="Y960" s="55"/>
      <c r="Z960" s="55"/>
    </row>
    <row r="961" spans="1:26">
      <c r="A961" s="64"/>
      <c r="B961" s="470"/>
      <c r="C961" s="449"/>
      <c r="D961" s="450"/>
      <c r="E961" s="450"/>
      <c r="F961" s="450"/>
      <c r="G961" s="450"/>
      <c r="H961" s="450"/>
      <c r="I961" s="55"/>
      <c r="J961" s="55"/>
      <c r="K961" s="55"/>
      <c r="L961" s="55"/>
      <c r="M961" s="55"/>
      <c r="N961" s="55"/>
      <c r="O961" s="55"/>
      <c r="P961" s="55"/>
      <c r="Q961" s="55"/>
      <c r="R961" s="55"/>
      <c r="S961" s="55"/>
      <c r="T961" s="55"/>
      <c r="U961" s="55"/>
      <c r="V961" s="55"/>
      <c r="W961" s="55"/>
      <c r="X961" s="55"/>
      <c r="Y961" s="55"/>
      <c r="Z961" s="55"/>
    </row>
    <row r="962" spans="1:26">
      <c r="A962" s="64"/>
      <c r="B962" s="476" t="s">
        <v>1191</v>
      </c>
      <c r="C962" s="449"/>
      <c r="D962" s="450"/>
      <c r="E962" s="450"/>
      <c r="F962" s="450"/>
      <c r="G962" s="450"/>
      <c r="H962" s="450"/>
      <c r="I962" s="55"/>
      <c r="J962" s="55"/>
      <c r="K962" s="55"/>
      <c r="L962" s="55"/>
      <c r="M962" s="55"/>
      <c r="N962" s="55"/>
      <c r="O962" s="55"/>
      <c r="P962" s="55"/>
      <c r="Q962" s="55"/>
      <c r="R962" s="55"/>
      <c r="S962" s="55"/>
      <c r="T962" s="55"/>
      <c r="U962" s="55"/>
      <c r="V962" s="55"/>
      <c r="W962" s="55"/>
      <c r="X962" s="55"/>
      <c r="Y962" s="55"/>
      <c r="Z962" s="55"/>
    </row>
    <row r="963" spans="1:26" ht="23.4">
      <c r="A963" s="64"/>
      <c r="B963" s="476" t="s">
        <v>1556</v>
      </c>
      <c r="C963" s="449"/>
      <c r="D963" s="450"/>
      <c r="E963" s="450"/>
      <c r="F963" s="450"/>
      <c r="G963" s="450"/>
      <c r="H963" s="450"/>
      <c r="I963" s="55"/>
      <c r="J963" s="55"/>
      <c r="K963" s="55"/>
      <c r="L963" s="55"/>
      <c r="M963" s="55"/>
      <c r="N963" s="55"/>
      <c r="O963" s="55"/>
      <c r="P963" s="55"/>
      <c r="Q963" s="55"/>
      <c r="R963" s="55"/>
      <c r="S963" s="55"/>
      <c r="T963" s="55"/>
      <c r="U963" s="55"/>
      <c r="V963" s="55"/>
      <c r="W963" s="55"/>
      <c r="X963" s="55"/>
      <c r="Y963" s="55"/>
      <c r="Z963" s="55"/>
    </row>
    <row r="964" spans="1:26">
      <c r="A964" s="64"/>
      <c r="B964" s="470"/>
      <c r="C964" s="449"/>
      <c r="D964" s="450"/>
      <c r="E964" s="450"/>
      <c r="F964" s="450"/>
      <c r="G964" s="450"/>
      <c r="H964" s="450"/>
      <c r="I964" s="55"/>
      <c r="J964" s="55"/>
      <c r="K964" s="55"/>
      <c r="L964" s="55"/>
      <c r="M964" s="55"/>
      <c r="N964" s="55"/>
      <c r="O964" s="55"/>
      <c r="P964" s="55"/>
      <c r="Q964" s="55"/>
      <c r="R964" s="55"/>
      <c r="S964" s="55"/>
      <c r="T964" s="55"/>
      <c r="U964" s="55"/>
      <c r="V964" s="55"/>
      <c r="W964" s="55"/>
      <c r="X964" s="55"/>
      <c r="Y964" s="55"/>
      <c r="Z964" s="55"/>
    </row>
    <row r="965" spans="1:26" ht="23.4">
      <c r="A965" s="64"/>
      <c r="B965" s="476" t="s">
        <v>1555</v>
      </c>
      <c r="C965" s="449"/>
      <c r="D965" s="450"/>
      <c r="E965" s="450"/>
      <c r="F965" s="450"/>
      <c r="G965" s="450"/>
      <c r="H965" s="450"/>
      <c r="I965" s="55"/>
      <c r="J965" s="55"/>
      <c r="K965" s="55"/>
      <c r="L965" s="55"/>
      <c r="M965" s="55"/>
      <c r="N965" s="55"/>
      <c r="O965" s="55"/>
      <c r="P965" s="55"/>
      <c r="Q965" s="55"/>
      <c r="R965" s="55"/>
      <c r="S965" s="55"/>
      <c r="T965" s="55"/>
      <c r="U965" s="55"/>
      <c r="V965" s="55"/>
      <c r="W965" s="55"/>
      <c r="X965" s="55"/>
      <c r="Y965" s="55"/>
      <c r="Z965" s="55"/>
    </row>
    <row r="966" spans="1:26">
      <c r="A966" s="64"/>
      <c r="B966" s="470"/>
      <c r="C966" s="449"/>
      <c r="D966" s="450"/>
      <c r="E966" s="450"/>
      <c r="F966" s="450"/>
      <c r="G966" s="450"/>
      <c r="H966" s="450"/>
      <c r="I966" s="55"/>
      <c r="J966" s="55"/>
      <c r="K966" s="55"/>
      <c r="L966" s="55"/>
      <c r="M966" s="55"/>
      <c r="N966" s="55"/>
      <c r="O966" s="55"/>
      <c r="P966" s="55"/>
      <c r="Q966" s="55"/>
      <c r="R966" s="55"/>
      <c r="S966" s="55"/>
      <c r="T966" s="55"/>
      <c r="U966" s="55"/>
      <c r="V966" s="55"/>
      <c r="W966" s="55"/>
      <c r="X966" s="55"/>
      <c r="Y966" s="55"/>
      <c r="Z966" s="55"/>
    </row>
    <row r="967" spans="1:26" ht="23.4">
      <c r="A967" s="64"/>
      <c r="B967" s="476" t="s">
        <v>1554</v>
      </c>
      <c r="C967" s="449"/>
      <c r="D967" s="450"/>
      <c r="E967" s="450"/>
      <c r="F967" s="450"/>
      <c r="G967" s="450"/>
      <c r="H967" s="450"/>
      <c r="I967" s="55"/>
      <c r="J967" s="55"/>
      <c r="K967" s="55"/>
      <c r="L967" s="55"/>
      <c r="M967" s="55"/>
      <c r="N967" s="55"/>
      <c r="O967" s="55"/>
      <c r="P967" s="55"/>
      <c r="Q967" s="55"/>
      <c r="R967" s="55"/>
      <c r="S967" s="55"/>
      <c r="T967" s="55"/>
      <c r="U967" s="55"/>
      <c r="V967" s="55"/>
      <c r="W967" s="55"/>
      <c r="X967" s="55"/>
      <c r="Y967" s="55"/>
      <c r="Z967" s="55"/>
    </row>
    <row r="968" spans="1:26">
      <c r="A968" s="64"/>
      <c r="B968" s="470"/>
      <c r="C968" s="449"/>
      <c r="D968" s="450"/>
      <c r="E968" s="450"/>
      <c r="F968" s="450"/>
      <c r="G968" s="450"/>
      <c r="H968" s="450"/>
      <c r="I968" s="55"/>
      <c r="J968" s="55"/>
      <c r="K968" s="55"/>
      <c r="L968" s="55"/>
      <c r="M968" s="55"/>
      <c r="N968" s="55"/>
      <c r="O968" s="55"/>
      <c r="P968" s="55"/>
      <c r="Q968" s="55"/>
      <c r="R968" s="55"/>
      <c r="S968" s="55"/>
      <c r="T968" s="55"/>
      <c r="U968" s="55"/>
      <c r="V968" s="55"/>
      <c r="W968" s="55"/>
      <c r="X968" s="55"/>
      <c r="Y968" s="55"/>
      <c r="Z968" s="55"/>
    </row>
    <row r="969" spans="1:26">
      <c r="A969" s="64"/>
      <c r="B969" s="476" t="s">
        <v>1192</v>
      </c>
      <c r="C969" s="449"/>
      <c r="D969" s="450"/>
      <c r="E969" s="450"/>
      <c r="F969" s="450"/>
      <c r="G969" s="450"/>
      <c r="H969" s="450"/>
      <c r="I969" s="55"/>
      <c r="J969" s="55"/>
      <c r="K969" s="55"/>
      <c r="L969" s="55"/>
      <c r="M969" s="55"/>
      <c r="N969" s="55"/>
      <c r="O969" s="55"/>
      <c r="P969" s="55"/>
      <c r="Q969" s="55"/>
      <c r="R969" s="55"/>
      <c r="S969" s="55"/>
      <c r="T969" s="55"/>
      <c r="U969" s="55"/>
      <c r="V969" s="55"/>
      <c r="W969" s="55"/>
      <c r="X969" s="55"/>
      <c r="Y969" s="55"/>
      <c r="Z969" s="55"/>
    </row>
    <row r="970" spans="1:26" ht="23.4">
      <c r="A970" s="64"/>
      <c r="B970" s="476" t="s">
        <v>1553</v>
      </c>
      <c r="C970" s="449"/>
      <c r="D970" s="450"/>
      <c r="E970" s="450"/>
      <c r="F970" s="450"/>
      <c r="G970" s="450"/>
      <c r="H970" s="450"/>
      <c r="I970" s="55"/>
      <c r="J970" s="55"/>
      <c r="K970" s="55"/>
      <c r="L970" s="55"/>
      <c r="M970" s="55"/>
      <c r="N970" s="55"/>
      <c r="O970" s="55"/>
      <c r="P970" s="55"/>
      <c r="Q970" s="55"/>
      <c r="R970" s="55"/>
      <c r="S970" s="55"/>
      <c r="T970" s="55"/>
      <c r="U970" s="55"/>
      <c r="V970" s="55"/>
      <c r="W970" s="55"/>
      <c r="X970" s="55"/>
      <c r="Y970" s="55"/>
      <c r="Z970" s="55"/>
    </row>
    <row r="971" spans="1:26">
      <c r="A971" s="64"/>
      <c r="B971" s="470"/>
      <c r="C971" s="449"/>
      <c r="D971" s="450"/>
      <c r="E971" s="450"/>
      <c r="F971" s="450"/>
      <c r="G971" s="450"/>
      <c r="H971" s="450"/>
      <c r="I971" s="55"/>
      <c r="J971" s="55"/>
      <c r="K971" s="55"/>
      <c r="L971" s="55"/>
      <c r="M971" s="55"/>
      <c r="N971" s="55"/>
      <c r="O971" s="55"/>
      <c r="P971" s="55"/>
      <c r="Q971" s="55"/>
      <c r="R971" s="55"/>
      <c r="S971" s="55"/>
      <c r="T971" s="55"/>
      <c r="U971" s="55"/>
      <c r="V971" s="55"/>
      <c r="W971" s="55"/>
      <c r="X971" s="55"/>
      <c r="Y971" s="55"/>
      <c r="Z971" s="55"/>
    </row>
    <row r="972" spans="1:26" ht="23.4">
      <c r="A972" s="64"/>
      <c r="B972" s="476" t="s">
        <v>1552</v>
      </c>
      <c r="C972" s="449"/>
      <c r="D972" s="450"/>
      <c r="E972" s="450"/>
      <c r="F972" s="450"/>
      <c r="G972" s="450"/>
      <c r="H972" s="450"/>
      <c r="I972" s="55"/>
      <c r="J972" s="55"/>
      <c r="K972" s="55"/>
      <c r="L972" s="55"/>
      <c r="M972" s="55"/>
      <c r="N972" s="55"/>
      <c r="O972" s="55"/>
      <c r="P972" s="55"/>
      <c r="Q972" s="55"/>
      <c r="R972" s="55"/>
      <c r="S972" s="55"/>
      <c r="T972" s="55"/>
      <c r="U972" s="55"/>
      <c r="V972" s="55"/>
      <c r="W972" s="55"/>
      <c r="X972" s="55"/>
      <c r="Y972" s="55"/>
      <c r="Z972" s="55"/>
    </row>
    <row r="973" spans="1:26">
      <c r="A973" s="64"/>
      <c r="B973" s="470"/>
      <c r="C973" s="449"/>
      <c r="D973" s="450"/>
      <c r="E973" s="450"/>
      <c r="F973" s="450"/>
      <c r="G973" s="450"/>
      <c r="H973" s="450"/>
      <c r="I973" s="55"/>
      <c r="J973" s="55"/>
      <c r="K973" s="55"/>
      <c r="L973" s="55"/>
      <c r="M973" s="55"/>
      <c r="N973" s="55"/>
      <c r="O973" s="55"/>
      <c r="P973" s="55"/>
      <c r="Q973" s="55"/>
      <c r="R973" s="55"/>
      <c r="S973" s="55"/>
      <c r="T973" s="55"/>
      <c r="U973" s="55"/>
      <c r="V973" s="55"/>
      <c r="W973" s="55"/>
      <c r="X973" s="55"/>
      <c r="Y973" s="55"/>
      <c r="Z973" s="55"/>
    </row>
    <row r="974" spans="1:26">
      <c r="A974" s="64"/>
      <c r="B974" s="470"/>
      <c r="C974" s="449"/>
      <c r="D974" s="450"/>
      <c r="E974" s="450"/>
      <c r="F974" s="450"/>
      <c r="G974" s="450"/>
      <c r="H974" s="450"/>
      <c r="I974" s="55"/>
      <c r="J974" s="55"/>
      <c r="K974" s="55"/>
      <c r="L974" s="55"/>
      <c r="M974" s="55"/>
      <c r="N974" s="55"/>
      <c r="O974" s="55"/>
      <c r="P974" s="55"/>
      <c r="Q974" s="55"/>
      <c r="R974" s="55"/>
      <c r="S974" s="55"/>
      <c r="T974" s="55"/>
      <c r="U974" s="55"/>
      <c r="V974" s="55"/>
      <c r="W974" s="55"/>
      <c r="X974" s="55"/>
      <c r="Y974" s="55"/>
      <c r="Z974" s="55"/>
    </row>
    <row r="975" spans="1:26">
      <c r="A975" s="64"/>
      <c r="B975" s="476" t="s">
        <v>1193</v>
      </c>
      <c r="C975" s="449"/>
      <c r="D975" s="450"/>
      <c r="E975" s="450"/>
      <c r="F975" s="450"/>
      <c r="G975" s="450"/>
      <c r="H975" s="450"/>
      <c r="I975" s="55"/>
      <c r="J975" s="55"/>
      <c r="K975" s="55"/>
      <c r="L975" s="55"/>
      <c r="M975" s="55"/>
      <c r="N975" s="55"/>
      <c r="O975" s="55"/>
      <c r="P975" s="55"/>
      <c r="Q975" s="55"/>
      <c r="R975" s="55"/>
      <c r="S975" s="55"/>
      <c r="T975" s="55"/>
      <c r="U975" s="55"/>
      <c r="V975" s="55"/>
      <c r="W975" s="55"/>
      <c r="X975" s="55"/>
      <c r="Y975" s="55"/>
      <c r="Z975" s="55"/>
    </row>
    <row r="976" spans="1:26">
      <c r="A976" s="170" t="s">
        <v>66</v>
      </c>
      <c r="B976" s="476" t="s">
        <v>1194</v>
      </c>
      <c r="D976" s="450"/>
      <c r="E976" s="450"/>
      <c r="F976" s="450"/>
      <c r="G976" s="450"/>
      <c r="H976" s="450"/>
      <c r="I976" s="55"/>
      <c r="J976" s="55"/>
      <c r="K976" s="55"/>
      <c r="L976" s="55"/>
      <c r="M976" s="55"/>
      <c r="N976" s="55"/>
      <c r="O976" s="55"/>
      <c r="P976" s="55"/>
      <c r="Q976" s="55"/>
      <c r="R976" s="55"/>
      <c r="S976" s="55"/>
      <c r="T976" s="55"/>
      <c r="U976" s="55"/>
      <c r="V976" s="55"/>
      <c r="W976" s="55"/>
      <c r="X976" s="55"/>
      <c r="Y976" s="55"/>
      <c r="Z976" s="55"/>
    </row>
    <row r="977" spans="1:26">
      <c r="A977" s="175"/>
      <c r="B977" s="491" t="s">
        <v>1442</v>
      </c>
      <c r="C977" s="177"/>
      <c r="D977" s="450"/>
      <c r="E977" s="454"/>
      <c r="F977" s="452"/>
      <c r="G977" s="450"/>
      <c r="H977" s="450"/>
      <c r="I977" s="55"/>
      <c r="J977" s="55"/>
      <c r="K977" s="55"/>
      <c r="L977" s="55"/>
      <c r="M977" s="55"/>
      <c r="N977" s="55"/>
      <c r="O977" s="55"/>
      <c r="P977" s="55"/>
      <c r="Q977" s="55"/>
      <c r="R977" s="55"/>
      <c r="S977" s="55"/>
      <c r="T977" s="55"/>
      <c r="U977" s="55"/>
      <c r="V977" s="55"/>
      <c r="W977" s="55"/>
      <c r="X977" s="55"/>
      <c r="Y977" s="55"/>
      <c r="Z977" s="55"/>
    </row>
    <row r="978" spans="1:26">
      <c r="A978" s="175"/>
      <c r="B978" s="490" t="s">
        <v>1443</v>
      </c>
      <c r="C978" s="177"/>
      <c r="D978" s="450"/>
      <c r="E978" s="454"/>
      <c r="F978" s="452"/>
      <c r="G978" s="450"/>
      <c r="H978" s="450"/>
      <c r="I978" s="55"/>
      <c r="J978" s="55"/>
      <c r="K978" s="55"/>
      <c r="L978" s="55"/>
      <c r="M978" s="55"/>
      <c r="N978" s="55"/>
      <c r="O978" s="55"/>
      <c r="P978" s="55"/>
      <c r="Q978" s="55"/>
      <c r="R978" s="55"/>
      <c r="S978" s="55"/>
      <c r="T978" s="55"/>
      <c r="U978" s="55"/>
      <c r="V978" s="55"/>
      <c r="W978" s="55"/>
      <c r="X978" s="55"/>
      <c r="Y978" s="55"/>
      <c r="Z978" s="55"/>
    </row>
    <row r="979" spans="1:26">
      <c r="A979" s="175"/>
      <c r="B979" s="490" t="s">
        <v>1444</v>
      </c>
      <c r="C979" s="176"/>
      <c r="D979" s="450"/>
      <c r="E979" s="454"/>
      <c r="F979" s="452"/>
      <c r="G979" s="450"/>
      <c r="H979" s="450"/>
      <c r="I979" s="55"/>
      <c r="J979" s="55"/>
      <c r="K979" s="55"/>
      <c r="L979" s="55"/>
      <c r="M979" s="55"/>
      <c r="N979" s="55"/>
      <c r="O979" s="55"/>
      <c r="P979" s="55"/>
      <c r="Q979" s="55"/>
      <c r="R979" s="55"/>
      <c r="S979" s="55"/>
      <c r="T979" s="55"/>
      <c r="U979" s="55"/>
      <c r="V979" s="55"/>
      <c r="W979" s="55"/>
      <c r="X979" s="55"/>
      <c r="Y979" s="55"/>
      <c r="Z979" s="55"/>
    </row>
    <row r="980" spans="1:26">
      <c r="A980" s="169" t="s">
        <v>68</v>
      </c>
      <c r="B980" s="476" t="s">
        <v>1195</v>
      </c>
      <c r="C980" s="461"/>
      <c r="D980" s="450"/>
      <c r="E980" s="450"/>
      <c r="F980" s="450"/>
      <c r="G980" s="450"/>
      <c r="H980" s="450"/>
      <c r="I980" s="55"/>
      <c r="J980" s="55"/>
      <c r="K980" s="55"/>
      <c r="L980" s="55"/>
      <c r="M980" s="55"/>
      <c r="N980" s="55"/>
      <c r="O980" s="55"/>
      <c r="P980" s="55"/>
      <c r="Q980" s="55"/>
      <c r="R980" s="55"/>
      <c r="S980" s="55"/>
      <c r="T980" s="55"/>
      <c r="U980" s="55"/>
      <c r="V980" s="55"/>
      <c r="W980" s="55"/>
      <c r="X980" s="55"/>
      <c r="Y980" s="55"/>
      <c r="Z980" s="55"/>
    </row>
    <row r="981" spans="1:26">
      <c r="A981" s="175"/>
      <c r="B981" s="490" t="s">
        <v>1445</v>
      </c>
      <c r="C981" s="176"/>
      <c r="D981" s="450"/>
      <c r="E981" s="454"/>
      <c r="F981" s="452"/>
      <c r="G981" s="450"/>
      <c r="H981" s="450"/>
      <c r="I981" s="55"/>
      <c r="J981" s="55"/>
      <c r="K981" s="55"/>
      <c r="L981" s="55"/>
      <c r="M981" s="55"/>
      <c r="N981" s="55"/>
      <c r="O981" s="55"/>
      <c r="P981" s="55"/>
      <c r="Q981" s="55"/>
      <c r="R981" s="55"/>
      <c r="S981" s="55"/>
      <c r="T981" s="55"/>
      <c r="U981" s="55"/>
      <c r="V981" s="55"/>
      <c r="W981" s="55"/>
      <c r="X981" s="55"/>
      <c r="Y981" s="55"/>
      <c r="Z981" s="55"/>
    </row>
    <row r="982" spans="1:26">
      <c r="A982" s="175"/>
      <c r="B982" s="490" t="s">
        <v>1446</v>
      </c>
      <c r="C982" s="176"/>
      <c r="D982" s="450"/>
      <c r="E982" s="454"/>
      <c r="F982" s="452"/>
      <c r="G982" s="450"/>
      <c r="H982" s="450"/>
      <c r="I982" s="55"/>
      <c r="J982" s="55"/>
      <c r="K982" s="55"/>
      <c r="L982" s="55"/>
      <c r="M982" s="55"/>
      <c r="N982" s="55"/>
      <c r="O982" s="55"/>
      <c r="P982" s="55"/>
      <c r="Q982" s="55"/>
      <c r="R982" s="55"/>
      <c r="S982" s="55"/>
      <c r="T982" s="55"/>
      <c r="U982" s="55"/>
      <c r="V982" s="55"/>
      <c r="W982" s="55"/>
      <c r="X982" s="55"/>
      <c r="Y982" s="55"/>
      <c r="Z982" s="55"/>
    </row>
    <row r="983" spans="1:26">
      <c r="A983" s="175"/>
      <c r="B983" s="490" t="s">
        <v>1447</v>
      </c>
      <c r="C983" s="176"/>
      <c r="D983" s="450"/>
      <c r="E983" s="454"/>
      <c r="F983" s="452"/>
      <c r="G983" s="450"/>
      <c r="H983" s="450"/>
      <c r="I983" s="55"/>
      <c r="J983" s="55"/>
      <c r="K983" s="55"/>
      <c r="L983" s="55"/>
      <c r="M983" s="55"/>
      <c r="N983" s="55"/>
      <c r="O983" s="55"/>
      <c r="P983" s="55"/>
      <c r="Q983" s="55"/>
      <c r="R983" s="55"/>
      <c r="S983" s="55"/>
      <c r="T983" s="55"/>
      <c r="U983" s="55"/>
      <c r="V983" s="55"/>
      <c r="W983" s="55"/>
      <c r="X983" s="55"/>
      <c r="Y983" s="55"/>
      <c r="Z983" s="55"/>
    </row>
    <row r="984" spans="1:26">
      <c r="A984" s="64"/>
      <c r="B984" s="470"/>
      <c r="C984" s="462"/>
      <c r="D984" s="450"/>
      <c r="E984" s="454"/>
      <c r="F984" s="452"/>
      <c r="G984" s="450"/>
      <c r="H984" s="450"/>
      <c r="I984" s="55"/>
      <c r="J984" s="55"/>
      <c r="K984" s="55"/>
      <c r="L984" s="55"/>
      <c r="M984" s="55"/>
      <c r="N984" s="55"/>
      <c r="O984" s="55"/>
      <c r="P984" s="55"/>
      <c r="Q984" s="55"/>
      <c r="R984" s="55"/>
      <c r="S984" s="55"/>
      <c r="T984" s="55"/>
      <c r="U984" s="55"/>
      <c r="V984" s="55"/>
      <c r="W984" s="55"/>
      <c r="X984" s="55"/>
      <c r="Y984" s="55"/>
      <c r="Z984" s="55"/>
    </row>
    <row r="985" spans="1:26" ht="23.4">
      <c r="A985" s="64"/>
      <c r="B985" s="470" t="s">
        <v>1196</v>
      </c>
      <c r="C985" s="176"/>
      <c r="D985" s="176"/>
      <c r="E985" s="176"/>
      <c r="F985" s="176"/>
      <c r="G985" s="176"/>
      <c r="H985" s="176"/>
      <c r="I985" s="55"/>
      <c r="J985" s="55"/>
      <c r="K985" s="55"/>
      <c r="L985" s="55"/>
      <c r="M985" s="55"/>
      <c r="N985" s="55"/>
      <c r="O985" s="55"/>
      <c r="P985" s="55"/>
      <c r="Q985" s="55"/>
      <c r="R985" s="55"/>
      <c r="S985" s="55"/>
      <c r="T985" s="55"/>
      <c r="U985" s="55"/>
      <c r="V985" s="55"/>
      <c r="W985" s="55"/>
      <c r="X985" s="55"/>
      <c r="Y985" s="55"/>
      <c r="Z985" s="55"/>
    </row>
    <row r="986" spans="1:26" ht="24">
      <c r="B986" s="171" t="s">
        <v>1197</v>
      </c>
      <c r="C986" s="462"/>
      <c r="D986" s="450"/>
      <c r="E986" s="454"/>
      <c r="F986" s="452"/>
      <c r="G986" s="450"/>
      <c r="H986" s="450"/>
      <c r="I986" s="55"/>
      <c r="J986" s="55"/>
      <c r="K986" s="55"/>
      <c r="L986" s="55"/>
      <c r="M986" s="55"/>
      <c r="N986" s="55"/>
      <c r="O986" s="55"/>
      <c r="P986" s="55"/>
      <c r="Q986" s="55"/>
      <c r="R986" s="55"/>
      <c r="S986" s="55"/>
      <c r="T986" s="55"/>
      <c r="U986" s="55"/>
      <c r="V986" s="55"/>
      <c r="W986" s="55"/>
      <c r="X986" s="55"/>
      <c r="Y986" s="55"/>
      <c r="Z986" s="55"/>
    </row>
    <row r="987" spans="1:26">
      <c r="A987" s="64"/>
      <c r="B987" s="482" t="s">
        <v>1198</v>
      </c>
      <c r="C987" s="462"/>
      <c r="D987" s="450"/>
      <c r="E987" s="454"/>
      <c r="F987" s="452"/>
      <c r="G987" s="450"/>
      <c r="H987" s="450"/>
      <c r="I987" s="55"/>
      <c r="J987" s="55"/>
      <c r="K987" s="55"/>
      <c r="L987" s="55"/>
      <c r="M987" s="55"/>
      <c r="N987" s="55"/>
      <c r="O987" s="55"/>
      <c r="P987" s="55"/>
      <c r="Q987" s="55"/>
      <c r="R987" s="55"/>
      <c r="S987" s="55"/>
      <c r="T987" s="55"/>
      <c r="U987" s="55"/>
      <c r="V987" s="55"/>
      <c r="W987" s="55"/>
      <c r="X987" s="55"/>
      <c r="Y987" s="55"/>
      <c r="Z987" s="55"/>
    </row>
    <row r="988" spans="1:26">
      <c r="B988" s="64" t="s">
        <v>1199</v>
      </c>
      <c r="C988" s="462"/>
      <c r="D988" s="450"/>
      <c r="E988" s="454"/>
      <c r="F988" s="452"/>
      <c r="G988" s="450"/>
      <c r="H988" s="450"/>
      <c r="I988" s="55"/>
      <c r="J988" s="55"/>
      <c r="K988" s="55"/>
      <c r="L988" s="55"/>
      <c r="M988" s="55"/>
      <c r="N988" s="55"/>
      <c r="O988" s="55"/>
      <c r="P988" s="55"/>
      <c r="Q988" s="55"/>
      <c r="R988" s="55"/>
      <c r="S988" s="55"/>
      <c r="T988" s="55"/>
      <c r="U988" s="55"/>
      <c r="V988" s="55"/>
      <c r="W988" s="55"/>
      <c r="X988" s="55"/>
      <c r="Y988" s="55"/>
      <c r="Z988" s="55"/>
    </row>
    <row r="989" spans="1:26">
      <c r="A989" s="64"/>
      <c r="B989" s="470"/>
      <c r="C989" s="449"/>
      <c r="D989" s="450"/>
      <c r="E989" s="450"/>
      <c r="F989" s="450"/>
      <c r="G989" s="450"/>
      <c r="H989" s="450"/>
      <c r="I989" s="55"/>
      <c r="J989" s="55"/>
      <c r="K989" s="55"/>
      <c r="L989" s="55"/>
      <c r="M989" s="55"/>
      <c r="N989" s="55"/>
      <c r="O989" s="55"/>
      <c r="P989" s="55"/>
      <c r="Q989" s="55"/>
      <c r="R989" s="55"/>
      <c r="S989" s="55"/>
      <c r="T989" s="55"/>
      <c r="U989" s="55"/>
      <c r="V989" s="55"/>
      <c r="W989" s="55"/>
      <c r="X989" s="55"/>
      <c r="Y989" s="55"/>
      <c r="Z989" s="55"/>
    </row>
    <row r="990" spans="1:26" ht="22.8">
      <c r="A990" s="64"/>
      <c r="B990" s="470" t="s">
        <v>1551</v>
      </c>
      <c r="C990" s="449"/>
      <c r="D990" s="450"/>
      <c r="E990" s="450"/>
      <c r="F990" s="450"/>
      <c r="G990" s="450"/>
      <c r="H990" s="450"/>
      <c r="I990" s="55"/>
      <c r="J990" s="55"/>
      <c r="K990" s="55"/>
      <c r="L990" s="55"/>
      <c r="M990" s="55"/>
      <c r="N990" s="55"/>
      <c r="O990" s="55"/>
      <c r="P990" s="55"/>
      <c r="Q990" s="55"/>
      <c r="R990" s="55"/>
      <c r="S990" s="55"/>
      <c r="T990" s="55"/>
      <c r="U990" s="55"/>
      <c r="V990" s="55"/>
      <c r="W990" s="55"/>
      <c r="X990" s="55"/>
      <c r="Y990" s="55"/>
      <c r="Z990" s="55"/>
    </row>
    <row r="991" spans="1:26">
      <c r="A991" s="64"/>
      <c r="B991" s="470"/>
      <c r="C991" s="449"/>
      <c r="D991" s="450"/>
      <c r="E991" s="450"/>
      <c r="F991" s="450"/>
      <c r="G991" s="450"/>
      <c r="H991" s="450"/>
      <c r="I991" s="55"/>
      <c r="J991" s="55"/>
      <c r="K991" s="55"/>
      <c r="L991" s="55"/>
      <c r="M991" s="55"/>
      <c r="N991" s="55"/>
      <c r="O991" s="55"/>
      <c r="P991" s="55"/>
      <c r="Q991" s="55"/>
      <c r="R991" s="55"/>
      <c r="S991" s="55"/>
      <c r="T991" s="55"/>
      <c r="U991" s="55"/>
      <c r="V991" s="55"/>
      <c r="W991" s="55"/>
      <c r="X991" s="55"/>
      <c r="Y991" s="55"/>
      <c r="Z991" s="55"/>
    </row>
    <row r="992" spans="1:26">
      <c r="A992" s="64"/>
      <c r="B992" s="470" t="s">
        <v>1200</v>
      </c>
      <c r="C992" s="449"/>
      <c r="D992" s="450"/>
      <c r="E992" s="450"/>
      <c r="F992" s="450"/>
      <c r="G992" s="450"/>
      <c r="H992" s="450"/>
      <c r="I992" s="55"/>
      <c r="J992" s="55"/>
      <c r="K992" s="55"/>
      <c r="L992" s="55"/>
      <c r="M992" s="55"/>
      <c r="N992" s="55"/>
      <c r="O992" s="55"/>
      <c r="P992" s="55"/>
      <c r="Q992" s="55"/>
      <c r="R992" s="55"/>
      <c r="S992" s="55"/>
      <c r="T992" s="55"/>
      <c r="U992" s="55"/>
      <c r="V992" s="55"/>
      <c r="W992" s="55"/>
      <c r="X992" s="55"/>
      <c r="Y992" s="55"/>
      <c r="Z992" s="55"/>
    </row>
    <row r="993" spans="1:26">
      <c r="A993" s="75" t="s">
        <v>1201</v>
      </c>
      <c r="B993" s="483" t="s">
        <v>1202</v>
      </c>
      <c r="C993" s="449"/>
      <c r="D993" s="450"/>
      <c r="E993" s="450"/>
      <c r="F993" s="450"/>
      <c r="G993" s="450"/>
      <c r="H993" s="450"/>
      <c r="I993" s="55"/>
      <c r="J993" s="55"/>
      <c r="K993" s="55"/>
      <c r="L993" s="55"/>
      <c r="M993" s="55"/>
      <c r="N993" s="55"/>
      <c r="O993" s="55"/>
      <c r="P993" s="55"/>
      <c r="Q993" s="55"/>
      <c r="R993" s="55"/>
      <c r="S993" s="55"/>
      <c r="T993" s="55"/>
      <c r="U993" s="55"/>
      <c r="V993" s="55"/>
      <c r="W993" s="55"/>
      <c r="X993" s="55"/>
      <c r="Y993" s="55"/>
      <c r="Z993" s="55"/>
    </row>
    <row r="994" spans="1:26">
      <c r="A994" s="75" t="s">
        <v>1201</v>
      </c>
      <c r="B994" s="483" t="s">
        <v>1203</v>
      </c>
      <c r="C994" s="449"/>
      <c r="D994" s="450"/>
      <c r="E994" s="450"/>
      <c r="F994" s="450"/>
      <c r="G994" s="450"/>
      <c r="H994" s="450"/>
      <c r="I994" s="55"/>
      <c r="J994" s="55"/>
      <c r="K994" s="55"/>
      <c r="L994" s="55"/>
      <c r="M994" s="55"/>
      <c r="N994" s="55"/>
      <c r="O994" s="55"/>
      <c r="P994" s="55"/>
      <c r="Q994" s="55"/>
      <c r="R994" s="55"/>
      <c r="S994" s="55"/>
      <c r="T994" s="55"/>
      <c r="U994" s="55"/>
      <c r="V994" s="55"/>
      <c r="W994" s="55"/>
      <c r="X994" s="55"/>
      <c r="Y994" s="55"/>
      <c r="Z994" s="55"/>
    </row>
    <row r="995" spans="1:26">
      <c r="A995" s="75" t="s">
        <v>1201</v>
      </c>
      <c r="B995" s="483" t="s">
        <v>1204</v>
      </c>
      <c r="C995" s="449"/>
      <c r="D995" s="450"/>
      <c r="E995" s="450"/>
      <c r="F995" s="450"/>
      <c r="G995" s="450"/>
      <c r="H995" s="450"/>
      <c r="I995" s="55"/>
      <c r="J995" s="55"/>
      <c r="K995" s="55"/>
      <c r="L995" s="55"/>
      <c r="M995" s="55"/>
      <c r="N995" s="55"/>
      <c r="O995" s="55"/>
      <c r="P995" s="55"/>
      <c r="Q995" s="55"/>
      <c r="R995" s="55"/>
      <c r="S995" s="55"/>
      <c r="T995" s="55"/>
      <c r="U995" s="55"/>
      <c r="V995" s="55"/>
      <c r="W995" s="55"/>
      <c r="X995" s="55"/>
      <c r="Y995" s="55"/>
      <c r="Z995" s="55"/>
    </row>
    <row r="996" spans="1:26">
      <c r="A996" s="75" t="s">
        <v>1201</v>
      </c>
      <c r="B996" s="483" t="s">
        <v>1205</v>
      </c>
      <c r="C996" s="449"/>
      <c r="D996" s="450"/>
      <c r="E996" s="450"/>
      <c r="F996" s="450"/>
      <c r="G996" s="450"/>
      <c r="H996" s="450"/>
      <c r="I996" s="55"/>
      <c r="J996" s="55"/>
      <c r="K996" s="55"/>
      <c r="L996" s="55"/>
      <c r="M996" s="55"/>
      <c r="N996" s="55"/>
      <c r="O996" s="55"/>
      <c r="P996" s="55"/>
      <c r="Q996" s="55"/>
      <c r="R996" s="55"/>
      <c r="S996" s="55"/>
      <c r="T996" s="55"/>
      <c r="U996" s="55"/>
      <c r="V996" s="55"/>
      <c r="W996" s="55"/>
      <c r="X996" s="55"/>
      <c r="Y996" s="55"/>
      <c r="Z996" s="55"/>
    </row>
    <row r="997" spans="1:26">
      <c r="A997" s="75" t="s">
        <v>1201</v>
      </c>
      <c r="B997" s="483" t="s">
        <v>1206</v>
      </c>
      <c r="C997" s="449"/>
      <c r="D997" s="450"/>
      <c r="E997" s="450"/>
      <c r="F997" s="450"/>
      <c r="G997" s="450"/>
      <c r="H997" s="450"/>
      <c r="I997" s="55"/>
      <c r="J997" s="55"/>
      <c r="K997" s="55"/>
      <c r="L997" s="55"/>
      <c r="M997" s="55"/>
      <c r="N997" s="55"/>
      <c r="O997" s="55"/>
      <c r="P997" s="55"/>
      <c r="Q997" s="55"/>
      <c r="R997" s="55"/>
      <c r="S997" s="55"/>
      <c r="T997" s="55"/>
      <c r="U997" s="55"/>
      <c r="V997" s="55"/>
      <c r="W997" s="55"/>
      <c r="X997" s="55"/>
      <c r="Y997" s="55"/>
      <c r="Z997" s="55"/>
    </row>
    <row r="998" spans="1:26">
      <c r="A998" s="64"/>
      <c r="B998" s="478" t="s">
        <v>1207</v>
      </c>
      <c r="C998" s="174"/>
      <c r="D998" s="174"/>
      <c r="E998" s="174"/>
      <c r="F998" s="174"/>
      <c r="G998" s="174"/>
      <c r="H998" s="174"/>
      <c r="I998" s="50"/>
      <c r="J998" s="50"/>
      <c r="K998" s="50"/>
      <c r="L998" s="50"/>
      <c r="M998" s="50"/>
      <c r="N998" s="50"/>
      <c r="O998" s="50"/>
      <c r="P998" s="50"/>
      <c r="Q998" s="50"/>
      <c r="R998" s="50"/>
      <c r="S998" s="50"/>
      <c r="T998" s="50"/>
      <c r="U998" s="50"/>
      <c r="V998" s="50"/>
      <c r="W998" s="50"/>
      <c r="X998" s="50"/>
      <c r="Y998" s="50"/>
      <c r="Z998" s="50"/>
    </row>
    <row r="999" spans="1:26" ht="23.4">
      <c r="B999" s="167" t="s">
        <v>1550</v>
      </c>
      <c r="C999" s="449"/>
      <c r="D999" s="450"/>
      <c r="E999" s="450"/>
      <c r="F999" s="450"/>
      <c r="G999" s="450"/>
      <c r="H999" s="450"/>
      <c r="I999" s="55"/>
      <c r="J999" s="55"/>
      <c r="K999" s="55"/>
      <c r="L999" s="55"/>
      <c r="M999" s="55"/>
      <c r="N999" s="55"/>
      <c r="O999" s="55"/>
      <c r="P999" s="55"/>
      <c r="Q999" s="55"/>
      <c r="R999" s="55"/>
      <c r="S999" s="55"/>
      <c r="T999" s="55"/>
      <c r="U999" s="55"/>
      <c r="V999" s="55"/>
      <c r="W999" s="55"/>
      <c r="X999" s="55"/>
      <c r="Y999" s="55"/>
      <c r="Z999" s="55"/>
    </row>
    <row r="1000" spans="1:26">
      <c r="A1000" s="64"/>
      <c r="B1000" s="470"/>
      <c r="C1000" s="449"/>
      <c r="D1000" s="450"/>
      <c r="E1000" s="450"/>
      <c r="F1000" s="450"/>
      <c r="G1000" s="450"/>
      <c r="H1000" s="450"/>
      <c r="I1000" s="55"/>
      <c r="J1000" s="55"/>
      <c r="K1000" s="55"/>
      <c r="L1000" s="55"/>
      <c r="M1000" s="55"/>
      <c r="N1000" s="55"/>
      <c r="O1000" s="55"/>
      <c r="P1000" s="55"/>
      <c r="Q1000" s="55"/>
      <c r="R1000" s="55"/>
      <c r="S1000" s="55"/>
      <c r="T1000" s="55"/>
      <c r="U1000" s="55"/>
      <c r="V1000" s="55"/>
      <c r="W1000" s="55"/>
      <c r="X1000" s="55"/>
      <c r="Y1000" s="55"/>
      <c r="Z1000" s="55"/>
    </row>
    <row r="1001" spans="1:26">
      <c r="A1001" s="71"/>
      <c r="B1001" s="476" t="s">
        <v>1208</v>
      </c>
      <c r="C1001" s="449"/>
      <c r="D1001" s="450"/>
      <c r="E1001" s="450"/>
      <c r="F1001" s="450"/>
      <c r="G1001" s="450"/>
      <c r="H1001" s="450"/>
      <c r="I1001" s="55"/>
      <c r="J1001" s="55"/>
      <c r="K1001" s="55"/>
      <c r="L1001" s="55"/>
      <c r="M1001" s="55"/>
      <c r="N1001" s="55"/>
      <c r="O1001" s="55"/>
      <c r="P1001" s="55"/>
      <c r="Q1001" s="55"/>
      <c r="R1001" s="55"/>
      <c r="S1001" s="55"/>
      <c r="T1001" s="55"/>
      <c r="U1001" s="55"/>
      <c r="V1001" s="55"/>
      <c r="W1001" s="55"/>
      <c r="X1001" s="55"/>
      <c r="Y1001" s="55"/>
      <c r="Z1001" s="55"/>
    </row>
    <row r="1002" spans="1:26" ht="26.4">
      <c r="A1002" s="71"/>
      <c r="B1002" s="483" t="s">
        <v>1209</v>
      </c>
      <c r="C1002" s="449"/>
      <c r="D1002" s="450"/>
      <c r="E1002" s="450"/>
      <c r="F1002" s="450"/>
      <c r="G1002" s="450"/>
      <c r="H1002" s="450"/>
      <c r="I1002" s="55"/>
      <c r="J1002" s="55"/>
      <c r="K1002" s="55"/>
      <c r="L1002" s="55"/>
      <c r="M1002" s="55"/>
      <c r="N1002" s="55"/>
      <c r="O1002" s="55"/>
      <c r="P1002" s="55"/>
      <c r="Q1002" s="55"/>
      <c r="R1002" s="55"/>
      <c r="S1002" s="55"/>
      <c r="T1002" s="55"/>
      <c r="U1002" s="55"/>
      <c r="V1002" s="55"/>
      <c r="W1002" s="55"/>
      <c r="X1002" s="55"/>
      <c r="Y1002" s="55"/>
      <c r="Z1002" s="55"/>
    </row>
    <row r="1003" spans="1:26">
      <c r="B1003" s="71" t="s">
        <v>1210</v>
      </c>
      <c r="C1003" s="449"/>
      <c r="D1003" s="450"/>
      <c r="E1003" s="450"/>
      <c r="F1003" s="450"/>
      <c r="G1003" s="450"/>
      <c r="H1003" s="450"/>
      <c r="I1003" s="55"/>
      <c r="J1003" s="55"/>
      <c r="K1003" s="55"/>
      <c r="L1003" s="55"/>
      <c r="M1003" s="55"/>
      <c r="N1003" s="55"/>
      <c r="O1003" s="55"/>
      <c r="P1003" s="55"/>
      <c r="Q1003" s="55"/>
      <c r="R1003" s="55"/>
      <c r="S1003" s="55"/>
      <c r="T1003" s="55"/>
      <c r="U1003" s="55"/>
      <c r="V1003" s="55"/>
      <c r="W1003" s="55"/>
      <c r="X1003" s="55"/>
      <c r="Y1003" s="55"/>
      <c r="Z1003" s="55"/>
    </row>
    <row r="1004" spans="1:26">
      <c r="A1004" s="71"/>
      <c r="B1004" s="483" t="s">
        <v>1211</v>
      </c>
      <c r="C1004" s="449"/>
      <c r="D1004" s="450"/>
      <c r="E1004" s="450"/>
      <c r="F1004" s="450"/>
      <c r="G1004" s="450"/>
      <c r="H1004" s="450"/>
      <c r="I1004" s="55"/>
      <c r="J1004" s="55"/>
      <c r="K1004" s="55"/>
      <c r="L1004" s="55"/>
      <c r="M1004" s="55"/>
      <c r="N1004" s="55"/>
      <c r="O1004" s="55"/>
      <c r="P1004" s="55"/>
      <c r="Q1004" s="55"/>
      <c r="R1004" s="55"/>
      <c r="S1004" s="55"/>
      <c r="T1004" s="55"/>
      <c r="U1004" s="55"/>
      <c r="V1004" s="55"/>
      <c r="W1004" s="55"/>
      <c r="X1004" s="55"/>
      <c r="Y1004" s="55"/>
      <c r="Z1004" s="55"/>
    </row>
    <row r="1005" spans="1:26">
      <c r="A1005" s="71"/>
      <c r="B1005" s="483"/>
      <c r="C1005" s="449"/>
      <c r="D1005" s="450"/>
      <c r="E1005" s="450"/>
      <c r="F1005" s="450"/>
      <c r="G1005" s="450"/>
      <c r="H1005" s="450"/>
      <c r="I1005" s="55"/>
      <c r="J1005" s="55"/>
      <c r="K1005" s="55"/>
      <c r="L1005" s="55"/>
      <c r="M1005" s="55"/>
      <c r="N1005" s="55"/>
      <c r="O1005" s="55"/>
      <c r="P1005" s="55"/>
      <c r="Q1005" s="55"/>
      <c r="R1005" s="55"/>
      <c r="S1005" s="55"/>
      <c r="T1005" s="55"/>
      <c r="U1005" s="55"/>
      <c r="V1005" s="55"/>
      <c r="W1005" s="55"/>
      <c r="X1005" s="55"/>
      <c r="Y1005" s="55"/>
      <c r="Z1005" s="55"/>
    </row>
    <row r="1006" spans="1:26">
      <c r="A1006" s="75"/>
      <c r="B1006" s="492" t="s">
        <v>1212</v>
      </c>
      <c r="C1006" s="449"/>
      <c r="D1006" s="450"/>
      <c r="E1006" s="450"/>
      <c r="F1006" s="450"/>
      <c r="G1006" s="450"/>
      <c r="H1006" s="450"/>
      <c r="I1006" s="55"/>
      <c r="J1006" s="55"/>
      <c r="K1006" s="55"/>
      <c r="L1006" s="55"/>
      <c r="M1006" s="55"/>
      <c r="N1006" s="55"/>
      <c r="O1006" s="55"/>
      <c r="P1006" s="55"/>
      <c r="Q1006" s="55"/>
      <c r="R1006" s="55"/>
      <c r="S1006" s="55"/>
      <c r="T1006" s="55"/>
      <c r="U1006" s="55"/>
      <c r="V1006" s="55"/>
      <c r="W1006" s="55"/>
      <c r="X1006" s="55"/>
      <c r="Y1006" s="55"/>
      <c r="Z1006" s="55"/>
    </row>
    <row r="1007" spans="1:26">
      <c r="A1007" s="75" t="s">
        <v>1201</v>
      </c>
      <c r="B1007" s="483" t="s">
        <v>1213</v>
      </c>
      <c r="C1007" s="449"/>
      <c r="D1007" s="450"/>
      <c r="E1007" s="450"/>
      <c r="F1007" s="450"/>
      <c r="G1007" s="450"/>
      <c r="H1007" s="450"/>
      <c r="I1007" s="55"/>
      <c r="J1007" s="55"/>
      <c r="K1007" s="55"/>
      <c r="L1007" s="55"/>
      <c r="M1007" s="55"/>
      <c r="N1007" s="55"/>
      <c r="O1007" s="55"/>
      <c r="P1007" s="55"/>
      <c r="Q1007" s="55"/>
      <c r="R1007" s="55"/>
      <c r="S1007" s="55"/>
      <c r="T1007" s="55"/>
      <c r="U1007" s="55"/>
      <c r="V1007" s="55"/>
      <c r="W1007" s="55"/>
      <c r="X1007" s="55"/>
      <c r="Y1007" s="55"/>
      <c r="Z1007" s="55"/>
    </row>
    <row r="1008" spans="1:26">
      <c r="A1008" s="75" t="s">
        <v>1201</v>
      </c>
      <c r="B1008" s="483" t="s">
        <v>1214</v>
      </c>
      <c r="C1008" s="449"/>
      <c r="D1008" s="450"/>
      <c r="E1008" s="450"/>
      <c r="F1008" s="450"/>
      <c r="G1008" s="450"/>
      <c r="H1008" s="450"/>
      <c r="I1008" s="55"/>
      <c r="J1008" s="55"/>
      <c r="K1008" s="55"/>
      <c r="L1008" s="55"/>
      <c r="M1008" s="55"/>
      <c r="N1008" s="55"/>
      <c r="O1008" s="55"/>
      <c r="P1008" s="55"/>
      <c r="Q1008" s="55"/>
      <c r="R1008" s="55"/>
      <c r="S1008" s="55"/>
      <c r="T1008" s="55"/>
      <c r="U1008" s="55"/>
      <c r="V1008" s="55"/>
      <c r="W1008" s="55"/>
      <c r="X1008" s="55"/>
      <c r="Y1008" s="55"/>
      <c r="Z1008" s="55"/>
    </row>
    <row r="1009" spans="1:26">
      <c r="A1009" s="75" t="s">
        <v>1201</v>
      </c>
      <c r="B1009" s="483" t="s">
        <v>1215</v>
      </c>
      <c r="C1009" s="449"/>
      <c r="D1009" s="450"/>
      <c r="E1009" s="450"/>
      <c r="F1009" s="450"/>
      <c r="G1009" s="450"/>
      <c r="H1009" s="450"/>
      <c r="I1009" s="55"/>
      <c r="J1009" s="55"/>
      <c r="K1009" s="55"/>
      <c r="L1009" s="55"/>
      <c r="M1009" s="55"/>
      <c r="N1009" s="55"/>
      <c r="O1009" s="55"/>
      <c r="P1009" s="55"/>
      <c r="Q1009" s="55"/>
      <c r="R1009" s="55"/>
      <c r="S1009" s="55"/>
      <c r="T1009" s="55"/>
      <c r="U1009" s="55"/>
      <c r="V1009" s="55"/>
      <c r="W1009" s="55"/>
      <c r="X1009" s="55"/>
      <c r="Y1009" s="55"/>
      <c r="Z1009" s="55"/>
    </row>
    <row r="1010" spans="1:26">
      <c r="A1010" s="75" t="s">
        <v>1201</v>
      </c>
      <c r="B1010" s="483" t="s">
        <v>1167</v>
      </c>
      <c r="C1010" s="449"/>
      <c r="D1010" s="450"/>
      <c r="E1010" s="450"/>
      <c r="F1010" s="450"/>
      <c r="G1010" s="450"/>
      <c r="H1010" s="450"/>
      <c r="I1010" s="55"/>
      <c r="J1010" s="55"/>
      <c r="K1010" s="55"/>
      <c r="L1010" s="55"/>
      <c r="M1010" s="55"/>
      <c r="N1010" s="55"/>
      <c r="O1010" s="55"/>
      <c r="P1010" s="55"/>
      <c r="Q1010" s="55"/>
      <c r="R1010" s="55"/>
      <c r="S1010" s="55"/>
      <c r="T1010" s="55"/>
      <c r="U1010" s="55"/>
      <c r="V1010" s="55"/>
      <c r="W1010" s="55"/>
      <c r="X1010" s="55"/>
      <c r="Y1010" s="55"/>
      <c r="Z1010" s="55"/>
    </row>
    <row r="1011" spans="1:26">
      <c r="A1011" s="75" t="s">
        <v>1201</v>
      </c>
      <c r="B1011" s="483" t="s">
        <v>1216</v>
      </c>
      <c r="C1011" s="449"/>
      <c r="D1011" s="450"/>
      <c r="E1011" s="450"/>
      <c r="F1011" s="450"/>
      <c r="G1011" s="450"/>
      <c r="H1011" s="450"/>
      <c r="I1011" s="55"/>
      <c r="J1011" s="55"/>
      <c r="K1011" s="55"/>
      <c r="L1011" s="55"/>
      <c r="M1011" s="55"/>
      <c r="N1011" s="55"/>
      <c r="O1011" s="55"/>
      <c r="P1011" s="55"/>
      <c r="Q1011" s="55"/>
      <c r="R1011" s="55"/>
      <c r="S1011" s="55"/>
      <c r="T1011" s="55"/>
      <c r="U1011" s="55"/>
      <c r="V1011" s="55"/>
      <c r="W1011" s="55"/>
      <c r="X1011" s="55"/>
      <c r="Y1011" s="55"/>
      <c r="Z1011" s="55"/>
    </row>
    <row r="1012" spans="1:26">
      <c r="A1012" s="75" t="s">
        <v>1201</v>
      </c>
      <c r="B1012" s="483" t="s">
        <v>1217</v>
      </c>
      <c r="C1012" s="449"/>
      <c r="D1012" s="450"/>
      <c r="E1012" s="450"/>
      <c r="F1012" s="450"/>
      <c r="G1012" s="450"/>
      <c r="H1012" s="450"/>
      <c r="I1012" s="55"/>
      <c r="J1012" s="55"/>
      <c r="K1012" s="55"/>
      <c r="L1012" s="55"/>
      <c r="M1012" s="55"/>
      <c r="N1012" s="55"/>
      <c r="O1012" s="55"/>
      <c r="P1012" s="55"/>
      <c r="Q1012" s="55"/>
      <c r="R1012" s="55"/>
      <c r="S1012" s="55"/>
      <c r="T1012" s="55"/>
      <c r="U1012" s="55"/>
      <c r="V1012" s="55"/>
      <c r="W1012" s="55"/>
      <c r="X1012" s="55"/>
      <c r="Y1012" s="55"/>
      <c r="Z1012" s="55"/>
    </row>
    <row r="1013" spans="1:26">
      <c r="A1013" s="75" t="s">
        <v>1201</v>
      </c>
      <c r="B1013" s="483" t="s">
        <v>1218</v>
      </c>
      <c r="C1013" s="449"/>
      <c r="D1013" s="450"/>
      <c r="E1013" s="450"/>
      <c r="F1013" s="450"/>
      <c r="G1013" s="450"/>
      <c r="H1013" s="450"/>
      <c r="I1013" s="55"/>
      <c r="J1013" s="55"/>
      <c r="K1013" s="55"/>
      <c r="L1013" s="55"/>
      <c r="M1013" s="55"/>
      <c r="N1013" s="55"/>
      <c r="O1013" s="55"/>
      <c r="P1013" s="55"/>
      <c r="Q1013" s="55"/>
      <c r="R1013" s="55"/>
      <c r="S1013" s="55"/>
      <c r="T1013" s="55"/>
      <c r="U1013" s="55"/>
      <c r="V1013" s="55"/>
      <c r="W1013" s="55"/>
      <c r="X1013" s="55"/>
      <c r="Y1013" s="55"/>
      <c r="Z1013" s="55"/>
    </row>
    <row r="1014" spans="1:26">
      <c r="A1014" s="64"/>
      <c r="B1014" s="470"/>
      <c r="C1014" s="449"/>
      <c r="D1014" s="450"/>
      <c r="E1014" s="450"/>
      <c r="F1014" s="450"/>
      <c r="G1014" s="450"/>
      <c r="H1014" s="450"/>
      <c r="I1014" s="55"/>
      <c r="J1014" s="55"/>
      <c r="K1014" s="55"/>
      <c r="L1014" s="55"/>
      <c r="M1014" s="55"/>
      <c r="N1014" s="55"/>
      <c r="O1014" s="55"/>
      <c r="P1014" s="55"/>
      <c r="Q1014" s="55"/>
      <c r="R1014" s="55"/>
      <c r="S1014" s="55"/>
      <c r="T1014" s="55"/>
      <c r="U1014" s="55"/>
      <c r="V1014" s="55"/>
      <c r="W1014" s="55"/>
      <c r="X1014" s="55"/>
      <c r="Y1014" s="55"/>
      <c r="Z1014" s="55"/>
    </row>
    <row r="1015" spans="1:26" ht="26.4">
      <c r="A1015" s="64"/>
      <c r="B1015" s="483" t="s">
        <v>1549</v>
      </c>
      <c r="C1015" s="449"/>
      <c r="D1015" s="450"/>
      <c r="E1015" s="450"/>
      <c r="F1015" s="450"/>
      <c r="G1015" s="450"/>
      <c r="H1015" s="450"/>
      <c r="I1015" s="55"/>
      <c r="J1015" s="55"/>
      <c r="K1015" s="55"/>
      <c r="L1015" s="55"/>
      <c r="M1015" s="55"/>
      <c r="N1015" s="55"/>
      <c r="O1015" s="55"/>
      <c r="P1015" s="55"/>
      <c r="Q1015" s="55"/>
      <c r="R1015" s="55"/>
      <c r="S1015" s="55"/>
      <c r="T1015" s="55"/>
      <c r="U1015" s="55"/>
      <c r="V1015" s="55"/>
      <c r="W1015" s="55"/>
      <c r="X1015" s="55"/>
      <c r="Y1015" s="55"/>
      <c r="Z1015" s="55"/>
    </row>
    <row r="1016" spans="1:26">
      <c r="A1016" s="64"/>
      <c r="B1016" s="470"/>
      <c r="C1016" s="449"/>
      <c r="D1016" s="450"/>
      <c r="E1016" s="450"/>
      <c r="F1016" s="450"/>
      <c r="G1016" s="450"/>
      <c r="H1016" s="450"/>
      <c r="I1016" s="55"/>
      <c r="J1016" s="55"/>
      <c r="K1016" s="55"/>
      <c r="L1016" s="55"/>
      <c r="M1016" s="55"/>
      <c r="N1016" s="55"/>
      <c r="O1016" s="55"/>
      <c r="P1016" s="55"/>
      <c r="Q1016" s="55"/>
      <c r="R1016" s="55"/>
      <c r="S1016" s="55"/>
      <c r="T1016" s="55"/>
      <c r="U1016" s="55"/>
      <c r="V1016" s="55"/>
      <c r="W1016" s="55"/>
      <c r="X1016" s="55"/>
      <c r="Y1016" s="55"/>
      <c r="Z1016" s="55"/>
    </row>
    <row r="1017" spans="1:26">
      <c r="A1017" s="64"/>
      <c r="B1017" s="477" t="s">
        <v>723</v>
      </c>
      <c r="C1017" s="449"/>
      <c r="D1017" s="450"/>
      <c r="E1017" s="450"/>
      <c r="F1017" s="450"/>
      <c r="G1017" s="450"/>
      <c r="H1017" s="450"/>
      <c r="I1017" s="55"/>
      <c r="J1017" s="55"/>
      <c r="K1017" s="55"/>
      <c r="L1017" s="55"/>
      <c r="M1017" s="55"/>
      <c r="N1017" s="55"/>
      <c r="O1017" s="55"/>
      <c r="P1017" s="55"/>
      <c r="Q1017" s="55"/>
      <c r="R1017" s="55"/>
      <c r="S1017" s="55"/>
      <c r="T1017" s="55"/>
      <c r="U1017" s="55"/>
      <c r="V1017" s="55"/>
      <c r="W1017" s="55"/>
      <c r="X1017" s="55"/>
      <c r="Y1017" s="55"/>
      <c r="Z1017" s="55"/>
    </row>
    <row r="1018" spans="1:26" ht="22.8">
      <c r="A1018" s="64"/>
      <c r="B1018" s="470" t="s">
        <v>1548</v>
      </c>
      <c r="C1018" s="449"/>
      <c r="D1018" s="450"/>
      <c r="E1018" s="450"/>
      <c r="F1018" s="450"/>
      <c r="G1018" s="450"/>
      <c r="H1018" s="450"/>
      <c r="I1018" s="55"/>
      <c r="J1018" s="55"/>
      <c r="K1018" s="55"/>
      <c r="L1018" s="55"/>
      <c r="M1018" s="55"/>
      <c r="N1018" s="55"/>
      <c r="O1018" s="55"/>
      <c r="P1018" s="55"/>
      <c r="Q1018" s="55"/>
      <c r="R1018" s="55"/>
      <c r="S1018" s="55"/>
      <c r="T1018" s="55"/>
      <c r="U1018" s="55"/>
      <c r="V1018" s="55"/>
      <c r="W1018" s="55"/>
      <c r="X1018" s="55"/>
      <c r="Y1018" s="55"/>
      <c r="Z1018" s="55"/>
    </row>
    <row r="1019" spans="1:26">
      <c r="A1019" s="64"/>
      <c r="B1019" s="470"/>
      <c r="C1019" s="449"/>
      <c r="D1019" s="450"/>
      <c r="E1019" s="450"/>
      <c r="F1019" s="450"/>
      <c r="G1019" s="450"/>
      <c r="H1019" s="450"/>
      <c r="I1019" s="55"/>
      <c r="J1019" s="55"/>
      <c r="K1019" s="55"/>
      <c r="L1019" s="55"/>
      <c r="M1019" s="55"/>
      <c r="N1019" s="55"/>
      <c r="O1019" s="55"/>
      <c r="P1019" s="55"/>
      <c r="Q1019" s="55"/>
      <c r="R1019" s="55"/>
      <c r="S1019" s="55"/>
      <c r="T1019" s="55"/>
      <c r="U1019" s="55"/>
      <c r="V1019" s="55"/>
      <c r="W1019" s="55"/>
      <c r="X1019" s="55"/>
      <c r="Y1019" s="55"/>
      <c r="Z1019" s="55"/>
    </row>
    <row r="1020" spans="1:26">
      <c r="A1020" s="71"/>
      <c r="B1020" s="483"/>
      <c r="C1020" s="453"/>
      <c r="D1020" s="453"/>
      <c r="E1020" s="453"/>
      <c r="F1020" s="453"/>
      <c r="G1020" s="453"/>
      <c r="H1020" s="453"/>
      <c r="I1020" s="12"/>
      <c r="J1020" s="12"/>
      <c r="K1020" s="12"/>
      <c r="L1020" s="12"/>
      <c r="M1020" s="12"/>
      <c r="N1020" s="12"/>
      <c r="O1020" s="12"/>
      <c r="P1020" s="12"/>
      <c r="Q1020" s="12"/>
      <c r="R1020" s="12"/>
      <c r="S1020" s="12"/>
      <c r="T1020" s="12"/>
      <c r="U1020" s="12"/>
      <c r="V1020" s="12"/>
      <c r="W1020" s="12"/>
      <c r="X1020" s="12"/>
      <c r="Y1020" s="12"/>
      <c r="Z1020" s="12"/>
    </row>
    <row r="1021" spans="1:26">
      <c r="A1021" s="71"/>
      <c r="B1021" s="483"/>
      <c r="C1021" s="453"/>
      <c r="D1021" s="453"/>
      <c r="E1021" s="453"/>
      <c r="F1021" s="453"/>
      <c r="G1021" s="453"/>
      <c r="H1021" s="453"/>
      <c r="I1021" s="12"/>
      <c r="J1021" s="12"/>
      <c r="K1021" s="12"/>
      <c r="L1021" s="12"/>
      <c r="M1021" s="12"/>
      <c r="N1021" s="12"/>
      <c r="O1021" s="12"/>
      <c r="P1021" s="12"/>
      <c r="Q1021" s="12"/>
      <c r="R1021" s="12"/>
      <c r="S1021" s="12"/>
      <c r="T1021" s="12"/>
      <c r="U1021" s="12"/>
      <c r="V1021" s="12"/>
      <c r="W1021" s="12"/>
      <c r="X1021" s="12"/>
      <c r="Y1021" s="12"/>
      <c r="Z1021" s="12"/>
    </row>
    <row r="1022" spans="1:26" ht="17.399999999999999">
      <c r="A1022" s="69" t="s">
        <v>1219</v>
      </c>
      <c r="B1022" s="470"/>
      <c r="C1022" s="449"/>
      <c r="D1022" s="450"/>
      <c r="E1022" s="450"/>
      <c r="F1022" s="450"/>
      <c r="G1022" s="450"/>
      <c r="H1022" s="450"/>
      <c r="I1022" s="12"/>
      <c r="J1022" s="12"/>
      <c r="K1022" s="12"/>
      <c r="L1022" s="12"/>
      <c r="M1022" s="12"/>
      <c r="N1022" s="12"/>
      <c r="O1022" s="12"/>
      <c r="P1022" s="12"/>
      <c r="Q1022" s="12"/>
      <c r="R1022" s="12"/>
      <c r="S1022" s="12"/>
      <c r="T1022" s="12"/>
      <c r="U1022" s="12"/>
      <c r="V1022" s="12"/>
      <c r="W1022" s="12"/>
      <c r="X1022" s="12"/>
      <c r="Y1022" s="12"/>
      <c r="Z1022" s="12"/>
    </row>
    <row r="1023" spans="1:26">
      <c r="A1023" s="64"/>
      <c r="B1023" s="470"/>
      <c r="C1023" s="449"/>
      <c r="D1023" s="450"/>
      <c r="E1023" s="450"/>
      <c r="F1023" s="450"/>
      <c r="G1023" s="450"/>
      <c r="H1023" s="450"/>
      <c r="I1023" s="55"/>
      <c r="J1023" s="55"/>
      <c r="K1023" s="55"/>
      <c r="L1023" s="55"/>
      <c r="M1023" s="55"/>
      <c r="N1023" s="55"/>
      <c r="O1023" s="55"/>
      <c r="P1023" s="55"/>
      <c r="Q1023" s="55"/>
      <c r="R1023" s="55"/>
      <c r="S1023" s="55"/>
      <c r="T1023" s="55"/>
      <c r="U1023" s="55"/>
      <c r="V1023" s="55"/>
      <c r="W1023" s="55"/>
      <c r="X1023" s="55"/>
      <c r="Y1023" s="55"/>
      <c r="Z1023" s="55"/>
    </row>
    <row r="1024" spans="1:26">
      <c r="A1024" s="64"/>
      <c r="B1024" s="477" t="s">
        <v>705</v>
      </c>
      <c r="C1024" s="449"/>
      <c r="D1024" s="450"/>
      <c r="E1024" s="450"/>
      <c r="F1024" s="450"/>
      <c r="G1024" s="450"/>
      <c r="H1024" s="450"/>
      <c r="I1024" s="55"/>
      <c r="J1024" s="55"/>
      <c r="K1024" s="55"/>
      <c r="L1024" s="55"/>
      <c r="M1024" s="55"/>
      <c r="N1024" s="55"/>
      <c r="O1024" s="55"/>
      <c r="P1024" s="55"/>
      <c r="Q1024" s="55"/>
      <c r="R1024" s="55"/>
      <c r="S1024" s="55"/>
      <c r="T1024" s="55"/>
      <c r="U1024" s="55"/>
      <c r="V1024" s="55"/>
      <c r="W1024" s="55"/>
      <c r="X1024" s="55"/>
      <c r="Y1024" s="55"/>
      <c r="Z1024" s="55"/>
    </row>
    <row r="1025" spans="1:26">
      <c r="A1025" s="64"/>
      <c r="B1025" s="470" t="s">
        <v>1220</v>
      </c>
      <c r="C1025" s="449"/>
      <c r="D1025" s="450"/>
      <c r="E1025" s="450"/>
      <c r="F1025" s="450"/>
      <c r="G1025" s="450"/>
      <c r="H1025" s="450"/>
      <c r="I1025" s="55"/>
      <c r="J1025" s="55"/>
      <c r="K1025" s="55"/>
      <c r="L1025" s="55"/>
      <c r="M1025" s="55"/>
      <c r="N1025" s="55"/>
      <c r="O1025" s="55"/>
      <c r="P1025" s="55"/>
      <c r="Q1025" s="55"/>
      <c r="R1025" s="55"/>
      <c r="S1025" s="55"/>
      <c r="T1025" s="55"/>
      <c r="U1025" s="55"/>
      <c r="V1025" s="55"/>
      <c r="W1025" s="55"/>
      <c r="X1025" s="55"/>
      <c r="Y1025" s="55"/>
      <c r="Z1025" s="55"/>
    </row>
    <row r="1026" spans="1:26">
      <c r="B1026" s="64" t="s">
        <v>935</v>
      </c>
      <c r="C1026" s="449"/>
      <c r="D1026" s="450"/>
      <c r="E1026" s="450"/>
      <c r="F1026" s="450"/>
      <c r="G1026" s="450"/>
      <c r="H1026" s="450"/>
      <c r="I1026" s="55"/>
      <c r="J1026" s="55"/>
      <c r="K1026" s="55"/>
      <c r="L1026" s="55"/>
      <c r="M1026" s="55"/>
      <c r="N1026" s="55"/>
      <c r="O1026" s="55"/>
      <c r="P1026" s="55"/>
      <c r="Q1026" s="55"/>
      <c r="R1026" s="55"/>
      <c r="S1026" s="55"/>
      <c r="T1026" s="55"/>
      <c r="U1026" s="55"/>
      <c r="V1026" s="55"/>
      <c r="W1026" s="55"/>
      <c r="X1026" s="55"/>
      <c r="Y1026" s="55"/>
      <c r="Z1026" s="55"/>
    </row>
    <row r="1027" spans="1:26">
      <c r="A1027" s="72" t="s">
        <v>119</v>
      </c>
      <c r="B1027" s="479" t="s">
        <v>1084</v>
      </c>
      <c r="C1027" s="450"/>
      <c r="E1027" s="450"/>
      <c r="F1027" s="450"/>
      <c r="G1027" s="450"/>
      <c r="H1027" s="450"/>
      <c r="I1027" s="55"/>
      <c r="J1027" s="55"/>
      <c r="K1027" s="55"/>
      <c r="L1027" s="55"/>
      <c r="M1027" s="55"/>
      <c r="N1027" s="55"/>
      <c r="O1027" s="55"/>
      <c r="P1027" s="55"/>
      <c r="Q1027" s="55"/>
      <c r="R1027" s="55"/>
      <c r="S1027" s="55"/>
      <c r="T1027" s="55"/>
      <c r="U1027" s="55"/>
      <c r="V1027" s="55"/>
      <c r="W1027" s="55"/>
      <c r="X1027" s="55"/>
      <c r="Y1027" s="55"/>
      <c r="Z1027" s="55"/>
    </row>
    <row r="1028" spans="1:26">
      <c r="A1028" s="72" t="s">
        <v>119</v>
      </c>
      <c r="B1028" s="479" t="s">
        <v>811</v>
      </c>
      <c r="C1028" s="450"/>
      <c r="E1028" s="450"/>
      <c r="F1028" s="450"/>
      <c r="G1028" s="450"/>
      <c r="H1028" s="450"/>
      <c r="I1028" s="55"/>
      <c r="J1028" s="55"/>
      <c r="K1028" s="55"/>
      <c r="L1028" s="55"/>
      <c r="M1028" s="55"/>
      <c r="N1028" s="55"/>
      <c r="O1028" s="55"/>
      <c r="P1028" s="55"/>
      <c r="Q1028" s="55"/>
      <c r="R1028" s="55"/>
      <c r="S1028" s="55"/>
      <c r="T1028" s="55"/>
      <c r="U1028" s="55"/>
      <c r="V1028" s="55"/>
      <c r="W1028" s="55"/>
      <c r="X1028" s="55"/>
      <c r="Y1028" s="55"/>
      <c r="Z1028" s="55"/>
    </row>
    <row r="1029" spans="1:26">
      <c r="A1029" s="72" t="s">
        <v>119</v>
      </c>
      <c r="B1029" s="480" t="s">
        <v>770</v>
      </c>
      <c r="C1029" s="450"/>
      <c r="E1029" s="450"/>
      <c r="F1029" s="450"/>
      <c r="G1029" s="450"/>
      <c r="H1029" s="450"/>
      <c r="I1029" s="55"/>
      <c r="J1029" s="55"/>
      <c r="K1029" s="55"/>
      <c r="L1029" s="55"/>
      <c r="M1029" s="55"/>
      <c r="N1029" s="55"/>
      <c r="O1029" s="55"/>
      <c r="P1029" s="55"/>
      <c r="Q1029" s="55"/>
      <c r="R1029" s="55"/>
      <c r="S1029" s="55"/>
      <c r="T1029" s="55"/>
      <c r="U1029" s="55"/>
      <c r="V1029" s="55"/>
      <c r="W1029" s="55"/>
      <c r="X1029" s="55"/>
      <c r="Y1029" s="55"/>
      <c r="Z1029" s="55"/>
    </row>
    <row r="1030" spans="1:26">
      <c r="A1030" s="72" t="s">
        <v>119</v>
      </c>
      <c r="B1030" s="479" t="s">
        <v>1136</v>
      </c>
      <c r="C1030" s="450"/>
      <c r="E1030" s="450"/>
      <c r="F1030" s="450"/>
      <c r="G1030" s="450"/>
      <c r="H1030" s="450"/>
      <c r="I1030" s="55"/>
      <c r="J1030" s="55"/>
      <c r="K1030" s="55"/>
      <c r="L1030" s="55"/>
      <c r="M1030" s="55"/>
      <c r="N1030" s="55"/>
      <c r="O1030" s="55"/>
      <c r="P1030" s="55"/>
      <c r="Q1030" s="55"/>
      <c r="R1030" s="55"/>
      <c r="S1030" s="55"/>
      <c r="T1030" s="55"/>
      <c r="U1030" s="55"/>
      <c r="V1030" s="55"/>
      <c r="W1030" s="55"/>
      <c r="X1030" s="55"/>
      <c r="Y1030" s="55"/>
      <c r="Z1030" s="55"/>
    </row>
    <row r="1031" spans="1:26">
      <c r="A1031" s="72" t="s">
        <v>119</v>
      </c>
      <c r="B1031" s="480" t="s">
        <v>707</v>
      </c>
      <c r="C1031" s="451"/>
      <c r="E1031" s="450"/>
      <c r="F1031" s="450"/>
      <c r="G1031" s="450"/>
      <c r="H1031" s="450"/>
      <c r="I1031" s="12"/>
      <c r="J1031" s="12"/>
      <c r="K1031" s="12"/>
      <c r="L1031" s="12"/>
      <c r="M1031" s="12"/>
      <c r="N1031" s="12"/>
      <c r="O1031" s="12"/>
      <c r="P1031" s="12"/>
      <c r="Q1031" s="12"/>
      <c r="R1031" s="12"/>
      <c r="S1031" s="12"/>
      <c r="T1031" s="12"/>
      <c r="U1031" s="12"/>
      <c r="V1031" s="12"/>
      <c r="W1031" s="12"/>
      <c r="X1031" s="12"/>
      <c r="Y1031" s="12"/>
      <c r="Z1031" s="12"/>
    </row>
    <row r="1032" spans="1:26">
      <c r="A1032" s="64"/>
      <c r="B1032" s="487"/>
      <c r="C1032" s="457"/>
      <c r="D1032" s="451"/>
      <c r="E1032" s="450"/>
      <c r="F1032" s="450"/>
      <c r="G1032" s="450"/>
      <c r="H1032" s="450"/>
      <c r="I1032" s="12"/>
      <c r="J1032" s="12"/>
      <c r="K1032" s="12"/>
      <c r="L1032" s="12"/>
      <c r="M1032" s="12"/>
      <c r="N1032" s="12"/>
      <c r="O1032" s="12"/>
      <c r="P1032" s="12"/>
      <c r="Q1032" s="12"/>
      <c r="R1032" s="12"/>
      <c r="S1032" s="12"/>
      <c r="T1032" s="12"/>
      <c r="U1032" s="12"/>
      <c r="V1032" s="12"/>
      <c r="W1032" s="12"/>
      <c r="X1032" s="12"/>
      <c r="Y1032" s="12"/>
      <c r="Z1032" s="12"/>
    </row>
    <row r="1033" spans="1:26">
      <c r="A1033" s="64"/>
      <c r="B1033" s="477" t="s">
        <v>942</v>
      </c>
      <c r="C1033" s="449"/>
      <c r="D1033" s="450"/>
      <c r="E1033" s="450"/>
      <c r="F1033" s="450"/>
      <c r="G1033" s="450"/>
      <c r="H1033" s="450"/>
      <c r="I1033" s="55"/>
      <c r="J1033" s="55"/>
      <c r="K1033" s="55"/>
      <c r="L1033" s="55"/>
      <c r="M1033" s="55"/>
      <c r="N1033" s="55"/>
      <c r="O1033" s="55"/>
      <c r="P1033" s="55"/>
      <c r="Q1033" s="55"/>
      <c r="R1033" s="55"/>
      <c r="S1033" s="55"/>
      <c r="T1033" s="55"/>
      <c r="U1033" s="55"/>
      <c r="V1033" s="55"/>
      <c r="W1033" s="55"/>
      <c r="X1033" s="55"/>
      <c r="Y1033" s="55"/>
      <c r="Z1033" s="55"/>
    </row>
    <row r="1034" spans="1:26">
      <c r="A1034" s="64"/>
      <c r="B1034" s="470" t="s">
        <v>772</v>
      </c>
      <c r="C1034" s="449"/>
      <c r="D1034" s="450"/>
      <c r="E1034" s="450"/>
      <c r="F1034" s="450"/>
      <c r="G1034" s="450"/>
      <c r="H1034" s="450"/>
      <c r="I1034" s="55"/>
      <c r="J1034" s="55"/>
      <c r="K1034" s="55"/>
      <c r="L1034" s="55"/>
      <c r="M1034" s="55"/>
      <c r="N1034" s="55"/>
      <c r="O1034" s="55"/>
      <c r="P1034" s="55"/>
      <c r="Q1034" s="55"/>
      <c r="R1034" s="55"/>
      <c r="S1034" s="55"/>
      <c r="T1034" s="55"/>
      <c r="U1034" s="55"/>
      <c r="V1034" s="55"/>
      <c r="W1034" s="55"/>
      <c r="X1034" s="55"/>
      <c r="Y1034" s="55"/>
      <c r="Z1034" s="55"/>
    </row>
    <row r="1035" spans="1:26">
      <c r="B1035" s="65" t="s">
        <v>953</v>
      </c>
      <c r="C1035" s="449"/>
      <c r="D1035" s="450"/>
      <c r="E1035" s="450"/>
      <c r="F1035" s="450"/>
      <c r="G1035" s="450"/>
      <c r="H1035" s="450"/>
      <c r="I1035" s="55"/>
      <c r="J1035" s="55"/>
      <c r="K1035" s="55"/>
      <c r="L1035" s="55"/>
      <c r="M1035" s="55"/>
      <c r="N1035" s="55"/>
      <c r="O1035" s="55"/>
      <c r="P1035" s="55"/>
      <c r="Q1035" s="55"/>
      <c r="R1035" s="55"/>
      <c r="S1035" s="55"/>
      <c r="T1035" s="55"/>
      <c r="U1035" s="55"/>
      <c r="V1035" s="55"/>
      <c r="W1035" s="55"/>
      <c r="X1035" s="55"/>
      <c r="Y1035" s="55"/>
      <c r="Z1035" s="55"/>
    </row>
    <row r="1036" spans="1:26">
      <c r="B1036" s="65" t="s">
        <v>773</v>
      </c>
      <c r="C1036" s="449"/>
      <c r="D1036" s="450"/>
      <c r="E1036" s="450"/>
      <c r="F1036" s="450"/>
      <c r="G1036" s="450"/>
      <c r="H1036" s="450"/>
      <c r="I1036" s="55"/>
      <c r="J1036" s="55"/>
      <c r="K1036" s="55"/>
      <c r="L1036" s="55"/>
      <c r="M1036" s="55"/>
      <c r="N1036" s="55"/>
      <c r="O1036" s="55"/>
      <c r="P1036" s="55"/>
      <c r="Q1036" s="55"/>
      <c r="R1036" s="55"/>
      <c r="S1036" s="55"/>
      <c r="T1036" s="55"/>
      <c r="U1036" s="55"/>
      <c r="V1036" s="55"/>
      <c r="W1036" s="55"/>
      <c r="X1036" s="55"/>
      <c r="Y1036" s="55"/>
      <c r="Z1036" s="55"/>
    </row>
    <row r="1037" spans="1:26">
      <c r="A1037" s="64"/>
      <c r="B1037" s="470" t="s">
        <v>1221</v>
      </c>
      <c r="C1037" s="449"/>
      <c r="D1037" s="450"/>
      <c r="E1037" s="450"/>
      <c r="F1037" s="450"/>
      <c r="G1037" s="450"/>
      <c r="H1037" s="450"/>
      <c r="I1037" s="55"/>
      <c r="J1037" s="55"/>
      <c r="K1037" s="55"/>
      <c r="L1037" s="55"/>
      <c r="M1037" s="55"/>
      <c r="N1037" s="55"/>
      <c r="O1037" s="55"/>
      <c r="P1037" s="55"/>
      <c r="Q1037" s="55"/>
      <c r="R1037" s="55"/>
      <c r="S1037" s="55"/>
      <c r="T1037" s="55"/>
      <c r="U1037" s="55"/>
      <c r="V1037" s="55"/>
      <c r="W1037" s="55"/>
      <c r="X1037" s="55"/>
      <c r="Y1037" s="55"/>
      <c r="Z1037" s="55"/>
    </row>
    <row r="1038" spans="1:26">
      <c r="A1038" s="64"/>
      <c r="B1038" s="470" t="s">
        <v>1222</v>
      </c>
      <c r="C1038" s="449"/>
      <c r="D1038" s="450"/>
      <c r="E1038" s="450"/>
      <c r="F1038" s="450"/>
      <c r="G1038" s="450"/>
      <c r="H1038" s="450"/>
      <c r="I1038" s="55"/>
      <c r="J1038" s="55"/>
      <c r="K1038" s="55"/>
      <c r="L1038" s="55"/>
      <c r="M1038" s="55"/>
      <c r="N1038" s="55"/>
      <c r="O1038" s="55"/>
      <c r="P1038" s="55"/>
      <c r="Q1038" s="55"/>
      <c r="R1038" s="55"/>
      <c r="S1038" s="55"/>
      <c r="T1038" s="55"/>
      <c r="U1038" s="55"/>
      <c r="V1038" s="55"/>
      <c r="W1038" s="55"/>
      <c r="X1038" s="55"/>
      <c r="Y1038" s="55"/>
      <c r="Z1038" s="55"/>
    </row>
    <row r="1039" spans="1:26">
      <c r="A1039" s="64"/>
      <c r="B1039" s="470" t="s">
        <v>1223</v>
      </c>
      <c r="C1039" s="449"/>
      <c r="D1039" s="450"/>
      <c r="E1039" s="450"/>
      <c r="F1039" s="450"/>
      <c r="G1039" s="450"/>
      <c r="H1039" s="450"/>
      <c r="I1039" s="55"/>
      <c r="J1039" s="55"/>
      <c r="K1039" s="55"/>
      <c r="L1039" s="55"/>
      <c r="M1039" s="55"/>
      <c r="N1039" s="55"/>
      <c r="O1039" s="55"/>
      <c r="P1039" s="55"/>
      <c r="Q1039" s="55"/>
      <c r="R1039" s="55"/>
      <c r="S1039" s="55"/>
      <c r="T1039" s="55"/>
      <c r="U1039" s="55"/>
      <c r="V1039" s="55"/>
      <c r="W1039" s="55"/>
      <c r="X1039" s="55"/>
      <c r="Y1039" s="55"/>
      <c r="Z1039" s="55"/>
    </row>
    <row r="1040" spans="1:26">
      <c r="A1040" s="64"/>
      <c r="B1040" s="470" t="s">
        <v>1224</v>
      </c>
      <c r="C1040" s="449"/>
      <c r="D1040" s="450"/>
      <c r="E1040" s="450"/>
      <c r="F1040" s="450"/>
      <c r="G1040" s="450"/>
      <c r="H1040" s="450"/>
      <c r="I1040" s="55"/>
      <c r="J1040" s="55"/>
      <c r="K1040" s="55"/>
      <c r="L1040" s="55"/>
      <c r="M1040" s="55"/>
      <c r="N1040" s="55"/>
      <c r="O1040" s="55"/>
      <c r="P1040" s="55"/>
      <c r="Q1040" s="55"/>
      <c r="R1040" s="55"/>
      <c r="S1040" s="55"/>
      <c r="T1040" s="55"/>
      <c r="U1040" s="55"/>
      <c r="V1040" s="55"/>
      <c r="W1040" s="55"/>
      <c r="X1040" s="55"/>
      <c r="Y1040" s="55"/>
      <c r="Z1040" s="55"/>
    </row>
    <row r="1041" spans="1:26">
      <c r="A1041" s="64"/>
      <c r="B1041" s="470" t="s">
        <v>1225</v>
      </c>
      <c r="C1041" s="449"/>
      <c r="D1041" s="450"/>
      <c r="E1041" s="450"/>
      <c r="F1041" s="450"/>
      <c r="G1041" s="450"/>
      <c r="H1041" s="450"/>
      <c r="I1041" s="55"/>
      <c r="J1041" s="55"/>
      <c r="K1041" s="55"/>
      <c r="L1041" s="55"/>
      <c r="M1041" s="55"/>
      <c r="N1041" s="55"/>
      <c r="O1041" s="55"/>
      <c r="P1041" s="55"/>
      <c r="Q1041" s="55"/>
      <c r="R1041" s="55"/>
      <c r="S1041" s="55"/>
      <c r="T1041" s="55"/>
      <c r="U1041" s="55"/>
      <c r="V1041" s="55"/>
      <c r="W1041" s="55"/>
      <c r="X1041" s="55"/>
      <c r="Y1041" s="55"/>
      <c r="Z1041" s="55"/>
    </row>
    <row r="1042" spans="1:26" ht="46.2">
      <c r="B1042" s="167" t="s">
        <v>1547</v>
      </c>
      <c r="C1042" s="449"/>
      <c r="D1042" s="450"/>
      <c r="E1042" s="450"/>
      <c r="F1042" s="450"/>
      <c r="G1042" s="450"/>
      <c r="H1042" s="450"/>
      <c r="I1042" s="55"/>
      <c r="J1042" s="55"/>
      <c r="K1042" s="55"/>
      <c r="L1042" s="55"/>
      <c r="M1042" s="55"/>
      <c r="N1042" s="55"/>
      <c r="O1042" s="55"/>
      <c r="P1042" s="55"/>
      <c r="Q1042" s="55"/>
      <c r="R1042" s="55"/>
      <c r="S1042" s="55"/>
      <c r="T1042" s="55"/>
      <c r="U1042" s="55"/>
      <c r="V1042" s="55"/>
      <c r="W1042" s="55"/>
      <c r="X1042" s="55"/>
      <c r="Y1042" s="55"/>
      <c r="Z1042" s="55"/>
    </row>
    <row r="1043" spans="1:26">
      <c r="A1043" s="64"/>
      <c r="B1043" s="470" t="s">
        <v>1226</v>
      </c>
      <c r="C1043" s="449"/>
      <c r="D1043" s="450"/>
      <c r="E1043" s="450"/>
      <c r="F1043" s="450"/>
      <c r="G1043" s="450"/>
      <c r="H1043" s="450"/>
      <c r="I1043" s="55"/>
      <c r="J1043" s="55"/>
      <c r="K1043" s="55"/>
      <c r="L1043" s="55"/>
      <c r="M1043" s="55"/>
      <c r="N1043" s="55"/>
      <c r="O1043" s="55"/>
      <c r="P1043" s="55"/>
      <c r="Q1043" s="55"/>
      <c r="R1043" s="55"/>
      <c r="S1043" s="55"/>
      <c r="T1043" s="55"/>
      <c r="U1043" s="55"/>
      <c r="V1043" s="55"/>
      <c r="W1043" s="55"/>
      <c r="X1043" s="55"/>
      <c r="Y1043" s="55"/>
      <c r="Z1043" s="55"/>
    </row>
    <row r="1044" spans="1:26" ht="22.8">
      <c r="A1044" s="64"/>
      <c r="B1044" s="470" t="s">
        <v>1546</v>
      </c>
      <c r="C1044" s="449"/>
      <c r="D1044" s="450"/>
      <c r="E1044" s="450"/>
      <c r="F1044" s="450"/>
      <c r="G1044" s="450"/>
      <c r="H1044" s="450"/>
      <c r="I1044" s="55"/>
      <c r="J1044" s="55"/>
      <c r="K1044" s="55"/>
      <c r="L1044" s="55"/>
      <c r="M1044" s="55"/>
      <c r="N1044" s="55"/>
      <c r="O1044" s="55"/>
      <c r="P1044" s="55"/>
      <c r="Q1044" s="55"/>
      <c r="R1044" s="55"/>
      <c r="S1044" s="55"/>
      <c r="T1044" s="55"/>
      <c r="U1044" s="55"/>
      <c r="V1044" s="55"/>
      <c r="W1044" s="55"/>
      <c r="X1044" s="55"/>
      <c r="Y1044" s="55"/>
      <c r="Z1044" s="55"/>
    </row>
    <row r="1045" spans="1:26">
      <c r="A1045" s="64"/>
      <c r="B1045" s="470"/>
      <c r="C1045" s="449"/>
      <c r="D1045" s="450"/>
      <c r="E1045" s="450"/>
      <c r="F1045" s="450"/>
      <c r="G1045" s="450"/>
      <c r="H1045" s="450"/>
      <c r="I1045" s="55"/>
      <c r="J1045" s="55"/>
      <c r="K1045" s="55"/>
      <c r="L1045" s="55"/>
      <c r="M1045" s="55"/>
      <c r="N1045" s="55"/>
      <c r="O1045" s="55"/>
      <c r="P1045" s="55"/>
      <c r="Q1045" s="55"/>
      <c r="R1045" s="55"/>
      <c r="S1045" s="55"/>
      <c r="T1045" s="55"/>
      <c r="U1045" s="55"/>
      <c r="V1045" s="55"/>
      <c r="W1045" s="55"/>
      <c r="X1045" s="55"/>
      <c r="Y1045" s="55"/>
      <c r="Z1045" s="55"/>
    </row>
    <row r="1046" spans="1:26" ht="22.8">
      <c r="A1046" s="64"/>
      <c r="B1046" s="470" t="s">
        <v>1545</v>
      </c>
      <c r="C1046" s="449"/>
      <c r="D1046" s="450"/>
      <c r="E1046" s="450"/>
      <c r="F1046" s="450"/>
      <c r="G1046" s="450"/>
      <c r="H1046" s="450"/>
      <c r="I1046" s="55"/>
      <c r="J1046" s="55"/>
      <c r="K1046" s="55"/>
      <c r="L1046" s="55"/>
      <c r="M1046" s="55"/>
      <c r="N1046" s="55"/>
      <c r="O1046" s="55"/>
      <c r="P1046" s="55"/>
      <c r="Q1046" s="55"/>
      <c r="R1046" s="55"/>
      <c r="S1046" s="55"/>
      <c r="T1046" s="55"/>
      <c r="U1046" s="55"/>
      <c r="V1046" s="55"/>
      <c r="W1046" s="55"/>
      <c r="X1046" s="55"/>
      <c r="Y1046" s="55"/>
      <c r="Z1046" s="55"/>
    </row>
    <row r="1047" spans="1:26">
      <c r="A1047" s="64"/>
      <c r="B1047" s="477"/>
      <c r="C1047" s="449"/>
      <c r="D1047" s="450"/>
      <c r="E1047" s="450"/>
      <c r="F1047" s="450"/>
      <c r="G1047" s="450"/>
      <c r="H1047" s="450"/>
      <c r="I1047" s="55"/>
      <c r="J1047" s="55"/>
      <c r="K1047" s="55"/>
      <c r="L1047" s="55"/>
      <c r="M1047" s="55"/>
      <c r="N1047" s="55"/>
      <c r="O1047" s="55"/>
      <c r="P1047" s="55"/>
      <c r="Q1047" s="55"/>
      <c r="R1047" s="55"/>
      <c r="S1047" s="55"/>
      <c r="T1047" s="55"/>
      <c r="U1047" s="55"/>
      <c r="V1047" s="55"/>
      <c r="W1047" s="55"/>
      <c r="X1047" s="55"/>
      <c r="Y1047" s="55"/>
      <c r="Z1047" s="55"/>
    </row>
    <row r="1048" spans="1:26">
      <c r="A1048" s="64"/>
      <c r="B1048" s="477" t="s">
        <v>1227</v>
      </c>
      <c r="C1048" s="449"/>
      <c r="D1048" s="450"/>
      <c r="E1048" s="450"/>
      <c r="F1048" s="450"/>
      <c r="G1048" s="450"/>
      <c r="H1048" s="450"/>
      <c r="I1048" s="55"/>
      <c r="J1048" s="55"/>
      <c r="K1048" s="55"/>
      <c r="L1048" s="55"/>
      <c r="M1048" s="55"/>
      <c r="N1048" s="55"/>
      <c r="O1048" s="55"/>
      <c r="P1048" s="55"/>
      <c r="Q1048" s="55"/>
      <c r="R1048" s="55"/>
      <c r="S1048" s="55"/>
      <c r="T1048" s="55"/>
      <c r="U1048" s="55"/>
      <c r="V1048" s="55"/>
      <c r="W1048" s="55"/>
      <c r="X1048" s="55"/>
      <c r="Y1048" s="55"/>
      <c r="Z1048" s="55"/>
    </row>
    <row r="1049" spans="1:26">
      <c r="A1049" s="64"/>
      <c r="B1049" s="470" t="s">
        <v>1228</v>
      </c>
      <c r="C1049" s="449"/>
      <c r="D1049" s="450"/>
      <c r="E1049" s="450"/>
      <c r="F1049" s="450"/>
      <c r="G1049" s="450"/>
      <c r="H1049" s="450"/>
      <c r="I1049" s="55"/>
      <c r="J1049" s="55"/>
      <c r="K1049" s="55"/>
      <c r="L1049" s="55"/>
      <c r="M1049" s="55"/>
      <c r="N1049" s="55"/>
      <c r="O1049" s="55"/>
      <c r="P1049" s="55"/>
      <c r="Q1049" s="55"/>
      <c r="R1049" s="55"/>
      <c r="S1049" s="55"/>
      <c r="T1049" s="55"/>
      <c r="U1049" s="55"/>
      <c r="V1049" s="55"/>
      <c r="W1049" s="55"/>
      <c r="X1049" s="55"/>
      <c r="Y1049" s="55"/>
      <c r="Z1049" s="55"/>
    </row>
    <row r="1050" spans="1:26" ht="27.6" customHeight="1">
      <c r="B1050" s="167" t="s">
        <v>1229</v>
      </c>
      <c r="C1050" s="176"/>
      <c r="D1050" s="176"/>
      <c r="E1050" s="176"/>
      <c r="F1050" s="176"/>
      <c r="G1050" s="176"/>
      <c r="H1050" s="176"/>
      <c r="I1050" s="55"/>
      <c r="J1050" s="55"/>
      <c r="K1050" s="55"/>
      <c r="L1050" s="55"/>
      <c r="M1050" s="55"/>
      <c r="N1050" s="55"/>
      <c r="O1050" s="55"/>
      <c r="P1050" s="55"/>
      <c r="Q1050" s="55"/>
      <c r="R1050" s="55"/>
      <c r="S1050" s="55"/>
      <c r="T1050" s="55"/>
      <c r="U1050" s="55"/>
      <c r="V1050" s="55"/>
      <c r="W1050" s="55"/>
      <c r="X1050" s="55"/>
      <c r="Y1050" s="55"/>
      <c r="Z1050" s="55"/>
    </row>
    <row r="1051" spans="1:26">
      <c r="B1051" s="167" t="s">
        <v>1230</v>
      </c>
      <c r="C1051" s="449"/>
      <c r="D1051" s="450"/>
      <c r="E1051" s="450"/>
      <c r="F1051" s="450"/>
      <c r="G1051" s="450"/>
      <c r="H1051" s="450"/>
      <c r="I1051" s="55"/>
      <c r="J1051" s="55"/>
      <c r="K1051" s="55"/>
      <c r="L1051" s="55"/>
      <c r="M1051" s="55"/>
      <c r="N1051" s="55"/>
      <c r="O1051" s="55"/>
      <c r="P1051" s="55"/>
      <c r="Q1051" s="55"/>
      <c r="R1051" s="55"/>
      <c r="S1051" s="55"/>
      <c r="T1051" s="55"/>
      <c r="U1051" s="55"/>
      <c r="V1051" s="55"/>
      <c r="W1051" s="55"/>
      <c r="X1051" s="55"/>
      <c r="Y1051" s="55"/>
      <c r="Z1051" s="55"/>
    </row>
    <row r="1052" spans="1:26">
      <c r="A1052" s="64"/>
      <c r="B1052" s="477" t="s">
        <v>1231</v>
      </c>
      <c r="C1052" s="449"/>
      <c r="D1052" s="450"/>
      <c r="E1052" s="450"/>
      <c r="F1052" s="450"/>
      <c r="G1052" s="450"/>
      <c r="H1052" s="450"/>
      <c r="I1052" s="55"/>
      <c r="J1052" s="55"/>
      <c r="K1052" s="55"/>
      <c r="L1052" s="55"/>
      <c r="M1052" s="55"/>
      <c r="N1052" s="55"/>
      <c r="O1052" s="55"/>
      <c r="P1052" s="55"/>
      <c r="Q1052" s="55"/>
      <c r="R1052" s="55"/>
      <c r="S1052" s="55"/>
      <c r="T1052" s="55"/>
      <c r="U1052" s="55"/>
      <c r="V1052" s="55"/>
      <c r="W1052" s="55"/>
      <c r="X1052" s="55"/>
      <c r="Y1052" s="55"/>
      <c r="Z1052" s="55"/>
    </row>
    <row r="1053" spans="1:26" ht="34.200000000000003">
      <c r="A1053" s="64"/>
      <c r="B1053" s="470" t="s">
        <v>1544</v>
      </c>
      <c r="C1053" s="449"/>
      <c r="D1053" s="450"/>
      <c r="E1053" s="450"/>
      <c r="F1053" s="450"/>
      <c r="G1053" s="450"/>
      <c r="H1053" s="450"/>
      <c r="I1053" s="55"/>
      <c r="J1053" s="55"/>
      <c r="K1053" s="55"/>
      <c r="L1053" s="55"/>
      <c r="M1053" s="55"/>
      <c r="N1053" s="55"/>
      <c r="O1053" s="55"/>
      <c r="P1053" s="55"/>
      <c r="Q1053" s="55"/>
      <c r="R1053" s="55"/>
      <c r="S1053" s="55"/>
      <c r="T1053" s="55"/>
      <c r="U1053" s="55"/>
      <c r="V1053" s="55"/>
      <c r="W1053" s="55"/>
      <c r="X1053" s="55"/>
      <c r="Y1053" s="55"/>
      <c r="Z1053" s="55"/>
    </row>
    <row r="1054" spans="1:26">
      <c r="B1054" s="64"/>
      <c r="C1054" s="449"/>
      <c r="D1054" s="450"/>
      <c r="E1054" s="450"/>
      <c r="F1054" s="450"/>
      <c r="G1054" s="450"/>
      <c r="H1054" s="450"/>
      <c r="I1054" s="55"/>
      <c r="J1054" s="55"/>
      <c r="K1054" s="55"/>
      <c r="L1054" s="55"/>
      <c r="M1054" s="55"/>
      <c r="N1054" s="55"/>
      <c r="O1054" s="55"/>
      <c r="P1054" s="55"/>
      <c r="Q1054" s="55"/>
      <c r="R1054" s="55"/>
      <c r="S1054" s="55"/>
      <c r="T1054" s="55"/>
      <c r="U1054" s="55"/>
      <c r="V1054" s="55"/>
      <c r="W1054" s="55"/>
      <c r="X1054" s="55"/>
      <c r="Y1054" s="55"/>
      <c r="Z1054" s="55"/>
    </row>
    <row r="1055" spans="1:26">
      <c r="A1055" s="64"/>
      <c r="B1055" s="477" t="s">
        <v>1232</v>
      </c>
      <c r="C1055" s="449"/>
      <c r="D1055" s="450"/>
      <c r="E1055" s="450"/>
      <c r="F1055" s="450"/>
      <c r="G1055" s="450"/>
      <c r="H1055" s="450"/>
      <c r="I1055" s="55"/>
      <c r="J1055" s="55"/>
      <c r="K1055" s="55"/>
      <c r="L1055" s="55"/>
      <c r="M1055" s="55"/>
      <c r="N1055" s="55"/>
      <c r="O1055" s="55"/>
      <c r="P1055" s="55"/>
      <c r="Q1055" s="55"/>
      <c r="R1055" s="55"/>
      <c r="S1055" s="55"/>
      <c r="T1055" s="55"/>
      <c r="U1055" s="55"/>
      <c r="V1055" s="55"/>
      <c r="W1055" s="55"/>
      <c r="X1055" s="55"/>
      <c r="Y1055" s="55"/>
      <c r="Z1055" s="55"/>
    </row>
    <row r="1056" spans="1:26">
      <c r="A1056" s="64"/>
      <c r="B1056" s="470" t="s">
        <v>1233</v>
      </c>
      <c r="C1056" s="449"/>
      <c r="D1056" s="450"/>
      <c r="E1056" s="450"/>
      <c r="F1056" s="450"/>
      <c r="G1056" s="450"/>
      <c r="H1056" s="450"/>
      <c r="I1056" s="55"/>
      <c r="J1056" s="55"/>
      <c r="K1056" s="55"/>
      <c r="L1056" s="55"/>
      <c r="M1056" s="55"/>
      <c r="N1056" s="55"/>
      <c r="O1056" s="55"/>
      <c r="P1056" s="55"/>
      <c r="Q1056" s="55"/>
      <c r="R1056" s="55"/>
      <c r="S1056" s="55"/>
      <c r="T1056" s="55"/>
      <c r="U1056" s="55"/>
      <c r="V1056" s="55"/>
      <c r="W1056" s="55"/>
      <c r="X1056" s="55"/>
      <c r="Y1056" s="55"/>
      <c r="Z1056" s="55"/>
    </row>
    <row r="1057" spans="1:26">
      <c r="A1057" s="64"/>
      <c r="B1057" s="477" t="s">
        <v>1234</v>
      </c>
      <c r="C1057" s="449"/>
      <c r="D1057" s="450"/>
      <c r="E1057" s="450"/>
      <c r="F1057" s="450"/>
      <c r="G1057" s="450"/>
      <c r="H1057" s="450"/>
      <c r="I1057" s="55"/>
      <c r="J1057" s="55"/>
      <c r="K1057" s="55"/>
      <c r="L1057" s="55"/>
      <c r="M1057" s="55"/>
      <c r="N1057" s="55"/>
      <c r="O1057" s="55"/>
      <c r="P1057" s="55"/>
      <c r="Q1057" s="55"/>
      <c r="R1057" s="55"/>
      <c r="S1057" s="55"/>
      <c r="T1057" s="55"/>
      <c r="U1057" s="55"/>
      <c r="V1057" s="55"/>
      <c r="W1057" s="55"/>
      <c r="X1057" s="55"/>
      <c r="Y1057" s="55"/>
      <c r="Z1057" s="55"/>
    </row>
    <row r="1058" spans="1:26" ht="22.8">
      <c r="A1058" s="64"/>
      <c r="B1058" s="470" t="s">
        <v>1543</v>
      </c>
      <c r="C1058" s="449"/>
      <c r="D1058" s="450"/>
      <c r="E1058" s="450"/>
      <c r="F1058" s="450"/>
      <c r="G1058" s="450"/>
      <c r="H1058" s="450"/>
      <c r="I1058" s="55"/>
      <c r="J1058" s="55"/>
      <c r="K1058" s="55"/>
      <c r="L1058" s="55"/>
      <c r="M1058" s="55"/>
      <c r="N1058" s="55"/>
      <c r="O1058" s="55"/>
      <c r="P1058" s="55"/>
      <c r="Q1058" s="55"/>
      <c r="R1058" s="55"/>
      <c r="S1058" s="55"/>
      <c r="T1058" s="55"/>
      <c r="U1058" s="55"/>
      <c r="V1058" s="55"/>
      <c r="W1058" s="55"/>
      <c r="X1058" s="55"/>
      <c r="Y1058" s="55"/>
      <c r="Z1058" s="55"/>
    </row>
    <row r="1059" spans="1:26">
      <c r="A1059" s="64"/>
      <c r="B1059" s="477"/>
      <c r="C1059" s="449"/>
      <c r="D1059" s="450"/>
      <c r="E1059" s="450"/>
      <c r="F1059" s="450"/>
      <c r="G1059" s="450"/>
      <c r="H1059" s="450"/>
      <c r="I1059" s="55"/>
      <c r="J1059" s="55"/>
      <c r="K1059" s="55"/>
      <c r="L1059" s="55"/>
      <c r="M1059" s="55"/>
      <c r="N1059" s="55"/>
      <c r="O1059" s="55"/>
      <c r="P1059" s="55"/>
      <c r="Q1059" s="55"/>
      <c r="R1059" s="55"/>
      <c r="S1059" s="55"/>
      <c r="T1059" s="55"/>
      <c r="U1059" s="55"/>
      <c r="V1059" s="55"/>
      <c r="W1059" s="55"/>
      <c r="X1059" s="55"/>
      <c r="Y1059" s="55"/>
      <c r="Z1059" s="55"/>
    </row>
    <row r="1060" spans="1:26">
      <c r="A1060" s="64"/>
      <c r="B1060" s="477" t="s">
        <v>1235</v>
      </c>
      <c r="C1060" s="449"/>
      <c r="D1060" s="450"/>
      <c r="E1060" s="450"/>
      <c r="F1060" s="450"/>
      <c r="G1060" s="450"/>
      <c r="H1060" s="450"/>
      <c r="I1060" s="55"/>
      <c r="J1060" s="55"/>
      <c r="K1060" s="55"/>
      <c r="L1060" s="55"/>
      <c r="M1060" s="55"/>
      <c r="N1060" s="55"/>
      <c r="O1060" s="55"/>
      <c r="P1060" s="55"/>
      <c r="Q1060" s="55"/>
      <c r="R1060" s="55"/>
      <c r="S1060" s="55"/>
      <c r="T1060" s="55"/>
      <c r="U1060" s="55"/>
      <c r="V1060" s="55"/>
      <c r="W1060" s="55"/>
      <c r="X1060" s="55"/>
      <c r="Y1060" s="55"/>
      <c r="Z1060" s="55"/>
    </row>
    <row r="1061" spans="1:26" ht="34.200000000000003">
      <c r="A1061" s="64"/>
      <c r="B1061" s="470" t="s">
        <v>1542</v>
      </c>
      <c r="C1061" s="449"/>
      <c r="D1061" s="450"/>
      <c r="E1061" s="450"/>
      <c r="F1061" s="450"/>
      <c r="G1061" s="450"/>
      <c r="H1061" s="450"/>
      <c r="I1061" s="55"/>
      <c r="J1061" s="55"/>
      <c r="K1061" s="55"/>
      <c r="L1061" s="55"/>
      <c r="M1061" s="55"/>
      <c r="N1061" s="55"/>
      <c r="O1061" s="55"/>
      <c r="P1061" s="55"/>
      <c r="Q1061" s="55"/>
      <c r="R1061" s="55"/>
      <c r="S1061" s="55"/>
      <c r="T1061" s="55"/>
      <c r="U1061" s="55"/>
      <c r="V1061" s="55"/>
      <c r="W1061" s="55"/>
      <c r="X1061" s="55"/>
      <c r="Y1061" s="55"/>
      <c r="Z1061" s="55"/>
    </row>
    <row r="1062" spans="1:26">
      <c r="A1062" s="167"/>
      <c r="B1062" s="493"/>
      <c r="C1062" s="176"/>
      <c r="D1062" s="176"/>
      <c r="E1062" s="176"/>
      <c r="F1062" s="176"/>
      <c r="G1062" s="176"/>
      <c r="H1062" s="176"/>
      <c r="I1062" s="55"/>
      <c r="J1062" s="55"/>
      <c r="K1062" s="55"/>
      <c r="L1062" s="55"/>
      <c r="M1062" s="55"/>
      <c r="N1062" s="55"/>
      <c r="O1062" s="55"/>
      <c r="P1062" s="55"/>
      <c r="Q1062" s="55"/>
      <c r="R1062" s="55"/>
      <c r="S1062" s="55"/>
      <c r="T1062" s="55"/>
      <c r="U1062" s="55"/>
      <c r="V1062" s="55"/>
      <c r="W1062" s="55"/>
      <c r="X1062" s="55"/>
      <c r="Y1062" s="55"/>
      <c r="Z1062" s="55"/>
    </row>
    <row r="1063" spans="1:26">
      <c r="A1063" s="64"/>
      <c r="B1063" s="477" t="s">
        <v>1236</v>
      </c>
      <c r="C1063" s="449"/>
      <c r="D1063" s="450"/>
      <c r="E1063" s="450"/>
      <c r="F1063" s="450"/>
      <c r="G1063" s="450"/>
      <c r="H1063" s="450"/>
      <c r="I1063" s="55"/>
      <c r="J1063" s="55"/>
      <c r="K1063" s="55"/>
      <c r="L1063" s="55"/>
      <c r="M1063" s="55"/>
      <c r="N1063" s="55"/>
      <c r="O1063" s="55"/>
      <c r="P1063" s="55"/>
      <c r="Q1063" s="55"/>
      <c r="R1063" s="55"/>
      <c r="S1063" s="55"/>
      <c r="T1063" s="55"/>
      <c r="U1063" s="55"/>
      <c r="V1063" s="55"/>
      <c r="W1063" s="55"/>
      <c r="X1063" s="55"/>
      <c r="Y1063" s="55"/>
      <c r="Z1063" s="55"/>
    </row>
    <row r="1064" spans="1:26">
      <c r="A1064" s="64"/>
      <c r="B1064" s="477" t="s">
        <v>1237</v>
      </c>
      <c r="C1064" s="449"/>
      <c r="D1064" s="450"/>
      <c r="E1064" s="450"/>
      <c r="F1064" s="450"/>
      <c r="G1064" s="450"/>
      <c r="H1064" s="450"/>
      <c r="I1064" s="55"/>
      <c r="J1064" s="55"/>
      <c r="K1064" s="55"/>
      <c r="L1064" s="55"/>
      <c r="M1064" s="55"/>
      <c r="N1064" s="55"/>
      <c r="O1064" s="55"/>
      <c r="P1064" s="55"/>
      <c r="Q1064" s="55"/>
      <c r="R1064" s="55"/>
      <c r="S1064" s="55"/>
      <c r="T1064" s="55"/>
      <c r="U1064" s="55"/>
      <c r="V1064" s="55"/>
      <c r="W1064" s="55"/>
      <c r="X1064" s="55"/>
      <c r="Y1064" s="55"/>
      <c r="Z1064" s="55"/>
    </row>
    <row r="1065" spans="1:26" ht="57">
      <c r="A1065" s="64"/>
      <c r="B1065" s="470" t="s">
        <v>1541</v>
      </c>
      <c r="C1065" s="176"/>
      <c r="D1065" s="176"/>
      <c r="E1065" s="176"/>
      <c r="F1065" s="176"/>
      <c r="G1065" s="176"/>
      <c r="H1065" s="176"/>
      <c r="I1065" s="55"/>
      <c r="J1065" s="55"/>
      <c r="K1065" s="55"/>
      <c r="L1065" s="55"/>
      <c r="M1065" s="55"/>
      <c r="N1065" s="55"/>
      <c r="O1065" s="55"/>
      <c r="P1065" s="55"/>
      <c r="Q1065" s="55"/>
      <c r="R1065" s="55"/>
      <c r="S1065" s="55"/>
      <c r="T1065" s="55"/>
      <c r="U1065" s="55"/>
      <c r="V1065" s="55"/>
      <c r="W1065" s="55"/>
      <c r="X1065" s="55"/>
      <c r="Y1065" s="55"/>
      <c r="Z1065" s="55"/>
    </row>
    <row r="1066" spans="1:26">
      <c r="B1066" s="478"/>
      <c r="C1066" s="449"/>
      <c r="D1066" s="450"/>
      <c r="E1066" s="450"/>
      <c r="F1066" s="450"/>
      <c r="G1066" s="450"/>
      <c r="H1066" s="450"/>
      <c r="I1066" s="55"/>
      <c r="J1066" s="55"/>
      <c r="K1066" s="55"/>
      <c r="L1066" s="55"/>
      <c r="M1066" s="55"/>
      <c r="N1066" s="55"/>
      <c r="O1066" s="55"/>
      <c r="P1066" s="55"/>
      <c r="Q1066" s="55"/>
      <c r="R1066" s="55"/>
      <c r="S1066" s="55"/>
      <c r="T1066" s="55"/>
      <c r="U1066" s="55"/>
      <c r="V1066" s="55"/>
      <c r="W1066" s="55"/>
      <c r="X1066" s="55"/>
      <c r="Y1066" s="55"/>
      <c r="Z1066" s="55"/>
    </row>
    <row r="1067" spans="1:26">
      <c r="A1067" s="64"/>
      <c r="B1067" s="477" t="s">
        <v>1238</v>
      </c>
      <c r="C1067" s="449"/>
      <c r="D1067" s="450"/>
      <c r="E1067" s="450"/>
      <c r="F1067" s="450"/>
      <c r="G1067" s="450"/>
      <c r="H1067" s="450"/>
      <c r="I1067" s="55"/>
      <c r="J1067" s="55"/>
      <c r="K1067" s="55"/>
      <c r="L1067" s="55"/>
      <c r="M1067" s="55"/>
      <c r="N1067" s="55"/>
      <c r="O1067" s="55"/>
      <c r="P1067" s="55"/>
      <c r="Q1067" s="55"/>
      <c r="R1067" s="55"/>
      <c r="S1067" s="55"/>
      <c r="T1067" s="55"/>
      <c r="U1067" s="55"/>
      <c r="V1067" s="55"/>
      <c r="W1067" s="55"/>
      <c r="X1067" s="55"/>
      <c r="Y1067" s="55"/>
      <c r="Z1067" s="55"/>
    </row>
    <row r="1068" spans="1:26" ht="45.6">
      <c r="A1068" s="64"/>
      <c r="B1068" s="470" t="s">
        <v>1540</v>
      </c>
      <c r="C1068" s="176"/>
      <c r="D1068" s="176"/>
      <c r="E1068" s="176"/>
      <c r="F1068" s="176"/>
      <c r="G1068" s="176"/>
      <c r="H1068" s="176"/>
      <c r="I1068" s="55"/>
      <c r="J1068" s="55"/>
      <c r="K1068" s="55"/>
      <c r="L1068" s="55"/>
      <c r="M1068" s="55"/>
      <c r="N1068" s="55"/>
      <c r="O1068" s="55"/>
      <c r="P1068" s="55"/>
      <c r="Q1068" s="55"/>
      <c r="R1068" s="55"/>
      <c r="S1068" s="55"/>
      <c r="T1068" s="55"/>
      <c r="U1068" s="55"/>
      <c r="V1068" s="55"/>
      <c r="W1068" s="55"/>
      <c r="X1068" s="55"/>
      <c r="Y1068" s="55"/>
      <c r="Z1068" s="55"/>
    </row>
    <row r="1069" spans="1:26">
      <c r="B1069" s="478"/>
      <c r="C1069" s="449"/>
      <c r="D1069" s="450"/>
      <c r="E1069" s="450"/>
      <c r="F1069" s="450"/>
      <c r="G1069" s="450"/>
      <c r="H1069" s="450"/>
      <c r="I1069" s="55"/>
      <c r="J1069" s="55"/>
      <c r="K1069" s="55"/>
      <c r="L1069" s="55"/>
      <c r="M1069" s="55"/>
      <c r="N1069" s="55"/>
      <c r="O1069" s="55"/>
      <c r="P1069" s="55"/>
      <c r="Q1069" s="55"/>
      <c r="R1069" s="55"/>
      <c r="S1069" s="55"/>
      <c r="T1069" s="55"/>
      <c r="U1069" s="55"/>
      <c r="V1069" s="55"/>
      <c r="W1069" s="55"/>
      <c r="X1069" s="55"/>
      <c r="Y1069" s="55"/>
      <c r="Z1069" s="55"/>
    </row>
    <row r="1070" spans="1:26">
      <c r="B1070" s="478"/>
      <c r="C1070" s="449"/>
      <c r="D1070" s="450"/>
      <c r="E1070" s="450"/>
      <c r="F1070" s="450"/>
      <c r="G1070" s="450"/>
      <c r="H1070" s="450"/>
      <c r="I1070" s="55"/>
      <c r="J1070" s="55"/>
      <c r="K1070" s="55"/>
      <c r="L1070" s="55"/>
      <c r="M1070" s="55"/>
      <c r="N1070" s="55"/>
      <c r="O1070" s="55"/>
      <c r="P1070" s="55"/>
      <c r="Q1070" s="55"/>
      <c r="R1070" s="55"/>
      <c r="S1070" s="55"/>
      <c r="T1070" s="55"/>
      <c r="U1070" s="55"/>
      <c r="V1070" s="55"/>
      <c r="W1070" s="55"/>
      <c r="X1070" s="55"/>
      <c r="Y1070" s="55"/>
      <c r="Z1070" s="55"/>
    </row>
    <row r="1071" spans="1:26">
      <c r="A1071" s="64"/>
      <c r="B1071" s="477" t="s">
        <v>1239</v>
      </c>
      <c r="C1071" s="449"/>
      <c r="D1071" s="450"/>
      <c r="E1071" s="450"/>
      <c r="F1071" s="450"/>
      <c r="G1071" s="450"/>
      <c r="H1071" s="450"/>
      <c r="I1071" s="55"/>
      <c r="J1071" s="55"/>
      <c r="K1071" s="55"/>
      <c r="L1071" s="55"/>
      <c r="M1071" s="55"/>
      <c r="N1071" s="55"/>
      <c r="O1071" s="55"/>
      <c r="P1071" s="55"/>
      <c r="Q1071" s="55"/>
      <c r="R1071" s="55"/>
      <c r="S1071" s="55"/>
      <c r="T1071" s="55"/>
      <c r="U1071" s="55"/>
      <c r="V1071" s="55"/>
      <c r="W1071" s="55"/>
      <c r="X1071" s="55"/>
      <c r="Y1071" s="55"/>
      <c r="Z1071" s="55"/>
    </row>
    <row r="1072" spans="1:26" ht="57">
      <c r="A1072" s="64"/>
      <c r="B1072" s="470" t="s">
        <v>1539</v>
      </c>
      <c r="C1072" s="176"/>
      <c r="D1072" s="176"/>
      <c r="E1072" s="176"/>
      <c r="F1072" s="176"/>
      <c r="G1072" s="176"/>
      <c r="H1072" s="176"/>
      <c r="I1072" s="55"/>
      <c r="J1072" s="55"/>
      <c r="K1072" s="55"/>
      <c r="L1072" s="55"/>
      <c r="M1072" s="55"/>
      <c r="N1072" s="55"/>
      <c r="O1072" s="55"/>
      <c r="P1072" s="55"/>
      <c r="Q1072" s="55"/>
      <c r="R1072" s="55"/>
      <c r="S1072" s="55"/>
      <c r="T1072" s="55"/>
      <c r="U1072" s="55"/>
      <c r="V1072" s="55"/>
      <c r="W1072" s="55"/>
      <c r="X1072" s="55"/>
      <c r="Y1072" s="55"/>
      <c r="Z1072" s="55"/>
    </row>
    <row r="1073" spans="1:26">
      <c r="B1073" s="469"/>
      <c r="C1073" s="449"/>
      <c r="D1073" s="450"/>
      <c r="E1073" s="450"/>
      <c r="F1073" s="450"/>
      <c r="G1073" s="450"/>
      <c r="H1073" s="450"/>
      <c r="I1073" s="55"/>
      <c r="J1073" s="55"/>
      <c r="K1073" s="55"/>
      <c r="L1073" s="55"/>
      <c r="M1073" s="55"/>
      <c r="N1073" s="55"/>
      <c r="O1073" s="55"/>
      <c r="P1073" s="55"/>
      <c r="Q1073" s="55"/>
      <c r="R1073" s="55"/>
      <c r="S1073" s="55"/>
      <c r="T1073" s="55"/>
      <c r="U1073" s="55"/>
      <c r="V1073" s="55"/>
      <c r="W1073" s="55"/>
      <c r="X1073" s="55"/>
      <c r="Y1073" s="55"/>
      <c r="Z1073" s="55"/>
    </row>
    <row r="1074" spans="1:26">
      <c r="A1074" s="64"/>
      <c r="B1074" s="477" t="s">
        <v>1240</v>
      </c>
      <c r="C1074" s="449"/>
      <c r="D1074" s="450"/>
      <c r="E1074" s="450"/>
      <c r="F1074" s="450"/>
      <c r="G1074" s="450"/>
      <c r="H1074" s="450"/>
      <c r="I1074" s="55"/>
      <c r="J1074" s="55"/>
      <c r="K1074" s="55"/>
      <c r="L1074" s="55"/>
      <c r="M1074" s="55"/>
      <c r="N1074" s="55"/>
      <c r="O1074" s="55"/>
      <c r="P1074" s="55"/>
      <c r="Q1074" s="55"/>
      <c r="R1074" s="55"/>
      <c r="S1074" s="55"/>
      <c r="T1074" s="55"/>
      <c r="U1074" s="55"/>
      <c r="V1074" s="55"/>
      <c r="W1074" s="55"/>
      <c r="X1074" s="55"/>
      <c r="Y1074" s="55"/>
      <c r="Z1074" s="55"/>
    </row>
    <row r="1075" spans="1:26" ht="33" customHeight="1">
      <c r="A1075" s="64"/>
      <c r="B1075" s="470" t="s">
        <v>1241</v>
      </c>
      <c r="C1075" s="176"/>
      <c r="D1075" s="176"/>
      <c r="E1075" s="176"/>
      <c r="F1075" s="176"/>
      <c r="G1075" s="176"/>
      <c r="H1075" s="176"/>
      <c r="I1075" s="55"/>
      <c r="J1075" s="55"/>
      <c r="K1075" s="55"/>
      <c r="L1075" s="55"/>
      <c r="M1075" s="55"/>
      <c r="N1075" s="55"/>
      <c r="O1075" s="55"/>
      <c r="P1075" s="55"/>
      <c r="Q1075" s="55"/>
      <c r="R1075" s="55"/>
      <c r="S1075" s="55"/>
      <c r="T1075" s="55"/>
      <c r="U1075" s="55"/>
      <c r="V1075" s="55"/>
      <c r="W1075" s="55"/>
      <c r="X1075" s="55"/>
      <c r="Y1075" s="55"/>
      <c r="Z1075" s="55"/>
    </row>
    <row r="1076" spans="1:26" ht="34.200000000000003">
      <c r="B1076" s="469" t="s">
        <v>1537</v>
      </c>
      <c r="C1076" s="449"/>
      <c r="D1076" s="450"/>
      <c r="E1076" s="450"/>
      <c r="F1076" s="450"/>
      <c r="G1076" s="450"/>
      <c r="H1076" s="450"/>
      <c r="I1076" s="55"/>
      <c r="J1076" s="55"/>
      <c r="K1076" s="55"/>
      <c r="L1076" s="55"/>
      <c r="M1076" s="55"/>
      <c r="N1076" s="55"/>
      <c r="O1076" s="55"/>
      <c r="P1076" s="55"/>
      <c r="Q1076" s="55"/>
      <c r="R1076" s="55"/>
      <c r="S1076" s="55"/>
      <c r="T1076" s="55"/>
      <c r="U1076" s="55"/>
      <c r="V1076" s="55"/>
      <c r="W1076" s="55"/>
      <c r="X1076" s="55"/>
      <c r="Y1076" s="55"/>
      <c r="Z1076" s="55"/>
    </row>
    <row r="1077" spans="1:26" ht="45.6">
      <c r="B1077" s="469" t="s">
        <v>1538</v>
      </c>
      <c r="C1077" s="449"/>
      <c r="D1077" s="450"/>
      <c r="E1077" s="450"/>
      <c r="F1077" s="450"/>
      <c r="G1077" s="450"/>
      <c r="H1077" s="450"/>
      <c r="I1077" s="55"/>
      <c r="J1077" s="55"/>
      <c r="K1077" s="55"/>
      <c r="L1077" s="55"/>
      <c r="M1077" s="55"/>
      <c r="N1077" s="55"/>
      <c r="O1077" s="55"/>
      <c r="P1077" s="55"/>
      <c r="Q1077" s="55"/>
      <c r="R1077" s="55"/>
      <c r="S1077" s="55"/>
      <c r="T1077" s="55"/>
      <c r="U1077" s="55"/>
      <c r="V1077" s="55"/>
      <c r="W1077" s="55"/>
      <c r="X1077" s="55"/>
      <c r="Y1077" s="55"/>
      <c r="Z1077" s="55"/>
    </row>
    <row r="1078" spans="1:26">
      <c r="A1078" s="64"/>
      <c r="B1078" s="470"/>
      <c r="C1078" s="449"/>
      <c r="D1078" s="450"/>
      <c r="E1078" s="450"/>
      <c r="F1078" s="450"/>
      <c r="G1078" s="450"/>
      <c r="H1078" s="450"/>
      <c r="I1078" s="55"/>
      <c r="J1078" s="55"/>
      <c r="K1078" s="55"/>
      <c r="L1078" s="55"/>
      <c r="M1078" s="55"/>
      <c r="N1078" s="55"/>
      <c r="O1078" s="55"/>
      <c r="P1078" s="55"/>
      <c r="Q1078" s="55"/>
      <c r="R1078" s="55"/>
      <c r="S1078" s="55"/>
      <c r="T1078" s="55"/>
      <c r="U1078" s="55"/>
      <c r="V1078" s="55"/>
      <c r="W1078" s="55"/>
      <c r="X1078" s="55"/>
      <c r="Y1078" s="55"/>
      <c r="Z1078" s="55"/>
    </row>
    <row r="1079" spans="1:26">
      <c r="A1079" s="64"/>
      <c r="B1079" s="477" t="s">
        <v>1242</v>
      </c>
      <c r="C1079" s="449"/>
      <c r="D1079" s="450"/>
      <c r="E1079" s="450"/>
      <c r="F1079" s="450"/>
      <c r="G1079" s="450"/>
      <c r="H1079" s="450"/>
      <c r="I1079" s="55"/>
      <c r="J1079" s="55"/>
      <c r="K1079" s="55"/>
      <c r="L1079" s="55"/>
      <c r="M1079" s="55"/>
      <c r="N1079" s="55"/>
      <c r="O1079" s="55"/>
      <c r="P1079" s="55"/>
      <c r="Q1079" s="55"/>
      <c r="R1079" s="55"/>
      <c r="S1079" s="55"/>
      <c r="T1079" s="55"/>
      <c r="U1079" s="55"/>
      <c r="V1079" s="55"/>
      <c r="W1079" s="55"/>
      <c r="X1079" s="55"/>
      <c r="Y1079" s="55"/>
      <c r="Z1079" s="55"/>
    </row>
    <row r="1080" spans="1:26">
      <c r="A1080" s="64"/>
      <c r="B1080" s="470" t="s">
        <v>1243</v>
      </c>
      <c r="C1080" s="449"/>
      <c r="D1080" s="450"/>
      <c r="E1080" s="450"/>
      <c r="F1080" s="450"/>
      <c r="G1080" s="450"/>
      <c r="H1080" s="450"/>
      <c r="I1080" s="55"/>
      <c r="J1080" s="55"/>
      <c r="K1080" s="55"/>
      <c r="L1080" s="55"/>
      <c r="M1080" s="55"/>
      <c r="N1080" s="55"/>
      <c r="O1080" s="55"/>
      <c r="P1080" s="55"/>
      <c r="Q1080" s="55"/>
      <c r="R1080" s="55"/>
      <c r="S1080" s="55"/>
      <c r="T1080" s="55"/>
      <c r="U1080" s="55"/>
      <c r="V1080" s="55"/>
      <c r="W1080" s="55"/>
      <c r="X1080" s="55"/>
      <c r="Y1080" s="55"/>
      <c r="Z1080" s="55"/>
    </row>
    <row r="1081" spans="1:26">
      <c r="B1081" s="478" t="s">
        <v>1244</v>
      </c>
      <c r="C1081" s="449"/>
      <c r="D1081" s="450"/>
      <c r="E1081" s="450"/>
      <c r="F1081" s="450"/>
      <c r="G1081" s="450"/>
      <c r="H1081" s="450"/>
      <c r="I1081" s="55"/>
      <c r="J1081" s="55"/>
      <c r="K1081" s="55"/>
      <c r="L1081" s="55"/>
      <c r="M1081" s="55"/>
      <c r="N1081" s="55"/>
      <c r="O1081" s="55"/>
      <c r="P1081" s="55"/>
      <c r="Q1081" s="55"/>
      <c r="R1081" s="55"/>
      <c r="S1081" s="55"/>
      <c r="T1081" s="55"/>
      <c r="U1081" s="55"/>
      <c r="V1081" s="55"/>
      <c r="W1081" s="55"/>
      <c r="X1081" s="55"/>
      <c r="Y1081" s="55"/>
      <c r="Z1081" s="55"/>
    </row>
    <row r="1082" spans="1:26">
      <c r="A1082" s="64"/>
      <c r="B1082" s="477"/>
      <c r="C1082" s="449"/>
      <c r="D1082" s="450"/>
      <c r="E1082" s="450"/>
      <c r="F1082" s="450"/>
      <c r="G1082" s="450"/>
      <c r="H1082" s="450"/>
      <c r="I1082" s="55"/>
      <c r="J1082" s="55"/>
      <c r="K1082" s="55"/>
      <c r="L1082" s="55"/>
      <c r="M1082" s="55"/>
      <c r="N1082" s="55"/>
      <c r="O1082" s="55"/>
      <c r="P1082" s="55"/>
      <c r="Q1082" s="55"/>
      <c r="R1082" s="55"/>
      <c r="S1082" s="55"/>
      <c r="T1082" s="55"/>
      <c r="U1082" s="55"/>
      <c r="V1082" s="55"/>
      <c r="W1082" s="55"/>
      <c r="X1082" s="55"/>
      <c r="Y1082" s="55"/>
      <c r="Z1082" s="55"/>
    </row>
    <row r="1083" spans="1:26">
      <c r="A1083" s="64"/>
      <c r="B1083" s="477" t="s">
        <v>1245</v>
      </c>
      <c r="C1083" s="449"/>
      <c r="D1083" s="450"/>
      <c r="E1083" s="450"/>
      <c r="F1083" s="450"/>
      <c r="G1083" s="450"/>
      <c r="H1083" s="450"/>
      <c r="I1083" s="55"/>
      <c r="J1083" s="55"/>
      <c r="K1083" s="55"/>
      <c r="L1083" s="55"/>
      <c r="M1083" s="55"/>
      <c r="N1083" s="55"/>
      <c r="O1083" s="55"/>
      <c r="P1083" s="55"/>
      <c r="Q1083" s="55"/>
      <c r="R1083" s="55"/>
      <c r="S1083" s="55"/>
      <c r="T1083" s="55"/>
      <c r="U1083" s="55"/>
      <c r="V1083" s="55"/>
      <c r="W1083" s="55"/>
      <c r="X1083" s="55"/>
      <c r="Y1083" s="55"/>
      <c r="Z1083" s="55"/>
    </row>
    <row r="1084" spans="1:26">
      <c r="A1084" s="64"/>
      <c r="B1084" s="470" t="s">
        <v>1246</v>
      </c>
      <c r="C1084" s="449"/>
      <c r="D1084" s="450"/>
      <c r="E1084" s="450"/>
      <c r="F1084" s="450"/>
      <c r="G1084" s="450"/>
      <c r="H1084" s="450"/>
      <c r="I1084" s="55"/>
      <c r="J1084" s="55"/>
      <c r="K1084" s="55"/>
      <c r="L1084" s="55"/>
      <c r="M1084" s="55"/>
      <c r="N1084" s="55"/>
      <c r="O1084" s="55"/>
      <c r="P1084" s="55"/>
      <c r="Q1084" s="55"/>
      <c r="R1084" s="55"/>
      <c r="S1084" s="55"/>
      <c r="T1084" s="55"/>
      <c r="U1084" s="55"/>
      <c r="V1084" s="55"/>
      <c r="W1084" s="55"/>
      <c r="X1084" s="55"/>
      <c r="Y1084" s="55"/>
      <c r="Z1084" s="55"/>
    </row>
    <row r="1085" spans="1:26">
      <c r="A1085" s="64"/>
      <c r="B1085" s="477"/>
      <c r="C1085" s="449"/>
      <c r="D1085" s="450"/>
      <c r="E1085" s="450"/>
      <c r="F1085" s="448"/>
      <c r="G1085" s="450"/>
      <c r="H1085" s="450"/>
      <c r="I1085" s="55"/>
      <c r="J1085" s="55"/>
      <c r="K1085" s="55"/>
      <c r="L1085" s="55"/>
      <c r="M1085" s="55"/>
      <c r="N1085" s="55"/>
      <c r="O1085" s="55"/>
      <c r="P1085" s="55"/>
      <c r="Q1085" s="55"/>
      <c r="R1085" s="55"/>
      <c r="S1085" s="55"/>
      <c r="T1085" s="55"/>
      <c r="U1085" s="55"/>
      <c r="V1085" s="55"/>
      <c r="W1085" s="55"/>
      <c r="X1085" s="55"/>
      <c r="Y1085" s="55"/>
      <c r="Z1085" s="55"/>
    </row>
    <row r="1086" spans="1:26">
      <c r="A1086" s="64"/>
      <c r="B1086" s="477" t="s">
        <v>723</v>
      </c>
      <c r="C1086" s="449"/>
      <c r="D1086" s="450"/>
      <c r="E1086" s="450"/>
      <c r="F1086" s="450"/>
      <c r="G1086" s="450"/>
      <c r="H1086" s="450"/>
      <c r="I1086" s="55"/>
      <c r="J1086" s="55"/>
      <c r="K1086" s="55"/>
      <c r="L1086" s="55"/>
      <c r="M1086" s="55"/>
      <c r="N1086" s="55"/>
      <c r="O1086" s="55"/>
      <c r="P1086" s="55"/>
      <c r="Q1086" s="55"/>
      <c r="R1086" s="55"/>
      <c r="S1086" s="55"/>
      <c r="T1086" s="55"/>
      <c r="U1086" s="55"/>
      <c r="V1086" s="55"/>
      <c r="W1086" s="55"/>
      <c r="X1086" s="55"/>
      <c r="Y1086" s="55"/>
      <c r="Z1086" s="55"/>
    </row>
    <row r="1087" spans="1:26" ht="22.8">
      <c r="A1087" s="64"/>
      <c r="B1087" s="470" t="s">
        <v>1247</v>
      </c>
      <c r="C1087" s="449"/>
      <c r="D1087" s="450"/>
      <c r="E1087" s="450"/>
      <c r="F1087" s="450"/>
      <c r="G1087" s="450"/>
      <c r="H1087" s="450"/>
      <c r="I1087" s="55"/>
      <c r="J1087" s="55"/>
      <c r="K1087" s="55"/>
      <c r="L1087" s="55"/>
      <c r="M1087" s="55"/>
      <c r="N1087" s="55"/>
      <c r="O1087" s="55"/>
      <c r="P1087" s="55"/>
      <c r="Q1087" s="55"/>
      <c r="R1087" s="55"/>
      <c r="S1087" s="55"/>
      <c r="T1087" s="55"/>
      <c r="U1087" s="55"/>
      <c r="V1087" s="55"/>
      <c r="W1087" s="55"/>
      <c r="X1087" s="55"/>
      <c r="Y1087" s="55"/>
      <c r="Z1087" s="55"/>
    </row>
    <row r="1088" spans="1:26">
      <c r="B1088" s="478" t="s">
        <v>1248</v>
      </c>
      <c r="C1088" s="449"/>
      <c r="D1088" s="450"/>
      <c r="E1088" s="450"/>
      <c r="F1088" s="450"/>
      <c r="G1088" s="450"/>
      <c r="H1088" s="450"/>
      <c r="I1088" s="55"/>
      <c r="J1088" s="55"/>
      <c r="K1088" s="55"/>
      <c r="L1088" s="55"/>
      <c r="M1088" s="55"/>
      <c r="N1088" s="55"/>
      <c r="O1088" s="55"/>
      <c r="P1088" s="55"/>
      <c r="Q1088" s="55"/>
      <c r="R1088" s="55"/>
      <c r="S1088" s="55"/>
      <c r="T1088" s="55"/>
      <c r="U1088" s="55"/>
      <c r="V1088" s="55"/>
      <c r="W1088" s="55"/>
      <c r="X1088" s="55"/>
      <c r="Y1088" s="55"/>
      <c r="Z1088" s="55"/>
    </row>
    <row r="1089" spans="1:26">
      <c r="A1089" s="158"/>
      <c r="B1089" s="470" t="s">
        <v>1535</v>
      </c>
      <c r="E1089" s="450"/>
      <c r="F1089" s="450"/>
      <c r="G1089" s="450"/>
      <c r="H1089" s="450"/>
      <c r="I1089" s="55"/>
      <c r="J1089" s="55"/>
      <c r="K1089" s="55"/>
      <c r="L1089" s="55"/>
      <c r="M1089" s="55"/>
      <c r="N1089" s="55"/>
      <c r="O1089" s="55"/>
      <c r="P1089" s="55"/>
      <c r="Q1089" s="55"/>
      <c r="R1089" s="55"/>
      <c r="S1089" s="55"/>
      <c r="T1089" s="55"/>
      <c r="U1089" s="55"/>
      <c r="V1089" s="55"/>
      <c r="W1089" s="55"/>
      <c r="X1089" s="55"/>
      <c r="Y1089" s="55"/>
      <c r="Z1089" s="55"/>
    </row>
    <row r="1090" spans="1:26">
      <c r="A1090" s="158"/>
      <c r="B1090" s="470" t="s">
        <v>1536</v>
      </c>
      <c r="E1090" s="450"/>
      <c r="F1090" s="450"/>
      <c r="G1090" s="450"/>
      <c r="H1090" s="450"/>
      <c r="I1090" s="55"/>
      <c r="J1090" s="55"/>
      <c r="K1090" s="55"/>
      <c r="L1090" s="55"/>
      <c r="M1090" s="55"/>
      <c r="N1090" s="55"/>
      <c r="O1090" s="55"/>
      <c r="P1090" s="55"/>
      <c r="Q1090" s="55"/>
      <c r="R1090" s="55"/>
      <c r="S1090" s="55"/>
      <c r="T1090" s="55"/>
      <c r="U1090" s="55"/>
      <c r="V1090" s="55"/>
      <c r="W1090" s="55"/>
      <c r="X1090" s="55"/>
      <c r="Y1090" s="55"/>
      <c r="Z1090" s="55"/>
    </row>
    <row r="1091" spans="1:26">
      <c r="A1091" s="65"/>
      <c r="B1091" s="477" t="s">
        <v>1249</v>
      </c>
      <c r="C1091" s="449"/>
      <c r="D1091" s="450"/>
      <c r="E1091" s="450"/>
      <c r="F1091" s="450"/>
      <c r="G1091" s="450"/>
      <c r="H1091" s="450"/>
      <c r="I1091" s="55"/>
      <c r="J1091" s="55"/>
      <c r="K1091" s="55"/>
      <c r="L1091" s="55"/>
      <c r="M1091" s="55"/>
      <c r="N1091" s="55"/>
      <c r="O1091" s="55"/>
      <c r="P1091" s="55"/>
      <c r="Q1091" s="55"/>
      <c r="R1091" s="55"/>
      <c r="S1091" s="55"/>
      <c r="T1091" s="55"/>
      <c r="U1091" s="55"/>
      <c r="V1091" s="55"/>
      <c r="W1091" s="55"/>
      <c r="X1091" s="55"/>
      <c r="Y1091" s="55"/>
      <c r="Z1091" s="55"/>
    </row>
    <row r="1092" spans="1:26" ht="54">
      <c r="A1092" s="64"/>
      <c r="B1092" s="470" t="s">
        <v>1534</v>
      </c>
      <c r="C1092" s="449"/>
      <c r="D1092" s="450"/>
      <c r="E1092" s="450"/>
      <c r="F1092" s="450"/>
      <c r="G1092" s="450"/>
      <c r="H1092" s="450"/>
      <c r="I1092" s="55"/>
      <c r="J1092" s="55"/>
      <c r="K1092" s="55"/>
      <c r="L1092" s="55"/>
      <c r="M1092" s="55"/>
      <c r="N1092" s="55"/>
      <c r="O1092" s="55"/>
      <c r="P1092" s="55"/>
      <c r="Q1092" s="55"/>
      <c r="R1092" s="55"/>
      <c r="S1092" s="55"/>
      <c r="T1092" s="55"/>
      <c r="U1092" s="55"/>
      <c r="V1092" s="55"/>
      <c r="W1092" s="55"/>
      <c r="X1092" s="55"/>
      <c r="Y1092" s="55"/>
      <c r="Z1092" s="55"/>
    </row>
    <row r="1093" spans="1:26">
      <c r="B1093" s="469"/>
      <c r="C1093" s="449"/>
      <c r="D1093" s="450"/>
      <c r="E1093" s="450"/>
      <c r="F1093" s="450"/>
      <c r="G1093" s="450"/>
      <c r="H1093" s="450"/>
      <c r="I1093" s="55"/>
      <c r="J1093" s="55"/>
      <c r="K1093" s="55"/>
      <c r="L1093" s="55"/>
      <c r="M1093" s="55"/>
      <c r="N1093" s="55"/>
      <c r="O1093" s="55"/>
      <c r="P1093" s="55"/>
      <c r="Q1093" s="55"/>
      <c r="R1093" s="55"/>
      <c r="S1093" s="55"/>
      <c r="T1093" s="55"/>
      <c r="U1093" s="55"/>
      <c r="V1093" s="55"/>
      <c r="W1093" s="55"/>
      <c r="X1093" s="55"/>
      <c r="Y1093" s="55"/>
      <c r="Z1093" s="55"/>
    </row>
    <row r="1094" spans="1:26">
      <c r="A1094" s="64"/>
      <c r="B1094" s="477"/>
      <c r="C1094" s="449"/>
      <c r="D1094" s="450"/>
      <c r="E1094" s="450"/>
      <c r="F1094" s="450"/>
      <c r="G1094" s="450"/>
      <c r="H1094" s="450"/>
      <c r="I1094" s="55"/>
      <c r="J1094" s="55"/>
      <c r="K1094" s="55"/>
      <c r="L1094" s="55"/>
      <c r="M1094" s="55"/>
      <c r="N1094" s="55"/>
      <c r="O1094" s="55"/>
      <c r="P1094" s="55"/>
      <c r="Q1094" s="55"/>
      <c r="R1094" s="55"/>
      <c r="S1094" s="55"/>
      <c r="T1094" s="55"/>
      <c r="U1094" s="55"/>
      <c r="V1094" s="55"/>
      <c r="W1094" s="55"/>
      <c r="X1094" s="55"/>
      <c r="Y1094" s="55"/>
      <c r="Z1094" s="55"/>
    </row>
    <row r="1095" spans="1:26" ht="17.399999999999999">
      <c r="A1095" s="69" t="s">
        <v>1250</v>
      </c>
      <c r="B1095" s="470"/>
      <c r="C1095" s="449"/>
      <c r="D1095" s="450"/>
      <c r="E1095" s="450"/>
      <c r="F1095" s="450"/>
      <c r="G1095" s="450"/>
      <c r="H1095" s="450"/>
      <c r="I1095" s="55"/>
      <c r="J1095" s="55"/>
      <c r="K1095" s="55"/>
      <c r="L1095" s="55"/>
      <c r="M1095" s="55"/>
      <c r="N1095" s="55"/>
      <c r="O1095" s="55"/>
      <c r="P1095" s="55"/>
      <c r="Q1095" s="55"/>
      <c r="R1095" s="55"/>
      <c r="S1095" s="55"/>
      <c r="T1095" s="55"/>
      <c r="U1095" s="55"/>
      <c r="V1095" s="55"/>
      <c r="W1095" s="55"/>
      <c r="X1095" s="55"/>
      <c r="Y1095" s="55"/>
      <c r="Z1095" s="55"/>
    </row>
    <row r="1096" spans="1:26">
      <c r="A1096" s="64"/>
      <c r="B1096" s="470"/>
      <c r="C1096" s="449"/>
      <c r="D1096" s="450"/>
      <c r="E1096" s="450"/>
      <c r="F1096" s="450"/>
      <c r="G1096" s="450"/>
      <c r="H1096" s="450"/>
      <c r="I1096" s="55"/>
      <c r="J1096" s="55"/>
      <c r="K1096" s="55"/>
      <c r="L1096" s="55"/>
      <c r="M1096" s="55"/>
      <c r="N1096" s="55"/>
      <c r="O1096" s="55"/>
      <c r="P1096" s="55"/>
      <c r="Q1096" s="55"/>
      <c r="R1096" s="55"/>
      <c r="S1096" s="55"/>
      <c r="T1096" s="55"/>
      <c r="U1096" s="55"/>
      <c r="V1096" s="55"/>
      <c r="W1096" s="55"/>
      <c r="X1096" s="55"/>
      <c r="Y1096" s="55"/>
      <c r="Z1096" s="55"/>
    </row>
    <row r="1097" spans="1:26">
      <c r="A1097" s="64"/>
      <c r="B1097" s="477" t="s">
        <v>705</v>
      </c>
      <c r="C1097" s="449"/>
      <c r="D1097" s="450"/>
      <c r="E1097" s="450"/>
      <c r="F1097" s="450"/>
      <c r="G1097" s="450"/>
      <c r="H1097" s="450"/>
      <c r="I1097" s="55"/>
      <c r="J1097" s="55"/>
      <c r="K1097" s="55"/>
      <c r="L1097" s="55"/>
      <c r="M1097" s="55"/>
      <c r="N1097" s="55"/>
      <c r="O1097" s="55"/>
      <c r="P1097" s="55"/>
      <c r="Q1097" s="55"/>
      <c r="R1097" s="55"/>
      <c r="S1097" s="55"/>
      <c r="T1097" s="55"/>
      <c r="U1097" s="55"/>
      <c r="V1097" s="55"/>
      <c r="W1097" s="55"/>
      <c r="X1097" s="55"/>
      <c r="Y1097" s="55"/>
      <c r="Z1097" s="55"/>
    </row>
    <row r="1098" spans="1:26">
      <c r="A1098" s="64"/>
      <c r="B1098" s="470" t="s">
        <v>1251</v>
      </c>
      <c r="C1098" s="449"/>
      <c r="D1098" s="450"/>
      <c r="E1098" s="450"/>
      <c r="F1098" s="450"/>
      <c r="G1098" s="450"/>
      <c r="H1098" s="450"/>
      <c r="I1098" s="55"/>
      <c r="J1098" s="55"/>
      <c r="K1098" s="55"/>
      <c r="L1098" s="55"/>
      <c r="M1098" s="55"/>
      <c r="N1098" s="55"/>
      <c r="O1098" s="55"/>
      <c r="P1098" s="55"/>
      <c r="Q1098" s="55"/>
      <c r="R1098" s="55"/>
      <c r="S1098" s="55"/>
      <c r="T1098" s="55"/>
      <c r="U1098" s="55"/>
      <c r="V1098" s="55"/>
      <c r="W1098" s="55"/>
      <c r="X1098" s="55"/>
      <c r="Y1098" s="55"/>
      <c r="Z1098" s="55"/>
    </row>
    <row r="1099" spans="1:26">
      <c r="B1099" s="478" t="s">
        <v>1114</v>
      </c>
      <c r="C1099" s="449"/>
      <c r="D1099" s="450"/>
      <c r="E1099" s="450"/>
      <c r="F1099" s="450"/>
      <c r="G1099" s="450"/>
      <c r="H1099" s="450"/>
      <c r="I1099" s="55"/>
      <c r="J1099" s="55"/>
      <c r="K1099" s="55"/>
      <c r="L1099" s="55"/>
      <c r="M1099" s="55"/>
      <c r="N1099" s="55"/>
      <c r="O1099" s="55"/>
      <c r="P1099" s="55"/>
      <c r="Q1099" s="55"/>
      <c r="R1099" s="55"/>
      <c r="S1099" s="55"/>
      <c r="T1099" s="55"/>
      <c r="U1099" s="55"/>
      <c r="V1099" s="55"/>
      <c r="W1099" s="55"/>
      <c r="X1099" s="55"/>
      <c r="Y1099" s="55"/>
      <c r="Z1099" s="55"/>
    </row>
    <row r="1100" spans="1:26">
      <c r="A1100" s="72" t="s">
        <v>119</v>
      </c>
      <c r="B1100" s="479" t="s">
        <v>1252</v>
      </c>
      <c r="C1100" s="450"/>
      <c r="E1100" s="450"/>
      <c r="F1100" s="450"/>
      <c r="G1100" s="450"/>
      <c r="H1100" s="450"/>
      <c r="I1100" s="55"/>
      <c r="J1100" s="55"/>
      <c r="K1100" s="55"/>
      <c r="L1100" s="55"/>
      <c r="M1100" s="55"/>
      <c r="N1100" s="55"/>
      <c r="O1100" s="55"/>
      <c r="P1100" s="55"/>
      <c r="Q1100" s="55"/>
      <c r="R1100" s="55"/>
      <c r="S1100" s="55"/>
      <c r="T1100" s="55"/>
      <c r="U1100" s="55"/>
      <c r="V1100" s="55"/>
      <c r="W1100" s="55"/>
      <c r="X1100" s="55"/>
      <c r="Y1100" s="55"/>
      <c r="Z1100" s="55"/>
    </row>
    <row r="1101" spans="1:26">
      <c r="A1101" s="72" t="s">
        <v>119</v>
      </c>
      <c r="B1101" s="479" t="s">
        <v>811</v>
      </c>
      <c r="C1101" s="450"/>
      <c r="E1101" s="450"/>
      <c r="F1101" s="450"/>
      <c r="G1101" s="450"/>
      <c r="H1101" s="450"/>
      <c r="I1101" s="55"/>
      <c r="J1101" s="55"/>
      <c r="K1101" s="55"/>
      <c r="L1101" s="55"/>
      <c r="M1101" s="55"/>
      <c r="N1101" s="55"/>
      <c r="O1101" s="55"/>
      <c r="P1101" s="55"/>
      <c r="Q1101" s="55"/>
      <c r="R1101" s="55"/>
      <c r="S1101" s="55"/>
      <c r="T1101" s="55"/>
      <c r="U1101" s="55"/>
      <c r="V1101" s="55"/>
      <c r="W1101" s="55"/>
      <c r="X1101" s="55"/>
      <c r="Y1101" s="55"/>
      <c r="Z1101" s="55"/>
    </row>
    <row r="1102" spans="1:26">
      <c r="A1102" s="72" t="s">
        <v>119</v>
      </c>
      <c r="B1102" s="480" t="s">
        <v>770</v>
      </c>
      <c r="C1102" s="450"/>
      <c r="E1102" s="450"/>
      <c r="F1102" s="450"/>
      <c r="G1102" s="450"/>
      <c r="H1102" s="450"/>
      <c r="I1102" s="55"/>
      <c r="J1102" s="55"/>
      <c r="K1102" s="55"/>
      <c r="L1102" s="55"/>
      <c r="M1102" s="55"/>
      <c r="N1102" s="55"/>
      <c r="O1102" s="55"/>
      <c r="P1102" s="55"/>
      <c r="Q1102" s="55"/>
      <c r="R1102" s="55"/>
      <c r="S1102" s="55"/>
      <c r="T1102" s="55"/>
      <c r="U1102" s="55"/>
      <c r="V1102" s="55"/>
      <c r="W1102" s="55"/>
      <c r="X1102" s="55"/>
      <c r="Y1102" s="55"/>
      <c r="Z1102" s="55"/>
    </row>
    <row r="1103" spans="1:26">
      <c r="A1103" s="72" t="s">
        <v>119</v>
      </c>
      <c r="B1103" s="479" t="s">
        <v>1136</v>
      </c>
      <c r="C1103" s="450"/>
      <c r="E1103" s="450"/>
      <c r="F1103" s="450"/>
      <c r="G1103" s="450"/>
      <c r="H1103" s="450"/>
      <c r="I1103" s="55"/>
      <c r="J1103" s="55"/>
      <c r="K1103" s="55"/>
      <c r="L1103" s="55"/>
      <c r="M1103" s="55"/>
      <c r="N1103" s="55"/>
      <c r="O1103" s="55"/>
      <c r="P1103" s="55"/>
      <c r="Q1103" s="55"/>
      <c r="R1103" s="55"/>
      <c r="S1103" s="55"/>
      <c r="T1103" s="55"/>
      <c r="U1103" s="55"/>
      <c r="V1103" s="55"/>
      <c r="W1103" s="55"/>
      <c r="X1103" s="55"/>
      <c r="Y1103" s="55"/>
      <c r="Z1103" s="55"/>
    </row>
    <row r="1104" spans="1:26">
      <c r="A1104" s="72" t="s">
        <v>119</v>
      </c>
      <c r="B1104" s="480" t="s">
        <v>707</v>
      </c>
      <c r="C1104" s="451"/>
      <c r="E1104" s="450"/>
      <c r="F1104" s="450"/>
      <c r="G1104" s="450"/>
      <c r="H1104" s="450"/>
      <c r="I1104" s="12"/>
      <c r="J1104" s="12"/>
      <c r="K1104" s="12"/>
      <c r="L1104" s="12"/>
      <c r="M1104" s="12"/>
      <c r="N1104" s="12"/>
      <c r="O1104" s="12"/>
      <c r="P1104" s="12"/>
      <c r="Q1104" s="12"/>
      <c r="R1104" s="12"/>
      <c r="S1104" s="12"/>
      <c r="T1104" s="12"/>
      <c r="U1104" s="12"/>
      <c r="V1104" s="12"/>
      <c r="W1104" s="12"/>
      <c r="X1104" s="12"/>
      <c r="Y1104" s="12"/>
      <c r="Z1104" s="12"/>
    </row>
    <row r="1105" spans="1:26">
      <c r="A1105" s="64"/>
      <c r="B1105" s="487"/>
      <c r="C1105" s="457"/>
      <c r="D1105" s="451"/>
      <c r="E1105" s="450"/>
      <c r="F1105" s="450"/>
      <c r="G1105" s="450"/>
      <c r="H1105" s="450"/>
      <c r="I1105" s="12"/>
      <c r="J1105" s="12"/>
      <c r="K1105" s="12"/>
      <c r="L1105" s="12"/>
      <c r="M1105" s="12"/>
      <c r="N1105" s="12"/>
      <c r="O1105" s="12"/>
      <c r="P1105" s="12"/>
      <c r="Q1105" s="12"/>
      <c r="R1105" s="12"/>
      <c r="S1105" s="12"/>
      <c r="T1105" s="12"/>
      <c r="U1105" s="12"/>
      <c r="V1105" s="12"/>
      <c r="W1105" s="12"/>
      <c r="X1105" s="12"/>
      <c r="Y1105" s="12"/>
      <c r="Z1105" s="12"/>
    </row>
    <row r="1106" spans="1:26">
      <c r="A1106" s="64"/>
      <c r="B1106" s="477" t="s">
        <v>942</v>
      </c>
      <c r="C1106" s="449"/>
      <c r="D1106" s="450"/>
      <c r="E1106" s="450"/>
      <c r="F1106" s="450"/>
      <c r="G1106" s="450"/>
      <c r="H1106" s="450"/>
      <c r="I1106" s="55"/>
      <c r="J1106" s="55"/>
      <c r="K1106" s="55"/>
      <c r="L1106" s="55"/>
      <c r="M1106" s="55"/>
      <c r="N1106" s="55"/>
      <c r="O1106" s="55"/>
      <c r="P1106" s="55"/>
      <c r="Q1106" s="55"/>
      <c r="R1106" s="55"/>
      <c r="S1106" s="55"/>
      <c r="T1106" s="55"/>
      <c r="U1106" s="55"/>
      <c r="V1106" s="55"/>
      <c r="W1106" s="55"/>
      <c r="X1106" s="55"/>
      <c r="Y1106" s="55"/>
      <c r="Z1106" s="55"/>
    </row>
    <row r="1107" spans="1:26">
      <c r="A1107" s="64"/>
      <c r="B1107" s="470" t="s">
        <v>772</v>
      </c>
      <c r="C1107" s="449"/>
      <c r="D1107" s="450"/>
      <c r="E1107" s="450"/>
      <c r="F1107" s="450"/>
      <c r="G1107" s="450"/>
      <c r="H1107" s="450"/>
      <c r="I1107" s="55"/>
      <c r="J1107" s="55"/>
      <c r="K1107" s="55"/>
      <c r="L1107" s="55"/>
      <c r="M1107" s="55"/>
      <c r="N1107" s="55"/>
      <c r="O1107" s="55"/>
      <c r="P1107" s="55"/>
      <c r="Q1107" s="55"/>
      <c r="R1107" s="55"/>
      <c r="S1107" s="55"/>
      <c r="T1107" s="55"/>
      <c r="U1107" s="55"/>
      <c r="V1107" s="55"/>
      <c r="W1107" s="55"/>
      <c r="X1107" s="55"/>
      <c r="Y1107" s="55"/>
      <c r="Z1107" s="55"/>
    </row>
    <row r="1108" spans="1:26">
      <c r="B1108" s="482" t="s">
        <v>1006</v>
      </c>
      <c r="C1108" s="449"/>
      <c r="D1108" s="450"/>
      <c r="E1108" s="450"/>
      <c r="F1108" s="450"/>
      <c r="G1108" s="450"/>
      <c r="H1108" s="450"/>
      <c r="I1108" s="55"/>
      <c r="J1108" s="55"/>
      <c r="K1108" s="55"/>
      <c r="L1108" s="55"/>
      <c r="M1108" s="55"/>
      <c r="N1108" s="55"/>
      <c r="O1108" s="55"/>
      <c r="P1108" s="55"/>
      <c r="Q1108" s="55"/>
      <c r="R1108" s="55"/>
      <c r="S1108" s="55"/>
      <c r="T1108" s="55"/>
      <c r="U1108" s="55"/>
      <c r="V1108" s="55"/>
      <c r="W1108" s="55"/>
      <c r="X1108" s="55"/>
      <c r="Y1108" s="55"/>
      <c r="Z1108" s="55"/>
    </row>
    <row r="1109" spans="1:26">
      <c r="B1109" s="482" t="s">
        <v>773</v>
      </c>
      <c r="C1109" s="449"/>
      <c r="D1109" s="450"/>
      <c r="E1109" s="450"/>
      <c r="F1109" s="450"/>
      <c r="G1109" s="450"/>
      <c r="H1109" s="450"/>
      <c r="I1109" s="55"/>
      <c r="J1109" s="55"/>
      <c r="K1109" s="55"/>
      <c r="L1109" s="55"/>
      <c r="M1109" s="55"/>
      <c r="N1109" s="55"/>
      <c r="O1109" s="55"/>
      <c r="P1109" s="55"/>
      <c r="Q1109" s="55"/>
      <c r="R1109" s="55"/>
      <c r="S1109" s="55"/>
      <c r="T1109" s="55"/>
      <c r="U1109" s="55"/>
      <c r="V1109" s="55"/>
      <c r="W1109" s="55"/>
      <c r="X1109" s="55"/>
      <c r="Y1109" s="55"/>
      <c r="Z1109" s="55"/>
    </row>
    <row r="1110" spans="1:26">
      <c r="A1110" s="64"/>
      <c r="B1110" s="470" t="s">
        <v>1225</v>
      </c>
      <c r="C1110" s="449"/>
      <c r="D1110" s="450"/>
      <c r="E1110" s="450"/>
      <c r="F1110" s="450"/>
      <c r="G1110" s="450"/>
      <c r="H1110" s="450"/>
      <c r="I1110" s="55"/>
      <c r="J1110" s="55"/>
      <c r="K1110" s="55"/>
      <c r="L1110" s="55"/>
      <c r="M1110" s="55"/>
      <c r="N1110" s="55"/>
      <c r="O1110" s="55"/>
      <c r="P1110" s="55"/>
      <c r="Q1110" s="55"/>
      <c r="R1110" s="55"/>
      <c r="S1110" s="55"/>
      <c r="T1110" s="55"/>
      <c r="U1110" s="55"/>
      <c r="V1110" s="55"/>
      <c r="W1110" s="55"/>
      <c r="X1110" s="55"/>
      <c r="Y1110" s="55"/>
      <c r="Z1110" s="55"/>
    </row>
    <row r="1111" spans="1:26" ht="45.6">
      <c r="B1111" s="469" t="s">
        <v>1533</v>
      </c>
      <c r="C1111" s="449"/>
      <c r="D1111" s="450"/>
      <c r="E1111" s="450"/>
      <c r="F1111" s="450"/>
      <c r="G1111" s="450"/>
      <c r="H1111" s="450"/>
      <c r="I1111" s="55"/>
      <c r="J1111" s="55"/>
      <c r="K1111" s="55"/>
      <c r="L1111" s="55"/>
      <c r="M1111" s="55"/>
      <c r="N1111" s="55"/>
      <c r="O1111" s="55"/>
      <c r="P1111" s="55"/>
      <c r="Q1111" s="55"/>
      <c r="R1111" s="55"/>
      <c r="S1111" s="55"/>
      <c r="T1111" s="55"/>
      <c r="U1111" s="55"/>
      <c r="V1111" s="55"/>
      <c r="W1111" s="55"/>
      <c r="X1111" s="55"/>
      <c r="Y1111" s="55"/>
      <c r="Z1111" s="55"/>
    </row>
    <row r="1112" spans="1:26">
      <c r="A1112" s="64"/>
      <c r="B1112" s="470" t="s">
        <v>1226</v>
      </c>
      <c r="C1112" s="449"/>
      <c r="D1112" s="450"/>
      <c r="E1112" s="450"/>
      <c r="F1112" s="450"/>
      <c r="G1112" s="450"/>
      <c r="H1112" s="450"/>
      <c r="I1112" s="55"/>
      <c r="J1112" s="55"/>
      <c r="K1112" s="55"/>
      <c r="L1112" s="55"/>
      <c r="M1112" s="55"/>
      <c r="N1112" s="55"/>
      <c r="O1112" s="55"/>
      <c r="P1112" s="55"/>
      <c r="Q1112" s="55"/>
      <c r="R1112" s="55"/>
      <c r="S1112" s="55"/>
      <c r="T1112" s="55"/>
      <c r="U1112" s="55"/>
      <c r="V1112" s="55"/>
      <c r="W1112" s="55"/>
      <c r="X1112" s="55"/>
      <c r="Y1112" s="55"/>
      <c r="Z1112" s="55"/>
    </row>
    <row r="1113" spans="1:26" ht="22.8">
      <c r="A1113" s="64"/>
      <c r="B1113" s="470" t="s">
        <v>1532</v>
      </c>
      <c r="C1113" s="449"/>
      <c r="D1113" s="450"/>
      <c r="E1113" s="450"/>
      <c r="F1113" s="450"/>
      <c r="G1113" s="450"/>
      <c r="H1113" s="450"/>
      <c r="I1113" s="55"/>
      <c r="J1113" s="55"/>
      <c r="K1113" s="55"/>
      <c r="L1113" s="55"/>
      <c r="M1113" s="55"/>
      <c r="N1113" s="55"/>
      <c r="O1113" s="55"/>
      <c r="P1113" s="55"/>
      <c r="Q1113" s="55"/>
      <c r="R1113" s="55"/>
      <c r="S1113" s="55"/>
      <c r="T1113" s="55"/>
      <c r="U1113" s="55"/>
      <c r="V1113" s="55"/>
      <c r="W1113" s="55"/>
      <c r="X1113" s="55"/>
      <c r="Y1113" s="55"/>
      <c r="Z1113" s="55"/>
    </row>
    <row r="1114" spans="1:26">
      <c r="A1114" s="64"/>
      <c r="B1114" s="470"/>
      <c r="C1114" s="449"/>
      <c r="D1114" s="450"/>
      <c r="E1114" s="450"/>
      <c r="F1114" s="450"/>
      <c r="G1114" s="450"/>
      <c r="H1114" s="450"/>
      <c r="I1114" s="55"/>
      <c r="J1114" s="55"/>
      <c r="K1114" s="55"/>
      <c r="L1114" s="55"/>
      <c r="M1114" s="55"/>
      <c r="N1114" s="55"/>
      <c r="O1114" s="55"/>
      <c r="P1114" s="55"/>
      <c r="Q1114" s="55"/>
      <c r="R1114" s="55"/>
      <c r="S1114" s="55"/>
      <c r="T1114" s="55"/>
      <c r="U1114" s="55"/>
      <c r="V1114" s="55"/>
      <c r="W1114" s="55"/>
      <c r="X1114" s="55"/>
      <c r="Y1114" s="55"/>
      <c r="Z1114" s="55"/>
    </row>
    <row r="1115" spans="1:26" ht="22.8">
      <c r="A1115" s="64"/>
      <c r="B1115" s="470" t="s">
        <v>1531</v>
      </c>
      <c r="C1115" s="449"/>
      <c r="D1115" s="450"/>
      <c r="E1115" s="450"/>
      <c r="F1115" s="450"/>
      <c r="G1115" s="450"/>
      <c r="H1115" s="450"/>
      <c r="I1115" s="55"/>
      <c r="J1115" s="55"/>
      <c r="K1115" s="55"/>
      <c r="L1115" s="55"/>
      <c r="M1115" s="55"/>
      <c r="N1115" s="55"/>
      <c r="O1115" s="55"/>
      <c r="P1115" s="55"/>
      <c r="Q1115" s="55"/>
      <c r="R1115" s="55"/>
      <c r="S1115" s="55"/>
      <c r="T1115" s="55"/>
      <c r="U1115" s="55"/>
      <c r="V1115" s="55"/>
      <c r="W1115" s="55"/>
      <c r="X1115" s="55"/>
      <c r="Y1115" s="55"/>
      <c r="Z1115" s="55"/>
    </row>
    <row r="1116" spans="1:26">
      <c r="A1116" s="64"/>
      <c r="B1116" s="470"/>
      <c r="C1116" s="449"/>
      <c r="D1116" s="450"/>
      <c r="E1116" s="450"/>
      <c r="F1116" s="450"/>
      <c r="G1116" s="450"/>
      <c r="H1116" s="450"/>
      <c r="I1116" s="55"/>
      <c r="J1116" s="55"/>
      <c r="K1116" s="55"/>
      <c r="L1116" s="55"/>
      <c r="M1116" s="55"/>
      <c r="N1116" s="55"/>
      <c r="O1116" s="55"/>
      <c r="P1116" s="55"/>
      <c r="Q1116" s="55"/>
      <c r="R1116" s="55"/>
      <c r="S1116" s="55"/>
      <c r="T1116" s="55"/>
      <c r="U1116" s="55"/>
      <c r="V1116" s="55"/>
      <c r="W1116" s="55"/>
      <c r="X1116" s="55"/>
      <c r="Y1116" s="55"/>
      <c r="Z1116" s="55"/>
    </row>
    <row r="1117" spans="1:26">
      <c r="A1117" s="64"/>
      <c r="B1117" s="470"/>
      <c r="C1117" s="449"/>
      <c r="D1117" s="450"/>
      <c r="E1117" s="450"/>
      <c r="F1117" s="450"/>
      <c r="G1117" s="450"/>
      <c r="H1117" s="450"/>
      <c r="I1117" s="55"/>
      <c r="J1117" s="55"/>
      <c r="K1117" s="55"/>
      <c r="L1117" s="55"/>
      <c r="M1117" s="55"/>
      <c r="N1117" s="55"/>
      <c r="O1117" s="55"/>
      <c r="P1117" s="55"/>
      <c r="Q1117" s="55"/>
      <c r="R1117" s="55"/>
      <c r="S1117" s="55"/>
      <c r="T1117" s="55"/>
      <c r="U1117" s="55"/>
      <c r="V1117" s="55"/>
      <c r="W1117" s="55"/>
      <c r="X1117" s="55"/>
      <c r="Y1117" s="55"/>
      <c r="Z1117" s="55"/>
    </row>
    <row r="1118" spans="1:26">
      <c r="A1118" s="64"/>
      <c r="B1118" s="477" t="s">
        <v>723</v>
      </c>
      <c r="C1118" s="449"/>
      <c r="D1118" s="450"/>
      <c r="E1118" s="450"/>
      <c r="F1118" s="450"/>
      <c r="G1118" s="450"/>
      <c r="H1118" s="450"/>
      <c r="I1118" s="55"/>
      <c r="J1118" s="55"/>
      <c r="K1118" s="55"/>
      <c r="L1118" s="55"/>
      <c r="M1118" s="55"/>
      <c r="N1118" s="55"/>
      <c r="O1118" s="55"/>
      <c r="P1118" s="55"/>
      <c r="Q1118" s="55"/>
      <c r="R1118" s="55"/>
      <c r="S1118" s="55"/>
      <c r="T1118" s="55"/>
      <c r="U1118" s="55"/>
      <c r="V1118" s="55"/>
      <c r="W1118" s="55"/>
      <c r="X1118" s="55"/>
      <c r="Y1118" s="55"/>
      <c r="Z1118" s="55"/>
    </row>
    <row r="1119" spans="1:26" ht="27.75" customHeight="1">
      <c r="A1119" s="64"/>
      <c r="B1119" s="470" t="s">
        <v>1530</v>
      </c>
      <c r="C1119" s="449"/>
      <c r="D1119" s="450"/>
      <c r="E1119" s="450"/>
      <c r="F1119" s="450"/>
      <c r="G1119" s="450"/>
      <c r="H1119" s="450"/>
      <c r="I1119" s="55"/>
      <c r="J1119" s="55"/>
      <c r="K1119" s="55"/>
      <c r="L1119" s="55"/>
      <c r="M1119" s="55"/>
      <c r="N1119" s="55"/>
      <c r="O1119" s="55"/>
      <c r="P1119" s="55"/>
      <c r="Q1119" s="55"/>
      <c r="R1119" s="55"/>
      <c r="S1119" s="55"/>
      <c r="T1119" s="55"/>
      <c r="U1119" s="55"/>
      <c r="V1119" s="55"/>
      <c r="W1119" s="55"/>
      <c r="X1119" s="55"/>
      <c r="Y1119" s="55"/>
      <c r="Z1119" s="55"/>
    </row>
    <row r="1120" spans="1:26">
      <c r="A1120" s="64"/>
      <c r="B1120" s="470"/>
      <c r="C1120" s="449"/>
      <c r="D1120" s="450"/>
      <c r="E1120" s="450"/>
      <c r="F1120" s="450"/>
      <c r="G1120" s="450"/>
      <c r="H1120" s="450"/>
      <c r="I1120" s="55"/>
      <c r="J1120" s="55"/>
      <c r="K1120" s="55"/>
      <c r="L1120" s="55"/>
      <c r="M1120" s="55"/>
      <c r="N1120" s="55"/>
      <c r="O1120" s="55"/>
      <c r="P1120" s="55"/>
      <c r="Q1120" s="55"/>
      <c r="R1120" s="55"/>
      <c r="S1120" s="55"/>
      <c r="T1120" s="55"/>
      <c r="U1120" s="55"/>
      <c r="V1120" s="55"/>
      <c r="W1120" s="55"/>
      <c r="X1120" s="55"/>
      <c r="Y1120" s="55"/>
      <c r="Z1120" s="55"/>
    </row>
    <row r="1121" spans="1:26">
      <c r="A1121" s="71"/>
      <c r="B1121" s="483"/>
      <c r="C1121" s="453"/>
      <c r="D1121" s="453"/>
      <c r="E1121" s="453"/>
      <c r="F1121" s="453"/>
      <c r="G1121" s="453"/>
      <c r="H1121" s="453"/>
      <c r="I1121" s="12"/>
      <c r="J1121" s="12"/>
      <c r="K1121" s="12"/>
      <c r="L1121" s="12"/>
      <c r="M1121" s="12"/>
      <c r="N1121" s="12"/>
      <c r="O1121" s="12"/>
      <c r="P1121" s="12"/>
      <c r="Q1121" s="12"/>
      <c r="R1121" s="12"/>
      <c r="S1121" s="12"/>
      <c r="T1121" s="12"/>
      <c r="U1121" s="12"/>
      <c r="V1121" s="12"/>
      <c r="W1121" s="12"/>
      <c r="X1121" s="12"/>
      <c r="Y1121" s="12"/>
      <c r="Z1121" s="12"/>
    </row>
    <row r="1122" spans="1:26">
      <c r="A1122" s="71"/>
      <c r="B1122" s="483"/>
      <c r="C1122" s="453"/>
      <c r="D1122" s="453"/>
      <c r="E1122" s="453"/>
      <c r="F1122" s="453"/>
      <c r="G1122" s="453"/>
      <c r="H1122" s="453"/>
      <c r="I1122" s="12"/>
      <c r="J1122" s="12"/>
      <c r="K1122" s="12"/>
      <c r="L1122" s="12"/>
      <c r="M1122" s="12"/>
      <c r="N1122" s="12"/>
      <c r="O1122" s="12"/>
      <c r="P1122" s="12"/>
      <c r="Q1122" s="12"/>
      <c r="R1122" s="12"/>
      <c r="S1122" s="12"/>
      <c r="T1122" s="12"/>
      <c r="U1122" s="12"/>
      <c r="V1122" s="12"/>
      <c r="W1122" s="12"/>
      <c r="X1122" s="12"/>
      <c r="Y1122" s="12"/>
      <c r="Z1122" s="12"/>
    </row>
    <row r="1123" spans="1:26" ht="17.399999999999999">
      <c r="A1123" s="69" t="s">
        <v>1253</v>
      </c>
      <c r="B1123" s="470"/>
      <c r="C1123" s="449"/>
      <c r="D1123" s="450"/>
      <c r="E1123" s="450"/>
      <c r="F1123" s="450"/>
      <c r="G1123" s="450"/>
      <c r="H1123" s="450"/>
      <c r="I1123" s="12"/>
      <c r="J1123" s="12"/>
      <c r="K1123" s="12"/>
      <c r="L1123" s="12"/>
      <c r="M1123" s="12"/>
      <c r="N1123" s="12"/>
      <c r="O1123" s="12"/>
      <c r="P1123" s="12"/>
      <c r="Q1123" s="12"/>
      <c r="R1123" s="12"/>
      <c r="S1123" s="12"/>
      <c r="T1123" s="12"/>
      <c r="U1123" s="12"/>
      <c r="V1123" s="12"/>
      <c r="W1123" s="12"/>
      <c r="X1123" s="12"/>
      <c r="Y1123" s="12"/>
      <c r="Z1123" s="12"/>
    </row>
    <row r="1124" spans="1:26">
      <c r="A1124" s="64"/>
      <c r="B1124" s="470"/>
      <c r="C1124" s="449"/>
      <c r="D1124" s="450"/>
      <c r="E1124" s="450"/>
      <c r="F1124" s="450"/>
      <c r="G1124" s="450"/>
      <c r="H1124" s="450"/>
      <c r="I1124" s="12"/>
      <c r="J1124" s="12"/>
      <c r="K1124" s="12"/>
      <c r="L1124" s="12"/>
      <c r="M1124" s="12"/>
      <c r="N1124" s="12"/>
      <c r="O1124" s="12"/>
      <c r="P1124" s="12"/>
      <c r="Q1124" s="12"/>
      <c r="R1124" s="12"/>
      <c r="S1124" s="12"/>
      <c r="T1124" s="12"/>
      <c r="U1124" s="12"/>
      <c r="V1124" s="12"/>
      <c r="W1124" s="12"/>
      <c r="X1124" s="12"/>
      <c r="Y1124" s="12"/>
      <c r="Z1124" s="12"/>
    </row>
    <row r="1125" spans="1:26">
      <c r="A1125" s="64"/>
      <c r="B1125" s="494" t="s">
        <v>705</v>
      </c>
      <c r="C1125" s="449"/>
      <c r="D1125" s="450"/>
      <c r="E1125" s="450"/>
      <c r="F1125" s="450"/>
      <c r="G1125" s="450"/>
      <c r="H1125" s="450"/>
      <c r="I1125" s="172"/>
      <c r="J1125" s="172"/>
      <c r="K1125" s="172"/>
      <c r="L1125" s="172"/>
      <c r="M1125" s="172"/>
      <c r="N1125" s="172"/>
      <c r="O1125" s="172"/>
      <c r="P1125" s="172"/>
      <c r="Q1125" s="172"/>
      <c r="R1125" s="172"/>
      <c r="S1125" s="172"/>
      <c r="T1125" s="172"/>
      <c r="U1125" s="172"/>
      <c r="V1125" s="172"/>
      <c r="W1125" s="172"/>
      <c r="X1125" s="172"/>
      <c r="Y1125" s="172"/>
      <c r="Z1125" s="172"/>
    </row>
    <row r="1126" spans="1:26">
      <c r="A1126" s="64"/>
      <c r="B1126" s="470" t="s">
        <v>1254</v>
      </c>
      <c r="C1126" s="449"/>
      <c r="D1126" s="450"/>
      <c r="E1126" s="450"/>
      <c r="F1126" s="450"/>
      <c r="G1126" s="450"/>
      <c r="H1126" s="450"/>
      <c r="I1126" s="172"/>
      <c r="J1126" s="172"/>
      <c r="K1126" s="172"/>
      <c r="L1126" s="172"/>
      <c r="M1126" s="172"/>
      <c r="N1126" s="172"/>
      <c r="O1126" s="172"/>
      <c r="P1126" s="172"/>
      <c r="Q1126" s="172"/>
      <c r="R1126" s="172"/>
      <c r="S1126" s="172"/>
      <c r="T1126" s="172"/>
      <c r="U1126" s="172"/>
      <c r="V1126" s="172"/>
      <c r="W1126" s="172"/>
      <c r="X1126" s="172"/>
      <c r="Y1126" s="172"/>
      <c r="Z1126" s="172"/>
    </row>
    <row r="1127" spans="1:26">
      <c r="B1127" s="478" t="s">
        <v>1114</v>
      </c>
      <c r="C1127" s="449"/>
      <c r="D1127" s="450"/>
      <c r="E1127" s="450"/>
      <c r="F1127" s="450"/>
      <c r="G1127" s="450"/>
      <c r="H1127" s="450"/>
      <c r="I1127" s="172"/>
      <c r="J1127" s="172"/>
      <c r="K1127" s="172"/>
      <c r="L1127" s="172"/>
      <c r="M1127" s="172"/>
      <c r="N1127" s="172"/>
      <c r="O1127" s="172"/>
      <c r="P1127" s="172"/>
      <c r="Q1127" s="172"/>
      <c r="R1127" s="172"/>
      <c r="S1127" s="172"/>
      <c r="T1127" s="172"/>
      <c r="U1127" s="172"/>
      <c r="V1127" s="172"/>
      <c r="W1127" s="172"/>
      <c r="X1127" s="172"/>
      <c r="Y1127" s="172"/>
      <c r="Z1127" s="172"/>
    </row>
    <row r="1128" spans="1:26">
      <c r="A1128" s="72" t="s">
        <v>119</v>
      </c>
      <c r="B1128" s="479" t="s">
        <v>1255</v>
      </c>
      <c r="C1128" s="450"/>
      <c r="E1128" s="450"/>
      <c r="F1128" s="450"/>
      <c r="G1128" s="450"/>
      <c r="H1128" s="450"/>
      <c r="I1128" s="172"/>
      <c r="J1128" s="172"/>
      <c r="K1128" s="172"/>
      <c r="L1128" s="172"/>
      <c r="M1128" s="172"/>
      <c r="N1128" s="172"/>
      <c r="O1128" s="172"/>
      <c r="P1128" s="172"/>
      <c r="Q1128" s="172"/>
      <c r="R1128" s="172"/>
      <c r="S1128" s="172"/>
      <c r="T1128" s="172"/>
      <c r="U1128" s="172"/>
      <c r="V1128" s="172"/>
      <c r="W1128" s="172"/>
      <c r="X1128" s="172"/>
      <c r="Y1128" s="172"/>
      <c r="Z1128" s="172"/>
    </row>
    <row r="1129" spans="1:26">
      <c r="A1129" s="72" t="s">
        <v>119</v>
      </c>
      <c r="B1129" s="479" t="s">
        <v>811</v>
      </c>
      <c r="C1129" s="450"/>
      <c r="E1129" s="450"/>
      <c r="F1129" s="450"/>
      <c r="G1129" s="450"/>
      <c r="H1129" s="450"/>
      <c r="I1129" s="172"/>
      <c r="J1129" s="172"/>
      <c r="K1129" s="172"/>
      <c r="L1129" s="172"/>
      <c r="M1129" s="172"/>
      <c r="N1129" s="172"/>
      <c r="O1129" s="172"/>
      <c r="P1129" s="172"/>
      <c r="Q1129" s="172"/>
      <c r="R1129" s="172"/>
      <c r="S1129" s="172"/>
      <c r="T1129" s="172"/>
      <c r="U1129" s="172"/>
      <c r="V1129" s="172"/>
      <c r="W1129" s="172"/>
      <c r="X1129" s="172"/>
      <c r="Y1129" s="172"/>
      <c r="Z1129" s="172"/>
    </row>
    <row r="1130" spans="1:26">
      <c r="A1130" s="72" t="s">
        <v>119</v>
      </c>
      <c r="B1130" s="480" t="s">
        <v>770</v>
      </c>
      <c r="C1130" s="450"/>
      <c r="E1130" s="450"/>
      <c r="F1130" s="450"/>
      <c r="G1130" s="450"/>
      <c r="H1130" s="450"/>
      <c r="I1130" s="172"/>
      <c r="J1130" s="172"/>
      <c r="K1130" s="172"/>
      <c r="L1130" s="172"/>
      <c r="M1130" s="172"/>
      <c r="N1130" s="172"/>
      <c r="O1130" s="172"/>
      <c r="P1130" s="172"/>
      <c r="Q1130" s="172"/>
      <c r="R1130" s="172"/>
      <c r="S1130" s="172"/>
      <c r="T1130" s="172"/>
      <c r="U1130" s="172"/>
      <c r="V1130" s="172"/>
      <c r="W1130" s="172"/>
      <c r="X1130" s="172"/>
      <c r="Y1130" s="172"/>
      <c r="Z1130" s="172"/>
    </row>
    <row r="1131" spans="1:26">
      <c r="A1131" s="72" t="s">
        <v>119</v>
      </c>
      <c r="B1131" s="479" t="s">
        <v>1136</v>
      </c>
      <c r="C1131" s="450"/>
      <c r="E1131" s="450"/>
      <c r="F1131" s="450"/>
      <c r="G1131" s="450"/>
      <c r="H1131" s="450"/>
      <c r="I1131" s="172"/>
      <c r="J1131" s="172"/>
      <c r="K1131" s="172"/>
      <c r="L1131" s="172"/>
      <c r="M1131" s="172"/>
      <c r="N1131" s="172"/>
      <c r="O1131" s="172"/>
      <c r="P1131" s="172"/>
      <c r="Q1131" s="172"/>
      <c r="R1131" s="172"/>
      <c r="S1131" s="172"/>
      <c r="T1131" s="172"/>
      <c r="U1131" s="172"/>
      <c r="V1131" s="172"/>
      <c r="W1131" s="172"/>
      <c r="X1131" s="172"/>
      <c r="Y1131" s="172"/>
      <c r="Z1131" s="172"/>
    </row>
    <row r="1132" spans="1:26">
      <c r="A1132" s="72" t="s">
        <v>119</v>
      </c>
      <c r="B1132" s="480" t="s">
        <v>707</v>
      </c>
      <c r="C1132" s="463"/>
      <c r="E1132" s="450"/>
      <c r="F1132" s="450"/>
      <c r="G1132" s="450"/>
      <c r="H1132" s="450"/>
      <c r="I1132" s="17"/>
      <c r="J1132" s="17"/>
      <c r="K1132" s="17"/>
      <c r="L1132" s="17"/>
      <c r="M1132" s="17"/>
      <c r="N1132" s="17"/>
      <c r="O1132" s="17"/>
      <c r="P1132" s="17"/>
      <c r="Q1132" s="17"/>
      <c r="R1132" s="17"/>
      <c r="S1132" s="17"/>
      <c r="T1132" s="17"/>
      <c r="U1132" s="17"/>
      <c r="V1132" s="17"/>
      <c r="W1132" s="17"/>
      <c r="X1132" s="17"/>
      <c r="Y1132" s="17"/>
      <c r="Z1132" s="17"/>
    </row>
    <row r="1133" spans="1:26">
      <c r="A1133" s="64"/>
      <c r="B1133" s="487"/>
      <c r="C1133" s="457"/>
      <c r="D1133" s="450"/>
      <c r="E1133" s="450"/>
      <c r="F1133" s="450"/>
      <c r="G1133" s="450"/>
      <c r="H1133" s="450"/>
      <c r="I1133" s="172"/>
      <c r="J1133" s="172"/>
      <c r="K1133" s="172"/>
      <c r="L1133" s="172"/>
      <c r="M1133" s="172"/>
      <c r="N1133" s="172"/>
      <c r="O1133" s="172"/>
      <c r="P1133" s="172"/>
      <c r="Q1133" s="172"/>
      <c r="R1133" s="172"/>
      <c r="S1133" s="172"/>
      <c r="T1133" s="172"/>
      <c r="U1133" s="172"/>
      <c r="V1133" s="172"/>
      <c r="W1133" s="172"/>
      <c r="X1133" s="172"/>
      <c r="Y1133" s="172"/>
      <c r="Z1133" s="172"/>
    </row>
    <row r="1134" spans="1:26">
      <c r="A1134" s="64"/>
      <c r="B1134" s="494" t="s">
        <v>942</v>
      </c>
      <c r="C1134" s="449"/>
      <c r="D1134" s="450"/>
      <c r="E1134" s="450"/>
      <c r="F1134" s="450"/>
      <c r="G1134" s="450"/>
      <c r="H1134" s="450"/>
      <c r="I1134" s="172"/>
      <c r="J1134" s="172"/>
      <c r="K1134" s="172"/>
      <c r="L1134" s="172"/>
      <c r="M1134" s="172"/>
      <c r="N1134" s="172"/>
      <c r="O1134" s="172"/>
      <c r="P1134" s="172"/>
      <c r="Q1134" s="172"/>
      <c r="R1134" s="172"/>
      <c r="S1134" s="172"/>
      <c r="T1134" s="172"/>
      <c r="U1134" s="172"/>
      <c r="V1134" s="172"/>
      <c r="W1134" s="172"/>
      <c r="X1134" s="172"/>
      <c r="Y1134" s="172"/>
      <c r="Z1134" s="172"/>
    </row>
    <row r="1135" spans="1:26" ht="22.8">
      <c r="A1135" s="64"/>
      <c r="B1135" s="470" t="s">
        <v>1529</v>
      </c>
      <c r="C1135" s="449"/>
      <c r="D1135" s="450"/>
      <c r="E1135" s="450"/>
      <c r="F1135" s="450"/>
      <c r="G1135" s="450"/>
      <c r="H1135" s="450"/>
      <c r="I1135" s="172"/>
      <c r="J1135" s="172"/>
      <c r="K1135" s="172"/>
      <c r="L1135" s="172"/>
      <c r="M1135" s="172"/>
      <c r="N1135" s="172"/>
      <c r="O1135" s="172"/>
      <c r="P1135" s="172"/>
      <c r="Q1135" s="172"/>
      <c r="R1135" s="172"/>
      <c r="S1135" s="172"/>
      <c r="T1135" s="172"/>
      <c r="U1135" s="172"/>
      <c r="V1135" s="172"/>
      <c r="W1135" s="172"/>
      <c r="X1135" s="172"/>
      <c r="Y1135" s="172"/>
      <c r="Z1135" s="172"/>
    </row>
    <row r="1136" spans="1:26">
      <c r="B1136" s="482" t="s">
        <v>773</v>
      </c>
      <c r="C1136" s="449"/>
      <c r="D1136" s="450"/>
      <c r="E1136" s="450"/>
      <c r="F1136" s="450"/>
      <c r="G1136" s="450"/>
      <c r="H1136" s="450"/>
      <c r="I1136" s="172"/>
      <c r="J1136" s="172"/>
      <c r="K1136" s="172"/>
      <c r="L1136" s="172"/>
      <c r="M1136" s="172"/>
      <c r="N1136" s="172"/>
      <c r="O1136" s="172"/>
      <c r="P1136" s="172"/>
      <c r="Q1136" s="172"/>
      <c r="R1136" s="172"/>
      <c r="S1136" s="172"/>
      <c r="T1136" s="172"/>
      <c r="U1136" s="172"/>
      <c r="V1136" s="172"/>
      <c r="W1136" s="172"/>
      <c r="X1136" s="172"/>
      <c r="Y1136" s="172"/>
      <c r="Z1136" s="172"/>
    </row>
    <row r="1137" spans="1:26">
      <c r="A1137" s="65"/>
      <c r="B1137" s="470"/>
      <c r="C1137" s="449"/>
      <c r="D1137" s="450"/>
      <c r="E1137" s="450"/>
      <c r="F1137" s="450"/>
      <c r="G1137" s="450"/>
      <c r="H1137" s="450"/>
      <c r="I1137" s="172"/>
      <c r="J1137" s="172"/>
      <c r="K1137" s="172"/>
      <c r="L1137" s="172"/>
      <c r="M1137" s="172"/>
      <c r="N1137" s="172"/>
      <c r="O1137" s="172"/>
      <c r="P1137" s="172"/>
      <c r="Q1137" s="172"/>
      <c r="R1137" s="172"/>
      <c r="S1137" s="172"/>
      <c r="T1137" s="172"/>
      <c r="U1137" s="172"/>
      <c r="V1137" s="172"/>
      <c r="W1137" s="172"/>
      <c r="X1137" s="172"/>
      <c r="Y1137" s="172"/>
      <c r="Z1137" s="172"/>
    </row>
    <row r="1138" spans="1:26">
      <c r="A1138" s="64"/>
      <c r="B1138" s="494" t="s">
        <v>1256</v>
      </c>
      <c r="C1138" s="449"/>
      <c r="D1138" s="450"/>
      <c r="E1138" s="450"/>
      <c r="F1138" s="450"/>
      <c r="G1138" s="450"/>
      <c r="H1138" s="450"/>
      <c r="I1138" s="172"/>
      <c r="J1138" s="172"/>
      <c r="K1138" s="172"/>
      <c r="L1138" s="172"/>
      <c r="M1138" s="172"/>
      <c r="N1138" s="172"/>
      <c r="O1138" s="172"/>
      <c r="P1138" s="172"/>
      <c r="Q1138" s="172"/>
      <c r="R1138" s="172"/>
      <c r="S1138" s="172"/>
      <c r="T1138" s="172"/>
      <c r="U1138" s="172"/>
      <c r="V1138" s="172"/>
      <c r="W1138" s="172"/>
      <c r="X1138" s="172"/>
      <c r="Y1138" s="172"/>
      <c r="Z1138" s="172"/>
    </row>
    <row r="1139" spans="1:26">
      <c r="A1139" s="64"/>
      <c r="B1139" s="470" t="s">
        <v>1257</v>
      </c>
      <c r="C1139" s="449"/>
      <c r="D1139" s="450"/>
      <c r="E1139" s="450"/>
      <c r="F1139" s="450"/>
      <c r="G1139" s="450"/>
      <c r="H1139" s="450"/>
      <c r="I1139" s="172"/>
      <c r="J1139" s="172"/>
      <c r="K1139" s="172"/>
      <c r="L1139" s="172"/>
      <c r="M1139" s="172"/>
      <c r="N1139" s="172"/>
      <c r="O1139" s="172"/>
      <c r="P1139" s="172"/>
      <c r="Q1139" s="172"/>
      <c r="R1139" s="172"/>
      <c r="S1139" s="172"/>
      <c r="T1139" s="172"/>
      <c r="U1139" s="172"/>
      <c r="V1139" s="172"/>
      <c r="W1139" s="172"/>
      <c r="X1139" s="172"/>
      <c r="Y1139" s="172"/>
      <c r="Z1139" s="172"/>
    </row>
    <row r="1140" spans="1:26" ht="34.200000000000003">
      <c r="B1140" s="469" t="s">
        <v>1528</v>
      </c>
      <c r="C1140" s="449"/>
      <c r="D1140" s="450"/>
      <c r="E1140" s="450"/>
      <c r="F1140" s="450"/>
      <c r="G1140" s="450"/>
      <c r="H1140" s="450"/>
      <c r="I1140" s="172"/>
      <c r="J1140" s="172"/>
      <c r="K1140" s="172"/>
      <c r="L1140" s="172"/>
      <c r="M1140" s="172"/>
      <c r="N1140" s="172"/>
      <c r="O1140" s="172"/>
      <c r="P1140" s="172"/>
      <c r="Q1140" s="172"/>
      <c r="R1140" s="172"/>
      <c r="S1140" s="172"/>
      <c r="T1140" s="172"/>
      <c r="U1140" s="172"/>
      <c r="V1140" s="172"/>
      <c r="W1140" s="172"/>
      <c r="X1140" s="172"/>
      <c r="Y1140" s="172"/>
      <c r="Z1140" s="172"/>
    </row>
    <row r="1141" spans="1:26">
      <c r="A1141" s="64"/>
      <c r="B1141" s="470" t="s">
        <v>1258</v>
      </c>
      <c r="C1141" s="449"/>
      <c r="D1141" s="450"/>
      <c r="E1141" s="450"/>
      <c r="F1141" s="450"/>
      <c r="G1141" s="450"/>
      <c r="H1141" s="450"/>
      <c r="I1141" s="172"/>
      <c r="J1141" s="172"/>
      <c r="K1141" s="172"/>
      <c r="L1141" s="172"/>
      <c r="M1141" s="172"/>
      <c r="N1141" s="172"/>
      <c r="O1141" s="172"/>
      <c r="P1141" s="172"/>
      <c r="Q1141" s="172"/>
      <c r="R1141" s="172"/>
      <c r="S1141" s="172"/>
      <c r="T1141" s="172"/>
      <c r="U1141" s="172"/>
      <c r="V1141" s="172"/>
      <c r="W1141" s="172"/>
      <c r="X1141" s="172"/>
      <c r="Y1141" s="172"/>
      <c r="Z1141" s="172"/>
    </row>
    <row r="1142" spans="1:26">
      <c r="B1142" s="478" t="s">
        <v>1259</v>
      </c>
      <c r="C1142" s="449"/>
      <c r="D1142" s="450"/>
      <c r="E1142" s="450"/>
      <c r="F1142" s="450"/>
      <c r="G1142" s="450"/>
      <c r="H1142" s="450"/>
      <c r="I1142" s="172"/>
      <c r="J1142" s="172"/>
      <c r="K1142" s="172"/>
      <c r="L1142" s="172"/>
      <c r="M1142" s="172"/>
      <c r="N1142" s="172"/>
      <c r="O1142" s="172"/>
      <c r="P1142" s="172"/>
      <c r="Q1142" s="172"/>
      <c r="R1142" s="172"/>
      <c r="S1142" s="172"/>
      <c r="T1142" s="172"/>
      <c r="U1142" s="172"/>
      <c r="V1142" s="172"/>
      <c r="W1142" s="172"/>
      <c r="X1142" s="172"/>
      <c r="Y1142" s="172"/>
      <c r="Z1142" s="172"/>
    </row>
    <row r="1143" spans="1:26">
      <c r="A1143" s="64"/>
      <c r="B1143" s="470" t="s">
        <v>1260</v>
      </c>
      <c r="C1143" s="449"/>
      <c r="D1143" s="450"/>
      <c r="E1143" s="450"/>
      <c r="F1143" s="450"/>
      <c r="G1143" s="450"/>
      <c r="H1143" s="450"/>
      <c r="I1143" s="172"/>
      <c r="J1143" s="172"/>
      <c r="K1143" s="172"/>
      <c r="L1143" s="172"/>
      <c r="M1143" s="172"/>
      <c r="N1143" s="172"/>
      <c r="O1143" s="172"/>
      <c r="P1143" s="172"/>
      <c r="Q1143" s="172"/>
      <c r="R1143" s="172"/>
      <c r="S1143" s="172"/>
      <c r="T1143" s="172"/>
      <c r="U1143" s="172"/>
      <c r="V1143" s="172"/>
      <c r="W1143" s="172"/>
      <c r="X1143" s="172"/>
      <c r="Y1143" s="172"/>
      <c r="Z1143" s="172"/>
    </row>
    <row r="1144" spans="1:26" ht="22.8">
      <c r="A1144" s="64"/>
      <c r="B1144" s="470" t="s">
        <v>1527</v>
      </c>
      <c r="C1144" s="449"/>
      <c r="D1144" s="450"/>
      <c r="E1144" s="450"/>
      <c r="F1144" s="450"/>
      <c r="G1144" s="450"/>
      <c r="H1144" s="450"/>
      <c r="I1144" s="172"/>
      <c r="J1144" s="172"/>
      <c r="K1144" s="172"/>
      <c r="L1144" s="172"/>
      <c r="M1144" s="172"/>
      <c r="N1144" s="172"/>
      <c r="O1144" s="172"/>
      <c r="P1144" s="172"/>
      <c r="Q1144" s="172"/>
      <c r="R1144" s="172"/>
      <c r="S1144" s="172"/>
      <c r="T1144" s="172"/>
      <c r="U1144" s="172"/>
      <c r="V1144" s="172"/>
      <c r="W1144" s="172"/>
      <c r="X1144" s="172"/>
      <c r="Y1144" s="172"/>
      <c r="Z1144" s="172"/>
    </row>
    <row r="1145" spans="1:26">
      <c r="A1145" s="64"/>
      <c r="B1145" s="470"/>
      <c r="C1145" s="449"/>
      <c r="D1145" s="450"/>
      <c r="E1145" s="450"/>
      <c r="F1145" s="450"/>
      <c r="G1145" s="450"/>
      <c r="H1145" s="450"/>
      <c r="I1145" s="172"/>
      <c r="J1145" s="172"/>
      <c r="K1145" s="172"/>
      <c r="L1145" s="172"/>
      <c r="M1145" s="172"/>
      <c r="N1145" s="172"/>
      <c r="O1145" s="172"/>
      <c r="P1145" s="172"/>
      <c r="Q1145" s="172"/>
      <c r="R1145" s="172"/>
      <c r="S1145" s="172"/>
      <c r="T1145" s="172"/>
      <c r="U1145" s="172"/>
      <c r="V1145" s="172"/>
      <c r="W1145" s="172"/>
      <c r="X1145" s="172"/>
      <c r="Y1145" s="172"/>
      <c r="Z1145" s="172"/>
    </row>
    <row r="1146" spans="1:26" ht="22.8">
      <c r="A1146" s="64"/>
      <c r="B1146" s="470" t="s">
        <v>1526</v>
      </c>
      <c r="C1146" s="449"/>
      <c r="D1146" s="450"/>
      <c r="E1146" s="450"/>
      <c r="F1146" s="450"/>
      <c r="G1146" s="450"/>
      <c r="H1146" s="450"/>
      <c r="I1146" s="172"/>
      <c r="J1146" s="172"/>
      <c r="K1146" s="172"/>
      <c r="L1146" s="172"/>
      <c r="M1146" s="172"/>
      <c r="N1146" s="172"/>
      <c r="O1146" s="172"/>
      <c r="P1146" s="172"/>
      <c r="Q1146" s="172"/>
      <c r="R1146" s="172"/>
      <c r="S1146" s="172"/>
      <c r="T1146" s="172"/>
      <c r="U1146" s="172"/>
      <c r="V1146" s="172"/>
      <c r="W1146" s="172"/>
      <c r="X1146" s="172"/>
      <c r="Y1146" s="172"/>
      <c r="Z1146" s="172"/>
    </row>
    <row r="1147" spans="1:26" ht="22.8">
      <c r="A1147" s="64"/>
      <c r="B1147" s="470" t="s">
        <v>1525</v>
      </c>
      <c r="C1147" s="449"/>
      <c r="D1147" s="450"/>
      <c r="E1147" s="450"/>
      <c r="F1147" s="450"/>
      <c r="G1147" s="450"/>
      <c r="H1147" s="450"/>
      <c r="I1147" s="172"/>
      <c r="J1147" s="172"/>
      <c r="K1147" s="172"/>
      <c r="L1147" s="172"/>
      <c r="M1147" s="172"/>
      <c r="N1147" s="172"/>
      <c r="O1147" s="172"/>
      <c r="P1147" s="172"/>
      <c r="Q1147" s="172"/>
      <c r="R1147" s="172"/>
      <c r="S1147" s="172"/>
      <c r="T1147" s="172"/>
      <c r="U1147" s="172"/>
      <c r="V1147" s="172"/>
      <c r="W1147" s="172"/>
      <c r="X1147" s="172"/>
      <c r="Y1147" s="172"/>
      <c r="Z1147" s="172"/>
    </row>
    <row r="1148" spans="1:26">
      <c r="A1148" s="64"/>
      <c r="B1148" s="470"/>
      <c r="C1148" s="449"/>
      <c r="D1148" s="450"/>
      <c r="E1148" s="450"/>
      <c r="F1148" s="450"/>
      <c r="G1148" s="450"/>
      <c r="H1148" s="450"/>
      <c r="I1148" s="172"/>
      <c r="J1148" s="172"/>
      <c r="K1148" s="172"/>
      <c r="L1148" s="172"/>
      <c r="M1148" s="172"/>
      <c r="N1148" s="172"/>
      <c r="O1148" s="172"/>
      <c r="P1148" s="172"/>
      <c r="Q1148" s="172"/>
      <c r="R1148" s="172"/>
      <c r="S1148" s="172"/>
      <c r="T1148" s="172"/>
      <c r="U1148" s="172"/>
      <c r="V1148" s="172"/>
      <c r="W1148" s="172"/>
      <c r="X1148" s="172"/>
      <c r="Y1148" s="172"/>
      <c r="Z1148" s="172"/>
    </row>
    <row r="1149" spans="1:26">
      <c r="A1149" s="64"/>
      <c r="B1149" s="494" t="s">
        <v>1261</v>
      </c>
      <c r="C1149" s="449"/>
      <c r="D1149" s="450"/>
      <c r="E1149" s="450"/>
      <c r="F1149" s="450"/>
      <c r="G1149" s="450"/>
      <c r="H1149" s="450"/>
      <c r="I1149" s="172"/>
      <c r="J1149" s="172"/>
      <c r="K1149" s="172"/>
      <c r="L1149" s="172"/>
      <c r="M1149" s="172"/>
      <c r="N1149" s="172"/>
      <c r="O1149" s="172"/>
      <c r="P1149" s="172"/>
      <c r="Q1149" s="172"/>
      <c r="R1149" s="172"/>
      <c r="S1149" s="172"/>
      <c r="T1149" s="172"/>
      <c r="U1149" s="172"/>
      <c r="V1149" s="172"/>
      <c r="W1149" s="172"/>
      <c r="X1149" s="172"/>
      <c r="Y1149" s="172"/>
      <c r="Z1149" s="172"/>
    </row>
    <row r="1150" spans="1:26" ht="22.8">
      <c r="A1150" s="74"/>
      <c r="B1150" s="486" t="s">
        <v>1262</v>
      </c>
      <c r="C1150" s="464"/>
      <c r="D1150" s="465"/>
      <c r="E1150" s="465"/>
      <c r="F1150" s="465"/>
      <c r="G1150" s="465"/>
      <c r="H1150" s="465"/>
      <c r="I1150" s="17"/>
      <c r="J1150" s="17"/>
      <c r="K1150" s="17"/>
      <c r="L1150" s="17"/>
      <c r="M1150" s="17"/>
      <c r="N1150" s="17"/>
      <c r="O1150" s="17"/>
      <c r="P1150" s="17"/>
      <c r="Q1150" s="17"/>
      <c r="R1150" s="17"/>
      <c r="S1150" s="17"/>
      <c r="T1150" s="17"/>
      <c r="U1150" s="17"/>
      <c r="V1150" s="17"/>
      <c r="W1150" s="17"/>
      <c r="X1150" s="17"/>
      <c r="Y1150" s="17"/>
      <c r="Z1150" s="17"/>
    </row>
    <row r="1151" spans="1:26">
      <c r="A1151" s="74"/>
      <c r="B1151" s="486" t="s">
        <v>1263</v>
      </c>
      <c r="C1151" s="464"/>
      <c r="D1151" s="465"/>
      <c r="E1151" s="465"/>
      <c r="F1151" s="465"/>
      <c r="G1151" s="465"/>
      <c r="H1151" s="465"/>
      <c r="I1151" s="17"/>
      <c r="J1151" s="17"/>
      <c r="K1151" s="17"/>
      <c r="L1151" s="17"/>
      <c r="M1151" s="17"/>
      <c r="N1151" s="17"/>
      <c r="O1151" s="17"/>
      <c r="P1151" s="17"/>
      <c r="Q1151" s="17"/>
      <c r="R1151" s="17"/>
      <c r="S1151" s="17"/>
      <c r="T1151" s="17"/>
      <c r="U1151" s="17"/>
      <c r="V1151" s="17"/>
      <c r="W1151" s="17"/>
      <c r="X1151" s="17"/>
      <c r="Y1151" s="17"/>
      <c r="Z1151" s="17"/>
    </row>
    <row r="1152" spans="1:26" ht="22.8">
      <c r="B1152" s="488" t="s">
        <v>1523</v>
      </c>
      <c r="C1152" s="464"/>
      <c r="D1152" s="465"/>
      <c r="E1152" s="465"/>
      <c r="F1152" s="465"/>
      <c r="G1152" s="465"/>
      <c r="H1152" s="465"/>
      <c r="I1152" s="17"/>
      <c r="J1152" s="17"/>
      <c r="K1152" s="17"/>
      <c r="L1152" s="17"/>
      <c r="M1152" s="17"/>
      <c r="N1152" s="17"/>
      <c r="O1152" s="17"/>
      <c r="P1152" s="17"/>
      <c r="Q1152" s="17"/>
      <c r="R1152" s="17"/>
      <c r="S1152" s="17"/>
      <c r="T1152" s="17"/>
      <c r="U1152" s="17"/>
      <c r="V1152" s="17"/>
      <c r="W1152" s="17"/>
      <c r="X1152" s="17"/>
      <c r="Y1152" s="17"/>
      <c r="Z1152" s="17"/>
    </row>
    <row r="1153" spans="1:26">
      <c r="A1153" s="74"/>
      <c r="B1153" s="488" t="s">
        <v>1264</v>
      </c>
      <c r="C1153" s="464"/>
      <c r="D1153" s="465"/>
      <c r="E1153" s="465"/>
      <c r="F1153" s="465"/>
      <c r="G1153" s="465"/>
      <c r="H1153" s="465"/>
      <c r="I1153" s="17"/>
      <c r="J1153" s="17"/>
      <c r="K1153" s="17"/>
      <c r="L1153" s="17"/>
      <c r="M1153" s="17"/>
      <c r="N1153" s="17"/>
      <c r="O1153" s="17"/>
      <c r="P1153" s="17"/>
      <c r="Q1153" s="17"/>
      <c r="R1153" s="17"/>
      <c r="S1153" s="17"/>
      <c r="T1153" s="17"/>
      <c r="U1153" s="17"/>
      <c r="V1153" s="17"/>
      <c r="W1153" s="17"/>
      <c r="X1153" s="17"/>
      <c r="Y1153" s="17"/>
      <c r="Z1153" s="17"/>
    </row>
    <row r="1154" spans="1:26" ht="22.8">
      <c r="B1154" s="488" t="s">
        <v>1524</v>
      </c>
      <c r="C1154" s="464"/>
      <c r="D1154" s="465"/>
      <c r="E1154" s="465"/>
      <c r="F1154" s="465"/>
      <c r="G1154" s="465"/>
      <c r="H1154" s="465"/>
      <c r="I1154" s="17"/>
      <c r="J1154" s="17"/>
      <c r="K1154" s="17"/>
      <c r="L1154" s="17"/>
      <c r="M1154" s="17"/>
      <c r="N1154" s="17"/>
      <c r="O1154" s="17"/>
      <c r="P1154" s="17"/>
      <c r="Q1154" s="17"/>
      <c r="R1154" s="17"/>
      <c r="S1154" s="17"/>
      <c r="T1154" s="17"/>
      <c r="U1154" s="17"/>
      <c r="V1154" s="17"/>
      <c r="W1154" s="17"/>
      <c r="X1154" s="17"/>
      <c r="Y1154" s="17"/>
      <c r="Z1154" s="17"/>
    </row>
    <row r="1155" spans="1:26">
      <c r="A1155" s="74"/>
      <c r="B1155" s="488"/>
      <c r="C1155" s="464"/>
      <c r="D1155" s="465"/>
      <c r="E1155" s="465"/>
      <c r="F1155" s="465"/>
      <c r="G1155" s="465"/>
      <c r="H1155" s="465"/>
      <c r="I1155" s="17"/>
      <c r="J1155" s="17"/>
      <c r="K1155" s="17"/>
      <c r="L1155" s="17"/>
      <c r="M1155" s="17"/>
      <c r="N1155" s="17"/>
      <c r="O1155" s="17"/>
      <c r="P1155" s="17"/>
      <c r="Q1155" s="17"/>
      <c r="R1155" s="17"/>
      <c r="S1155" s="17"/>
      <c r="T1155" s="17"/>
      <c r="U1155" s="17"/>
      <c r="V1155" s="17"/>
      <c r="W1155" s="17"/>
      <c r="X1155" s="17"/>
      <c r="Y1155" s="17"/>
      <c r="Z1155" s="17"/>
    </row>
    <row r="1156" spans="1:26">
      <c r="A1156" s="74"/>
      <c r="B1156" s="494" t="s">
        <v>1265</v>
      </c>
      <c r="C1156" s="464"/>
      <c r="D1156" s="465"/>
      <c r="E1156" s="465"/>
      <c r="F1156" s="465"/>
      <c r="G1156" s="465"/>
      <c r="H1156" s="465"/>
      <c r="I1156" s="17"/>
      <c r="J1156" s="17"/>
      <c r="K1156" s="17"/>
      <c r="L1156" s="17"/>
      <c r="M1156" s="17"/>
      <c r="N1156" s="17"/>
      <c r="O1156" s="17"/>
      <c r="P1156" s="17"/>
      <c r="Q1156" s="17"/>
      <c r="R1156" s="17"/>
      <c r="S1156" s="17"/>
      <c r="T1156" s="17"/>
      <c r="U1156" s="17"/>
      <c r="V1156" s="17"/>
      <c r="W1156" s="17"/>
      <c r="X1156" s="17"/>
      <c r="Y1156" s="17"/>
      <c r="Z1156" s="17"/>
    </row>
    <row r="1157" spans="1:26">
      <c r="A1157" s="74"/>
      <c r="B1157" s="486" t="s">
        <v>1266</v>
      </c>
      <c r="C1157" s="464"/>
      <c r="D1157" s="465"/>
      <c r="E1157" s="465"/>
      <c r="F1157" s="465"/>
      <c r="G1157" s="465"/>
      <c r="H1157" s="465"/>
      <c r="I1157" s="17"/>
      <c r="J1157" s="17"/>
      <c r="K1157" s="17"/>
      <c r="L1157" s="17"/>
      <c r="M1157" s="17"/>
      <c r="N1157" s="17"/>
      <c r="O1157" s="17"/>
      <c r="P1157" s="17"/>
      <c r="Q1157" s="17"/>
      <c r="R1157" s="17"/>
      <c r="S1157" s="17"/>
      <c r="T1157" s="17"/>
      <c r="U1157" s="17"/>
      <c r="V1157" s="17"/>
      <c r="W1157" s="17"/>
      <c r="X1157" s="17"/>
      <c r="Y1157" s="17"/>
      <c r="Z1157" s="17"/>
    </row>
    <row r="1158" spans="1:26">
      <c r="A1158" s="74"/>
      <c r="B1158" s="486" t="s">
        <v>1267</v>
      </c>
      <c r="C1158" s="464"/>
      <c r="D1158" s="465"/>
      <c r="E1158" s="465"/>
      <c r="F1158" s="465"/>
      <c r="G1158" s="465"/>
      <c r="H1158" s="465"/>
      <c r="I1158" s="17"/>
      <c r="J1158" s="17"/>
      <c r="K1158" s="17"/>
      <c r="L1158" s="17"/>
      <c r="M1158" s="17"/>
      <c r="N1158" s="17"/>
      <c r="O1158" s="17"/>
      <c r="P1158" s="17"/>
      <c r="Q1158" s="17"/>
      <c r="R1158" s="17"/>
      <c r="S1158" s="17"/>
      <c r="T1158" s="17"/>
      <c r="U1158" s="17"/>
      <c r="V1158" s="17"/>
      <c r="W1158" s="17"/>
      <c r="X1158" s="17"/>
      <c r="Y1158" s="17"/>
      <c r="Z1158" s="17"/>
    </row>
    <row r="1159" spans="1:26" ht="22.8">
      <c r="B1159" s="486" t="s">
        <v>1522</v>
      </c>
      <c r="C1159" s="464"/>
      <c r="D1159" s="465"/>
      <c r="E1159" s="465"/>
      <c r="F1159" s="465"/>
      <c r="G1159" s="465"/>
      <c r="H1159" s="465"/>
      <c r="I1159" s="17"/>
      <c r="J1159" s="17"/>
      <c r="K1159" s="17"/>
      <c r="L1159" s="17"/>
      <c r="M1159" s="17"/>
      <c r="N1159" s="17"/>
      <c r="O1159" s="17"/>
      <c r="P1159" s="17"/>
      <c r="Q1159" s="17"/>
      <c r="R1159" s="17"/>
      <c r="S1159" s="17"/>
      <c r="T1159" s="17"/>
      <c r="U1159" s="17"/>
      <c r="V1159" s="17"/>
      <c r="W1159" s="17"/>
      <c r="X1159" s="17"/>
      <c r="Y1159" s="17"/>
      <c r="Z1159" s="17"/>
    </row>
    <row r="1160" spans="1:26">
      <c r="A1160" s="74"/>
      <c r="B1160" s="486" t="s">
        <v>1268</v>
      </c>
      <c r="C1160" s="464"/>
      <c r="D1160" s="465"/>
      <c r="E1160" s="465"/>
      <c r="F1160" s="465"/>
      <c r="G1160" s="465"/>
      <c r="H1160" s="465"/>
      <c r="I1160" s="17"/>
      <c r="J1160" s="17"/>
      <c r="K1160" s="17"/>
      <c r="L1160" s="17"/>
      <c r="M1160" s="17"/>
      <c r="N1160" s="17"/>
      <c r="O1160" s="17"/>
      <c r="P1160" s="17"/>
      <c r="Q1160" s="17"/>
      <c r="R1160" s="17"/>
      <c r="S1160" s="17"/>
      <c r="T1160" s="17"/>
      <c r="U1160" s="17"/>
      <c r="V1160" s="17"/>
      <c r="W1160" s="17"/>
      <c r="X1160" s="17"/>
      <c r="Y1160" s="17"/>
      <c r="Z1160" s="17"/>
    </row>
    <row r="1161" spans="1:26" ht="34.200000000000003">
      <c r="B1161" s="486" t="s">
        <v>1521</v>
      </c>
      <c r="C1161" s="464"/>
      <c r="D1161" s="465"/>
      <c r="E1161" s="465"/>
      <c r="F1161" s="465"/>
      <c r="G1161" s="465"/>
      <c r="H1161" s="465"/>
      <c r="I1161" s="17"/>
      <c r="J1161" s="17"/>
      <c r="K1161" s="17"/>
      <c r="L1161" s="17"/>
      <c r="M1161" s="17"/>
      <c r="N1161" s="17"/>
      <c r="O1161" s="17"/>
      <c r="P1161" s="17"/>
      <c r="Q1161" s="17"/>
      <c r="R1161" s="17"/>
      <c r="S1161" s="17"/>
      <c r="T1161" s="17"/>
      <c r="U1161" s="17"/>
      <c r="V1161" s="17"/>
      <c r="W1161" s="17"/>
      <c r="X1161" s="17"/>
      <c r="Y1161" s="17"/>
      <c r="Z1161" s="17"/>
    </row>
    <row r="1162" spans="1:26">
      <c r="B1162" s="488"/>
      <c r="C1162" s="464"/>
      <c r="D1162" s="465"/>
      <c r="E1162" s="465"/>
      <c r="F1162" s="465"/>
      <c r="G1162" s="465"/>
      <c r="H1162" s="465"/>
      <c r="I1162" s="17"/>
      <c r="J1162" s="17"/>
      <c r="K1162" s="17"/>
      <c r="L1162" s="17"/>
      <c r="M1162" s="17"/>
      <c r="N1162" s="17"/>
      <c r="O1162" s="17"/>
      <c r="P1162" s="17"/>
      <c r="Q1162" s="17"/>
      <c r="R1162" s="17"/>
      <c r="S1162" s="17"/>
      <c r="T1162" s="17"/>
      <c r="U1162" s="17"/>
      <c r="V1162" s="17"/>
      <c r="W1162" s="17"/>
      <c r="X1162" s="17"/>
      <c r="Y1162" s="17"/>
      <c r="Z1162" s="17"/>
    </row>
    <row r="1163" spans="1:26">
      <c r="A1163" s="74"/>
      <c r="B1163" s="494" t="s">
        <v>1269</v>
      </c>
      <c r="C1163" s="464"/>
      <c r="D1163" s="465"/>
      <c r="E1163" s="465"/>
      <c r="F1163" s="465"/>
      <c r="G1163" s="465"/>
      <c r="H1163" s="465"/>
      <c r="I1163" s="17"/>
      <c r="J1163" s="17"/>
      <c r="K1163" s="17"/>
      <c r="L1163" s="17"/>
      <c r="M1163" s="17"/>
      <c r="N1163" s="17"/>
      <c r="O1163" s="17"/>
      <c r="P1163" s="17"/>
      <c r="Q1163" s="17"/>
      <c r="R1163" s="17"/>
      <c r="S1163" s="17"/>
      <c r="T1163" s="17"/>
      <c r="U1163" s="17"/>
      <c r="V1163" s="17"/>
      <c r="W1163" s="17"/>
      <c r="X1163" s="17"/>
      <c r="Y1163" s="17"/>
      <c r="Z1163" s="17"/>
    </row>
    <row r="1164" spans="1:26">
      <c r="A1164" s="74"/>
      <c r="B1164" s="488" t="s">
        <v>1270</v>
      </c>
      <c r="C1164" s="464"/>
      <c r="D1164" s="465"/>
      <c r="E1164" s="465"/>
      <c r="F1164" s="465"/>
      <c r="G1164" s="465"/>
      <c r="H1164" s="465"/>
      <c r="I1164" s="17"/>
      <c r="J1164" s="17"/>
      <c r="K1164" s="17"/>
      <c r="L1164" s="17"/>
      <c r="M1164" s="17"/>
      <c r="N1164" s="17"/>
      <c r="O1164" s="17"/>
      <c r="P1164" s="17"/>
      <c r="Q1164" s="17"/>
      <c r="R1164" s="17"/>
      <c r="S1164" s="17"/>
      <c r="T1164" s="17"/>
      <c r="U1164" s="17"/>
      <c r="V1164" s="17"/>
      <c r="W1164" s="17"/>
      <c r="X1164" s="17"/>
      <c r="Y1164" s="17"/>
      <c r="Z1164" s="17"/>
    </row>
    <row r="1165" spans="1:26">
      <c r="B1165" s="495" t="s">
        <v>1271</v>
      </c>
      <c r="C1165" s="464"/>
      <c r="D1165" s="465"/>
      <c r="E1165" s="465"/>
      <c r="F1165" s="465"/>
      <c r="G1165" s="465"/>
      <c r="H1165" s="465"/>
      <c r="I1165" s="17"/>
      <c r="J1165" s="17"/>
      <c r="K1165" s="17"/>
      <c r="L1165" s="17"/>
      <c r="M1165" s="17"/>
      <c r="N1165" s="17"/>
      <c r="O1165" s="17"/>
      <c r="P1165" s="17"/>
      <c r="Q1165" s="17"/>
      <c r="R1165" s="17"/>
      <c r="S1165" s="17"/>
      <c r="T1165" s="17"/>
      <c r="U1165" s="17"/>
      <c r="V1165" s="17"/>
      <c r="W1165" s="17"/>
      <c r="X1165" s="17"/>
      <c r="Y1165" s="17"/>
      <c r="Z1165" s="17"/>
    </row>
    <row r="1166" spans="1:26">
      <c r="A1166" s="74"/>
      <c r="B1166" s="488" t="s">
        <v>1272</v>
      </c>
      <c r="C1166" s="464"/>
      <c r="D1166" s="465"/>
      <c r="E1166" s="465"/>
      <c r="F1166" s="465"/>
      <c r="G1166" s="465"/>
      <c r="H1166" s="465"/>
      <c r="I1166" s="17"/>
      <c r="J1166" s="17"/>
      <c r="K1166" s="17"/>
      <c r="L1166" s="17"/>
      <c r="M1166" s="17"/>
      <c r="N1166" s="17"/>
      <c r="O1166" s="17"/>
      <c r="P1166" s="17"/>
      <c r="Q1166" s="17"/>
      <c r="R1166" s="17"/>
      <c r="S1166" s="17"/>
      <c r="T1166" s="17"/>
      <c r="U1166" s="17"/>
      <c r="V1166" s="17"/>
      <c r="W1166" s="17"/>
      <c r="X1166" s="17"/>
      <c r="Y1166" s="17"/>
      <c r="Z1166" s="17"/>
    </row>
    <row r="1167" spans="1:26">
      <c r="A1167" s="74"/>
      <c r="B1167" s="488" t="s">
        <v>1273</v>
      </c>
      <c r="C1167" s="464"/>
      <c r="D1167" s="465"/>
      <c r="E1167" s="465"/>
      <c r="F1167" s="465"/>
      <c r="G1167" s="465"/>
      <c r="H1167" s="465"/>
      <c r="I1167" s="17"/>
      <c r="J1167" s="17"/>
      <c r="K1167" s="17"/>
      <c r="L1167" s="17"/>
      <c r="M1167" s="17"/>
      <c r="N1167" s="17"/>
      <c r="O1167" s="17"/>
      <c r="P1167" s="17"/>
      <c r="Q1167" s="17"/>
      <c r="R1167" s="17"/>
      <c r="S1167" s="17"/>
      <c r="T1167" s="17"/>
      <c r="U1167" s="17"/>
      <c r="V1167" s="17"/>
      <c r="W1167" s="17"/>
      <c r="X1167" s="17"/>
      <c r="Y1167" s="17"/>
      <c r="Z1167" s="17"/>
    </row>
    <row r="1168" spans="1:26">
      <c r="A1168" s="74"/>
      <c r="B1168" s="488" t="s">
        <v>1274</v>
      </c>
      <c r="C1168" s="464"/>
      <c r="D1168" s="465"/>
      <c r="E1168" s="465"/>
      <c r="F1168" s="465"/>
      <c r="G1168" s="465"/>
      <c r="H1168" s="465"/>
      <c r="I1168" s="17"/>
      <c r="J1168" s="17"/>
      <c r="K1168" s="17"/>
      <c r="L1168" s="17"/>
      <c r="M1168" s="17"/>
      <c r="N1168" s="17"/>
      <c r="O1168" s="17"/>
      <c r="P1168" s="17"/>
      <c r="Q1168" s="17"/>
      <c r="R1168" s="17"/>
      <c r="S1168" s="17"/>
      <c r="T1168" s="17"/>
      <c r="U1168" s="17"/>
      <c r="V1168" s="17"/>
      <c r="W1168" s="17"/>
      <c r="X1168" s="17"/>
      <c r="Y1168" s="17"/>
      <c r="Z1168" s="17"/>
    </row>
    <row r="1169" spans="1:26">
      <c r="B1169" s="495" t="s">
        <v>1275</v>
      </c>
      <c r="C1169" s="464"/>
      <c r="D1169" s="465"/>
      <c r="E1169" s="465"/>
      <c r="F1169" s="465"/>
      <c r="G1169" s="465"/>
      <c r="H1169" s="465"/>
      <c r="I1169" s="17"/>
      <c r="J1169" s="17"/>
      <c r="K1169" s="17"/>
      <c r="L1169" s="17"/>
      <c r="M1169" s="17"/>
      <c r="N1169" s="17"/>
      <c r="O1169" s="17"/>
      <c r="P1169" s="17"/>
      <c r="Q1169" s="17"/>
      <c r="R1169" s="17"/>
      <c r="S1169" s="17"/>
      <c r="T1169" s="17"/>
      <c r="U1169" s="17"/>
      <c r="V1169" s="17"/>
      <c r="W1169" s="17"/>
      <c r="X1169" s="17"/>
      <c r="Y1169" s="17"/>
      <c r="Z1169" s="17"/>
    </row>
    <row r="1170" spans="1:26">
      <c r="A1170" s="74"/>
      <c r="B1170" s="488"/>
      <c r="C1170" s="464"/>
      <c r="D1170" s="465"/>
      <c r="E1170" s="465"/>
      <c r="F1170" s="465"/>
      <c r="G1170" s="465"/>
      <c r="H1170" s="465"/>
      <c r="I1170" s="17"/>
      <c r="J1170" s="17"/>
      <c r="K1170" s="17"/>
      <c r="L1170" s="17"/>
      <c r="M1170" s="17"/>
      <c r="N1170" s="17"/>
      <c r="O1170" s="17"/>
      <c r="P1170" s="17"/>
      <c r="Q1170" s="17"/>
      <c r="R1170" s="17"/>
      <c r="S1170" s="17"/>
      <c r="T1170" s="17"/>
      <c r="U1170" s="17"/>
      <c r="V1170" s="17"/>
      <c r="W1170" s="17"/>
      <c r="X1170" s="17"/>
      <c r="Y1170" s="17"/>
      <c r="Z1170" s="17"/>
    </row>
    <row r="1171" spans="1:26">
      <c r="A1171" s="74"/>
      <c r="B1171" s="494" t="s">
        <v>1276</v>
      </c>
      <c r="C1171" s="464"/>
      <c r="D1171" s="465"/>
      <c r="E1171" s="465"/>
      <c r="F1171" s="465"/>
      <c r="G1171" s="465"/>
      <c r="H1171" s="465"/>
      <c r="I1171" s="17"/>
      <c r="J1171" s="17"/>
      <c r="K1171" s="17"/>
      <c r="L1171" s="17"/>
      <c r="M1171" s="17"/>
      <c r="N1171" s="17"/>
      <c r="O1171" s="17"/>
      <c r="P1171" s="17"/>
      <c r="Q1171" s="17"/>
      <c r="R1171" s="17"/>
      <c r="S1171" s="17"/>
      <c r="T1171" s="17"/>
      <c r="U1171" s="17"/>
      <c r="V1171" s="17"/>
      <c r="W1171" s="17"/>
      <c r="X1171" s="17"/>
      <c r="Y1171" s="17"/>
      <c r="Z1171" s="17"/>
    </row>
    <row r="1172" spans="1:26">
      <c r="A1172" s="74"/>
      <c r="B1172" s="488" t="s">
        <v>1277</v>
      </c>
      <c r="C1172" s="464"/>
      <c r="D1172" s="465"/>
      <c r="E1172" s="465"/>
      <c r="F1172" s="465"/>
      <c r="G1172" s="465"/>
      <c r="H1172" s="465"/>
      <c r="I1172" s="17"/>
      <c r="J1172" s="17"/>
      <c r="K1172" s="17"/>
      <c r="L1172" s="17"/>
      <c r="M1172" s="17"/>
      <c r="N1172" s="17"/>
      <c r="O1172" s="17"/>
      <c r="P1172" s="17"/>
      <c r="Q1172" s="17"/>
      <c r="R1172" s="17"/>
      <c r="S1172" s="17"/>
      <c r="T1172" s="17"/>
      <c r="U1172" s="17"/>
      <c r="V1172" s="17"/>
      <c r="W1172" s="17"/>
      <c r="X1172" s="17"/>
      <c r="Y1172" s="17"/>
      <c r="Z1172" s="17"/>
    </row>
    <row r="1173" spans="1:26">
      <c r="B1173" s="495" t="s">
        <v>1278</v>
      </c>
      <c r="C1173" s="464"/>
      <c r="D1173" s="465"/>
      <c r="E1173" s="465"/>
      <c r="F1173" s="465"/>
      <c r="G1173" s="465"/>
      <c r="H1173" s="465"/>
      <c r="I1173" s="17"/>
      <c r="J1173" s="17"/>
      <c r="K1173" s="17"/>
      <c r="L1173" s="17"/>
      <c r="M1173" s="17"/>
      <c r="N1173" s="17"/>
      <c r="O1173" s="17"/>
      <c r="P1173" s="17"/>
      <c r="Q1173" s="17"/>
      <c r="R1173" s="17"/>
      <c r="S1173" s="17"/>
      <c r="T1173" s="17"/>
      <c r="U1173" s="17"/>
      <c r="V1173" s="17"/>
      <c r="W1173" s="17"/>
      <c r="X1173" s="17"/>
      <c r="Y1173" s="17"/>
      <c r="Z1173" s="17"/>
    </row>
    <row r="1174" spans="1:26">
      <c r="A1174" s="74"/>
      <c r="B1174" s="488" t="s">
        <v>1279</v>
      </c>
      <c r="C1174" s="464"/>
      <c r="D1174" s="465"/>
      <c r="E1174" s="465"/>
      <c r="F1174" s="465"/>
      <c r="G1174" s="465"/>
      <c r="H1174" s="465"/>
      <c r="I1174" s="17"/>
      <c r="J1174" s="17"/>
      <c r="K1174" s="17"/>
      <c r="L1174" s="17"/>
      <c r="M1174" s="17"/>
      <c r="N1174" s="17"/>
      <c r="O1174" s="17"/>
      <c r="P1174" s="17"/>
      <c r="Q1174" s="17"/>
      <c r="R1174" s="17"/>
      <c r="S1174" s="17"/>
      <c r="T1174" s="17"/>
      <c r="U1174" s="17"/>
      <c r="V1174" s="17"/>
      <c r="W1174" s="17"/>
      <c r="X1174" s="17"/>
      <c r="Y1174" s="17"/>
      <c r="Z1174" s="17"/>
    </row>
    <row r="1175" spans="1:26">
      <c r="B1175" s="495" t="s">
        <v>1280</v>
      </c>
      <c r="C1175" s="464"/>
      <c r="D1175" s="465"/>
      <c r="E1175" s="465"/>
      <c r="F1175" s="465"/>
      <c r="G1175" s="465"/>
      <c r="H1175" s="465"/>
      <c r="I1175" s="17"/>
      <c r="J1175" s="17"/>
      <c r="K1175" s="17"/>
      <c r="L1175" s="17"/>
      <c r="M1175" s="17"/>
      <c r="N1175" s="17"/>
      <c r="O1175" s="17"/>
      <c r="P1175" s="17"/>
      <c r="Q1175" s="17"/>
      <c r="R1175" s="17"/>
      <c r="S1175" s="17"/>
      <c r="T1175" s="17"/>
      <c r="U1175" s="17"/>
      <c r="V1175" s="17"/>
      <c r="W1175" s="17"/>
      <c r="X1175" s="17"/>
      <c r="Y1175" s="17"/>
      <c r="Z1175" s="17"/>
    </row>
    <row r="1176" spans="1:26">
      <c r="B1176" s="495" t="s">
        <v>1281</v>
      </c>
      <c r="C1176" s="464"/>
      <c r="D1176" s="465"/>
      <c r="E1176" s="465"/>
      <c r="F1176" s="465"/>
      <c r="G1176" s="465"/>
      <c r="H1176" s="465"/>
      <c r="I1176" s="17"/>
      <c r="J1176" s="17"/>
      <c r="K1176" s="17"/>
      <c r="L1176" s="17"/>
      <c r="M1176" s="17"/>
      <c r="N1176" s="17"/>
      <c r="O1176" s="17"/>
      <c r="P1176" s="17"/>
      <c r="Q1176" s="17"/>
      <c r="R1176" s="17"/>
      <c r="S1176" s="17"/>
      <c r="T1176" s="17"/>
      <c r="U1176" s="17"/>
      <c r="V1176" s="17"/>
      <c r="W1176" s="17"/>
      <c r="X1176" s="17"/>
      <c r="Y1176" s="17"/>
      <c r="Z1176" s="17"/>
    </row>
    <row r="1177" spans="1:26">
      <c r="A1177" s="74"/>
      <c r="B1177" s="488"/>
      <c r="C1177" s="464"/>
      <c r="D1177" s="465"/>
      <c r="E1177" s="465"/>
      <c r="F1177" s="465"/>
      <c r="G1177" s="465"/>
      <c r="H1177" s="465"/>
      <c r="I1177" s="17"/>
      <c r="J1177" s="17"/>
      <c r="K1177" s="17"/>
      <c r="L1177" s="17"/>
      <c r="M1177" s="17"/>
      <c r="N1177" s="17"/>
      <c r="O1177" s="17"/>
      <c r="P1177" s="17"/>
      <c r="Q1177" s="17"/>
      <c r="R1177" s="17"/>
      <c r="S1177" s="17"/>
      <c r="T1177" s="17"/>
      <c r="U1177" s="17"/>
      <c r="V1177" s="17"/>
      <c r="W1177" s="17"/>
      <c r="X1177" s="17"/>
      <c r="Y1177" s="17"/>
      <c r="Z1177" s="17"/>
    </row>
    <row r="1178" spans="1:26">
      <c r="A1178" s="74"/>
      <c r="B1178" s="494" t="s">
        <v>1282</v>
      </c>
      <c r="C1178" s="464"/>
      <c r="D1178" s="465"/>
      <c r="E1178" s="465"/>
      <c r="F1178" s="465"/>
      <c r="G1178" s="465"/>
      <c r="H1178" s="465"/>
      <c r="I1178" s="17"/>
      <c r="J1178" s="17"/>
      <c r="K1178" s="17"/>
      <c r="L1178" s="17"/>
      <c r="M1178" s="17"/>
      <c r="N1178" s="17"/>
      <c r="O1178" s="17"/>
      <c r="P1178" s="17"/>
      <c r="Q1178" s="17"/>
      <c r="R1178" s="17"/>
      <c r="S1178" s="17"/>
      <c r="T1178" s="17"/>
      <c r="U1178" s="17"/>
      <c r="V1178" s="17"/>
      <c r="W1178" s="17"/>
      <c r="X1178" s="17"/>
      <c r="Y1178" s="17"/>
      <c r="Z1178" s="17"/>
    </row>
    <row r="1179" spans="1:26">
      <c r="A1179" s="74"/>
      <c r="B1179" s="488" t="s">
        <v>1283</v>
      </c>
      <c r="C1179" s="464"/>
      <c r="D1179" s="465"/>
      <c r="E1179" s="465"/>
      <c r="F1179" s="465"/>
      <c r="G1179" s="465"/>
      <c r="H1179" s="465"/>
      <c r="I1179" s="17"/>
      <c r="J1179" s="17"/>
      <c r="K1179" s="17"/>
      <c r="L1179" s="17"/>
      <c r="M1179" s="17"/>
      <c r="N1179" s="17"/>
      <c r="O1179" s="17"/>
      <c r="P1179" s="17"/>
      <c r="Q1179" s="17"/>
      <c r="R1179" s="17"/>
      <c r="S1179" s="17"/>
      <c r="T1179" s="17"/>
      <c r="U1179" s="17"/>
      <c r="V1179" s="17"/>
      <c r="W1179" s="17"/>
      <c r="X1179" s="17"/>
      <c r="Y1179" s="17"/>
      <c r="Z1179" s="17"/>
    </row>
    <row r="1180" spans="1:26">
      <c r="A1180" s="74" t="s">
        <v>1284</v>
      </c>
      <c r="B1180" s="488"/>
      <c r="C1180" s="464"/>
      <c r="D1180" s="465"/>
      <c r="E1180" s="465"/>
      <c r="F1180" s="465"/>
      <c r="G1180" s="465"/>
      <c r="H1180" s="465"/>
      <c r="I1180" s="17"/>
      <c r="J1180" s="17"/>
      <c r="K1180" s="17"/>
      <c r="L1180" s="17"/>
      <c r="M1180" s="17"/>
      <c r="N1180" s="17"/>
      <c r="O1180" s="17"/>
      <c r="P1180" s="17"/>
      <c r="Q1180" s="17"/>
      <c r="R1180" s="17"/>
      <c r="S1180" s="17"/>
      <c r="T1180" s="17"/>
      <c r="U1180" s="17"/>
      <c r="V1180" s="17"/>
      <c r="W1180" s="17"/>
      <c r="X1180" s="17"/>
      <c r="Y1180" s="17"/>
      <c r="Z1180" s="17"/>
    </row>
    <row r="1181" spans="1:26">
      <c r="A1181" s="74"/>
      <c r="B1181" s="488" t="s">
        <v>1285</v>
      </c>
      <c r="C1181" s="464"/>
      <c r="D1181" s="465"/>
      <c r="E1181" s="465"/>
      <c r="F1181" s="465"/>
      <c r="G1181" s="465"/>
      <c r="H1181" s="465"/>
      <c r="I1181" s="17"/>
      <c r="J1181" s="17"/>
      <c r="K1181" s="17"/>
      <c r="L1181" s="17"/>
      <c r="M1181" s="17"/>
      <c r="N1181" s="17"/>
      <c r="O1181" s="17"/>
      <c r="P1181" s="17"/>
      <c r="Q1181" s="17"/>
      <c r="R1181" s="17"/>
      <c r="S1181" s="17"/>
      <c r="T1181" s="17"/>
      <c r="U1181" s="17"/>
      <c r="V1181" s="17"/>
      <c r="W1181" s="17"/>
      <c r="X1181" s="17"/>
      <c r="Y1181" s="17"/>
      <c r="Z1181" s="17"/>
    </row>
    <row r="1182" spans="1:26" ht="57">
      <c r="B1182" s="488" t="s">
        <v>1520</v>
      </c>
      <c r="C1182" s="464"/>
      <c r="D1182" s="465"/>
      <c r="E1182" s="465"/>
      <c r="F1182" s="465"/>
      <c r="G1182" s="465"/>
      <c r="H1182" s="465"/>
      <c r="I1182" s="17"/>
      <c r="J1182" s="17"/>
      <c r="K1182" s="17"/>
      <c r="L1182" s="17"/>
      <c r="M1182" s="17"/>
      <c r="N1182" s="17"/>
      <c r="O1182" s="17"/>
      <c r="P1182" s="17"/>
      <c r="Q1182" s="17"/>
      <c r="R1182" s="17"/>
      <c r="S1182" s="17"/>
      <c r="T1182" s="17"/>
      <c r="U1182" s="17"/>
      <c r="V1182" s="17"/>
      <c r="W1182" s="17"/>
      <c r="X1182" s="17"/>
      <c r="Y1182" s="17"/>
      <c r="Z1182" s="17"/>
    </row>
    <row r="1183" spans="1:26" ht="22.8">
      <c r="B1183" s="488" t="s">
        <v>1286</v>
      </c>
      <c r="C1183" s="464"/>
      <c r="D1183" s="465"/>
      <c r="E1183" s="465"/>
      <c r="F1183" s="465"/>
      <c r="G1183" s="465"/>
      <c r="H1183" s="465"/>
      <c r="I1183" s="17"/>
      <c r="J1183" s="17"/>
      <c r="K1183" s="17"/>
      <c r="L1183" s="17"/>
      <c r="M1183" s="17"/>
      <c r="N1183" s="17"/>
      <c r="O1183" s="17"/>
      <c r="P1183" s="17"/>
      <c r="Q1183" s="17"/>
      <c r="R1183" s="17"/>
      <c r="S1183" s="17"/>
      <c r="T1183" s="17"/>
      <c r="U1183" s="17"/>
      <c r="V1183" s="17"/>
      <c r="W1183" s="17"/>
      <c r="X1183" s="17"/>
      <c r="Y1183" s="17"/>
      <c r="Z1183" s="17"/>
    </row>
    <row r="1184" spans="1:26">
      <c r="B1184" s="488" t="s">
        <v>1287</v>
      </c>
      <c r="C1184" s="464"/>
      <c r="D1184" s="465"/>
      <c r="E1184" s="465"/>
      <c r="F1184" s="465"/>
      <c r="G1184" s="465"/>
      <c r="H1184" s="465"/>
      <c r="I1184" s="17"/>
      <c r="J1184" s="17"/>
      <c r="K1184" s="17"/>
      <c r="L1184" s="17"/>
      <c r="M1184" s="17"/>
      <c r="N1184" s="17"/>
      <c r="O1184" s="17"/>
      <c r="P1184" s="17"/>
      <c r="Q1184" s="17"/>
      <c r="R1184" s="17"/>
      <c r="S1184" s="17"/>
      <c r="T1184" s="17"/>
      <c r="U1184" s="17"/>
      <c r="V1184" s="17"/>
      <c r="W1184" s="17"/>
      <c r="X1184" s="17"/>
      <c r="Y1184" s="17"/>
      <c r="Z1184" s="17"/>
    </row>
    <row r="1185" spans="1:26">
      <c r="A1185" s="74"/>
      <c r="B1185" s="488" t="s">
        <v>1288</v>
      </c>
      <c r="C1185" s="464"/>
      <c r="D1185" s="465"/>
      <c r="E1185" s="465"/>
      <c r="F1185" s="465"/>
      <c r="G1185" s="465"/>
      <c r="H1185" s="465"/>
      <c r="I1185" s="17"/>
      <c r="J1185" s="17"/>
      <c r="K1185" s="17"/>
      <c r="L1185" s="17"/>
      <c r="M1185" s="17"/>
      <c r="N1185" s="17"/>
      <c r="O1185" s="17"/>
      <c r="P1185" s="17"/>
      <c r="Q1185" s="17"/>
      <c r="R1185" s="17"/>
      <c r="S1185" s="17"/>
      <c r="T1185" s="17"/>
      <c r="U1185" s="17"/>
      <c r="V1185" s="17"/>
      <c r="W1185" s="17"/>
      <c r="X1185" s="17"/>
      <c r="Y1185" s="17"/>
      <c r="Z1185" s="17"/>
    </row>
    <row r="1186" spans="1:26">
      <c r="A1186" s="173" t="s">
        <v>1201</v>
      </c>
      <c r="B1186" s="488" t="s">
        <v>1289</v>
      </c>
      <c r="C1186" s="464"/>
      <c r="D1186" s="465"/>
      <c r="E1186" s="465"/>
      <c r="F1186" s="465"/>
      <c r="G1186" s="465"/>
      <c r="H1186" s="465"/>
      <c r="I1186" s="17"/>
      <c r="J1186" s="17"/>
      <c r="K1186" s="17"/>
      <c r="L1186" s="17"/>
      <c r="M1186" s="17"/>
      <c r="N1186" s="17"/>
      <c r="O1186" s="17"/>
      <c r="P1186" s="17"/>
      <c r="Q1186" s="17"/>
      <c r="R1186" s="17"/>
      <c r="S1186" s="17"/>
      <c r="T1186" s="17"/>
      <c r="U1186" s="17"/>
      <c r="V1186" s="17"/>
      <c r="W1186" s="17"/>
      <c r="X1186" s="17"/>
      <c r="Y1186" s="17"/>
      <c r="Z1186" s="17"/>
    </row>
    <row r="1187" spans="1:26">
      <c r="A1187" s="173" t="s">
        <v>1201</v>
      </c>
      <c r="B1187" s="488" t="s">
        <v>1290</v>
      </c>
      <c r="C1187" s="464"/>
      <c r="D1187" s="465"/>
      <c r="E1187" s="465"/>
      <c r="F1187" s="465"/>
      <c r="G1187" s="465"/>
      <c r="H1187" s="465"/>
      <c r="I1187" s="17"/>
      <c r="J1187" s="17"/>
      <c r="K1187" s="17"/>
      <c r="L1187" s="17"/>
      <c r="M1187" s="17"/>
      <c r="N1187" s="17"/>
      <c r="O1187" s="17"/>
      <c r="P1187" s="17"/>
      <c r="Q1187" s="17"/>
      <c r="R1187" s="17"/>
      <c r="S1187" s="17"/>
      <c r="T1187" s="17"/>
      <c r="U1187" s="17"/>
      <c r="V1187" s="17"/>
      <c r="W1187" s="17"/>
      <c r="X1187" s="17"/>
      <c r="Y1187" s="17"/>
      <c r="Z1187" s="17"/>
    </row>
    <row r="1188" spans="1:26">
      <c r="A1188" s="74"/>
      <c r="B1188" s="488" t="s">
        <v>1291</v>
      </c>
      <c r="C1188" s="464"/>
      <c r="D1188" s="465"/>
      <c r="E1188" s="465"/>
      <c r="F1188" s="465"/>
      <c r="G1188" s="465"/>
      <c r="H1188" s="465"/>
      <c r="I1188" s="17"/>
      <c r="J1188" s="17"/>
      <c r="K1188" s="17"/>
      <c r="L1188" s="17"/>
      <c r="M1188" s="17"/>
      <c r="N1188" s="17"/>
      <c r="O1188" s="17"/>
      <c r="P1188" s="17"/>
      <c r="Q1188" s="17"/>
      <c r="R1188" s="17"/>
      <c r="S1188" s="17"/>
      <c r="T1188" s="17"/>
      <c r="U1188" s="17"/>
      <c r="V1188" s="17"/>
      <c r="W1188" s="17"/>
      <c r="X1188" s="17"/>
      <c r="Y1188" s="17"/>
      <c r="Z1188" s="17"/>
    </row>
    <row r="1189" spans="1:26">
      <c r="A1189" s="173" t="s">
        <v>1201</v>
      </c>
      <c r="B1189" s="488" t="s">
        <v>1292</v>
      </c>
      <c r="C1189" s="464"/>
      <c r="D1189" s="465"/>
      <c r="E1189" s="465"/>
      <c r="F1189" s="465"/>
      <c r="G1189" s="465"/>
      <c r="H1189" s="465"/>
      <c r="I1189" s="17"/>
      <c r="J1189" s="17"/>
      <c r="K1189" s="17"/>
      <c r="L1189" s="17"/>
      <c r="M1189" s="17"/>
      <c r="N1189" s="17"/>
      <c r="O1189" s="17"/>
      <c r="P1189" s="17"/>
      <c r="Q1189" s="17"/>
      <c r="R1189" s="17"/>
      <c r="S1189" s="17"/>
      <c r="T1189" s="17"/>
      <c r="U1189" s="17"/>
      <c r="V1189" s="17"/>
      <c r="W1189" s="17"/>
      <c r="X1189" s="17"/>
      <c r="Y1189" s="17"/>
      <c r="Z1189" s="17"/>
    </row>
    <row r="1190" spans="1:26">
      <c r="A1190" s="173" t="s">
        <v>1201</v>
      </c>
      <c r="B1190" s="488" t="s">
        <v>1293</v>
      </c>
      <c r="C1190" s="464"/>
      <c r="D1190" s="465"/>
      <c r="E1190" s="465"/>
      <c r="F1190" s="465"/>
      <c r="G1190" s="465"/>
      <c r="H1190" s="465"/>
      <c r="I1190" s="17"/>
      <c r="J1190" s="17"/>
      <c r="K1190" s="17"/>
      <c r="L1190" s="17"/>
      <c r="M1190" s="17"/>
      <c r="N1190" s="17"/>
      <c r="O1190" s="17"/>
      <c r="P1190" s="17"/>
      <c r="Q1190" s="17"/>
      <c r="R1190" s="17"/>
      <c r="S1190" s="17"/>
      <c r="T1190" s="17"/>
      <c r="U1190" s="17"/>
      <c r="V1190" s="17"/>
      <c r="W1190" s="17"/>
      <c r="X1190" s="17"/>
      <c r="Y1190" s="17"/>
      <c r="Z1190" s="17"/>
    </row>
    <row r="1191" spans="1:26">
      <c r="A1191" s="173" t="s">
        <v>1201</v>
      </c>
      <c r="B1191" s="488" t="s">
        <v>1294</v>
      </c>
      <c r="C1191" s="464"/>
      <c r="D1191" s="465"/>
      <c r="E1191" s="465"/>
      <c r="F1191" s="465"/>
      <c r="G1191" s="465"/>
      <c r="H1191" s="465"/>
      <c r="I1191" s="17"/>
      <c r="J1191" s="17"/>
      <c r="K1191" s="17"/>
      <c r="L1191" s="17"/>
      <c r="M1191" s="17"/>
      <c r="N1191" s="17"/>
      <c r="O1191" s="17"/>
      <c r="P1191" s="17"/>
      <c r="Q1191" s="17"/>
      <c r="R1191" s="17"/>
      <c r="S1191" s="17"/>
      <c r="T1191" s="17"/>
      <c r="U1191" s="17"/>
      <c r="V1191" s="17"/>
      <c r="W1191" s="17"/>
      <c r="X1191" s="17"/>
      <c r="Y1191" s="17"/>
      <c r="Z1191" s="17"/>
    </row>
    <row r="1192" spans="1:26">
      <c r="A1192" s="173"/>
      <c r="B1192" s="488"/>
      <c r="C1192" s="464"/>
      <c r="D1192" s="465"/>
      <c r="E1192" s="465"/>
      <c r="F1192" s="465"/>
      <c r="G1192" s="465"/>
      <c r="H1192" s="465"/>
      <c r="I1192" s="17"/>
      <c r="J1192" s="17"/>
      <c r="K1192" s="17"/>
      <c r="L1192" s="17"/>
      <c r="M1192" s="17"/>
      <c r="N1192" s="17"/>
      <c r="O1192" s="17"/>
      <c r="P1192" s="17"/>
      <c r="Q1192" s="17"/>
      <c r="R1192" s="17"/>
      <c r="S1192" s="17"/>
      <c r="T1192" s="17"/>
      <c r="U1192" s="17"/>
      <c r="V1192" s="17"/>
      <c r="W1192" s="17"/>
      <c r="X1192" s="17"/>
      <c r="Y1192" s="17"/>
      <c r="Z1192" s="17"/>
    </row>
    <row r="1193" spans="1:26">
      <c r="A1193" s="65"/>
      <c r="B1193" s="470" t="s">
        <v>1295</v>
      </c>
      <c r="C1193" s="449"/>
      <c r="D1193" s="450"/>
      <c r="E1193" s="450"/>
      <c r="F1193" s="450"/>
      <c r="G1193" s="450"/>
      <c r="H1193" s="450"/>
      <c r="I1193" s="172"/>
      <c r="J1193" s="172"/>
      <c r="K1193" s="172"/>
      <c r="L1193" s="172"/>
      <c r="M1193" s="172"/>
      <c r="N1193" s="172"/>
      <c r="O1193" s="172"/>
      <c r="P1193" s="172"/>
      <c r="Q1193" s="172"/>
      <c r="R1193" s="172"/>
      <c r="S1193" s="172"/>
      <c r="T1193" s="172"/>
      <c r="U1193" s="172"/>
      <c r="V1193" s="172"/>
      <c r="W1193" s="172"/>
      <c r="X1193" s="172"/>
      <c r="Y1193" s="172"/>
      <c r="Z1193" s="172"/>
    </row>
    <row r="1194" spans="1:26">
      <c r="A1194" s="74"/>
      <c r="B1194" s="488" t="s">
        <v>1296</v>
      </c>
      <c r="C1194" s="464"/>
      <c r="D1194" s="465"/>
      <c r="E1194" s="465"/>
      <c r="F1194" s="465"/>
      <c r="G1194" s="465"/>
      <c r="H1194" s="465"/>
      <c r="I1194" s="17"/>
      <c r="J1194" s="17"/>
      <c r="K1194" s="17"/>
      <c r="L1194" s="17"/>
      <c r="M1194" s="17"/>
      <c r="N1194" s="17"/>
      <c r="O1194" s="17"/>
      <c r="P1194" s="17"/>
      <c r="Q1194" s="17"/>
      <c r="R1194" s="17"/>
      <c r="S1194" s="17"/>
      <c r="T1194" s="17"/>
      <c r="U1194" s="17"/>
      <c r="V1194" s="17"/>
      <c r="W1194" s="17"/>
      <c r="X1194" s="17"/>
      <c r="Y1194" s="17"/>
      <c r="Z1194" s="17"/>
    </row>
    <row r="1195" spans="1:26">
      <c r="B1195" s="495" t="s">
        <v>1297</v>
      </c>
      <c r="C1195" s="464"/>
      <c r="D1195" s="465"/>
      <c r="E1195" s="465"/>
      <c r="F1195" s="465"/>
      <c r="G1195" s="465"/>
      <c r="H1195" s="465"/>
      <c r="I1195" s="17"/>
      <c r="J1195" s="17"/>
      <c r="K1195" s="17"/>
      <c r="L1195" s="17"/>
      <c r="M1195" s="17"/>
      <c r="N1195" s="17"/>
      <c r="O1195" s="17"/>
      <c r="P1195" s="17"/>
      <c r="Q1195" s="17"/>
      <c r="R1195" s="17"/>
      <c r="S1195" s="17"/>
      <c r="T1195" s="17"/>
      <c r="U1195" s="17"/>
      <c r="V1195" s="17"/>
      <c r="W1195" s="17"/>
      <c r="X1195" s="17"/>
      <c r="Y1195" s="17"/>
      <c r="Z1195" s="17"/>
    </row>
    <row r="1196" spans="1:26">
      <c r="A1196" s="74"/>
      <c r="B1196" s="488"/>
      <c r="C1196" s="464"/>
      <c r="D1196" s="465"/>
      <c r="E1196" s="465"/>
      <c r="F1196" s="465"/>
      <c r="G1196" s="465"/>
      <c r="H1196" s="465"/>
      <c r="I1196" s="17"/>
      <c r="J1196" s="17"/>
      <c r="K1196" s="17"/>
      <c r="L1196" s="17"/>
      <c r="M1196" s="17"/>
      <c r="N1196" s="17"/>
      <c r="O1196" s="17"/>
      <c r="P1196" s="17"/>
      <c r="Q1196" s="17"/>
      <c r="R1196" s="17"/>
      <c r="S1196" s="17"/>
      <c r="T1196" s="17"/>
      <c r="U1196" s="17"/>
      <c r="V1196" s="17"/>
      <c r="W1196" s="17"/>
      <c r="X1196" s="17"/>
      <c r="Y1196" s="17"/>
      <c r="Z1196" s="17"/>
    </row>
    <row r="1197" spans="1:26">
      <c r="A1197" s="74"/>
      <c r="B1197" s="488" t="s">
        <v>1298</v>
      </c>
      <c r="C1197" s="464"/>
      <c r="D1197" s="465"/>
      <c r="E1197" s="465"/>
      <c r="F1197" s="465"/>
      <c r="G1197" s="465"/>
      <c r="H1197" s="465"/>
      <c r="I1197" s="17"/>
      <c r="J1197" s="17"/>
      <c r="K1197" s="17"/>
      <c r="L1197" s="17"/>
      <c r="M1197" s="17"/>
      <c r="N1197" s="17"/>
      <c r="O1197" s="17"/>
      <c r="P1197" s="17"/>
      <c r="Q1197" s="17"/>
      <c r="R1197" s="17"/>
      <c r="S1197" s="17"/>
      <c r="T1197" s="17"/>
      <c r="U1197" s="17"/>
      <c r="V1197" s="17"/>
      <c r="W1197" s="17"/>
      <c r="X1197" s="17"/>
      <c r="Y1197" s="17"/>
      <c r="Z1197" s="17"/>
    </row>
    <row r="1198" spans="1:26">
      <c r="B1198" s="495" t="s">
        <v>1299</v>
      </c>
      <c r="C1198" s="464"/>
      <c r="D1198" s="465"/>
      <c r="E1198" s="465"/>
      <c r="F1198" s="465"/>
      <c r="G1198" s="465"/>
      <c r="H1198" s="465"/>
      <c r="I1198" s="17"/>
      <c r="J1198" s="17"/>
      <c r="K1198" s="17"/>
      <c r="L1198" s="17"/>
      <c r="M1198" s="17"/>
      <c r="N1198" s="17"/>
      <c r="O1198" s="17"/>
      <c r="P1198" s="17"/>
      <c r="Q1198" s="17"/>
      <c r="R1198" s="17"/>
      <c r="S1198" s="17"/>
      <c r="T1198" s="17"/>
      <c r="U1198" s="17"/>
      <c r="V1198" s="17"/>
      <c r="W1198" s="17"/>
      <c r="X1198" s="17"/>
      <c r="Y1198" s="17"/>
      <c r="Z1198" s="17"/>
    </row>
    <row r="1199" spans="1:26">
      <c r="A1199" s="74"/>
      <c r="B1199" s="488"/>
      <c r="C1199" s="464"/>
      <c r="D1199" s="465"/>
      <c r="E1199" s="465"/>
      <c r="F1199" s="465"/>
      <c r="G1199" s="465"/>
      <c r="H1199" s="465"/>
      <c r="I1199" s="17"/>
      <c r="J1199" s="17"/>
      <c r="K1199" s="17"/>
      <c r="L1199" s="17"/>
      <c r="M1199" s="17"/>
      <c r="N1199" s="17"/>
      <c r="O1199" s="17"/>
      <c r="P1199" s="17"/>
      <c r="Q1199" s="17"/>
      <c r="R1199" s="17"/>
      <c r="S1199" s="17"/>
      <c r="T1199" s="17"/>
      <c r="U1199" s="17"/>
      <c r="V1199" s="17"/>
      <c r="W1199" s="17"/>
      <c r="X1199" s="17"/>
      <c r="Y1199" s="17"/>
      <c r="Z1199" s="17"/>
    </row>
    <row r="1200" spans="1:26">
      <c r="A1200" s="74"/>
      <c r="B1200" s="494" t="s">
        <v>1300</v>
      </c>
      <c r="C1200" s="464"/>
      <c r="D1200" s="465"/>
      <c r="E1200" s="465"/>
      <c r="F1200" s="465"/>
      <c r="G1200" s="465"/>
      <c r="H1200" s="465"/>
      <c r="I1200" s="17"/>
      <c r="J1200" s="17"/>
      <c r="K1200" s="17"/>
      <c r="L1200" s="17"/>
      <c r="M1200" s="17"/>
      <c r="N1200" s="17"/>
      <c r="O1200" s="17"/>
      <c r="P1200" s="17"/>
      <c r="Q1200" s="17"/>
      <c r="R1200" s="17"/>
      <c r="S1200" s="17"/>
      <c r="T1200" s="17"/>
      <c r="U1200" s="17"/>
      <c r="V1200" s="17"/>
      <c r="W1200" s="17"/>
      <c r="X1200" s="17"/>
      <c r="Y1200" s="17"/>
      <c r="Z1200" s="17"/>
    </row>
    <row r="1201" spans="1:26">
      <c r="A1201" s="74"/>
      <c r="B1201" s="488" t="s">
        <v>1301</v>
      </c>
      <c r="C1201" s="464"/>
      <c r="D1201" s="465"/>
      <c r="E1201" s="465"/>
      <c r="F1201" s="465"/>
      <c r="G1201" s="465"/>
      <c r="H1201" s="465"/>
      <c r="I1201" s="17"/>
      <c r="J1201" s="17"/>
      <c r="K1201" s="17"/>
      <c r="L1201" s="17"/>
      <c r="M1201" s="17"/>
      <c r="N1201" s="17"/>
      <c r="O1201" s="17"/>
      <c r="P1201" s="17"/>
      <c r="Q1201" s="17"/>
      <c r="R1201" s="17"/>
      <c r="S1201" s="17"/>
      <c r="T1201" s="17"/>
      <c r="U1201" s="17"/>
      <c r="V1201" s="17"/>
      <c r="W1201" s="17"/>
      <c r="X1201" s="17"/>
      <c r="Y1201" s="17"/>
      <c r="Z1201" s="17"/>
    </row>
    <row r="1202" spans="1:26" ht="22.8">
      <c r="B1202" s="488" t="s">
        <v>1302</v>
      </c>
      <c r="C1202" s="464"/>
      <c r="D1202" s="465"/>
      <c r="E1202" s="465"/>
      <c r="F1202" s="465"/>
      <c r="G1202" s="465"/>
      <c r="H1202" s="465"/>
      <c r="I1202" s="17"/>
      <c r="J1202" s="17"/>
      <c r="K1202" s="17"/>
      <c r="L1202" s="17"/>
      <c r="M1202" s="17"/>
      <c r="N1202" s="17"/>
      <c r="O1202" s="17"/>
      <c r="P1202" s="17"/>
      <c r="Q1202" s="17"/>
      <c r="R1202" s="17"/>
      <c r="S1202" s="17"/>
      <c r="T1202" s="17"/>
      <c r="U1202" s="17"/>
      <c r="V1202" s="17"/>
      <c r="W1202" s="17"/>
      <c r="X1202" s="17"/>
      <c r="Y1202" s="17"/>
      <c r="Z1202" s="17"/>
    </row>
    <row r="1203" spans="1:26">
      <c r="B1203" s="495" t="s">
        <v>1303</v>
      </c>
      <c r="C1203" s="464"/>
      <c r="D1203" s="465"/>
      <c r="E1203" s="465"/>
      <c r="F1203" s="465"/>
      <c r="G1203" s="465"/>
      <c r="H1203" s="465"/>
      <c r="I1203" s="17"/>
      <c r="J1203" s="17"/>
      <c r="K1203" s="17"/>
      <c r="L1203" s="17"/>
      <c r="M1203" s="17"/>
      <c r="N1203" s="17"/>
      <c r="O1203" s="17"/>
      <c r="P1203" s="17"/>
      <c r="Q1203" s="17"/>
      <c r="R1203" s="17"/>
      <c r="S1203" s="17"/>
      <c r="T1203" s="17"/>
      <c r="U1203" s="17"/>
      <c r="V1203" s="17"/>
      <c r="W1203" s="17"/>
      <c r="X1203" s="17"/>
      <c r="Y1203" s="17"/>
      <c r="Z1203" s="17"/>
    </row>
    <row r="1204" spans="1:26">
      <c r="A1204" s="74"/>
      <c r="B1204" s="488"/>
      <c r="C1204" s="464"/>
      <c r="D1204" s="465"/>
      <c r="E1204" s="465"/>
      <c r="F1204" s="465"/>
      <c r="G1204" s="465"/>
      <c r="H1204" s="465"/>
      <c r="I1204" s="17"/>
      <c r="J1204" s="17"/>
      <c r="K1204" s="17"/>
      <c r="L1204" s="17"/>
      <c r="M1204" s="17"/>
      <c r="N1204" s="17"/>
      <c r="O1204" s="17"/>
      <c r="P1204" s="17"/>
      <c r="Q1204" s="17"/>
      <c r="R1204" s="17"/>
      <c r="S1204" s="17"/>
      <c r="T1204" s="17"/>
      <c r="U1204" s="17"/>
      <c r="V1204" s="17"/>
      <c r="W1204" s="17"/>
      <c r="X1204" s="17"/>
      <c r="Y1204" s="17"/>
      <c r="Z1204" s="17"/>
    </row>
    <row r="1205" spans="1:26">
      <c r="A1205" s="74"/>
      <c r="B1205" s="494" t="s">
        <v>1304</v>
      </c>
      <c r="C1205" s="464"/>
      <c r="D1205" s="465"/>
      <c r="E1205" s="465"/>
      <c r="F1205" s="465"/>
      <c r="G1205" s="465"/>
      <c r="H1205" s="465"/>
      <c r="I1205" s="17"/>
      <c r="J1205" s="17"/>
      <c r="K1205" s="17"/>
      <c r="L1205" s="17"/>
      <c r="M1205" s="17"/>
      <c r="N1205" s="17"/>
      <c r="O1205" s="17"/>
      <c r="P1205" s="17"/>
      <c r="Q1205" s="17"/>
      <c r="R1205" s="17"/>
      <c r="S1205" s="17"/>
      <c r="T1205" s="17"/>
      <c r="U1205" s="17"/>
      <c r="V1205" s="17"/>
      <c r="W1205" s="17"/>
      <c r="X1205" s="17"/>
      <c r="Y1205" s="17"/>
      <c r="Z1205" s="17"/>
    </row>
    <row r="1206" spans="1:26" ht="22.8">
      <c r="B1206" s="486" t="s">
        <v>1305</v>
      </c>
      <c r="C1206" s="464"/>
      <c r="D1206" s="465"/>
      <c r="E1206" s="465"/>
      <c r="F1206" s="465"/>
      <c r="G1206" s="465"/>
      <c r="H1206" s="465"/>
      <c r="I1206" s="17"/>
      <c r="J1206" s="17"/>
      <c r="K1206" s="17"/>
      <c r="L1206" s="17"/>
      <c r="M1206" s="17"/>
      <c r="N1206" s="17"/>
      <c r="O1206" s="17"/>
      <c r="P1206" s="17"/>
      <c r="Q1206" s="17"/>
      <c r="R1206" s="17"/>
      <c r="S1206" s="17"/>
      <c r="T1206" s="17"/>
      <c r="U1206" s="17"/>
      <c r="V1206" s="17"/>
      <c r="W1206" s="17"/>
      <c r="X1206" s="17"/>
      <c r="Y1206" s="17"/>
      <c r="Z1206" s="17"/>
    </row>
    <row r="1207" spans="1:26">
      <c r="A1207" s="64"/>
      <c r="B1207" s="470"/>
      <c r="C1207" s="449"/>
      <c r="D1207" s="450"/>
      <c r="E1207" s="450"/>
      <c r="F1207" s="450"/>
      <c r="G1207" s="450"/>
      <c r="H1207" s="450"/>
      <c r="I1207" s="172"/>
      <c r="J1207" s="172"/>
      <c r="K1207" s="172"/>
      <c r="L1207" s="172"/>
      <c r="M1207" s="172"/>
      <c r="N1207" s="172"/>
      <c r="O1207" s="172"/>
      <c r="P1207" s="172"/>
      <c r="Q1207" s="172"/>
      <c r="R1207" s="172"/>
      <c r="S1207" s="172"/>
      <c r="T1207" s="172"/>
      <c r="U1207" s="172"/>
      <c r="V1207" s="172"/>
      <c r="W1207" s="172"/>
      <c r="X1207" s="172"/>
      <c r="Y1207" s="172"/>
      <c r="Z1207" s="172"/>
    </row>
    <row r="1208" spans="1:26">
      <c r="A1208" s="64"/>
      <c r="B1208" s="494" t="s">
        <v>723</v>
      </c>
      <c r="C1208" s="449"/>
      <c r="D1208" s="450"/>
      <c r="E1208" s="450"/>
      <c r="F1208" s="450"/>
      <c r="G1208" s="450"/>
      <c r="H1208" s="450"/>
      <c r="I1208" s="172"/>
      <c r="J1208" s="172"/>
      <c r="K1208" s="172"/>
      <c r="L1208" s="172"/>
      <c r="M1208" s="172"/>
      <c r="N1208" s="172"/>
      <c r="O1208" s="172"/>
      <c r="P1208" s="172"/>
      <c r="Q1208" s="172"/>
      <c r="R1208" s="172"/>
      <c r="S1208" s="172"/>
      <c r="T1208" s="172"/>
      <c r="U1208" s="172"/>
      <c r="V1208" s="172"/>
      <c r="W1208" s="172"/>
      <c r="X1208" s="172"/>
      <c r="Y1208" s="172"/>
      <c r="Z1208" s="172"/>
    </row>
    <row r="1209" spans="1:26">
      <c r="A1209" s="64"/>
      <c r="B1209" s="470" t="s">
        <v>1306</v>
      </c>
      <c r="C1209" s="449"/>
      <c r="D1209" s="450"/>
      <c r="E1209" s="450"/>
      <c r="F1209" s="450"/>
      <c r="G1209" s="450"/>
      <c r="H1209" s="450"/>
      <c r="I1209" s="172"/>
      <c r="J1209" s="172"/>
      <c r="K1209" s="172"/>
      <c r="L1209" s="172"/>
      <c r="M1209" s="172"/>
      <c r="N1209" s="172"/>
      <c r="O1209" s="172"/>
      <c r="P1209" s="172"/>
      <c r="Q1209" s="172"/>
      <c r="R1209" s="172"/>
      <c r="S1209" s="172"/>
      <c r="T1209" s="172"/>
      <c r="U1209" s="172"/>
      <c r="V1209" s="172"/>
      <c r="W1209" s="172"/>
      <c r="X1209" s="172"/>
      <c r="Y1209" s="172"/>
      <c r="Z1209" s="172"/>
    </row>
    <row r="1210" spans="1:26">
      <c r="B1210" s="478" t="s">
        <v>1307</v>
      </c>
      <c r="C1210" s="449"/>
      <c r="D1210" s="450"/>
      <c r="E1210" s="450"/>
      <c r="F1210" s="450"/>
      <c r="G1210" s="450"/>
      <c r="H1210" s="450"/>
      <c r="I1210" s="172"/>
      <c r="J1210" s="172"/>
      <c r="K1210" s="172"/>
      <c r="L1210" s="172"/>
      <c r="M1210" s="172"/>
      <c r="N1210" s="172"/>
      <c r="O1210" s="172"/>
      <c r="P1210" s="172"/>
      <c r="Q1210" s="172"/>
      <c r="R1210" s="172"/>
      <c r="S1210" s="172"/>
      <c r="T1210" s="172"/>
      <c r="U1210" s="172"/>
      <c r="V1210" s="172"/>
      <c r="W1210" s="172"/>
      <c r="X1210" s="172"/>
      <c r="Y1210" s="172"/>
      <c r="Z1210" s="172"/>
    </row>
  </sheetData>
  <sheetProtection algorithmName="SHA-512" hashValue="zbtPENtZFTLg8IyYCXveGk8MvVaiUlRxkqVswuCpklQIE+wyBwkAjbKdSe4z4BzpeDgpViUi81xf8CSgLwUOaw==" saltValue="pvc/TyWk+2WIIvP9LS3FDA==" spinCount="100000" sheet="1" objects="1" scenarios="1"/>
  <printOptions horizontalCentered="1"/>
  <pageMargins left="0.70866141732283472" right="0.55118110236220474" top="0.35433070866141736" bottom="0.78740157480314965" header="0" footer="0.39370078740157483"/>
  <pageSetup paperSize="9" fitToHeight="0" orientation="portrait" r:id="rId1"/>
  <headerFooter>
    <oddFooter>&amp;L&amp;9&amp;A&amp;C&amp;9DIO 1 - BAZENSKA DVORANA - GRAĐENJE&amp;R&amp;"Arial,Bold"&amp;9&amp;P/&amp;N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EAADB"/>
  </sheetPr>
  <dimension ref="A1:AA1840"/>
  <sheetViews>
    <sheetView showZeros="0" view="pageBreakPreview" zoomScaleNormal="100" zoomScaleSheetLayoutView="100" workbookViewId="0">
      <selection activeCell="A3" sqref="A3"/>
    </sheetView>
  </sheetViews>
  <sheetFormatPr defaultColWidth="14.44140625" defaultRowHeight="13.2"/>
  <cols>
    <col min="1" max="1" width="5.77734375" style="713" customWidth="1"/>
    <col min="2" max="2" width="40.77734375" style="737" customWidth="1"/>
    <col min="3" max="3" width="5.77734375" style="713" customWidth="1"/>
    <col min="4" max="4" width="9.5546875" style="713" customWidth="1"/>
    <col min="5" max="5" width="12.77734375" style="713" customWidth="1"/>
    <col min="6" max="6" width="17.44140625" style="713" customWidth="1"/>
    <col min="7" max="7" width="8.88671875" style="727" customWidth="1"/>
    <col min="8" max="9" width="8.88671875" style="713" customWidth="1"/>
    <col min="10" max="10" width="10" style="713" customWidth="1"/>
    <col min="11" max="26" width="8.88671875" style="713" customWidth="1"/>
    <col min="27" max="16384" width="14.44140625" style="713"/>
  </cols>
  <sheetData>
    <row r="1" spans="1:26">
      <c r="A1" s="708" t="s">
        <v>165</v>
      </c>
      <c r="B1" s="709" t="s">
        <v>166</v>
      </c>
      <c r="C1" s="710" t="s">
        <v>167</v>
      </c>
      <c r="D1" s="710" t="s">
        <v>168</v>
      </c>
      <c r="E1" s="710" t="s">
        <v>169</v>
      </c>
      <c r="F1" s="710" t="s">
        <v>170</v>
      </c>
      <c r="G1" s="711"/>
      <c r="H1" s="712"/>
      <c r="I1" s="712"/>
      <c r="J1" s="712"/>
      <c r="K1" s="712"/>
      <c r="L1" s="712"/>
      <c r="M1" s="712"/>
      <c r="N1" s="712"/>
      <c r="O1" s="712"/>
      <c r="P1" s="712"/>
      <c r="Q1" s="712"/>
      <c r="R1" s="712"/>
      <c r="S1" s="712"/>
      <c r="T1" s="712"/>
      <c r="U1" s="712"/>
      <c r="V1" s="712"/>
      <c r="W1" s="712"/>
      <c r="X1" s="712"/>
      <c r="Y1" s="712"/>
      <c r="Z1" s="712"/>
    </row>
    <row r="2" spans="1:26">
      <c r="A2" s="714">
        <v>1</v>
      </c>
      <c r="B2" s="715">
        <v>2</v>
      </c>
      <c r="C2" s="716">
        <v>3</v>
      </c>
      <c r="D2" s="716">
        <v>4</v>
      </c>
      <c r="E2" s="716">
        <v>5</v>
      </c>
      <c r="F2" s="716" t="s">
        <v>171</v>
      </c>
      <c r="G2" s="717"/>
      <c r="H2" s="718"/>
      <c r="I2" s="718"/>
      <c r="J2" s="718"/>
      <c r="K2" s="718"/>
      <c r="L2" s="718"/>
      <c r="M2" s="718"/>
      <c r="N2" s="718"/>
      <c r="O2" s="718"/>
      <c r="P2" s="718"/>
      <c r="Q2" s="718"/>
      <c r="R2" s="718"/>
      <c r="S2" s="718"/>
      <c r="T2" s="718"/>
      <c r="U2" s="718"/>
      <c r="V2" s="718"/>
      <c r="W2" s="718"/>
      <c r="X2" s="718"/>
      <c r="Y2" s="718"/>
      <c r="Z2" s="718"/>
    </row>
    <row r="3" spans="1:26">
      <c r="A3" s="718"/>
      <c r="B3" s="719"/>
      <c r="C3" s="718"/>
      <c r="D3" s="718"/>
      <c r="E3" s="720"/>
      <c r="F3" s="718"/>
      <c r="G3" s="717"/>
      <c r="H3" s="718"/>
      <c r="I3" s="718"/>
      <c r="J3" s="718"/>
      <c r="K3" s="718"/>
      <c r="L3" s="718"/>
      <c r="M3" s="718"/>
      <c r="N3" s="718"/>
      <c r="O3" s="718"/>
      <c r="P3" s="718"/>
      <c r="Q3" s="718"/>
      <c r="R3" s="718"/>
      <c r="S3" s="718"/>
      <c r="T3" s="718"/>
      <c r="U3" s="718"/>
      <c r="V3" s="718"/>
      <c r="W3" s="718"/>
      <c r="X3" s="718"/>
      <c r="Y3" s="718"/>
      <c r="Z3" s="718"/>
    </row>
    <row r="4" spans="1:26" ht="13.8">
      <c r="A4" s="721" t="s">
        <v>172</v>
      </c>
      <c r="B4" s="722" t="s">
        <v>150</v>
      </c>
      <c r="C4" s="723"/>
      <c r="D4" s="724"/>
      <c r="E4" s="725"/>
      <c r="F4" s="726"/>
      <c r="H4" s="728"/>
      <c r="I4" s="728"/>
      <c r="J4" s="728"/>
      <c r="K4" s="728"/>
      <c r="L4" s="728"/>
      <c r="M4" s="728"/>
      <c r="N4" s="728"/>
      <c r="O4" s="728"/>
      <c r="P4" s="728"/>
      <c r="Q4" s="728"/>
      <c r="R4" s="728"/>
      <c r="S4" s="728"/>
      <c r="T4" s="728"/>
      <c r="U4" s="728"/>
      <c r="V4" s="728"/>
      <c r="W4" s="728"/>
      <c r="X4" s="728"/>
      <c r="Y4" s="728"/>
      <c r="Z4" s="728"/>
    </row>
    <row r="5" spans="1:26" ht="13.8">
      <c r="A5" s="729"/>
      <c r="B5" s="730"/>
      <c r="C5" s="712"/>
      <c r="D5" s="731"/>
      <c r="E5" s="732"/>
      <c r="F5" s="733"/>
      <c r="H5" s="728"/>
      <c r="I5" s="728"/>
      <c r="J5" s="728"/>
      <c r="K5" s="728"/>
      <c r="L5" s="728"/>
      <c r="M5" s="728"/>
      <c r="N5" s="728"/>
      <c r="O5" s="728"/>
      <c r="P5" s="728"/>
      <c r="Q5" s="728"/>
      <c r="R5" s="728"/>
      <c r="S5" s="728"/>
      <c r="T5" s="728"/>
      <c r="U5" s="728"/>
      <c r="V5" s="728"/>
      <c r="W5" s="728"/>
      <c r="X5" s="728"/>
      <c r="Y5" s="728"/>
      <c r="Z5" s="728"/>
    </row>
    <row r="6" spans="1:26" ht="13.8">
      <c r="A6" s="729"/>
      <c r="B6" s="730"/>
      <c r="C6" s="712"/>
      <c r="D6" s="731"/>
      <c r="E6" s="732"/>
      <c r="F6" s="733"/>
      <c r="H6" s="728"/>
      <c r="I6" s="728"/>
      <c r="J6" s="728"/>
      <c r="K6" s="728"/>
      <c r="L6" s="728"/>
      <c r="M6" s="728"/>
      <c r="N6" s="728"/>
      <c r="O6" s="728"/>
      <c r="P6" s="728"/>
      <c r="Q6" s="728"/>
      <c r="R6" s="728"/>
      <c r="S6" s="728"/>
      <c r="T6" s="728"/>
      <c r="U6" s="728"/>
      <c r="V6" s="728"/>
      <c r="W6" s="728"/>
      <c r="X6" s="728"/>
      <c r="Y6" s="728"/>
      <c r="Z6" s="728"/>
    </row>
    <row r="7" spans="1:26" ht="26.4">
      <c r="A7" s="729"/>
      <c r="B7" s="734" t="s">
        <v>190</v>
      </c>
      <c r="C7" s="712"/>
      <c r="D7" s="731"/>
      <c r="E7" s="732"/>
      <c r="F7" s="733"/>
      <c r="H7" s="728"/>
      <c r="I7" s="728"/>
      <c r="J7" s="728"/>
      <c r="K7" s="728"/>
      <c r="L7" s="728"/>
      <c r="M7" s="728"/>
      <c r="N7" s="728"/>
      <c r="O7" s="728"/>
      <c r="P7" s="728"/>
      <c r="Q7" s="728"/>
      <c r="R7" s="728"/>
      <c r="S7" s="728"/>
      <c r="T7" s="728"/>
      <c r="U7" s="728"/>
      <c r="V7" s="728"/>
      <c r="W7" s="728"/>
      <c r="X7" s="728"/>
      <c r="Y7" s="728"/>
      <c r="Z7" s="728"/>
    </row>
    <row r="8" spans="1:26" ht="13.8">
      <c r="A8" s="729"/>
      <c r="B8" s="735" t="s">
        <v>1427</v>
      </c>
      <c r="C8" s="712"/>
      <c r="D8" s="731"/>
      <c r="E8" s="732"/>
      <c r="F8" s="733"/>
      <c r="H8" s="728"/>
      <c r="I8" s="728"/>
      <c r="J8" s="728"/>
      <c r="K8" s="728"/>
      <c r="L8" s="728"/>
      <c r="M8" s="728"/>
      <c r="N8" s="728"/>
      <c r="O8" s="728"/>
      <c r="P8" s="728"/>
      <c r="Q8" s="728"/>
      <c r="R8" s="728"/>
      <c r="S8" s="728"/>
      <c r="T8" s="728"/>
      <c r="U8" s="728"/>
      <c r="V8" s="728"/>
      <c r="W8" s="728"/>
      <c r="X8" s="728"/>
      <c r="Y8" s="728"/>
      <c r="Z8" s="728"/>
    </row>
    <row r="9" spans="1:26">
      <c r="A9" s="736" t="s">
        <v>175</v>
      </c>
      <c r="C9" s="738"/>
      <c r="D9" s="739"/>
      <c r="E9" s="740"/>
      <c r="F9" s="739"/>
      <c r="H9" s="728"/>
      <c r="I9" s="728"/>
      <c r="J9" s="728"/>
      <c r="K9" s="728"/>
      <c r="L9" s="728"/>
      <c r="M9" s="728"/>
      <c r="N9" s="728"/>
      <c r="O9" s="728"/>
      <c r="P9" s="728"/>
      <c r="Q9" s="728"/>
      <c r="R9" s="728"/>
      <c r="S9" s="728"/>
      <c r="T9" s="728"/>
      <c r="U9" s="728"/>
      <c r="V9" s="728"/>
      <c r="W9" s="728"/>
      <c r="X9" s="728"/>
      <c r="Y9" s="728"/>
      <c r="Z9" s="728"/>
    </row>
    <row r="10" spans="1:26">
      <c r="A10" s="718"/>
      <c r="B10" s="719"/>
      <c r="C10" s="718"/>
      <c r="D10" s="718"/>
      <c r="E10" s="720"/>
      <c r="F10" s="718"/>
      <c r="G10" s="717"/>
      <c r="H10" s="718"/>
      <c r="I10" s="718"/>
      <c r="J10" s="718"/>
      <c r="K10" s="718"/>
      <c r="L10" s="718"/>
      <c r="M10" s="718"/>
      <c r="N10" s="718"/>
      <c r="O10" s="718"/>
      <c r="P10" s="718"/>
      <c r="Q10" s="718"/>
      <c r="R10" s="718"/>
      <c r="S10" s="718"/>
      <c r="T10" s="718"/>
      <c r="U10" s="718"/>
      <c r="V10" s="718"/>
      <c r="W10" s="718"/>
      <c r="X10" s="718"/>
      <c r="Y10" s="718"/>
      <c r="Z10" s="718"/>
    </row>
    <row r="11" spans="1:26">
      <c r="A11" s="741" t="s">
        <v>173</v>
      </c>
      <c r="B11" s="742" t="s">
        <v>421</v>
      </c>
      <c r="C11" s="743"/>
      <c r="D11" s="744"/>
      <c r="E11" s="745"/>
      <c r="F11" s="746"/>
      <c r="H11" s="728"/>
      <c r="I11" s="728"/>
      <c r="J11" s="728"/>
      <c r="K11" s="728"/>
      <c r="L11" s="728"/>
      <c r="M11" s="728"/>
      <c r="N11" s="728"/>
      <c r="O11" s="728"/>
      <c r="P11" s="728"/>
      <c r="Q11" s="728"/>
      <c r="R11" s="728"/>
      <c r="S11" s="728"/>
      <c r="T11" s="728"/>
      <c r="U11" s="728"/>
      <c r="V11" s="728"/>
      <c r="W11" s="728"/>
      <c r="X11" s="728"/>
      <c r="Y11" s="728"/>
      <c r="Z11" s="728"/>
    </row>
    <row r="12" spans="1:26">
      <c r="A12" s="718"/>
      <c r="B12" s="719"/>
      <c r="C12" s="718"/>
      <c r="D12" s="718"/>
      <c r="E12" s="720"/>
      <c r="F12" s="718"/>
      <c r="G12" s="717"/>
      <c r="H12" s="718"/>
      <c r="I12" s="718"/>
      <c r="J12" s="718"/>
      <c r="K12" s="718"/>
      <c r="L12" s="718"/>
      <c r="M12" s="718"/>
      <c r="N12" s="718"/>
      <c r="O12" s="718"/>
      <c r="P12" s="718"/>
      <c r="Q12" s="718"/>
      <c r="R12" s="718"/>
      <c r="S12" s="718"/>
      <c r="T12" s="718"/>
      <c r="U12" s="718"/>
      <c r="V12" s="718"/>
      <c r="W12" s="718"/>
      <c r="X12" s="718"/>
      <c r="Y12" s="718"/>
      <c r="Z12" s="718"/>
    </row>
    <row r="13" spans="1:26">
      <c r="A13" s="736" t="s">
        <v>175</v>
      </c>
      <c r="B13" s="747" t="s">
        <v>204</v>
      </c>
      <c r="C13" s="738"/>
      <c r="D13" s="748"/>
      <c r="E13" s="749"/>
      <c r="F13" s="739"/>
      <c r="H13" s="728"/>
      <c r="I13" s="728"/>
      <c r="J13" s="728"/>
      <c r="K13" s="728"/>
      <c r="L13" s="728"/>
      <c r="M13" s="728"/>
      <c r="N13" s="728"/>
      <c r="O13" s="728"/>
      <c r="P13" s="728"/>
      <c r="Q13" s="728"/>
      <c r="R13" s="728"/>
      <c r="S13" s="728"/>
      <c r="T13" s="728"/>
      <c r="U13" s="728"/>
      <c r="V13" s="728"/>
      <c r="W13" s="728"/>
      <c r="X13" s="728"/>
      <c r="Y13" s="728"/>
      <c r="Z13" s="728"/>
    </row>
    <row r="14" spans="1:26" ht="171.6">
      <c r="A14" s="750"/>
      <c r="B14" s="747" t="s">
        <v>291</v>
      </c>
      <c r="C14" s="738"/>
      <c r="D14" s="748"/>
      <c r="E14" s="749"/>
      <c r="F14" s="739"/>
      <c r="H14" s="728"/>
      <c r="I14" s="728"/>
      <c r="J14" s="728"/>
      <c r="K14" s="728"/>
      <c r="L14" s="728"/>
      <c r="M14" s="728"/>
      <c r="N14" s="728"/>
      <c r="O14" s="728"/>
      <c r="P14" s="728"/>
      <c r="Q14" s="728"/>
      <c r="R14" s="728"/>
      <c r="S14" s="728"/>
      <c r="T14" s="728"/>
      <c r="U14" s="728"/>
      <c r="V14" s="728"/>
      <c r="W14" s="728"/>
      <c r="X14" s="728"/>
      <c r="Y14" s="728"/>
      <c r="Z14" s="728"/>
    </row>
    <row r="15" spans="1:26" ht="52.8">
      <c r="A15" s="750"/>
      <c r="B15" s="747" t="s">
        <v>176</v>
      </c>
      <c r="C15" s="738"/>
      <c r="D15" s="748"/>
      <c r="E15" s="749"/>
      <c r="F15" s="739"/>
      <c r="H15" s="728"/>
      <c r="I15" s="728"/>
      <c r="J15" s="728"/>
      <c r="K15" s="728"/>
      <c r="L15" s="728"/>
      <c r="M15" s="728"/>
      <c r="N15" s="728"/>
      <c r="O15" s="728"/>
      <c r="P15" s="728"/>
      <c r="Q15" s="728"/>
      <c r="R15" s="728"/>
      <c r="S15" s="728"/>
      <c r="T15" s="728"/>
      <c r="U15" s="728"/>
      <c r="V15" s="728"/>
      <c r="W15" s="728"/>
      <c r="X15" s="728"/>
      <c r="Y15" s="728"/>
      <c r="Z15" s="728"/>
    </row>
    <row r="16" spans="1:26">
      <c r="A16" s="750"/>
      <c r="B16" s="747"/>
      <c r="C16" s="738"/>
      <c r="D16" s="748"/>
      <c r="E16" s="749"/>
      <c r="F16" s="739"/>
      <c r="H16" s="728"/>
      <c r="I16" s="728"/>
      <c r="J16" s="728"/>
      <c r="K16" s="728"/>
      <c r="L16" s="728"/>
      <c r="M16" s="728"/>
      <c r="N16" s="728"/>
      <c r="O16" s="728"/>
      <c r="P16" s="728"/>
      <c r="Q16" s="728"/>
      <c r="R16" s="728"/>
      <c r="S16" s="728"/>
      <c r="T16" s="728"/>
      <c r="U16" s="728"/>
      <c r="V16" s="728"/>
      <c r="W16" s="728"/>
      <c r="X16" s="728"/>
      <c r="Y16" s="728"/>
      <c r="Z16" s="728"/>
    </row>
    <row r="17" spans="1:26">
      <c r="A17" s="751" t="s">
        <v>177</v>
      </c>
      <c r="B17" s="752" t="s">
        <v>174</v>
      </c>
      <c r="C17" s="753"/>
      <c r="D17" s="754"/>
      <c r="E17" s="755"/>
      <c r="F17" s="756"/>
      <c r="H17" s="728"/>
      <c r="I17" s="728"/>
      <c r="J17" s="728"/>
      <c r="K17" s="728"/>
      <c r="L17" s="728"/>
      <c r="M17" s="728"/>
      <c r="N17" s="728"/>
      <c r="O17" s="728"/>
      <c r="P17" s="728"/>
      <c r="Q17" s="728"/>
      <c r="R17" s="728"/>
      <c r="S17" s="728"/>
      <c r="T17" s="728"/>
      <c r="U17" s="728"/>
      <c r="V17" s="728"/>
      <c r="W17" s="728"/>
      <c r="X17" s="728"/>
      <c r="Y17" s="728"/>
      <c r="Z17" s="728"/>
    </row>
    <row r="18" spans="1:26" ht="13.2" customHeight="1">
      <c r="A18" s="750"/>
      <c r="B18" s="747"/>
      <c r="C18" s="738"/>
      <c r="D18" s="748"/>
      <c r="E18" s="749"/>
      <c r="F18" s="757">
        <f t="shared" ref="F18:F77" si="0">D18*E18</f>
        <v>0</v>
      </c>
      <c r="H18" s="728"/>
      <c r="I18" s="728"/>
      <c r="J18" s="728"/>
      <c r="K18" s="728"/>
      <c r="L18" s="728"/>
      <c r="M18" s="728"/>
      <c r="N18" s="728"/>
      <c r="O18" s="728"/>
      <c r="P18" s="728"/>
      <c r="Q18" s="728"/>
      <c r="R18" s="728"/>
      <c r="S18" s="728"/>
      <c r="T18" s="728"/>
      <c r="U18" s="728"/>
      <c r="V18" s="728"/>
      <c r="W18" s="728"/>
      <c r="X18" s="728"/>
      <c r="Y18" s="728"/>
      <c r="Z18" s="728"/>
    </row>
    <row r="19" spans="1:26" ht="13.2" customHeight="1">
      <c r="C19" s="738"/>
      <c r="D19" s="748"/>
      <c r="E19" s="749"/>
      <c r="F19" s="757">
        <f t="shared" si="0"/>
        <v>0</v>
      </c>
      <c r="H19" s="728"/>
      <c r="I19" s="728"/>
      <c r="J19" s="728"/>
      <c r="K19" s="728"/>
      <c r="L19" s="728"/>
      <c r="M19" s="728"/>
      <c r="N19" s="728"/>
      <c r="O19" s="728"/>
      <c r="P19" s="728"/>
      <c r="Q19" s="728"/>
      <c r="R19" s="728"/>
      <c r="S19" s="728"/>
      <c r="T19" s="728"/>
      <c r="U19" s="728"/>
      <c r="V19" s="728"/>
      <c r="W19" s="728"/>
      <c r="X19" s="728"/>
      <c r="Y19" s="728"/>
      <c r="Z19" s="728"/>
    </row>
    <row r="20" spans="1:26" ht="13.2" customHeight="1">
      <c r="A20" s="750"/>
      <c r="B20" s="747"/>
      <c r="C20" s="738"/>
      <c r="D20" s="748"/>
      <c r="E20" s="749"/>
      <c r="F20" s="757">
        <f t="shared" si="0"/>
        <v>0</v>
      </c>
      <c r="H20" s="728"/>
      <c r="I20" s="728"/>
      <c r="J20" s="728"/>
      <c r="K20" s="728"/>
      <c r="L20" s="728"/>
      <c r="M20" s="728"/>
      <c r="N20" s="728"/>
      <c r="O20" s="728"/>
      <c r="P20" s="728"/>
      <c r="Q20" s="728"/>
      <c r="R20" s="728"/>
      <c r="S20" s="728"/>
      <c r="T20" s="728"/>
      <c r="U20" s="728"/>
      <c r="V20" s="728"/>
      <c r="W20" s="728"/>
      <c r="X20" s="728"/>
      <c r="Y20" s="728"/>
      <c r="Z20" s="728"/>
    </row>
    <row r="21" spans="1:26" ht="26.4">
      <c r="A21" s="758" t="s">
        <v>172</v>
      </c>
      <c r="B21" s="759" t="s">
        <v>321</v>
      </c>
      <c r="C21" s="738"/>
      <c r="D21" s="748"/>
      <c r="E21" s="749"/>
      <c r="F21" s="757"/>
      <c r="H21" s="728"/>
      <c r="I21" s="728"/>
      <c r="J21" s="728"/>
      <c r="K21" s="728"/>
      <c r="L21" s="728"/>
      <c r="M21" s="728"/>
      <c r="N21" s="728"/>
      <c r="O21" s="728"/>
      <c r="P21" s="728"/>
      <c r="Q21" s="728"/>
      <c r="R21" s="728"/>
      <c r="S21" s="728"/>
      <c r="T21" s="728"/>
      <c r="U21" s="728"/>
      <c r="V21" s="728"/>
      <c r="W21" s="728"/>
      <c r="X21" s="728"/>
      <c r="Y21" s="728"/>
      <c r="Z21" s="728"/>
    </row>
    <row r="22" spans="1:26" ht="118.8">
      <c r="A22" s="736"/>
      <c r="B22" s="747" t="s">
        <v>2116</v>
      </c>
      <c r="C22" s="738"/>
      <c r="D22" s="748"/>
      <c r="E22" s="749"/>
      <c r="F22" s="757"/>
      <c r="G22" s="760"/>
      <c r="H22" s="728"/>
      <c r="I22" s="728"/>
      <c r="J22" s="728"/>
      <c r="K22" s="728"/>
      <c r="L22" s="728"/>
      <c r="M22" s="728"/>
      <c r="N22" s="728"/>
      <c r="O22" s="728"/>
      <c r="P22" s="728"/>
      <c r="Q22" s="728"/>
      <c r="R22" s="728"/>
      <c r="S22" s="728"/>
      <c r="T22" s="728"/>
      <c r="U22" s="728"/>
      <c r="V22" s="728"/>
      <c r="W22" s="728"/>
      <c r="X22" s="728"/>
      <c r="Y22" s="728"/>
      <c r="Z22" s="728"/>
    </row>
    <row r="23" spans="1:26">
      <c r="A23" s="736"/>
      <c r="B23" s="747" t="s">
        <v>306</v>
      </c>
      <c r="C23" s="738"/>
      <c r="D23" s="748"/>
      <c r="E23" s="749"/>
      <c r="F23" s="757"/>
      <c r="H23" s="728"/>
      <c r="I23" s="728"/>
      <c r="J23" s="728"/>
      <c r="K23" s="728"/>
      <c r="L23" s="728"/>
      <c r="M23" s="728"/>
      <c r="N23" s="728"/>
      <c r="O23" s="728"/>
      <c r="P23" s="728"/>
      <c r="Q23" s="728"/>
      <c r="R23" s="728"/>
      <c r="S23" s="728"/>
      <c r="T23" s="728"/>
      <c r="U23" s="728"/>
      <c r="V23" s="728"/>
      <c r="W23" s="728"/>
      <c r="X23" s="728"/>
      <c r="Y23" s="728"/>
      <c r="Z23" s="728"/>
    </row>
    <row r="24" spans="1:26" ht="26.4">
      <c r="A24" s="736" t="s">
        <v>178</v>
      </c>
      <c r="B24" s="747" t="s">
        <v>307</v>
      </c>
      <c r="C24" s="738"/>
      <c r="D24" s="748"/>
      <c r="E24" s="749"/>
      <c r="F24" s="757"/>
      <c r="H24" s="728"/>
      <c r="I24" s="728"/>
      <c r="J24" s="728"/>
      <c r="K24" s="728"/>
      <c r="L24" s="728"/>
      <c r="M24" s="728"/>
      <c r="N24" s="728"/>
      <c r="O24" s="728"/>
      <c r="P24" s="728"/>
      <c r="Q24" s="728"/>
      <c r="R24" s="728"/>
      <c r="S24" s="728"/>
      <c r="T24" s="728"/>
      <c r="U24" s="728"/>
      <c r="V24" s="728"/>
      <c r="W24" s="728"/>
      <c r="X24" s="728"/>
      <c r="Y24" s="728"/>
      <c r="Z24" s="728"/>
    </row>
    <row r="25" spans="1:26">
      <c r="A25" s="736" t="s">
        <v>178</v>
      </c>
      <c r="B25" s="747" t="s">
        <v>320</v>
      </c>
      <c r="C25" s="738"/>
      <c r="D25" s="748"/>
      <c r="E25" s="749"/>
      <c r="F25" s="757"/>
      <c r="H25" s="728"/>
      <c r="I25" s="728"/>
      <c r="J25" s="728"/>
      <c r="K25" s="728"/>
      <c r="L25" s="728"/>
      <c r="M25" s="728"/>
      <c r="N25" s="728"/>
      <c r="O25" s="728"/>
      <c r="P25" s="728"/>
      <c r="Q25" s="728"/>
      <c r="R25" s="728"/>
      <c r="S25" s="728"/>
      <c r="T25" s="728"/>
      <c r="U25" s="728"/>
      <c r="V25" s="728"/>
      <c r="W25" s="728"/>
      <c r="X25" s="728"/>
      <c r="Y25" s="728"/>
      <c r="Z25" s="728"/>
    </row>
    <row r="26" spans="1:26" ht="52.8">
      <c r="A26" s="736" t="s">
        <v>178</v>
      </c>
      <c r="B26" s="747" t="s">
        <v>308</v>
      </c>
      <c r="C26" s="738"/>
      <c r="D26" s="748"/>
      <c r="E26" s="749"/>
      <c r="F26" s="757"/>
      <c r="H26" s="728"/>
      <c r="I26" s="728"/>
      <c r="J26" s="728"/>
      <c r="K26" s="728"/>
      <c r="L26" s="728"/>
      <c r="M26" s="728"/>
      <c r="N26" s="728"/>
      <c r="O26" s="728"/>
      <c r="P26" s="728"/>
      <c r="Q26" s="728"/>
      <c r="R26" s="728"/>
      <c r="S26" s="728"/>
      <c r="T26" s="728"/>
      <c r="U26" s="728"/>
      <c r="V26" s="728"/>
      <c r="W26" s="728"/>
      <c r="X26" s="728"/>
      <c r="Y26" s="728"/>
      <c r="Z26" s="728"/>
    </row>
    <row r="27" spans="1:26" ht="22.8">
      <c r="A27" s="736" t="s">
        <v>178</v>
      </c>
      <c r="B27" s="761" t="s">
        <v>309</v>
      </c>
      <c r="C27" s="738"/>
      <c r="D27" s="748"/>
      <c r="E27" s="749"/>
      <c r="F27" s="757"/>
      <c r="H27" s="728"/>
      <c r="I27" s="728"/>
      <c r="J27" s="728"/>
      <c r="K27" s="728"/>
      <c r="L27" s="728"/>
      <c r="M27" s="728"/>
      <c r="N27" s="728"/>
      <c r="O27" s="728"/>
      <c r="P27" s="728"/>
      <c r="Q27" s="728"/>
      <c r="R27" s="728"/>
      <c r="S27" s="728"/>
      <c r="T27" s="728"/>
      <c r="U27" s="728"/>
      <c r="V27" s="728"/>
      <c r="W27" s="728"/>
      <c r="X27" s="728"/>
      <c r="Y27" s="728"/>
      <c r="Z27" s="728"/>
    </row>
    <row r="28" spans="1:26" ht="39.6">
      <c r="A28" s="736" t="s">
        <v>178</v>
      </c>
      <c r="B28" s="762" t="s">
        <v>313</v>
      </c>
      <c r="C28" s="738"/>
      <c r="D28" s="748"/>
      <c r="E28" s="749"/>
      <c r="F28" s="757"/>
      <c r="H28" s="728"/>
      <c r="I28" s="728"/>
      <c r="J28" s="728"/>
      <c r="K28" s="728"/>
      <c r="L28" s="728"/>
      <c r="M28" s="728"/>
      <c r="N28" s="728"/>
      <c r="O28" s="728"/>
      <c r="P28" s="728"/>
      <c r="Q28" s="728"/>
      <c r="R28" s="728"/>
      <c r="S28" s="728"/>
      <c r="T28" s="728"/>
      <c r="U28" s="728"/>
      <c r="V28" s="728"/>
      <c r="W28" s="728"/>
      <c r="X28" s="728"/>
      <c r="Y28" s="728"/>
      <c r="Z28" s="728"/>
    </row>
    <row r="29" spans="1:26">
      <c r="A29" s="736"/>
      <c r="B29" s="747" t="s">
        <v>310</v>
      </c>
      <c r="C29" s="738" t="s">
        <v>179</v>
      </c>
      <c r="D29" s="748">
        <v>1800</v>
      </c>
      <c r="E29" s="749"/>
      <c r="F29" s="757">
        <f t="shared" si="0"/>
        <v>0</v>
      </c>
      <c r="H29" s="728"/>
      <c r="I29" s="728"/>
      <c r="J29" s="728"/>
      <c r="K29" s="728"/>
      <c r="L29" s="728"/>
      <c r="M29" s="728"/>
      <c r="N29" s="728"/>
      <c r="O29" s="728"/>
      <c r="P29" s="728"/>
      <c r="Q29" s="728"/>
      <c r="R29" s="728"/>
      <c r="S29" s="728"/>
      <c r="T29" s="728"/>
      <c r="U29" s="728"/>
      <c r="V29" s="728"/>
      <c r="W29" s="728"/>
      <c r="X29" s="728"/>
      <c r="Y29" s="728"/>
      <c r="Z29" s="728"/>
    </row>
    <row r="30" spans="1:26">
      <c r="A30" s="736"/>
      <c r="B30" s="747"/>
      <c r="C30" s="738"/>
      <c r="D30" s="748"/>
      <c r="E30" s="749">
        <v>0</v>
      </c>
      <c r="F30" s="757">
        <f t="shared" si="0"/>
        <v>0</v>
      </c>
      <c r="H30" s="728"/>
      <c r="I30" s="728"/>
      <c r="J30" s="728"/>
      <c r="K30" s="728"/>
      <c r="L30" s="728"/>
      <c r="M30" s="728"/>
      <c r="N30" s="728"/>
      <c r="O30" s="728"/>
      <c r="P30" s="728"/>
      <c r="Q30" s="728"/>
      <c r="R30" s="728"/>
      <c r="S30" s="728"/>
      <c r="T30" s="728"/>
      <c r="U30" s="728"/>
      <c r="V30" s="728"/>
      <c r="W30" s="728"/>
      <c r="X30" s="728"/>
      <c r="Y30" s="728"/>
      <c r="Z30" s="728"/>
    </row>
    <row r="31" spans="1:26" ht="26.4">
      <c r="A31" s="758" t="s">
        <v>202</v>
      </c>
      <c r="B31" s="759" t="s">
        <v>354</v>
      </c>
      <c r="C31" s="738"/>
      <c r="D31" s="748"/>
      <c r="E31" s="749">
        <v>0</v>
      </c>
      <c r="F31" s="757">
        <f t="shared" si="0"/>
        <v>0</v>
      </c>
      <c r="G31" s="760"/>
      <c r="H31" s="728"/>
      <c r="I31" s="728"/>
      <c r="J31" s="728"/>
      <c r="K31" s="728"/>
      <c r="L31" s="728"/>
      <c r="M31" s="728"/>
      <c r="N31" s="728"/>
      <c r="O31" s="728"/>
      <c r="P31" s="728"/>
      <c r="Q31" s="728"/>
      <c r="R31" s="728"/>
      <c r="S31" s="728"/>
      <c r="T31" s="728"/>
      <c r="U31" s="728"/>
      <c r="V31" s="728"/>
      <c r="W31" s="728"/>
      <c r="X31" s="728"/>
      <c r="Y31" s="728"/>
      <c r="Z31" s="728"/>
    </row>
    <row r="32" spans="1:26" ht="118.8">
      <c r="A32" s="736"/>
      <c r="B32" s="747" t="s">
        <v>2115</v>
      </c>
      <c r="C32" s="738"/>
      <c r="D32" s="748"/>
      <c r="E32" s="749">
        <v>0</v>
      </c>
      <c r="F32" s="757">
        <f t="shared" si="0"/>
        <v>0</v>
      </c>
      <c r="H32" s="728"/>
      <c r="I32" s="728"/>
      <c r="J32" s="728"/>
      <c r="K32" s="728"/>
      <c r="L32" s="728"/>
      <c r="M32" s="728"/>
      <c r="N32" s="728"/>
      <c r="O32" s="728"/>
      <c r="P32" s="728"/>
      <c r="Q32" s="728"/>
      <c r="R32" s="728"/>
      <c r="S32" s="728"/>
      <c r="T32" s="728"/>
      <c r="U32" s="728"/>
      <c r="V32" s="728"/>
      <c r="W32" s="728"/>
      <c r="X32" s="728"/>
      <c r="Y32" s="728"/>
      <c r="Z32" s="728"/>
    </row>
    <row r="33" spans="1:26">
      <c r="A33" s="736"/>
      <c r="B33" s="747" t="s">
        <v>306</v>
      </c>
      <c r="C33" s="738"/>
      <c r="D33" s="748"/>
      <c r="E33" s="749">
        <v>0</v>
      </c>
      <c r="F33" s="757">
        <f t="shared" si="0"/>
        <v>0</v>
      </c>
      <c r="H33" s="728"/>
      <c r="I33" s="728"/>
      <c r="J33" s="728"/>
      <c r="K33" s="728"/>
      <c r="L33" s="728"/>
      <c r="M33" s="728"/>
      <c r="N33" s="728"/>
      <c r="O33" s="728"/>
      <c r="P33" s="728"/>
      <c r="Q33" s="728"/>
      <c r="R33" s="728"/>
      <c r="S33" s="728"/>
      <c r="T33" s="728"/>
      <c r="U33" s="728"/>
      <c r="V33" s="728"/>
      <c r="W33" s="728"/>
      <c r="X33" s="728"/>
      <c r="Y33" s="728"/>
      <c r="Z33" s="728"/>
    </row>
    <row r="34" spans="1:26" ht="39.6">
      <c r="A34" s="736" t="s">
        <v>178</v>
      </c>
      <c r="B34" s="747" t="s">
        <v>355</v>
      </c>
      <c r="C34" s="738"/>
      <c r="D34" s="748"/>
      <c r="E34" s="749">
        <v>0</v>
      </c>
      <c r="F34" s="757">
        <f t="shared" si="0"/>
        <v>0</v>
      </c>
      <c r="H34" s="728"/>
      <c r="I34" s="728"/>
      <c r="J34" s="728"/>
      <c r="K34" s="728"/>
      <c r="L34" s="728"/>
      <c r="M34" s="728"/>
      <c r="N34" s="728"/>
      <c r="O34" s="728"/>
      <c r="P34" s="728"/>
      <c r="Q34" s="728"/>
      <c r="R34" s="728"/>
      <c r="S34" s="728"/>
      <c r="T34" s="728"/>
      <c r="U34" s="728"/>
      <c r="V34" s="728"/>
      <c r="W34" s="728"/>
      <c r="X34" s="728"/>
      <c r="Y34" s="728"/>
      <c r="Z34" s="728"/>
    </row>
    <row r="35" spans="1:26" ht="52.8">
      <c r="A35" s="736" t="s">
        <v>178</v>
      </c>
      <c r="B35" s="747" t="s">
        <v>308</v>
      </c>
      <c r="C35" s="738"/>
      <c r="D35" s="748"/>
      <c r="E35" s="749">
        <v>0</v>
      </c>
      <c r="F35" s="757">
        <f t="shared" si="0"/>
        <v>0</v>
      </c>
      <c r="H35" s="728"/>
      <c r="I35" s="728"/>
      <c r="J35" s="728"/>
      <c r="K35" s="728"/>
      <c r="L35" s="728"/>
      <c r="M35" s="728"/>
      <c r="N35" s="728"/>
      <c r="O35" s="728"/>
      <c r="P35" s="728"/>
      <c r="Q35" s="728"/>
      <c r="R35" s="728"/>
      <c r="S35" s="728"/>
      <c r="T35" s="728"/>
      <c r="U35" s="728"/>
      <c r="V35" s="728"/>
      <c r="W35" s="728"/>
      <c r="X35" s="728"/>
      <c r="Y35" s="728"/>
      <c r="Z35" s="728"/>
    </row>
    <row r="36" spans="1:26" ht="26.4">
      <c r="A36" s="736" t="s">
        <v>178</v>
      </c>
      <c r="B36" s="770" t="s">
        <v>309</v>
      </c>
      <c r="C36" s="738"/>
      <c r="D36" s="748"/>
      <c r="E36" s="749">
        <v>0</v>
      </c>
      <c r="F36" s="757">
        <f t="shared" si="0"/>
        <v>0</v>
      </c>
      <c r="H36" s="728"/>
      <c r="I36" s="728"/>
      <c r="J36" s="728"/>
      <c r="K36" s="728"/>
      <c r="L36" s="728"/>
      <c r="M36" s="728"/>
      <c r="N36" s="728"/>
      <c r="O36" s="728"/>
      <c r="P36" s="728"/>
      <c r="Q36" s="728"/>
      <c r="R36" s="728"/>
      <c r="S36" s="728"/>
      <c r="T36" s="728"/>
      <c r="U36" s="728"/>
      <c r="V36" s="728"/>
      <c r="W36" s="728"/>
      <c r="X36" s="728"/>
      <c r="Y36" s="728"/>
      <c r="Z36" s="728"/>
    </row>
    <row r="37" spans="1:26" ht="39.6">
      <c r="A37" s="736" t="s">
        <v>178</v>
      </c>
      <c r="B37" s="762" t="s">
        <v>313</v>
      </c>
      <c r="C37" s="738"/>
      <c r="D37" s="748"/>
      <c r="E37" s="749">
        <v>0</v>
      </c>
      <c r="F37" s="757">
        <f t="shared" si="0"/>
        <v>0</v>
      </c>
      <c r="H37" s="728"/>
      <c r="I37" s="728"/>
      <c r="J37" s="728"/>
      <c r="K37" s="728"/>
      <c r="L37" s="728"/>
      <c r="M37" s="728"/>
      <c r="N37" s="728"/>
      <c r="O37" s="728"/>
      <c r="P37" s="728"/>
      <c r="Q37" s="728"/>
      <c r="R37" s="728"/>
      <c r="S37" s="728"/>
      <c r="T37" s="728"/>
      <c r="U37" s="728"/>
      <c r="V37" s="728"/>
      <c r="W37" s="728"/>
      <c r="X37" s="728"/>
      <c r="Y37" s="728"/>
      <c r="Z37" s="728"/>
    </row>
    <row r="38" spans="1:26">
      <c r="A38" s="736"/>
      <c r="B38" s="747" t="s">
        <v>310</v>
      </c>
      <c r="C38" s="738" t="s">
        <v>179</v>
      </c>
      <c r="D38" s="748">
        <v>2125</v>
      </c>
      <c r="E38" s="749"/>
      <c r="F38" s="757">
        <f t="shared" si="0"/>
        <v>0</v>
      </c>
      <c r="H38" s="728"/>
      <c r="I38" s="728"/>
      <c r="J38" s="728"/>
      <c r="K38" s="728"/>
      <c r="L38" s="728"/>
      <c r="M38" s="728"/>
      <c r="N38" s="728"/>
      <c r="O38" s="728"/>
      <c r="P38" s="728"/>
      <c r="Q38" s="728"/>
      <c r="R38" s="728"/>
      <c r="S38" s="728"/>
      <c r="T38" s="728"/>
      <c r="U38" s="728"/>
      <c r="V38" s="728"/>
      <c r="W38" s="728"/>
      <c r="X38" s="728"/>
      <c r="Y38" s="728"/>
      <c r="Z38" s="728"/>
    </row>
    <row r="39" spans="1:26">
      <c r="A39" s="736"/>
      <c r="B39" s="747"/>
      <c r="C39" s="738"/>
      <c r="D39" s="748"/>
      <c r="E39" s="749"/>
      <c r="F39" s="757">
        <f t="shared" si="0"/>
        <v>0</v>
      </c>
      <c r="H39" s="728"/>
      <c r="I39" s="728"/>
      <c r="J39" s="728"/>
      <c r="K39" s="728"/>
      <c r="L39" s="728"/>
      <c r="M39" s="728"/>
      <c r="N39" s="728"/>
      <c r="O39" s="728"/>
      <c r="P39" s="728"/>
      <c r="Q39" s="728"/>
      <c r="R39" s="728"/>
      <c r="S39" s="728"/>
      <c r="T39" s="728"/>
      <c r="U39" s="728"/>
      <c r="V39" s="728"/>
      <c r="W39" s="728"/>
      <c r="X39" s="728"/>
      <c r="Y39" s="728"/>
      <c r="Z39" s="728"/>
    </row>
    <row r="40" spans="1:26" ht="26.4">
      <c r="A40" s="763" t="s">
        <v>203</v>
      </c>
      <c r="B40" s="764" t="s">
        <v>345</v>
      </c>
      <c r="C40" s="738"/>
      <c r="D40" s="748"/>
      <c r="E40" s="749">
        <v>0</v>
      </c>
      <c r="F40" s="757">
        <f t="shared" si="0"/>
        <v>0</v>
      </c>
      <c r="H40" s="728"/>
      <c r="I40" s="728"/>
      <c r="J40" s="728"/>
      <c r="K40" s="728"/>
      <c r="L40" s="728"/>
      <c r="M40" s="728"/>
      <c r="N40" s="728"/>
      <c r="O40" s="728"/>
      <c r="P40" s="728"/>
      <c r="Q40" s="728"/>
      <c r="R40" s="728"/>
      <c r="S40" s="728"/>
      <c r="T40" s="728"/>
      <c r="U40" s="728"/>
      <c r="V40" s="728"/>
      <c r="W40" s="728"/>
      <c r="X40" s="728"/>
      <c r="Y40" s="728"/>
      <c r="Z40" s="728"/>
    </row>
    <row r="41" spans="1:26" ht="250.8">
      <c r="A41" s="736"/>
      <c r="B41" s="747" t="s">
        <v>2329</v>
      </c>
      <c r="C41" s="738"/>
      <c r="D41" s="748"/>
      <c r="E41" s="749">
        <v>0</v>
      </c>
      <c r="F41" s="757">
        <f t="shared" si="0"/>
        <v>0</v>
      </c>
      <c r="G41" s="760"/>
      <c r="H41" s="728"/>
      <c r="I41" s="728"/>
      <c r="J41" s="728"/>
      <c r="K41" s="728"/>
      <c r="L41" s="728"/>
      <c r="M41" s="728"/>
      <c r="N41" s="728"/>
      <c r="O41" s="728"/>
      <c r="P41" s="728"/>
      <c r="Q41" s="728"/>
      <c r="R41" s="728"/>
      <c r="S41" s="728"/>
      <c r="T41" s="728"/>
      <c r="U41" s="728"/>
      <c r="V41" s="728"/>
      <c r="W41" s="728"/>
      <c r="X41" s="728"/>
      <c r="Y41" s="728"/>
      <c r="Z41" s="728"/>
    </row>
    <row r="42" spans="1:26">
      <c r="A42" s="736"/>
      <c r="B42" s="747" t="s">
        <v>306</v>
      </c>
      <c r="C42" s="738"/>
      <c r="D42" s="748"/>
      <c r="E42" s="749">
        <v>0</v>
      </c>
      <c r="F42" s="757">
        <f t="shared" si="0"/>
        <v>0</v>
      </c>
      <c r="H42" s="728"/>
      <c r="I42" s="728"/>
      <c r="J42" s="728"/>
      <c r="K42" s="728"/>
      <c r="L42" s="728"/>
      <c r="M42" s="728"/>
      <c r="N42" s="728"/>
      <c r="O42" s="728"/>
      <c r="P42" s="728"/>
      <c r="Q42" s="728"/>
      <c r="R42" s="728"/>
      <c r="S42" s="728"/>
      <c r="T42" s="728"/>
      <c r="U42" s="728"/>
      <c r="V42" s="728"/>
      <c r="W42" s="728"/>
      <c r="X42" s="728"/>
      <c r="Y42" s="728"/>
      <c r="Z42" s="728"/>
    </row>
    <row r="43" spans="1:26" ht="26.4">
      <c r="A43" s="736" t="s">
        <v>178</v>
      </c>
      <c r="B43" s="747" t="s">
        <v>2328</v>
      </c>
      <c r="C43" s="738"/>
      <c r="D43" s="748"/>
      <c r="E43" s="749"/>
      <c r="F43" s="757"/>
      <c r="H43" s="728"/>
      <c r="I43" s="728"/>
      <c r="J43" s="728"/>
      <c r="K43" s="728"/>
      <c r="L43" s="728"/>
      <c r="M43" s="728"/>
      <c r="N43" s="728"/>
      <c r="O43" s="728"/>
      <c r="P43" s="728"/>
      <c r="Q43" s="728"/>
      <c r="R43" s="728"/>
      <c r="S43" s="728"/>
      <c r="T43" s="728"/>
      <c r="U43" s="728"/>
      <c r="V43" s="728"/>
      <c r="W43" s="728"/>
      <c r="X43" s="728"/>
      <c r="Y43" s="728"/>
      <c r="Z43" s="728"/>
    </row>
    <row r="44" spans="1:26" ht="26.4">
      <c r="A44" s="736" t="s">
        <v>178</v>
      </c>
      <c r="B44" s="747" t="s">
        <v>2327</v>
      </c>
      <c r="C44" s="738"/>
      <c r="D44" s="748"/>
      <c r="E44" s="749">
        <v>0</v>
      </c>
      <c r="F44" s="757">
        <f t="shared" si="0"/>
        <v>0</v>
      </c>
      <c r="H44" s="728"/>
      <c r="I44" s="728"/>
      <c r="J44" s="728"/>
      <c r="K44" s="728"/>
      <c r="L44" s="728"/>
      <c r="M44" s="728"/>
      <c r="N44" s="728"/>
      <c r="O44" s="728"/>
      <c r="P44" s="728"/>
      <c r="Q44" s="728"/>
      <c r="R44" s="728"/>
      <c r="S44" s="728"/>
      <c r="T44" s="728"/>
      <c r="U44" s="728"/>
      <c r="V44" s="728"/>
      <c r="W44" s="728"/>
      <c r="X44" s="728"/>
      <c r="Y44" s="728"/>
      <c r="Z44" s="728"/>
    </row>
    <row r="45" spans="1:26" ht="52.8">
      <c r="A45" s="736" t="s">
        <v>178</v>
      </c>
      <c r="B45" s="747" t="s">
        <v>308</v>
      </c>
      <c r="C45" s="738"/>
      <c r="D45" s="748"/>
      <c r="E45" s="749">
        <v>0</v>
      </c>
      <c r="F45" s="757">
        <f t="shared" si="0"/>
        <v>0</v>
      </c>
      <c r="H45" s="728"/>
      <c r="I45" s="728"/>
      <c r="J45" s="728"/>
      <c r="K45" s="728"/>
      <c r="L45" s="728"/>
      <c r="M45" s="728"/>
      <c r="N45" s="728"/>
      <c r="O45" s="728"/>
      <c r="P45" s="728"/>
      <c r="Q45" s="728"/>
      <c r="R45" s="728"/>
      <c r="S45" s="728"/>
      <c r="T45" s="728"/>
      <c r="U45" s="728"/>
      <c r="V45" s="728"/>
      <c r="W45" s="728"/>
      <c r="X45" s="728"/>
      <c r="Y45" s="728"/>
      <c r="Z45" s="728"/>
    </row>
    <row r="46" spans="1:26" ht="26.4">
      <c r="A46" s="736" t="s">
        <v>178</v>
      </c>
      <c r="B46" s="770" t="s">
        <v>309</v>
      </c>
      <c r="C46" s="738"/>
      <c r="D46" s="748"/>
      <c r="E46" s="749">
        <v>0</v>
      </c>
      <c r="F46" s="757">
        <f t="shared" si="0"/>
        <v>0</v>
      </c>
      <c r="H46" s="728"/>
      <c r="I46" s="728"/>
      <c r="J46" s="728"/>
      <c r="K46" s="728"/>
      <c r="L46" s="728"/>
      <c r="M46" s="728"/>
      <c r="N46" s="728"/>
      <c r="O46" s="728"/>
      <c r="P46" s="728"/>
      <c r="Q46" s="728"/>
      <c r="R46" s="728"/>
      <c r="S46" s="728"/>
      <c r="T46" s="728"/>
      <c r="U46" s="728"/>
      <c r="V46" s="728"/>
      <c r="W46" s="728"/>
      <c r="X46" s="728"/>
      <c r="Y46" s="728"/>
      <c r="Z46" s="728"/>
    </row>
    <row r="47" spans="1:26" ht="39.6">
      <c r="A47" s="736" t="s">
        <v>178</v>
      </c>
      <c r="B47" s="762" t="s">
        <v>313</v>
      </c>
      <c r="C47" s="738"/>
      <c r="D47" s="748"/>
      <c r="E47" s="749">
        <v>0</v>
      </c>
      <c r="F47" s="757">
        <f t="shared" si="0"/>
        <v>0</v>
      </c>
      <c r="H47" s="728"/>
      <c r="I47" s="728"/>
      <c r="J47" s="728"/>
      <c r="K47" s="728"/>
      <c r="L47" s="728"/>
      <c r="M47" s="728"/>
      <c r="N47" s="728"/>
      <c r="O47" s="728"/>
      <c r="P47" s="728"/>
      <c r="Q47" s="728"/>
      <c r="R47" s="728"/>
      <c r="S47" s="728"/>
      <c r="T47" s="728"/>
      <c r="U47" s="728"/>
      <c r="V47" s="728"/>
      <c r="W47" s="728"/>
      <c r="X47" s="728"/>
      <c r="Y47" s="728"/>
      <c r="Z47" s="728"/>
    </row>
    <row r="48" spans="1:26">
      <c r="A48" s="736"/>
      <c r="B48" s="747" t="s">
        <v>1969</v>
      </c>
      <c r="C48" s="738" t="s">
        <v>201</v>
      </c>
      <c r="D48" s="748">
        <v>1</v>
      </c>
      <c r="E48" s="749"/>
      <c r="F48" s="757">
        <f t="shared" si="0"/>
        <v>0</v>
      </c>
      <c r="H48" s="728"/>
      <c r="I48" s="728"/>
      <c r="J48" s="728"/>
      <c r="K48" s="728"/>
      <c r="L48" s="728"/>
      <c r="M48" s="728"/>
      <c r="N48" s="728"/>
      <c r="O48" s="728"/>
      <c r="P48" s="728"/>
      <c r="Q48" s="728"/>
      <c r="R48" s="728"/>
      <c r="S48" s="728"/>
      <c r="T48" s="728"/>
      <c r="U48" s="728"/>
      <c r="V48" s="728"/>
      <c r="W48" s="728"/>
      <c r="X48" s="728"/>
      <c r="Y48" s="728"/>
      <c r="Z48" s="728"/>
    </row>
    <row r="49" spans="1:26">
      <c r="A49" s="736"/>
      <c r="B49" s="747"/>
      <c r="C49" s="738"/>
      <c r="D49" s="748"/>
      <c r="E49" s="749"/>
      <c r="F49" s="757"/>
      <c r="H49" s="728"/>
      <c r="I49" s="728"/>
      <c r="J49" s="728"/>
      <c r="K49" s="728"/>
      <c r="L49" s="728"/>
      <c r="M49" s="728"/>
      <c r="N49" s="728"/>
      <c r="O49" s="728"/>
      <c r="P49" s="728"/>
      <c r="Q49" s="728"/>
      <c r="R49" s="728"/>
      <c r="S49" s="728"/>
      <c r="T49" s="728"/>
      <c r="U49" s="728"/>
      <c r="V49" s="728"/>
      <c r="W49" s="728"/>
      <c r="X49" s="728"/>
      <c r="Y49" s="728"/>
      <c r="Z49" s="728"/>
    </row>
    <row r="50" spans="1:26">
      <c r="A50" s="763" t="s">
        <v>205</v>
      </c>
      <c r="B50" s="759" t="s">
        <v>353</v>
      </c>
      <c r="C50" s="738"/>
      <c r="D50" s="748"/>
      <c r="E50" s="749">
        <v>0</v>
      </c>
      <c r="F50" s="757">
        <f t="shared" si="0"/>
        <v>0</v>
      </c>
      <c r="H50" s="728"/>
      <c r="I50" s="728"/>
      <c r="J50" s="728"/>
      <c r="K50" s="728"/>
      <c r="L50" s="728"/>
      <c r="M50" s="728"/>
      <c r="N50" s="728"/>
      <c r="O50" s="728"/>
      <c r="P50" s="728"/>
      <c r="Q50" s="728"/>
      <c r="R50" s="728"/>
      <c r="S50" s="728"/>
      <c r="T50" s="728"/>
      <c r="U50" s="728"/>
      <c r="V50" s="728"/>
      <c r="W50" s="728"/>
      <c r="X50" s="728"/>
      <c r="Y50" s="728"/>
      <c r="Z50" s="728"/>
    </row>
    <row r="51" spans="1:26" ht="198">
      <c r="A51" s="736"/>
      <c r="B51" s="747" t="s">
        <v>2242</v>
      </c>
      <c r="C51" s="738"/>
      <c r="D51" s="748"/>
      <c r="E51" s="749">
        <v>0</v>
      </c>
      <c r="F51" s="757">
        <f t="shared" si="0"/>
        <v>0</v>
      </c>
      <c r="H51" s="728"/>
      <c r="I51" s="728"/>
      <c r="J51" s="728"/>
      <c r="K51" s="728"/>
      <c r="L51" s="728"/>
      <c r="M51" s="728"/>
      <c r="N51" s="728"/>
      <c r="O51" s="728"/>
      <c r="P51" s="728"/>
      <c r="Q51" s="728"/>
      <c r="R51" s="728"/>
      <c r="S51" s="728"/>
      <c r="T51" s="728"/>
      <c r="U51" s="728"/>
      <c r="V51" s="728"/>
      <c r="W51" s="728"/>
      <c r="X51" s="728"/>
      <c r="Y51" s="728"/>
      <c r="Z51" s="728"/>
    </row>
    <row r="52" spans="1:26">
      <c r="A52" s="736"/>
      <c r="B52" s="747" t="s">
        <v>306</v>
      </c>
      <c r="C52" s="738"/>
      <c r="D52" s="748"/>
      <c r="E52" s="749">
        <v>0</v>
      </c>
      <c r="F52" s="757">
        <f t="shared" si="0"/>
        <v>0</v>
      </c>
      <c r="H52" s="728"/>
      <c r="I52" s="728"/>
      <c r="J52" s="728"/>
      <c r="K52" s="728"/>
      <c r="L52" s="728"/>
      <c r="M52" s="728"/>
      <c r="N52" s="728"/>
      <c r="O52" s="728"/>
      <c r="P52" s="728"/>
      <c r="Q52" s="728"/>
      <c r="R52" s="728"/>
      <c r="S52" s="728"/>
      <c r="T52" s="728"/>
      <c r="U52" s="728"/>
      <c r="V52" s="728"/>
      <c r="W52" s="728"/>
      <c r="X52" s="728"/>
      <c r="Y52" s="728"/>
      <c r="Z52" s="728"/>
    </row>
    <row r="53" spans="1:26" ht="26.4">
      <c r="A53" s="736" t="s">
        <v>178</v>
      </c>
      <c r="B53" s="747" t="s">
        <v>346</v>
      </c>
      <c r="C53" s="738"/>
      <c r="D53" s="748"/>
      <c r="E53" s="749">
        <v>0</v>
      </c>
      <c r="F53" s="757">
        <f t="shared" si="0"/>
        <v>0</v>
      </c>
      <c r="H53" s="728"/>
      <c r="I53" s="728"/>
      <c r="J53" s="728"/>
      <c r="K53" s="728"/>
      <c r="L53" s="728"/>
      <c r="M53" s="728"/>
      <c r="N53" s="728"/>
      <c r="O53" s="728"/>
      <c r="P53" s="728"/>
      <c r="Q53" s="728"/>
      <c r="R53" s="728"/>
      <c r="S53" s="728"/>
      <c r="T53" s="728"/>
      <c r="U53" s="728"/>
      <c r="V53" s="728"/>
      <c r="W53" s="728"/>
      <c r="X53" s="728"/>
      <c r="Y53" s="728"/>
      <c r="Z53" s="728"/>
    </row>
    <row r="54" spans="1:26" ht="52.8">
      <c r="A54" s="736" t="s">
        <v>178</v>
      </c>
      <c r="B54" s="747" t="s">
        <v>308</v>
      </c>
      <c r="C54" s="738"/>
      <c r="D54" s="748"/>
      <c r="E54" s="749">
        <v>0</v>
      </c>
      <c r="F54" s="757"/>
      <c r="H54" s="728"/>
      <c r="I54" s="728"/>
      <c r="J54" s="728"/>
      <c r="K54" s="728"/>
      <c r="L54" s="728"/>
      <c r="M54" s="728"/>
      <c r="N54" s="728"/>
      <c r="O54" s="728"/>
      <c r="P54" s="728"/>
      <c r="Q54" s="728"/>
      <c r="R54" s="728"/>
      <c r="S54" s="728"/>
      <c r="T54" s="728"/>
      <c r="U54" s="728"/>
      <c r="V54" s="728"/>
      <c r="W54" s="728"/>
      <c r="X54" s="728"/>
      <c r="Y54" s="728"/>
      <c r="Z54" s="728"/>
    </row>
    <row r="55" spans="1:26" ht="26.4">
      <c r="A55" s="736" t="s">
        <v>178</v>
      </c>
      <c r="B55" s="770" t="s">
        <v>309</v>
      </c>
      <c r="C55" s="738"/>
      <c r="D55" s="748"/>
      <c r="E55" s="749">
        <v>0</v>
      </c>
      <c r="F55" s="757"/>
      <c r="H55" s="728"/>
      <c r="I55" s="728"/>
      <c r="J55" s="728"/>
      <c r="K55" s="728"/>
      <c r="L55" s="728"/>
      <c r="M55" s="728"/>
      <c r="N55" s="728"/>
      <c r="O55" s="728"/>
      <c r="P55" s="728"/>
      <c r="Q55" s="728"/>
      <c r="R55" s="728"/>
      <c r="S55" s="728"/>
      <c r="T55" s="728"/>
      <c r="U55" s="728"/>
      <c r="V55" s="728"/>
      <c r="W55" s="728"/>
      <c r="X55" s="728"/>
      <c r="Y55" s="728"/>
      <c r="Z55" s="728"/>
    </row>
    <row r="56" spans="1:26" ht="39.6">
      <c r="A56" s="736" t="s">
        <v>178</v>
      </c>
      <c r="B56" s="762" t="s">
        <v>313</v>
      </c>
      <c r="C56" s="738"/>
      <c r="D56" s="748"/>
      <c r="E56" s="749">
        <v>0</v>
      </c>
      <c r="F56" s="757"/>
      <c r="G56" s="760"/>
      <c r="H56" s="728"/>
      <c r="I56" s="728"/>
      <c r="J56" s="728"/>
      <c r="K56" s="728"/>
      <c r="L56" s="728"/>
      <c r="M56" s="728"/>
      <c r="N56" s="728"/>
      <c r="O56" s="728"/>
      <c r="P56" s="728"/>
      <c r="Q56" s="728"/>
      <c r="R56" s="728"/>
      <c r="S56" s="728"/>
      <c r="T56" s="728"/>
      <c r="U56" s="728"/>
      <c r="V56" s="728"/>
      <c r="W56" s="728"/>
      <c r="X56" s="728"/>
      <c r="Y56" s="728"/>
      <c r="Z56" s="728"/>
    </row>
    <row r="57" spans="1:26" ht="26.4">
      <c r="A57" s="736"/>
      <c r="B57" s="747" t="s">
        <v>1715</v>
      </c>
      <c r="C57" s="738" t="s">
        <v>215</v>
      </c>
      <c r="D57" s="748">
        <v>2</v>
      </c>
      <c r="E57" s="749"/>
      <c r="F57" s="757">
        <f t="shared" si="0"/>
        <v>0</v>
      </c>
      <c r="G57" s="760"/>
      <c r="H57" s="728"/>
      <c r="I57" s="728"/>
      <c r="J57" s="728"/>
      <c r="K57" s="728"/>
      <c r="L57" s="728"/>
      <c r="M57" s="728"/>
      <c r="N57" s="728"/>
      <c r="O57" s="728"/>
      <c r="P57" s="728"/>
      <c r="Q57" s="728"/>
      <c r="R57" s="728"/>
      <c r="S57" s="728"/>
      <c r="T57" s="728"/>
      <c r="U57" s="728"/>
      <c r="V57" s="728"/>
      <c r="W57" s="728"/>
      <c r="X57" s="728"/>
      <c r="Y57" s="728"/>
      <c r="Z57" s="728"/>
    </row>
    <row r="58" spans="1:26">
      <c r="A58" s="736"/>
      <c r="B58" s="747"/>
      <c r="C58" s="738"/>
      <c r="D58" s="748"/>
      <c r="E58" s="749">
        <v>0</v>
      </c>
      <c r="F58" s="757"/>
      <c r="H58" s="728"/>
      <c r="I58" s="728"/>
      <c r="J58" s="728"/>
      <c r="K58" s="728"/>
      <c r="L58" s="728"/>
      <c r="M58" s="728"/>
      <c r="N58" s="728"/>
      <c r="O58" s="728"/>
      <c r="P58" s="728"/>
      <c r="Q58" s="728"/>
      <c r="R58" s="728"/>
      <c r="S58" s="728"/>
      <c r="T58" s="728"/>
      <c r="U58" s="728"/>
      <c r="V58" s="728"/>
      <c r="W58" s="728"/>
      <c r="X58" s="728"/>
      <c r="Y58" s="728"/>
      <c r="Z58" s="728"/>
    </row>
    <row r="59" spans="1:26" ht="26.4">
      <c r="A59" s="758" t="s">
        <v>206</v>
      </c>
      <c r="B59" s="759" t="s">
        <v>430</v>
      </c>
      <c r="C59" s="738"/>
      <c r="D59" s="748"/>
      <c r="E59" s="749">
        <v>0</v>
      </c>
      <c r="F59" s="757"/>
      <c r="H59" s="728"/>
      <c r="I59" s="728"/>
      <c r="J59" s="728"/>
      <c r="K59" s="728"/>
      <c r="L59" s="728"/>
      <c r="M59" s="728"/>
      <c r="N59" s="728"/>
      <c r="O59" s="728"/>
      <c r="P59" s="728"/>
      <c r="Q59" s="728"/>
      <c r="R59" s="728"/>
      <c r="S59" s="728"/>
      <c r="T59" s="728"/>
      <c r="U59" s="728"/>
      <c r="V59" s="728"/>
      <c r="W59" s="728"/>
      <c r="X59" s="728"/>
      <c r="Y59" s="728"/>
      <c r="Z59" s="728"/>
    </row>
    <row r="60" spans="1:26" ht="66">
      <c r="A60" s="736"/>
      <c r="B60" s="747" t="s">
        <v>2117</v>
      </c>
      <c r="C60" s="738"/>
      <c r="D60" s="748"/>
      <c r="E60" s="749">
        <v>0</v>
      </c>
      <c r="F60" s="757"/>
      <c r="H60" s="728"/>
      <c r="I60" s="728"/>
      <c r="J60" s="728"/>
      <c r="K60" s="728"/>
      <c r="L60" s="728"/>
      <c r="M60" s="728"/>
      <c r="N60" s="728"/>
      <c r="O60" s="728"/>
      <c r="P60" s="728"/>
      <c r="Q60" s="728"/>
      <c r="R60" s="728"/>
      <c r="S60" s="728"/>
      <c r="T60" s="728"/>
      <c r="U60" s="728"/>
      <c r="V60" s="728"/>
      <c r="W60" s="728"/>
      <c r="X60" s="728"/>
      <c r="Y60" s="728"/>
      <c r="Z60" s="728"/>
    </row>
    <row r="61" spans="1:26">
      <c r="A61" s="736"/>
      <c r="B61" s="747" t="s">
        <v>306</v>
      </c>
      <c r="C61" s="738"/>
      <c r="D61" s="748"/>
      <c r="E61" s="749">
        <v>0</v>
      </c>
      <c r="F61" s="757"/>
      <c r="H61" s="728"/>
      <c r="I61" s="728"/>
      <c r="J61" s="728"/>
      <c r="K61" s="728"/>
      <c r="L61" s="728"/>
      <c r="M61" s="728"/>
      <c r="N61" s="728"/>
      <c r="O61" s="728"/>
      <c r="P61" s="728"/>
      <c r="Q61" s="728"/>
      <c r="R61" s="728"/>
      <c r="S61" s="728"/>
      <c r="T61" s="728"/>
      <c r="U61" s="728"/>
      <c r="V61" s="728"/>
      <c r="W61" s="728"/>
      <c r="X61" s="728"/>
      <c r="Y61" s="728"/>
      <c r="Z61" s="728"/>
    </row>
    <row r="62" spans="1:26" ht="26.4">
      <c r="A62" s="736" t="s">
        <v>178</v>
      </c>
      <c r="B62" s="747" t="s">
        <v>312</v>
      </c>
      <c r="C62" s="738"/>
      <c r="D62" s="748"/>
      <c r="E62" s="749">
        <v>0</v>
      </c>
      <c r="F62" s="757"/>
      <c r="H62" s="728"/>
      <c r="I62" s="728"/>
      <c r="J62" s="728"/>
      <c r="K62" s="728"/>
      <c r="L62" s="728"/>
      <c r="M62" s="728"/>
      <c r="N62" s="728"/>
      <c r="O62" s="728"/>
      <c r="P62" s="728"/>
      <c r="Q62" s="728"/>
      <c r="R62" s="728"/>
      <c r="S62" s="728"/>
      <c r="T62" s="728"/>
      <c r="U62" s="728"/>
      <c r="V62" s="728"/>
      <c r="W62" s="728"/>
      <c r="X62" s="728"/>
      <c r="Y62" s="728"/>
      <c r="Z62" s="728"/>
    </row>
    <row r="63" spans="1:26" ht="52.8">
      <c r="A63" s="736" t="s">
        <v>178</v>
      </c>
      <c r="B63" s="770" t="s">
        <v>311</v>
      </c>
      <c r="C63" s="738"/>
      <c r="D63" s="748"/>
      <c r="E63" s="749">
        <v>0</v>
      </c>
      <c r="F63" s="757"/>
      <c r="H63" s="728"/>
      <c r="I63" s="728"/>
      <c r="J63" s="728"/>
      <c r="K63" s="728"/>
      <c r="L63" s="728"/>
      <c r="M63" s="728"/>
      <c r="N63" s="728"/>
      <c r="O63" s="728"/>
      <c r="P63" s="728"/>
      <c r="Q63" s="728"/>
      <c r="R63" s="728"/>
      <c r="S63" s="728"/>
      <c r="T63" s="728"/>
      <c r="U63" s="728"/>
      <c r="V63" s="728"/>
      <c r="W63" s="728"/>
      <c r="X63" s="728"/>
      <c r="Y63" s="728"/>
      <c r="Z63" s="728"/>
    </row>
    <row r="64" spans="1:26" ht="26.4">
      <c r="A64" s="736" t="s">
        <v>178</v>
      </c>
      <c r="B64" s="770" t="s">
        <v>309</v>
      </c>
      <c r="C64" s="738"/>
      <c r="D64" s="748"/>
      <c r="E64" s="749">
        <v>0</v>
      </c>
      <c r="F64" s="757">
        <f t="shared" si="0"/>
        <v>0</v>
      </c>
      <c r="H64" s="728"/>
      <c r="I64" s="728"/>
      <c r="J64" s="728"/>
      <c r="K64" s="728"/>
      <c r="L64" s="728"/>
      <c r="M64" s="728"/>
      <c r="N64" s="728"/>
      <c r="O64" s="728"/>
      <c r="P64" s="728"/>
      <c r="Q64" s="728"/>
      <c r="R64" s="728"/>
      <c r="S64" s="728"/>
      <c r="T64" s="728"/>
      <c r="U64" s="728"/>
      <c r="V64" s="728"/>
      <c r="W64" s="728"/>
      <c r="X64" s="728"/>
      <c r="Y64" s="728"/>
      <c r="Z64" s="728"/>
    </row>
    <row r="65" spans="1:26" ht="39.6">
      <c r="A65" s="736" t="s">
        <v>178</v>
      </c>
      <c r="B65" s="762" t="s">
        <v>313</v>
      </c>
      <c r="C65" s="738"/>
      <c r="D65" s="748"/>
      <c r="E65" s="749">
        <v>0</v>
      </c>
      <c r="F65" s="757">
        <f t="shared" si="0"/>
        <v>0</v>
      </c>
      <c r="H65" s="728"/>
      <c r="I65" s="728"/>
      <c r="J65" s="728"/>
      <c r="K65" s="728"/>
      <c r="L65" s="728"/>
      <c r="M65" s="728"/>
      <c r="N65" s="728"/>
      <c r="O65" s="728"/>
      <c r="P65" s="728"/>
      <c r="Q65" s="728"/>
      <c r="R65" s="728"/>
      <c r="S65" s="728"/>
      <c r="T65" s="728"/>
      <c r="U65" s="728"/>
      <c r="V65" s="728"/>
      <c r="W65" s="728"/>
      <c r="X65" s="728"/>
      <c r="Y65" s="728"/>
      <c r="Z65" s="728"/>
    </row>
    <row r="66" spans="1:26">
      <c r="A66" s="736"/>
      <c r="B66" s="747" t="s">
        <v>314</v>
      </c>
      <c r="C66" s="738"/>
      <c r="D66" s="748"/>
      <c r="E66" s="749"/>
      <c r="F66" s="757">
        <f t="shared" si="0"/>
        <v>0</v>
      </c>
      <c r="H66" s="728"/>
      <c r="I66" s="728"/>
      <c r="J66" s="728"/>
      <c r="K66" s="728"/>
      <c r="L66" s="728"/>
      <c r="M66" s="728"/>
      <c r="N66" s="728"/>
      <c r="O66" s="728"/>
      <c r="P66" s="728"/>
      <c r="Q66" s="728"/>
      <c r="R66" s="728"/>
      <c r="S66" s="728"/>
      <c r="T66" s="728"/>
      <c r="U66" s="728"/>
      <c r="V66" s="728"/>
      <c r="W66" s="728"/>
      <c r="X66" s="728"/>
      <c r="Y66" s="728"/>
      <c r="Z66" s="728"/>
    </row>
    <row r="67" spans="1:26">
      <c r="A67" s="736"/>
      <c r="B67" s="747" t="s">
        <v>386</v>
      </c>
      <c r="C67" s="738" t="s">
        <v>179</v>
      </c>
      <c r="D67" s="748">
        <v>2432</v>
      </c>
      <c r="E67" s="749"/>
      <c r="F67" s="757">
        <f t="shared" si="0"/>
        <v>0</v>
      </c>
      <c r="H67" s="728"/>
      <c r="I67" s="728"/>
      <c r="J67" s="728"/>
      <c r="K67" s="728"/>
      <c r="L67" s="728"/>
      <c r="M67" s="728"/>
      <c r="N67" s="728"/>
      <c r="O67" s="728"/>
      <c r="P67" s="728"/>
      <c r="Q67" s="728"/>
      <c r="R67" s="728"/>
      <c r="S67" s="728"/>
      <c r="T67" s="728"/>
      <c r="U67" s="728"/>
      <c r="V67" s="728"/>
      <c r="W67" s="728"/>
      <c r="X67" s="728"/>
      <c r="Y67" s="728"/>
      <c r="Z67" s="728"/>
    </row>
    <row r="68" spans="1:26">
      <c r="A68" s="736"/>
      <c r="B68" s="747" t="s">
        <v>387</v>
      </c>
      <c r="C68" s="738" t="s">
        <v>179</v>
      </c>
      <c r="D68" s="748">
        <v>468.5</v>
      </c>
      <c r="E68" s="749"/>
      <c r="F68" s="757">
        <f t="shared" si="0"/>
        <v>0</v>
      </c>
      <c r="H68" s="728"/>
      <c r="I68" s="728"/>
      <c r="J68" s="728"/>
      <c r="K68" s="728"/>
      <c r="L68" s="728"/>
      <c r="M68" s="728"/>
      <c r="N68" s="728"/>
      <c r="O68" s="728"/>
      <c r="P68" s="728"/>
      <c r="Q68" s="728"/>
      <c r="R68" s="728"/>
      <c r="S68" s="728"/>
      <c r="T68" s="728"/>
      <c r="U68" s="728"/>
      <c r="V68" s="728"/>
      <c r="W68" s="728"/>
      <c r="X68" s="728"/>
      <c r="Y68" s="728"/>
      <c r="Z68" s="728"/>
    </row>
    <row r="69" spans="1:26">
      <c r="A69" s="736"/>
      <c r="B69" s="747"/>
      <c r="C69" s="738"/>
      <c r="D69" s="748"/>
      <c r="E69" s="749">
        <v>0</v>
      </c>
      <c r="F69" s="757">
        <f t="shared" si="0"/>
        <v>0</v>
      </c>
      <c r="H69" s="728"/>
      <c r="I69" s="728"/>
      <c r="J69" s="728"/>
      <c r="K69" s="728"/>
      <c r="L69" s="728"/>
      <c r="M69" s="728"/>
      <c r="N69" s="728"/>
      <c r="O69" s="728"/>
      <c r="P69" s="728"/>
      <c r="Q69" s="728"/>
      <c r="R69" s="728"/>
      <c r="S69" s="728"/>
      <c r="T69" s="728"/>
      <c r="U69" s="728"/>
      <c r="V69" s="728"/>
      <c r="W69" s="728"/>
      <c r="X69" s="728"/>
      <c r="Y69" s="728"/>
      <c r="Z69" s="728"/>
    </row>
    <row r="70" spans="1:26" ht="26.4">
      <c r="A70" s="758" t="s">
        <v>207</v>
      </c>
      <c r="B70" s="759" t="s">
        <v>315</v>
      </c>
      <c r="C70" s="738"/>
      <c r="D70" s="748"/>
      <c r="E70" s="749"/>
      <c r="F70" s="757"/>
      <c r="H70" s="728"/>
      <c r="I70" s="728"/>
      <c r="J70" s="728"/>
      <c r="K70" s="728"/>
      <c r="L70" s="728"/>
      <c r="M70" s="728"/>
      <c r="N70" s="728"/>
      <c r="O70" s="728"/>
      <c r="P70" s="728"/>
      <c r="Q70" s="728"/>
      <c r="R70" s="728"/>
      <c r="S70" s="728"/>
      <c r="T70" s="728"/>
      <c r="U70" s="728"/>
      <c r="V70" s="728"/>
      <c r="W70" s="728"/>
      <c r="X70" s="728"/>
      <c r="Y70" s="728"/>
      <c r="Z70" s="728"/>
    </row>
    <row r="71" spans="1:26" ht="79.2">
      <c r="A71" s="736"/>
      <c r="B71" s="747" t="s">
        <v>2119</v>
      </c>
      <c r="C71" s="738"/>
      <c r="D71" s="748"/>
      <c r="E71" s="749">
        <v>0</v>
      </c>
      <c r="F71" s="757"/>
      <c r="H71" s="728"/>
      <c r="I71" s="728"/>
      <c r="J71" s="728"/>
      <c r="K71" s="728"/>
      <c r="L71" s="728"/>
      <c r="M71" s="728"/>
      <c r="N71" s="728"/>
      <c r="O71" s="728"/>
      <c r="P71" s="728"/>
      <c r="Q71" s="728"/>
      <c r="R71" s="728"/>
      <c r="S71" s="728"/>
      <c r="T71" s="728"/>
      <c r="U71" s="728"/>
      <c r="V71" s="728"/>
      <c r="W71" s="728"/>
      <c r="X71" s="728"/>
      <c r="Y71" s="728"/>
      <c r="Z71" s="728"/>
    </row>
    <row r="72" spans="1:26">
      <c r="A72" s="736"/>
      <c r="B72" s="747" t="s">
        <v>306</v>
      </c>
      <c r="C72" s="738"/>
      <c r="D72" s="748"/>
      <c r="E72" s="749">
        <v>0</v>
      </c>
      <c r="F72" s="757"/>
      <c r="H72" s="728"/>
      <c r="I72" s="728"/>
      <c r="J72" s="728"/>
      <c r="K72" s="728"/>
      <c r="L72" s="728"/>
      <c r="M72" s="728"/>
      <c r="N72" s="728"/>
      <c r="O72" s="728"/>
      <c r="P72" s="728"/>
      <c r="Q72" s="728"/>
      <c r="R72" s="728"/>
      <c r="S72" s="728"/>
      <c r="T72" s="728"/>
      <c r="U72" s="728"/>
      <c r="V72" s="728"/>
      <c r="W72" s="728"/>
      <c r="X72" s="728"/>
      <c r="Y72" s="728"/>
      <c r="Z72" s="728"/>
    </row>
    <row r="73" spans="1:26" ht="26.4">
      <c r="A73" s="736" t="s">
        <v>178</v>
      </c>
      <c r="B73" s="747" t="s">
        <v>319</v>
      </c>
      <c r="C73" s="738"/>
      <c r="D73" s="748"/>
      <c r="E73" s="749">
        <v>0</v>
      </c>
      <c r="F73" s="757"/>
      <c r="H73" s="728"/>
      <c r="I73" s="728"/>
      <c r="J73" s="728"/>
      <c r="K73" s="728"/>
      <c r="L73" s="728"/>
      <c r="M73" s="728"/>
      <c r="N73" s="728"/>
      <c r="O73" s="728"/>
      <c r="P73" s="728"/>
      <c r="Q73" s="728"/>
      <c r="R73" s="728"/>
      <c r="S73" s="728"/>
      <c r="T73" s="728"/>
      <c r="U73" s="728"/>
      <c r="V73" s="728"/>
      <c r="W73" s="728"/>
      <c r="X73" s="728"/>
      <c r="Y73" s="728"/>
      <c r="Z73" s="728"/>
    </row>
    <row r="74" spans="1:26" ht="52.8">
      <c r="A74" s="736" t="s">
        <v>178</v>
      </c>
      <c r="B74" s="770" t="s">
        <v>311</v>
      </c>
      <c r="C74" s="738"/>
      <c r="D74" s="748"/>
      <c r="E74" s="749">
        <v>0</v>
      </c>
      <c r="F74" s="757"/>
      <c r="H74" s="728"/>
      <c r="I74" s="728"/>
      <c r="J74" s="728"/>
      <c r="K74" s="728"/>
      <c r="L74" s="728"/>
      <c r="M74" s="728"/>
      <c r="N74" s="728"/>
      <c r="O74" s="728"/>
      <c r="P74" s="728"/>
      <c r="Q74" s="728"/>
      <c r="R74" s="728"/>
      <c r="S74" s="728"/>
      <c r="T74" s="728"/>
      <c r="U74" s="728"/>
      <c r="V74" s="728"/>
      <c r="W74" s="728"/>
      <c r="X74" s="728"/>
      <c r="Y74" s="728"/>
      <c r="Z74" s="728"/>
    </row>
    <row r="75" spans="1:26" ht="26.4">
      <c r="A75" s="736" t="s">
        <v>178</v>
      </c>
      <c r="B75" s="770" t="s">
        <v>309</v>
      </c>
      <c r="C75" s="738"/>
      <c r="D75" s="748"/>
      <c r="E75" s="749">
        <v>0</v>
      </c>
      <c r="F75" s="757"/>
      <c r="H75" s="728"/>
      <c r="I75" s="728"/>
      <c r="J75" s="728"/>
      <c r="K75" s="728"/>
      <c r="L75" s="728"/>
      <c r="M75" s="728"/>
      <c r="N75" s="728"/>
      <c r="O75" s="728"/>
      <c r="P75" s="728"/>
      <c r="Q75" s="728"/>
      <c r="R75" s="728"/>
      <c r="S75" s="728"/>
      <c r="T75" s="728"/>
      <c r="U75" s="728"/>
      <c r="V75" s="728"/>
      <c r="W75" s="728"/>
      <c r="X75" s="728"/>
      <c r="Y75" s="728"/>
      <c r="Z75" s="728"/>
    </row>
    <row r="76" spans="1:26" ht="39.6">
      <c r="A76" s="736" t="s">
        <v>178</v>
      </c>
      <c r="B76" s="762" t="s">
        <v>313</v>
      </c>
      <c r="C76" s="738"/>
      <c r="D76" s="748"/>
      <c r="E76" s="749">
        <v>0</v>
      </c>
      <c r="F76" s="757"/>
      <c r="H76" s="728"/>
      <c r="I76" s="728"/>
      <c r="J76" s="728"/>
      <c r="K76" s="728"/>
      <c r="L76" s="728"/>
      <c r="M76" s="728"/>
      <c r="N76" s="728"/>
      <c r="O76" s="728"/>
      <c r="P76" s="728"/>
      <c r="Q76" s="728"/>
      <c r="R76" s="728"/>
      <c r="S76" s="728"/>
      <c r="T76" s="728"/>
      <c r="U76" s="728"/>
      <c r="V76" s="728"/>
      <c r="W76" s="728"/>
      <c r="X76" s="728"/>
      <c r="Y76" s="728"/>
      <c r="Z76" s="728"/>
    </row>
    <row r="77" spans="1:26" ht="26.4">
      <c r="A77" s="736"/>
      <c r="B77" s="747" t="s">
        <v>316</v>
      </c>
      <c r="C77" s="738" t="s">
        <v>179</v>
      </c>
      <c r="D77" s="748">
        <v>809</v>
      </c>
      <c r="E77" s="749"/>
      <c r="F77" s="757">
        <f t="shared" si="0"/>
        <v>0</v>
      </c>
      <c r="H77" s="728"/>
      <c r="I77" s="728"/>
      <c r="J77" s="728"/>
      <c r="K77" s="728"/>
      <c r="L77" s="728"/>
      <c r="M77" s="728"/>
      <c r="N77" s="728"/>
      <c r="O77" s="728"/>
      <c r="P77" s="728"/>
      <c r="Q77" s="728"/>
      <c r="R77" s="728"/>
      <c r="S77" s="728"/>
      <c r="T77" s="728"/>
      <c r="U77" s="728"/>
      <c r="V77" s="728"/>
      <c r="W77" s="728"/>
      <c r="X77" s="728"/>
      <c r="Y77" s="728"/>
      <c r="Z77" s="728"/>
    </row>
    <row r="78" spans="1:26">
      <c r="A78" s="736"/>
      <c r="B78" s="747"/>
      <c r="C78" s="738"/>
      <c r="D78" s="748"/>
      <c r="E78" s="749">
        <v>0</v>
      </c>
      <c r="F78" s="757"/>
      <c r="H78" s="728"/>
      <c r="I78" s="728"/>
      <c r="J78" s="728"/>
      <c r="K78" s="728"/>
      <c r="L78" s="728"/>
      <c r="M78" s="728"/>
      <c r="N78" s="728"/>
      <c r="O78" s="728"/>
      <c r="P78" s="728"/>
      <c r="Q78" s="728"/>
      <c r="R78" s="728"/>
      <c r="S78" s="728"/>
      <c r="T78" s="728"/>
      <c r="U78" s="728"/>
      <c r="V78" s="728"/>
      <c r="W78" s="728"/>
      <c r="X78" s="728"/>
      <c r="Y78" s="728"/>
      <c r="Z78" s="728"/>
    </row>
    <row r="79" spans="1:26" ht="26.4">
      <c r="A79" s="758" t="s">
        <v>208</v>
      </c>
      <c r="B79" s="759" t="s">
        <v>317</v>
      </c>
      <c r="C79" s="738"/>
      <c r="D79" s="748"/>
      <c r="E79" s="749">
        <v>0</v>
      </c>
      <c r="F79" s="757"/>
      <c r="H79" s="728"/>
      <c r="I79" s="728"/>
      <c r="J79" s="728"/>
      <c r="K79" s="728"/>
      <c r="L79" s="728"/>
      <c r="M79" s="728"/>
      <c r="N79" s="728"/>
      <c r="O79" s="728"/>
      <c r="P79" s="728"/>
      <c r="Q79" s="728"/>
      <c r="R79" s="728"/>
      <c r="S79" s="728"/>
      <c r="T79" s="728"/>
      <c r="U79" s="728"/>
      <c r="V79" s="728"/>
      <c r="W79" s="728"/>
      <c r="X79" s="728"/>
      <c r="Y79" s="728"/>
      <c r="Z79" s="728"/>
    </row>
    <row r="80" spans="1:26" ht="66">
      <c r="A80" s="736"/>
      <c r="B80" s="747" t="s">
        <v>2118</v>
      </c>
      <c r="C80" s="738"/>
      <c r="D80" s="748"/>
      <c r="E80" s="749">
        <v>0</v>
      </c>
      <c r="F80" s="757"/>
      <c r="H80" s="728"/>
      <c r="I80" s="728"/>
      <c r="J80" s="728"/>
      <c r="K80" s="728"/>
      <c r="L80" s="728"/>
      <c r="M80" s="728"/>
      <c r="N80" s="728"/>
      <c r="O80" s="728"/>
      <c r="P80" s="728"/>
      <c r="Q80" s="728"/>
      <c r="R80" s="728"/>
      <c r="S80" s="728"/>
      <c r="T80" s="728"/>
      <c r="U80" s="728"/>
      <c r="V80" s="728"/>
      <c r="W80" s="728"/>
      <c r="X80" s="728"/>
      <c r="Y80" s="728"/>
      <c r="Z80" s="728"/>
    </row>
    <row r="81" spans="1:26">
      <c r="A81" s="736"/>
      <c r="B81" s="747" t="s">
        <v>306</v>
      </c>
      <c r="C81" s="738"/>
      <c r="D81" s="748"/>
      <c r="E81" s="749">
        <v>0</v>
      </c>
      <c r="F81" s="757"/>
      <c r="H81" s="728"/>
      <c r="I81" s="728"/>
      <c r="J81" s="728"/>
      <c r="K81" s="728"/>
      <c r="L81" s="728"/>
      <c r="M81" s="728"/>
      <c r="N81" s="728"/>
      <c r="O81" s="728"/>
      <c r="P81" s="728"/>
      <c r="Q81" s="728"/>
      <c r="R81" s="728"/>
      <c r="S81" s="728"/>
      <c r="T81" s="728"/>
      <c r="U81" s="728"/>
      <c r="V81" s="728"/>
      <c r="W81" s="728"/>
      <c r="X81" s="728"/>
      <c r="Y81" s="728"/>
      <c r="Z81" s="728"/>
    </row>
    <row r="82" spans="1:26" ht="26.4">
      <c r="A82" s="736" t="s">
        <v>178</v>
      </c>
      <c r="B82" s="747" t="s">
        <v>318</v>
      </c>
      <c r="C82" s="738"/>
      <c r="D82" s="748"/>
      <c r="E82" s="749">
        <v>0</v>
      </c>
      <c r="F82" s="757"/>
      <c r="H82" s="728"/>
      <c r="I82" s="728"/>
      <c r="J82" s="728"/>
      <c r="K82" s="728"/>
      <c r="L82" s="728"/>
      <c r="M82" s="728"/>
      <c r="N82" s="728"/>
      <c r="O82" s="728"/>
      <c r="P82" s="728"/>
      <c r="Q82" s="728"/>
      <c r="R82" s="728"/>
      <c r="S82" s="728"/>
      <c r="T82" s="728"/>
      <c r="U82" s="728"/>
      <c r="V82" s="728"/>
      <c r="W82" s="728"/>
      <c r="X82" s="728"/>
      <c r="Y82" s="728"/>
      <c r="Z82" s="728"/>
    </row>
    <row r="83" spans="1:26" ht="52.8">
      <c r="A83" s="736" t="s">
        <v>178</v>
      </c>
      <c r="B83" s="770" t="s">
        <v>311</v>
      </c>
      <c r="C83" s="738"/>
      <c r="D83" s="748"/>
      <c r="E83" s="749">
        <v>0</v>
      </c>
      <c r="F83" s="757"/>
      <c r="H83" s="728"/>
      <c r="I83" s="728"/>
      <c r="J83" s="728"/>
      <c r="K83" s="728"/>
      <c r="L83" s="728"/>
      <c r="M83" s="728"/>
      <c r="N83" s="728"/>
      <c r="O83" s="728"/>
      <c r="P83" s="728"/>
      <c r="Q83" s="728"/>
      <c r="R83" s="728"/>
      <c r="S83" s="728"/>
      <c r="T83" s="728"/>
      <c r="U83" s="728"/>
      <c r="V83" s="728"/>
      <c r="W83" s="728"/>
      <c r="X83" s="728"/>
      <c r="Y83" s="728"/>
      <c r="Z83" s="728"/>
    </row>
    <row r="84" spans="1:26" ht="26.4">
      <c r="A84" s="736" t="s">
        <v>178</v>
      </c>
      <c r="B84" s="770" t="s">
        <v>309</v>
      </c>
      <c r="C84" s="738"/>
      <c r="D84" s="748"/>
      <c r="E84" s="749">
        <v>0</v>
      </c>
      <c r="F84" s="757"/>
      <c r="H84" s="728"/>
      <c r="I84" s="728"/>
      <c r="J84" s="728"/>
      <c r="K84" s="728"/>
      <c r="L84" s="728"/>
      <c r="M84" s="728"/>
      <c r="N84" s="728"/>
      <c r="O84" s="728"/>
      <c r="P84" s="728"/>
      <c r="Q84" s="728"/>
      <c r="R84" s="728"/>
      <c r="S84" s="728"/>
      <c r="T84" s="728"/>
      <c r="U84" s="728"/>
      <c r="V84" s="728"/>
      <c r="W84" s="728"/>
      <c r="X84" s="728"/>
      <c r="Y84" s="728"/>
      <c r="Z84" s="728"/>
    </row>
    <row r="85" spans="1:26" ht="39.6">
      <c r="A85" s="736" t="s">
        <v>178</v>
      </c>
      <c r="B85" s="762" t="s">
        <v>313</v>
      </c>
      <c r="C85" s="738"/>
      <c r="D85" s="748"/>
      <c r="E85" s="749">
        <v>0</v>
      </c>
      <c r="F85" s="757"/>
      <c r="H85" s="728"/>
      <c r="I85" s="728"/>
      <c r="J85" s="728"/>
      <c r="K85" s="728"/>
      <c r="L85" s="728"/>
      <c r="M85" s="728"/>
      <c r="N85" s="728"/>
      <c r="O85" s="728"/>
      <c r="P85" s="728"/>
      <c r="Q85" s="728"/>
      <c r="R85" s="728"/>
      <c r="S85" s="728"/>
      <c r="T85" s="728"/>
      <c r="U85" s="728"/>
      <c r="V85" s="728"/>
      <c r="W85" s="728"/>
      <c r="X85" s="728"/>
      <c r="Y85" s="728"/>
      <c r="Z85" s="728"/>
    </row>
    <row r="86" spans="1:26" ht="26.4">
      <c r="A86" s="736"/>
      <c r="B86" s="747" t="s">
        <v>316</v>
      </c>
      <c r="C86" s="738" t="s">
        <v>179</v>
      </c>
      <c r="D86" s="748">
        <v>1465</v>
      </c>
      <c r="E86" s="749"/>
      <c r="F86" s="757">
        <f t="shared" ref="F86" si="1">D86*E86</f>
        <v>0</v>
      </c>
      <c r="H86" s="728"/>
      <c r="I86" s="728"/>
      <c r="J86" s="728"/>
      <c r="K86" s="728"/>
      <c r="L86" s="728"/>
      <c r="M86" s="728"/>
      <c r="N86" s="728"/>
      <c r="O86" s="728"/>
      <c r="P86" s="728"/>
      <c r="Q86" s="728"/>
      <c r="R86" s="728"/>
      <c r="S86" s="728"/>
      <c r="T86" s="728"/>
      <c r="U86" s="728"/>
      <c r="V86" s="728"/>
      <c r="W86" s="728"/>
      <c r="X86" s="728"/>
      <c r="Y86" s="728"/>
      <c r="Z86" s="728"/>
    </row>
    <row r="87" spans="1:26">
      <c r="A87" s="736"/>
      <c r="B87" s="747"/>
      <c r="C87" s="738"/>
      <c r="D87" s="748"/>
      <c r="E87" s="749">
        <v>0</v>
      </c>
      <c r="F87" s="757"/>
      <c r="H87" s="728"/>
      <c r="I87" s="728"/>
      <c r="J87" s="728"/>
      <c r="K87" s="728"/>
      <c r="L87" s="728"/>
      <c r="M87" s="728"/>
      <c r="N87" s="728"/>
      <c r="O87" s="728"/>
      <c r="P87" s="728"/>
      <c r="Q87" s="728"/>
      <c r="R87" s="728"/>
      <c r="S87" s="728"/>
      <c r="T87" s="728"/>
      <c r="U87" s="728"/>
      <c r="V87" s="728"/>
      <c r="W87" s="728"/>
      <c r="X87" s="728"/>
      <c r="Y87" s="728"/>
      <c r="Z87" s="728"/>
    </row>
    <row r="88" spans="1:26">
      <c r="A88" s="763" t="s">
        <v>210</v>
      </c>
      <c r="B88" s="764" t="s">
        <v>390</v>
      </c>
      <c r="C88" s="738"/>
      <c r="D88" s="748"/>
      <c r="E88" s="749"/>
      <c r="F88" s="757"/>
      <c r="H88" s="728"/>
      <c r="I88" s="728"/>
      <c r="J88" s="728"/>
      <c r="K88" s="728"/>
      <c r="L88" s="728"/>
      <c r="M88" s="728"/>
      <c r="N88" s="728"/>
      <c r="O88" s="728"/>
      <c r="P88" s="728"/>
      <c r="Q88" s="728"/>
      <c r="R88" s="728"/>
      <c r="S88" s="728"/>
      <c r="T88" s="728"/>
      <c r="U88" s="728"/>
      <c r="V88" s="728"/>
      <c r="W88" s="728"/>
      <c r="X88" s="728"/>
      <c r="Y88" s="728"/>
      <c r="Z88" s="728"/>
    </row>
    <row r="89" spans="1:26" ht="92.4">
      <c r="A89" s="736"/>
      <c r="B89" s="747" t="s">
        <v>2121</v>
      </c>
      <c r="C89" s="738"/>
      <c r="D89" s="748"/>
      <c r="E89" s="749">
        <v>0</v>
      </c>
      <c r="F89" s="757">
        <f t="shared" ref="F89:F163" si="2">D89*E89</f>
        <v>0</v>
      </c>
      <c r="G89" s="760"/>
      <c r="H89" s="728"/>
      <c r="I89" s="728"/>
      <c r="J89" s="728"/>
      <c r="K89" s="728"/>
      <c r="L89" s="728"/>
      <c r="M89" s="728"/>
      <c r="N89" s="728"/>
      <c r="O89" s="728"/>
      <c r="P89" s="728"/>
      <c r="Q89" s="728"/>
      <c r="R89" s="728"/>
      <c r="S89" s="728"/>
      <c r="T89" s="728"/>
      <c r="U89" s="728"/>
      <c r="V89" s="728"/>
      <c r="W89" s="728"/>
      <c r="X89" s="728"/>
      <c r="Y89" s="728"/>
      <c r="Z89" s="728"/>
    </row>
    <row r="90" spans="1:26">
      <c r="A90" s="736"/>
      <c r="B90" s="747" t="s">
        <v>306</v>
      </c>
      <c r="C90" s="738"/>
      <c r="D90" s="748"/>
      <c r="E90" s="749">
        <v>0</v>
      </c>
      <c r="F90" s="757">
        <f t="shared" si="2"/>
        <v>0</v>
      </c>
      <c r="H90" s="728"/>
      <c r="I90" s="728"/>
      <c r="J90" s="728"/>
      <c r="K90" s="728"/>
      <c r="L90" s="728"/>
      <c r="M90" s="728"/>
      <c r="N90" s="728"/>
      <c r="O90" s="728"/>
      <c r="P90" s="728"/>
      <c r="Q90" s="728"/>
      <c r="R90" s="728"/>
      <c r="S90" s="728"/>
      <c r="T90" s="728"/>
      <c r="U90" s="728"/>
      <c r="V90" s="728"/>
      <c r="W90" s="728"/>
      <c r="X90" s="728"/>
      <c r="Y90" s="728"/>
      <c r="Z90" s="728"/>
    </row>
    <row r="91" spans="1:26" ht="26.4">
      <c r="A91" s="736" t="s">
        <v>178</v>
      </c>
      <c r="B91" s="747" t="s">
        <v>391</v>
      </c>
      <c r="C91" s="738"/>
      <c r="D91" s="748"/>
      <c r="E91" s="749">
        <v>0</v>
      </c>
      <c r="F91" s="757">
        <f t="shared" si="2"/>
        <v>0</v>
      </c>
      <c r="H91" s="728"/>
      <c r="I91" s="728"/>
      <c r="J91" s="728"/>
      <c r="K91" s="728"/>
      <c r="L91" s="728"/>
      <c r="M91" s="728"/>
      <c r="N91" s="728"/>
      <c r="O91" s="728"/>
      <c r="P91" s="728"/>
      <c r="Q91" s="728"/>
      <c r="R91" s="728"/>
      <c r="S91" s="728"/>
      <c r="T91" s="728"/>
      <c r="U91" s="728"/>
      <c r="V91" s="728"/>
      <c r="W91" s="728"/>
      <c r="X91" s="728"/>
      <c r="Y91" s="728"/>
      <c r="Z91" s="728"/>
    </row>
    <row r="92" spans="1:26" ht="26.4">
      <c r="A92" s="736" t="s">
        <v>178</v>
      </c>
      <c r="B92" s="747" t="s">
        <v>2120</v>
      </c>
      <c r="C92" s="738"/>
      <c r="D92" s="748"/>
      <c r="E92" s="749"/>
      <c r="F92" s="757">
        <f t="shared" si="2"/>
        <v>0</v>
      </c>
      <c r="H92" s="728"/>
      <c r="I92" s="728"/>
      <c r="J92" s="728"/>
      <c r="K92" s="728"/>
      <c r="L92" s="728"/>
      <c r="M92" s="728"/>
      <c r="N92" s="728"/>
      <c r="O92" s="728"/>
      <c r="P92" s="728"/>
      <c r="Q92" s="728"/>
      <c r="R92" s="728"/>
      <c r="S92" s="728"/>
      <c r="T92" s="728"/>
      <c r="U92" s="728"/>
      <c r="V92" s="728"/>
      <c r="W92" s="728"/>
      <c r="X92" s="728"/>
      <c r="Y92" s="728"/>
      <c r="Z92" s="728"/>
    </row>
    <row r="93" spans="1:26" ht="52.8">
      <c r="A93" s="736" t="s">
        <v>178</v>
      </c>
      <c r="B93" s="747" t="s">
        <v>311</v>
      </c>
      <c r="C93" s="738"/>
      <c r="D93" s="748"/>
      <c r="E93" s="749">
        <v>0</v>
      </c>
      <c r="F93" s="757">
        <f t="shared" si="2"/>
        <v>0</v>
      </c>
      <c r="H93" s="728"/>
      <c r="I93" s="728"/>
      <c r="J93" s="728"/>
      <c r="K93" s="728"/>
      <c r="L93" s="728"/>
      <c r="M93" s="728"/>
      <c r="N93" s="728"/>
      <c r="O93" s="728"/>
      <c r="P93" s="728"/>
      <c r="Q93" s="728"/>
      <c r="R93" s="728"/>
      <c r="S93" s="728"/>
      <c r="T93" s="728"/>
      <c r="U93" s="728"/>
      <c r="V93" s="728"/>
      <c r="W93" s="728"/>
      <c r="X93" s="728"/>
      <c r="Y93" s="728"/>
      <c r="Z93" s="728"/>
    </row>
    <row r="94" spans="1:26" ht="26.4">
      <c r="A94" s="736" t="s">
        <v>178</v>
      </c>
      <c r="B94" s="747" t="s">
        <v>309</v>
      </c>
      <c r="C94" s="738"/>
      <c r="D94" s="748"/>
      <c r="E94" s="749">
        <v>0</v>
      </c>
      <c r="F94" s="757">
        <f t="shared" si="2"/>
        <v>0</v>
      </c>
      <c r="H94" s="728"/>
      <c r="I94" s="728"/>
      <c r="J94" s="728"/>
      <c r="K94" s="728"/>
      <c r="L94" s="728"/>
      <c r="M94" s="728"/>
      <c r="N94" s="728"/>
      <c r="O94" s="728"/>
      <c r="P94" s="728"/>
      <c r="Q94" s="728"/>
      <c r="R94" s="728"/>
      <c r="S94" s="728"/>
      <c r="T94" s="728"/>
      <c r="U94" s="728"/>
      <c r="V94" s="728"/>
      <c r="W94" s="728"/>
      <c r="X94" s="728"/>
      <c r="Y94" s="728"/>
      <c r="Z94" s="728"/>
    </row>
    <row r="95" spans="1:26" ht="39.6">
      <c r="A95" s="736" t="s">
        <v>178</v>
      </c>
      <c r="B95" s="747" t="s">
        <v>313</v>
      </c>
      <c r="C95" s="738"/>
      <c r="D95" s="748"/>
      <c r="E95" s="749">
        <v>0</v>
      </c>
      <c r="F95" s="757">
        <f t="shared" si="2"/>
        <v>0</v>
      </c>
      <c r="H95" s="728"/>
      <c r="I95" s="728"/>
      <c r="J95" s="728"/>
      <c r="K95" s="728"/>
      <c r="L95" s="728"/>
      <c r="M95" s="728"/>
      <c r="N95" s="728"/>
      <c r="O95" s="728"/>
      <c r="P95" s="728"/>
      <c r="Q95" s="728"/>
      <c r="R95" s="728"/>
      <c r="S95" s="728"/>
      <c r="T95" s="728"/>
      <c r="U95" s="728"/>
      <c r="V95" s="728"/>
      <c r="W95" s="728"/>
      <c r="X95" s="728"/>
      <c r="Y95" s="728"/>
      <c r="Z95" s="728"/>
    </row>
    <row r="96" spans="1:26">
      <c r="A96" s="736"/>
      <c r="B96" s="747" t="s">
        <v>221</v>
      </c>
      <c r="C96" s="738" t="s">
        <v>179</v>
      </c>
      <c r="D96" s="748">
        <v>125</v>
      </c>
      <c r="E96" s="749"/>
      <c r="F96" s="757">
        <f t="shared" si="2"/>
        <v>0</v>
      </c>
      <c r="H96" s="728"/>
      <c r="I96" s="728"/>
      <c r="J96" s="728"/>
      <c r="K96" s="728"/>
      <c r="L96" s="728"/>
      <c r="M96" s="728"/>
      <c r="N96" s="728"/>
      <c r="O96" s="728"/>
      <c r="P96" s="728"/>
      <c r="Q96" s="728"/>
      <c r="R96" s="728"/>
      <c r="S96" s="728"/>
      <c r="T96" s="728"/>
      <c r="U96" s="728"/>
      <c r="V96" s="728"/>
      <c r="W96" s="728"/>
      <c r="X96" s="728"/>
      <c r="Y96" s="728"/>
      <c r="Z96" s="728"/>
    </row>
    <row r="97" spans="1:26">
      <c r="A97" s="736"/>
      <c r="B97" s="747"/>
      <c r="C97" s="738"/>
      <c r="D97" s="748"/>
      <c r="E97" s="749"/>
      <c r="F97" s="757">
        <f t="shared" si="2"/>
        <v>0</v>
      </c>
      <c r="H97" s="728"/>
      <c r="I97" s="728"/>
      <c r="J97" s="728"/>
      <c r="K97" s="728"/>
      <c r="L97" s="728"/>
      <c r="M97" s="728"/>
      <c r="N97" s="728"/>
      <c r="O97" s="728"/>
      <c r="P97" s="728"/>
      <c r="Q97" s="728"/>
      <c r="R97" s="728"/>
      <c r="S97" s="728"/>
      <c r="T97" s="728"/>
      <c r="U97" s="728"/>
      <c r="V97" s="728"/>
      <c r="W97" s="728"/>
      <c r="X97" s="728"/>
      <c r="Y97" s="728"/>
      <c r="Z97" s="728"/>
    </row>
    <row r="98" spans="1:26" ht="26.4">
      <c r="A98" s="763" t="s">
        <v>211</v>
      </c>
      <c r="B98" s="764" t="s">
        <v>2216</v>
      </c>
      <c r="C98" s="738"/>
      <c r="D98" s="748"/>
      <c r="E98" s="749"/>
      <c r="F98" s="757">
        <f t="shared" si="2"/>
        <v>0</v>
      </c>
      <c r="H98" s="728"/>
      <c r="I98" s="728"/>
      <c r="J98" s="728"/>
      <c r="K98" s="728"/>
      <c r="L98" s="728"/>
      <c r="M98" s="728"/>
      <c r="N98" s="728"/>
      <c r="O98" s="728"/>
      <c r="P98" s="728"/>
      <c r="Q98" s="728"/>
      <c r="R98" s="728"/>
      <c r="S98" s="728"/>
      <c r="T98" s="728"/>
      <c r="U98" s="728"/>
      <c r="V98" s="728"/>
      <c r="W98" s="728"/>
      <c r="X98" s="728"/>
      <c r="Y98" s="728"/>
      <c r="Z98" s="728"/>
    </row>
    <row r="99" spans="1:26" ht="158.4">
      <c r="A99" s="736"/>
      <c r="B99" s="747" t="s">
        <v>2180</v>
      </c>
      <c r="C99" s="738"/>
      <c r="D99" s="748"/>
      <c r="E99" s="749">
        <v>0</v>
      </c>
      <c r="F99" s="757"/>
      <c r="G99" s="765"/>
      <c r="H99" s="728"/>
      <c r="I99" s="728"/>
      <c r="J99" s="728"/>
      <c r="K99" s="728"/>
      <c r="L99" s="728"/>
      <c r="M99" s="728"/>
      <c r="N99" s="728"/>
      <c r="O99" s="728"/>
      <c r="P99" s="728"/>
      <c r="Q99" s="728"/>
      <c r="R99" s="728"/>
      <c r="S99" s="728"/>
      <c r="T99" s="728"/>
      <c r="U99" s="728"/>
      <c r="V99" s="728"/>
      <c r="W99" s="728"/>
      <c r="X99" s="728"/>
      <c r="Y99" s="728"/>
      <c r="Z99" s="728"/>
    </row>
    <row r="100" spans="1:26">
      <c r="A100" s="736"/>
      <c r="B100" s="747" t="s">
        <v>306</v>
      </c>
      <c r="C100" s="738"/>
      <c r="D100" s="748"/>
      <c r="E100" s="749">
        <v>0</v>
      </c>
      <c r="F100" s="757"/>
      <c r="H100" s="728"/>
      <c r="I100" s="728"/>
      <c r="J100" s="728"/>
      <c r="K100" s="728"/>
      <c r="L100" s="728"/>
      <c r="M100" s="728"/>
      <c r="N100" s="728"/>
      <c r="O100" s="728"/>
      <c r="P100" s="728"/>
      <c r="Q100" s="728"/>
      <c r="R100" s="728"/>
      <c r="S100" s="728"/>
      <c r="T100" s="728"/>
      <c r="U100" s="728"/>
      <c r="V100" s="728"/>
      <c r="W100" s="728"/>
      <c r="X100" s="728"/>
      <c r="Y100" s="728"/>
      <c r="Z100" s="728"/>
    </row>
    <row r="101" spans="1:26" ht="39.6">
      <c r="A101" s="736" t="s">
        <v>178</v>
      </c>
      <c r="B101" s="747" t="s">
        <v>2183</v>
      </c>
      <c r="C101" s="738"/>
      <c r="D101" s="748"/>
      <c r="E101" s="749">
        <v>0</v>
      </c>
      <c r="F101" s="757"/>
      <c r="G101" s="760"/>
      <c r="H101" s="728"/>
      <c r="I101" s="728"/>
      <c r="J101" s="728"/>
      <c r="K101" s="728"/>
      <c r="L101" s="728"/>
      <c r="M101" s="728"/>
      <c r="N101" s="728"/>
      <c r="O101" s="728"/>
      <c r="P101" s="728"/>
      <c r="Q101" s="728"/>
      <c r="R101" s="728"/>
      <c r="S101" s="728"/>
      <c r="T101" s="728"/>
      <c r="U101" s="728"/>
      <c r="V101" s="728"/>
      <c r="W101" s="728"/>
      <c r="X101" s="728"/>
      <c r="Y101" s="728"/>
      <c r="Z101" s="728"/>
    </row>
    <row r="102" spans="1:26" ht="52.8">
      <c r="A102" s="736" t="s">
        <v>178</v>
      </c>
      <c r="B102" s="747" t="s">
        <v>311</v>
      </c>
      <c r="C102" s="738"/>
      <c r="D102" s="748"/>
      <c r="E102" s="749">
        <v>0</v>
      </c>
      <c r="F102" s="757"/>
      <c r="H102" s="728"/>
      <c r="I102" s="728"/>
      <c r="J102" s="728"/>
      <c r="K102" s="728"/>
      <c r="L102" s="728"/>
      <c r="M102" s="728"/>
      <c r="N102" s="728"/>
      <c r="O102" s="728"/>
      <c r="P102" s="728"/>
      <c r="Q102" s="728"/>
      <c r="R102" s="728"/>
      <c r="S102" s="728"/>
      <c r="T102" s="728"/>
      <c r="U102" s="728"/>
      <c r="V102" s="728"/>
      <c r="W102" s="728"/>
      <c r="X102" s="728"/>
      <c r="Y102" s="728"/>
      <c r="Z102" s="728"/>
    </row>
    <row r="103" spans="1:26" ht="26.4">
      <c r="A103" s="736" t="s">
        <v>178</v>
      </c>
      <c r="B103" s="747" t="s">
        <v>309</v>
      </c>
      <c r="C103" s="738"/>
      <c r="D103" s="748"/>
      <c r="E103" s="749">
        <v>0</v>
      </c>
      <c r="F103" s="757"/>
      <c r="H103" s="728"/>
      <c r="I103" s="728"/>
      <c r="J103" s="728"/>
      <c r="K103" s="728"/>
      <c r="L103" s="728"/>
      <c r="M103" s="728"/>
      <c r="N103" s="728"/>
      <c r="O103" s="728"/>
      <c r="P103" s="728"/>
      <c r="Q103" s="728"/>
      <c r="R103" s="728"/>
      <c r="S103" s="728"/>
      <c r="T103" s="728"/>
      <c r="U103" s="728"/>
      <c r="V103" s="728"/>
      <c r="W103" s="728"/>
      <c r="X103" s="728"/>
      <c r="Y103" s="728"/>
      <c r="Z103" s="728"/>
    </row>
    <row r="104" spans="1:26" ht="39.6">
      <c r="A104" s="736" t="s">
        <v>178</v>
      </c>
      <c r="B104" s="762" t="s">
        <v>1617</v>
      </c>
      <c r="C104" s="738"/>
      <c r="D104" s="748"/>
      <c r="E104" s="749">
        <v>0</v>
      </c>
      <c r="F104" s="757"/>
      <c r="H104" s="728"/>
      <c r="I104" s="728"/>
      <c r="J104" s="728"/>
      <c r="K104" s="728"/>
      <c r="L104" s="728"/>
      <c r="M104" s="728"/>
      <c r="N104" s="728"/>
      <c r="O104" s="728"/>
      <c r="P104" s="728"/>
      <c r="Q104" s="728"/>
      <c r="R104" s="728"/>
      <c r="S104" s="728"/>
      <c r="T104" s="728"/>
      <c r="U104" s="728"/>
      <c r="V104" s="728"/>
      <c r="W104" s="728"/>
      <c r="X104" s="728"/>
      <c r="Y104" s="728"/>
      <c r="Z104" s="728"/>
    </row>
    <row r="105" spans="1:26">
      <c r="A105" s="736"/>
      <c r="B105" s="747" t="s">
        <v>222</v>
      </c>
      <c r="C105" s="738" t="s">
        <v>201</v>
      </c>
      <c r="D105" s="748">
        <v>1</v>
      </c>
      <c r="E105" s="749"/>
      <c r="F105" s="757">
        <f t="shared" si="2"/>
        <v>0</v>
      </c>
      <c r="G105" s="760"/>
      <c r="H105" s="728"/>
      <c r="I105" s="728"/>
      <c r="J105" s="728"/>
      <c r="K105" s="728"/>
      <c r="L105" s="728"/>
      <c r="M105" s="728"/>
      <c r="N105" s="728"/>
      <c r="O105" s="728"/>
      <c r="P105" s="728"/>
      <c r="Q105" s="728"/>
      <c r="R105" s="728"/>
      <c r="S105" s="728"/>
      <c r="T105" s="728"/>
      <c r="U105" s="728"/>
      <c r="V105" s="728"/>
      <c r="W105" s="728"/>
      <c r="X105" s="728"/>
      <c r="Y105" s="728"/>
      <c r="Z105" s="728"/>
    </row>
    <row r="106" spans="1:26">
      <c r="A106" s="736"/>
      <c r="B106" s="747"/>
      <c r="C106" s="738"/>
      <c r="D106" s="748"/>
      <c r="E106" s="749"/>
      <c r="F106" s="757">
        <f t="shared" si="2"/>
        <v>0</v>
      </c>
      <c r="H106" s="728"/>
      <c r="I106" s="728"/>
      <c r="J106" s="728"/>
      <c r="K106" s="728"/>
      <c r="L106" s="728"/>
      <c r="M106" s="728"/>
      <c r="N106" s="728"/>
      <c r="O106" s="728"/>
      <c r="P106" s="728"/>
      <c r="Q106" s="728"/>
      <c r="R106" s="728"/>
      <c r="S106" s="728"/>
      <c r="T106" s="728"/>
      <c r="U106" s="728"/>
      <c r="V106" s="728"/>
      <c r="W106" s="728"/>
      <c r="X106" s="728"/>
      <c r="Y106" s="728"/>
      <c r="Z106" s="728"/>
    </row>
    <row r="107" spans="1:26" ht="26.4">
      <c r="A107" s="763" t="s">
        <v>212</v>
      </c>
      <c r="B107" s="764" t="s">
        <v>2181</v>
      </c>
      <c r="C107" s="738"/>
      <c r="D107" s="748"/>
      <c r="E107" s="749"/>
      <c r="F107" s="757"/>
      <c r="H107" s="728"/>
      <c r="I107" s="728"/>
      <c r="J107" s="728"/>
      <c r="K107" s="728"/>
      <c r="L107" s="728"/>
      <c r="M107" s="728"/>
      <c r="N107" s="728"/>
      <c r="O107" s="728"/>
      <c r="P107" s="728"/>
      <c r="Q107" s="728"/>
      <c r="R107" s="728"/>
      <c r="S107" s="728"/>
      <c r="T107" s="728"/>
      <c r="U107" s="728"/>
      <c r="V107" s="728"/>
      <c r="W107" s="728"/>
      <c r="X107" s="728"/>
      <c r="Y107" s="728"/>
      <c r="Z107" s="728"/>
    </row>
    <row r="108" spans="1:26" ht="237.6">
      <c r="A108" s="736"/>
      <c r="B108" s="747" t="s">
        <v>2182</v>
      </c>
      <c r="C108" s="738"/>
      <c r="D108" s="748"/>
      <c r="E108" s="749">
        <v>0</v>
      </c>
      <c r="F108" s="757"/>
      <c r="G108" s="765"/>
      <c r="H108" s="728"/>
      <c r="I108" s="728"/>
      <c r="J108" s="728"/>
      <c r="K108" s="728"/>
      <c r="L108" s="728"/>
      <c r="M108" s="728"/>
      <c r="N108" s="728"/>
      <c r="O108" s="728"/>
      <c r="P108" s="728"/>
      <c r="Q108" s="728"/>
      <c r="R108" s="728"/>
      <c r="S108" s="728"/>
      <c r="T108" s="728"/>
      <c r="U108" s="728"/>
      <c r="V108" s="728"/>
      <c r="W108" s="728"/>
      <c r="X108" s="728"/>
      <c r="Y108" s="728"/>
      <c r="Z108" s="728"/>
    </row>
    <row r="109" spans="1:26">
      <c r="A109" s="736"/>
      <c r="B109" s="747" t="s">
        <v>306</v>
      </c>
      <c r="C109" s="738"/>
      <c r="D109" s="748"/>
      <c r="E109" s="749">
        <v>0</v>
      </c>
      <c r="F109" s="757"/>
      <c r="H109" s="728"/>
      <c r="I109" s="728"/>
      <c r="J109" s="728"/>
      <c r="K109" s="728"/>
      <c r="L109" s="728"/>
      <c r="M109" s="728"/>
      <c r="N109" s="728"/>
      <c r="O109" s="728"/>
      <c r="P109" s="728"/>
      <c r="Q109" s="728"/>
      <c r="R109" s="728"/>
      <c r="S109" s="728"/>
      <c r="T109" s="728"/>
      <c r="U109" s="728"/>
      <c r="V109" s="728"/>
      <c r="W109" s="728"/>
      <c r="X109" s="728"/>
      <c r="Y109" s="728"/>
      <c r="Z109" s="728"/>
    </row>
    <row r="110" spans="1:26" ht="39.6">
      <c r="A110" s="736" t="s">
        <v>178</v>
      </c>
      <c r="B110" s="747" t="s">
        <v>2184</v>
      </c>
      <c r="C110" s="738"/>
      <c r="D110" s="748"/>
      <c r="E110" s="749">
        <v>0</v>
      </c>
      <c r="F110" s="757"/>
      <c r="H110" s="728"/>
      <c r="I110" s="728"/>
      <c r="J110" s="728"/>
      <c r="K110" s="728"/>
      <c r="L110" s="728"/>
      <c r="M110" s="728"/>
      <c r="N110" s="728"/>
      <c r="O110" s="728"/>
      <c r="P110" s="728"/>
      <c r="Q110" s="728"/>
      <c r="R110" s="728"/>
      <c r="S110" s="728"/>
      <c r="T110" s="728"/>
      <c r="U110" s="728"/>
      <c r="V110" s="728"/>
      <c r="W110" s="728"/>
      <c r="X110" s="728"/>
      <c r="Y110" s="728"/>
      <c r="Z110" s="728"/>
    </row>
    <row r="111" spans="1:26" ht="52.8">
      <c r="A111" s="736" t="s">
        <v>178</v>
      </c>
      <c r="B111" s="747" t="s">
        <v>311</v>
      </c>
      <c r="C111" s="738"/>
      <c r="D111" s="748"/>
      <c r="E111" s="749">
        <v>0</v>
      </c>
      <c r="F111" s="757"/>
      <c r="H111" s="728"/>
      <c r="I111" s="728"/>
      <c r="J111" s="728"/>
      <c r="K111" s="728"/>
      <c r="L111" s="728"/>
      <c r="M111" s="728"/>
      <c r="N111" s="728"/>
      <c r="O111" s="728"/>
      <c r="P111" s="728"/>
      <c r="Q111" s="728"/>
      <c r="R111" s="728"/>
      <c r="S111" s="728"/>
      <c r="T111" s="728"/>
      <c r="U111" s="728"/>
      <c r="V111" s="728"/>
      <c r="W111" s="728"/>
      <c r="X111" s="728"/>
      <c r="Y111" s="728"/>
      <c r="Z111" s="728"/>
    </row>
    <row r="112" spans="1:26" ht="26.4">
      <c r="A112" s="736" t="s">
        <v>178</v>
      </c>
      <c r="B112" s="747" t="s">
        <v>309</v>
      </c>
      <c r="C112" s="738"/>
      <c r="D112" s="748"/>
      <c r="E112" s="749">
        <v>0</v>
      </c>
      <c r="F112" s="757"/>
      <c r="H112" s="728"/>
      <c r="I112" s="728"/>
      <c r="J112" s="728"/>
      <c r="K112" s="728"/>
      <c r="L112" s="728"/>
      <c r="M112" s="728"/>
      <c r="N112" s="728"/>
      <c r="O112" s="728"/>
      <c r="P112" s="728"/>
      <c r="Q112" s="728"/>
      <c r="R112" s="728"/>
      <c r="S112" s="728"/>
      <c r="T112" s="728"/>
      <c r="U112" s="728"/>
      <c r="V112" s="728"/>
      <c r="W112" s="728"/>
      <c r="X112" s="728"/>
      <c r="Y112" s="728"/>
      <c r="Z112" s="728"/>
    </row>
    <row r="113" spans="1:26" ht="39.6">
      <c r="A113" s="736" t="s">
        <v>178</v>
      </c>
      <c r="B113" s="762" t="s">
        <v>1617</v>
      </c>
      <c r="C113" s="738"/>
      <c r="D113" s="748"/>
      <c r="E113" s="749">
        <v>0</v>
      </c>
      <c r="F113" s="757"/>
      <c r="H113" s="728"/>
      <c r="I113" s="728"/>
      <c r="J113" s="728"/>
      <c r="K113" s="728"/>
      <c r="L113" s="728"/>
      <c r="M113" s="728"/>
      <c r="N113" s="728"/>
      <c r="O113" s="728"/>
      <c r="P113" s="728"/>
      <c r="Q113" s="728"/>
      <c r="R113" s="728"/>
      <c r="S113" s="728"/>
      <c r="T113" s="728"/>
      <c r="U113" s="728"/>
      <c r="V113" s="728"/>
      <c r="W113" s="728"/>
      <c r="X113" s="728"/>
      <c r="Y113" s="728"/>
      <c r="Z113" s="728"/>
    </row>
    <row r="114" spans="1:26">
      <c r="A114" s="736"/>
      <c r="B114" s="747" t="s">
        <v>222</v>
      </c>
      <c r="C114" s="738" t="s">
        <v>201</v>
      </c>
      <c r="D114" s="748">
        <v>1</v>
      </c>
      <c r="E114" s="749"/>
      <c r="F114" s="757">
        <f t="shared" si="2"/>
        <v>0</v>
      </c>
      <c r="G114" s="760"/>
      <c r="H114" s="728"/>
      <c r="I114" s="728"/>
      <c r="J114" s="728"/>
      <c r="K114" s="728"/>
      <c r="L114" s="728"/>
      <c r="M114" s="728"/>
      <c r="N114" s="728"/>
      <c r="O114" s="728"/>
      <c r="P114" s="728"/>
      <c r="Q114" s="728"/>
      <c r="R114" s="728"/>
      <c r="S114" s="728"/>
      <c r="T114" s="728"/>
      <c r="U114" s="728"/>
      <c r="V114" s="728"/>
      <c r="W114" s="728"/>
      <c r="X114" s="728"/>
      <c r="Y114" s="728"/>
      <c r="Z114" s="728"/>
    </row>
    <row r="115" spans="1:26">
      <c r="A115" s="736"/>
      <c r="B115" s="747"/>
      <c r="C115" s="738"/>
      <c r="D115" s="748"/>
      <c r="E115" s="749"/>
      <c r="F115" s="757">
        <f t="shared" si="2"/>
        <v>0</v>
      </c>
      <c r="H115" s="728"/>
      <c r="I115" s="728"/>
      <c r="J115" s="728"/>
      <c r="K115" s="728"/>
      <c r="L115" s="728"/>
      <c r="M115" s="728"/>
      <c r="N115" s="728"/>
      <c r="O115" s="728"/>
      <c r="P115" s="728"/>
      <c r="Q115" s="728"/>
      <c r="R115" s="728"/>
      <c r="S115" s="728"/>
      <c r="T115" s="728"/>
      <c r="U115" s="728"/>
      <c r="V115" s="728"/>
      <c r="W115" s="728"/>
      <c r="X115" s="728"/>
      <c r="Y115" s="728"/>
      <c r="Z115" s="728"/>
    </row>
    <row r="116" spans="1:26" ht="26.4">
      <c r="A116" s="763" t="s">
        <v>213</v>
      </c>
      <c r="B116" s="764" t="s">
        <v>1618</v>
      </c>
      <c r="C116" s="738"/>
      <c r="D116" s="748"/>
      <c r="E116" s="749"/>
      <c r="F116" s="757">
        <f t="shared" si="2"/>
        <v>0</v>
      </c>
      <c r="H116" s="728"/>
      <c r="I116" s="728"/>
      <c r="J116" s="728"/>
      <c r="K116" s="728"/>
      <c r="L116" s="728"/>
      <c r="M116" s="728"/>
      <c r="N116" s="728"/>
      <c r="O116" s="728"/>
      <c r="P116" s="728"/>
      <c r="Q116" s="728"/>
      <c r="R116" s="728"/>
      <c r="S116" s="728"/>
      <c r="T116" s="728"/>
      <c r="U116" s="728"/>
      <c r="V116" s="728"/>
      <c r="W116" s="728"/>
      <c r="X116" s="728"/>
      <c r="Y116" s="728"/>
      <c r="Z116" s="728"/>
    </row>
    <row r="117" spans="1:26" ht="92.4">
      <c r="A117" s="736"/>
      <c r="B117" s="747" t="s">
        <v>2193</v>
      </c>
      <c r="C117" s="738"/>
      <c r="D117" s="748"/>
      <c r="E117" s="749">
        <v>0</v>
      </c>
      <c r="F117" s="757"/>
      <c r="G117" s="765"/>
      <c r="H117" s="728"/>
      <c r="I117" s="728"/>
      <c r="J117" s="728"/>
      <c r="K117" s="728"/>
      <c r="L117" s="728"/>
      <c r="M117" s="728"/>
      <c r="N117" s="728"/>
      <c r="O117" s="728"/>
      <c r="P117" s="728"/>
      <c r="Q117" s="728"/>
      <c r="R117" s="728"/>
      <c r="S117" s="728"/>
      <c r="T117" s="728"/>
      <c r="U117" s="728"/>
      <c r="V117" s="728"/>
      <c r="W117" s="728"/>
      <c r="X117" s="728"/>
      <c r="Y117" s="728"/>
      <c r="Z117" s="728"/>
    </row>
    <row r="118" spans="1:26">
      <c r="A118" s="736"/>
      <c r="B118" s="747" t="s">
        <v>306</v>
      </c>
      <c r="C118" s="738"/>
      <c r="D118" s="748"/>
      <c r="E118" s="749">
        <v>0</v>
      </c>
      <c r="F118" s="757"/>
      <c r="G118" s="766"/>
      <c r="H118" s="728"/>
      <c r="I118" s="728"/>
      <c r="J118" s="728"/>
      <c r="K118" s="728"/>
      <c r="L118" s="728"/>
      <c r="M118" s="728"/>
      <c r="N118" s="728"/>
      <c r="O118" s="728"/>
      <c r="P118" s="728"/>
      <c r="Q118" s="728"/>
      <c r="R118" s="728"/>
      <c r="S118" s="728"/>
      <c r="T118" s="728"/>
      <c r="U118" s="728"/>
      <c r="V118" s="728"/>
      <c r="W118" s="728"/>
      <c r="X118" s="728"/>
      <c r="Y118" s="728"/>
      <c r="Z118" s="728"/>
    </row>
    <row r="119" spans="1:26" ht="26.4">
      <c r="A119" s="736" t="s">
        <v>178</v>
      </c>
      <c r="B119" s="747" t="s">
        <v>2185</v>
      </c>
      <c r="C119" s="738"/>
      <c r="D119" s="748"/>
      <c r="E119" s="749">
        <v>0</v>
      </c>
      <c r="F119" s="757"/>
      <c r="G119" s="760"/>
      <c r="H119" s="728"/>
      <c r="I119" s="728"/>
      <c r="J119" s="728"/>
      <c r="K119" s="728"/>
      <c r="L119" s="728"/>
      <c r="M119" s="728"/>
      <c r="N119" s="728"/>
      <c r="O119" s="728"/>
      <c r="P119" s="728"/>
      <c r="Q119" s="728"/>
      <c r="R119" s="728"/>
      <c r="S119" s="728"/>
      <c r="T119" s="728"/>
      <c r="U119" s="728"/>
      <c r="V119" s="728"/>
      <c r="W119" s="728"/>
      <c r="X119" s="728"/>
      <c r="Y119" s="728"/>
      <c r="Z119" s="728"/>
    </row>
    <row r="120" spans="1:26" ht="52.8">
      <c r="A120" s="736" t="s">
        <v>178</v>
      </c>
      <c r="B120" s="747" t="s">
        <v>311</v>
      </c>
      <c r="C120" s="738"/>
      <c r="D120" s="748"/>
      <c r="E120" s="749">
        <v>0</v>
      </c>
      <c r="F120" s="757"/>
      <c r="H120" s="728"/>
      <c r="I120" s="728"/>
      <c r="J120" s="728"/>
      <c r="K120" s="728"/>
      <c r="L120" s="728"/>
      <c r="M120" s="728"/>
      <c r="N120" s="728"/>
      <c r="O120" s="728"/>
      <c r="P120" s="728"/>
      <c r="Q120" s="728"/>
      <c r="R120" s="728"/>
      <c r="S120" s="728"/>
      <c r="T120" s="728"/>
      <c r="U120" s="728"/>
      <c r="V120" s="728"/>
      <c r="W120" s="728"/>
      <c r="X120" s="728"/>
      <c r="Y120" s="728"/>
      <c r="Z120" s="728"/>
    </row>
    <row r="121" spans="1:26" ht="26.4">
      <c r="A121" s="736" t="s">
        <v>178</v>
      </c>
      <c r="B121" s="747" t="s">
        <v>309</v>
      </c>
      <c r="C121" s="738"/>
      <c r="D121" s="748"/>
      <c r="E121" s="749">
        <v>0</v>
      </c>
      <c r="F121" s="757"/>
      <c r="H121" s="728"/>
      <c r="I121" s="728"/>
      <c r="J121" s="728"/>
      <c r="K121" s="728"/>
      <c r="L121" s="728"/>
      <c r="M121" s="728"/>
      <c r="N121" s="728"/>
      <c r="O121" s="728"/>
      <c r="P121" s="728"/>
      <c r="Q121" s="728"/>
      <c r="R121" s="728"/>
      <c r="S121" s="728"/>
      <c r="T121" s="728"/>
      <c r="U121" s="728"/>
      <c r="V121" s="728"/>
      <c r="W121" s="728"/>
      <c r="X121" s="728"/>
      <c r="Y121" s="728"/>
      <c r="Z121" s="728"/>
    </row>
    <row r="122" spans="1:26" ht="39.6">
      <c r="A122" s="736" t="s">
        <v>178</v>
      </c>
      <c r="B122" s="747" t="s">
        <v>313</v>
      </c>
      <c r="C122" s="738"/>
      <c r="D122" s="748"/>
      <c r="E122" s="749">
        <v>0</v>
      </c>
      <c r="F122" s="757"/>
      <c r="H122" s="728"/>
      <c r="I122" s="728"/>
      <c r="J122" s="728"/>
      <c r="K122" s="728"/>
      <c r="L122" s="728"/>
      <c r="M122" s="728"/>
      <c r="N122" s="728"/>
      <c r="O122" s="728"/>
      <c r="P122" s="728"/>
      <c r="Q122" s="728"/>
      <c r="R122" s="728"/>
      <c r="S122" s="728"/>
      <c r="T122" s="728"/>
      <c r="U122" s="728"/>
      <c r="V122" s="728"/>
      <c r="W122" s="728"/>
      <c r="X122" s="728"/>
      <c r="Y122" s="728"/>
      <c r="Z122" s="728"/>
    </row>
    <row r="123" spans="1:26">
      <c r="A123" s="736"/>
      <c r="B123" s="747" t="s">
        <v>2186</v>
      </c>
      <c r="C123" s="738"/>
      <c r="D123" s="748"/>
      <c r="E123" s="749"/>
      <c r="F123" s="757"/>
      <c r="H123" s="728"/>
      <c r="I123" s="728"/>
      <c r="J123" s="728"/>
      <c r="K123" s="728"/>
      <c r="L123" s="728"/>
      <c r="M123" s="728"/>
      <c r="N123" s="728"/>
      <c r="O123" s="728"/>
      <c r="P123" s="728"/>
      <c r="Q123" s="728"/>
      <c r="R123" s="728"/>
      <c r="S123" s="728"/>
      <c r="T123" s="728"/>
      <c r="U123" s="728"/>
      <c r="V123" s="728"/>
      <c r="W123" s="728"/>
      <c r="X123" s="728"/>
      <c r="Y123" s="728"/>
      <c r="Z123" s="728"/>
    </row>
    <row r="124" spans="1:26">
      <c r="A124" s="736"/>
      <c r="B124" s="747" t="s">
        <v>2244</v>
      </c>
      <c r="C124" s="738" t="s">
        <v>179</v>
      </c>
      <c r="D124" s="748">
        <v>15</v>
      </c>
      <c r="E124" s="749">
        <v>0</v>
      </c>
      <c r="F124" s="757">
        <f t="shared" ref="F124" si="3">D124*E124</f>
        <v>0</v>
      </c>
      <c r="H124" s="728"/>
      <c r="I124" s="728"/>
      <c r="J124" s="728"/>
      <c r="K124" s="728"/>
      <c r="L124" s="728"/>
      <c r="M124" s="728"/>
      <c r="N124" s="728"/>
      <c r="O124" s="728"/>
      <c r="P124" s="728"/>
      <c r="Q124" s="728"/>
      <c r="R124" s="728"/>
      <c r="S124" s="728"/>
      <c r="T124" s="728"/>
      <c r="U124" s="728"/>
      <c r="V124" s="728"/>
      <c r="W124" s="728"/>
      <c r="X124" s="728"/>
      <c r="Y124" s="728"/>
      <c r="Z124" s="728"/>
    </row>
    <row r="125" spans="1:26">
      <c r="A125" s="736"/>
      <c r="B125" s="747" t="s">
        <v>2245</v>
      </c>
      <c r="C125" s="738" t="s">
        <v>179</v>
      </c>
      <c r="D125" s="748">
        <v>15</v>
      </c>
      <c r="E125" s="749">
        <v>0</v>
      </c>
      <c r="F125" s="757">
        <f t="shared" ref="F125" si="4">D125*E125</f>
        <v>0</v>
      </c>
      <c r="H125" s="728"/>
      <c r="I125" s="728"/>
      <c r="J125" s="728"/>
      <c r="K125" s="728"/>
      <c r="L125" s="728"/>
      <c r="M125" s="728"/>
      <c r="N125" s="728"/>
      <c r="O125" s="728"/>
      <c r="P125" s="728"/>
      <c r="Q125" s="728"/>
      <c r="R125" s="728"/>
      <c r="S125" s="728"/>
      <c r="T125" s="728"/>
      <c r="U125" s="728"/>
      <c r="V125" s="728"/>
      <c r="W125" s="728"/>
      <c r="X125" s="728"/>
      <c r="Y125" s="728"/>
      <c r="Z125" s="728"/>
    </row>
    <row r="126" spans="1:26">
      <c r="A126" s="736"/>
      <c r="B126" s="747"/>
      <c r="C126" s="738"/>
      <c r="D126" s="748"/>
      <c r="E126" s="749"/>
      <c r="F126" s="757">
        <f t="shared" si="2"/>
        <v>0</v>
      </c>
      <c r="H126" s="728"/>
      <c r="I126" s="728"/>
      <c r="J126" s="728"/>
      <c r="K126" s="728"/>
      <c r="L126" s="728"/>
      <c r="M126" s="728"/>
      <c r="N126" s="728"/>
      <c r="O126" s="728"/>
      <c r="P126" s="728"/>
      <c r="Q126" s="728"/>
      <c r="R126" s="728"/>
      <c r="S126" s="728"/>
      <c r="T126" s="728"/>
      <c r="U126" s="728"/>
      <c r="V126" s="728"/>
      <c r="W126" s="728"/>
      <c r="X126" s="728"/>
      <c r="Y126" s="728"/>
      <c r="Z126" s="728"/>
    </row>
    <row r="127" spans="1:26">
      <c r="A127" s="763" t="s">
        <v>425</v>
      </c>
      <c r="B127" s="767" t="s">
        <v>2196</v>
      </c>
      <c r="C127" s="738"/>
      <c r="D127" s="748"/>
      <c r="E127" s="749"/>
      <c r="F127" s="757">
        <f t="shared" si="2"/>
        <v>0</v>
      </c>
      <c r="H127" s="728"/>
      <c r="I127" s="728"/>
      <c r="J127" s="728"/>
      <c r="K127" s="728"/>
      <c r="L127" s="728"/>
      <c r="M127" s="728"/>
      <c r="N127" s="728"/>
      <c r="O127" s="728"/>
      <c r="P127" s="728"/>
      <c r="Q127" s="728"/>
      <c r="R127" s="728"/>
      <c r="S127" s="728"/>
      <c r="T127" s="728"/>
      <c r="U127" s="728"/>
      <c r="V127" s="728"/>
      <c r="W127" s="728"/>
      <c r="X127" s="728"/>
      <c r="Y127" s="728"/>
      <c r="Z127" s="728"/>
    </row>
    <row r="128" spans="1:26" ht="118.8">
      <c r="A128" s="736"/>
      <c r="B128" s="747" t="s">
        <v>2199</v>
      </c>
      <c r="C128" s="738"/>
      <c r="D128" s="748"/>
      <c r="E128" s="749"/>
      <c r="F128" s="757"/>
      <c r="G128" s="760"/>
      <c r="H128" s="728"/>
      <c r="I128" s="728"/>
      <c r="J128" s="728"/>
      <c r="K128" s="728"/>
      <c r="L128" s="728"/>
      <c r="M128" s="728"/>
      <c r="N128" s="728"/>
      <c r="O128" s="728"/>
      <c r="P128" s="728"/>
      <c r="Q128" s="728"/>
      <c r="R128" s="728"/>
      <c r="S128" s="728"/>
      <c r="T128" s="728"/>
      <c r="U128" s="728"/>
      <c r="V128" s="728"/>
      <c r="W128" s="728"/>
      <c r="X128" s="728"/>
      <c r="Y128" s="728"/>
      <c r="Z128" s="728"/>
    </row>
    <row r="129" spans="1:26">
      <c r="A129" s="736"/>
      <c r="B129" s="747" t="s">
        <v>306</v>
      </c>
      <c r="C129" s="738"/>
      <c r="D129" s="748"/>
      <c r="E129" s="749"/>
      <c r="F129" s="757"/>
      <c r="G129" s="766"/>
      <c r="H129" s="728"/>
      <c r="I129" s="728"/>
      <c r="J129" s="728"/>
      <c r="K129" s="728"/>
      <c r="L129" s="728"/>
      <c r="M129" s="728"/>
      <c r="N129" s="728"/>
      <c r="O129" s="728"/>
      <c r="P129" s="728"/>
      <c r="Q129" s="728"/>
      <c r="R129" s="728"/>
      <c r="S129" s="728"/>
      <c r="T129" s="728"/>
      <c r="U129" s="728"/>
      <c r="V129" s="728"/>
      <c r="W129" s="728"/>
      <c r="X129" s="728"/>
      <c r="Y129" s="728"/>
      <c r="Z129" s="728"/>
    </row>
    <row r="130" spans="1:26" ht="26.4">
      <c r="A130" s="736" t="s">
        <v>178</v>
      </c>
      <c r="B130" s="747" t="s">
        <v>2122</v>
      </c>
      <c r="C130" s="738"/>
      <c r="D130" s="748"/>
      <c r="E130" s="749">
        <v>0</v>
      </c>
      <c r="F130" s="757"/>
      <c r="H130" s="728"/>
      <c r="I130" s="728"/>
      <c r="J130" s="728"/>
      <c r="K130" s="728"/>
      <c r="L130" s="728"/>
      <c r="M130" s="728"/>
      <c r="N130" s="728"/>
      <c r="O130" s="728"/>
      <c r="P130" s="728"/>
      <c r="Q130" s="728"/>
      <c r="R130" s="728"/>
      <c r="S130" s="728"/>
      <c r="T130" s="728"/>
      <c r="U130" s="728"/>
      <c r="V130" s="728"/>
      <c r="W130" s="728"/>
      <c r="X130" s="728"/>
      <c r="Y130" s="728"/>
      <c r="Z130" s="728"/>
    </row>
    <row r="131" spans="1:26" ht="52.8">
      <c r="A131" s="736" t="s">
        <v>178</v>
      </c>
      <c r="B131" s="770" t="s">
        <v>311</v>
      </c>
      <c r="C131" s="738"/>
      <c r="D131" s="748"/>
      <c r="E131" s="749">
        <v>0</v>
      </c>
      <c r="F131" s="757"/>
      <c r="H131" s="728"/>
      <c r="I131" s="728"/>
      <c r="J131" s="728"/>
      <c r="K131" s="728"/>
      <c r="L131" s="728"/>
      <c r="M131" s="728"/>
      <c r="N131" s="728"/>
      <c r="O131" s="728"/>
      <c r="P131" s="728"/>
      <c r="Q131" s="728"/>
      <c r="R131" s="728"/>
      <c r="S131" s="728"/>
      <c r="T131" s="728"/>
      <c r="U131" s="728"/>
      <c r="V131" s="728"/>
      <c r="W131" s="728"/>
      <c r="X131" s="728"/>
      <c r="Y131" s="728"/>
      <c r="Z131" s="728"/>
    </row>
    <row r="132" spans="1:26" ht="26.4">
      <c r="A132" s="736" t="s">
        <v>178</v>
      </c>
      <c r="B132" s="770" t="s">
        <v>309</v>
      </c>
      <c r="C132" s="738"/>
      <c r="D132" s="748"/>
      <c r="E132" s="749">
        <v>0</v>
      </c>
      <c r="F132" s="757"/>
      <c r="H132" s="728"/>
      <c r="I132" s="728"/>
      <c r="J132" s="728"/>
      <c r="K132" s="728"/>
      <c r="L132" s="728"/>
      <c r="M132" s="728"/>
      <c r="N132" s="728"/>
      <c r="O132" s="728"/>
      <c r="P132" s="728"/>
      <c r="Q132" s="728"/>
      <c r="R132" s="728"/>
      <c r="S132" s="728"/>
      <c r="T132" s="728"/>
      <c r="U132" s="728"/>
      <c r="V132" s="728"/>
      <c r="W132" s="728"/>
      <c r="X132" s="728"/>
      <c r="Y132" s="728"/>
      <c r="Z132" s="728"/>
    </row>
    <row r="133" spans="1:26" ht="39.6">
      <c r="A133" s="736" t="s">
        <v>178</v>
      </c>
      <c r="B133" s="762" t="s">
        <v>313</v>
      </c>
      <c r="C133" s="738"/>
      <c r="D133" s="748"/>
      <c r="E133" s="749"/>
      <c r="F133" s="757"/>
      <c r="H133" s="728"/>
      <c r="I133" s="728"/>
      <c r="J133" s="728"/>
      <c r="K133" s="728"/>
      <c r="L133" s="728"/>
      <c r="M133" s="728"/>
      <c r="N133" s="728"/>
      <c r="O133" s="728"/>
      <c r="P133" s="728"/>
      <c r="Q133" s="728"/>
      <c r="R133" s="728"/>
      <c r="S133" s="728"/>
      <c r="T133" s="728"/>
      <c r="U133" s="728"/>
      <c r="V133" s="728"/>
      <c r="W133" s="728"/>
      <c r="X133" s="728"/>
      <c r="Y133" s="728"/>
      <c r="Z133" s="728"/>
    </row>
    <row r="134" spans="1:26">
      <c r="A134" s="736"/>
      <c r="B134" s="747" t="s">
        <v>2197</v>
      </c>
      <c r="C134" s="738"/>
      <c r="D134" s="748"/>
      <c r="E134" s="749"/>
      <c r="F134" s="757"/>
      <c r="H134" s="728"/>
      <c r="I134" s="728"/>
      <c r="J134" s="728"/>
      <c r="K134" s="728"/>
      <c r="L134" s="728"/>
      <c r="M134" s="728"/>
      <c r="N134" s="728"/>
      <c r="O134" s="728"/>
      <c r="P134" s="728"/>
      <c r="Q134" s="728"/>
      <c r="R134" s="728"/>
      <c r="S134" s="728"/>
      <c r="T134" s="728"/>
      <c r="U134" s="728"/>
      <c r="V134" s="728"/>
      <c r="W134" s="728"/>
      <c r="X134" s="728"/>
      <c r="Y134" s="728"/>
      <c r="Z134" s="728"/>
    </row>
    <row r="135" spans="1:26">
      <c r="A135" s="736"/>
      <c r="B135" s="747" t="s">
        <v>2200</v>
      </c>
      <c r="C135" s="738" t="s">
        <v>215</v>
      </c>
      <c r="D135" s="748">
        <v>15</v>
      </c>
      <c r="E135" s="749"/>
      <c r="F135" s="757">
        <f t="shared" ref="F135:F136" si="5">D135*E135</f>
        <v>0</v>
      </c>
      <c r="H135" s="728"/>
      <c r="I135" s="728"/>
      <c r="J135" s="728"/>
      <c r="K135" s="728"/>
      <c r="L135" s="728"/>
      <c r="M135" s="728"/>
      <c r="N135" s="728"/>
      <c r="O135" s="728"/>
      <c r="P135" s="728"/>
      <c r="Q135" s="728"/>
      <c r="R135" s="728"/>
      <c r="S135" s="728"/>
      <c r="T135" s="728"/>
      <c r="U135" s="728"/>
      <c r="V135" s="728"/>
      <c r="W135" s="728"/>
      <c r="X135" s="728"/>
      <c r="Y135" s="728"/>
      <c r="Z135" s="728"/>
    </row>
    <row r="136" spans="1:26">
      <c r="A136" s="736"/>
      <c r="B136" s="747" t="s">
        <v>2198</v>
      </c>
      <c r="C136" s="738" t="s">
        <v>215</v>
      </c>
      <c r="D136" s="748">
        <v>5</v>
      </c>
      <c r="E136" s="749"/>
      <c r="F136" s="757">
        <f t="shared" si="5"/>
        <v>0</v>
      </c>
      <c r="H136" s="728"/>
      <c r="I136" s="728"/>
      <c r="J136" s="728"/>
      <c r="K136" s="728"/>
      <c r="L136" s="728"/>
      <c r="M136" s="728"/>
      <c r="N136" s="728"/>
      <c r="O136" s="728"/>
      <c r="P136" s="728"/>
      <c r="Q136" s="728"/>
      <c r="R136" s="728"/>
      <c r="S136" s="728"/>
      <c r="T136" s="728"/>
      <c r="U136" s="728"/>
      <c r="V136" s="728"/>
      <c r="W136" s="728"/>
      <c r="X136" s="728"/>
      <c r="Y136" s="728"/>
      <c r="Z136" s="728"/>
    </row>
    <row r="137" spans="1:26">
      <c r="A137" s="736"/>
      <c r="B137" s="747"/>
      <c r="C137" s="738"/>
      <c r="D137" s="748"/>
      <c r="E137" s="749"/>
      <c r="F137" s="757"/>
      <c r="H137" s="728"/>
      <c r="I137" s="728"/>
      <c r="J137" s="728"/>
      <c r="K137" s="728"/>
      <c r="L137" s="728"/>
      <c r="M137" s="728"/>
      <c r="N137" s="728"/>
      <c r="O137" s="728"/>
      <c r="P137" s="728"/>
      <c r="Q137" s="728"/>
      <c r="R137" s="728"/>
      <c r="S137" s="728"/>
      <c r="T137" s="728"/>
      <c r="U137" s="728"/>
      <c r="V137" s="728"/>
      <c r="W137" s="728"/>
      <c r="X137" s="728"/>
      <c r="Y137" s="728"/>
      <c r="Z137" s="728"/>
    </row>
    <row r="138" spans="1:26" ht="26.4">
      <c r="A138" s="763" t="s">
        <v>426</v>
      </c>
      <c r="B138" s="764" t="s">
        <v>2195</v>
      </c>
      <c r="C138" s="738"/>
      <c r="D138" s="748"/>
      <c r="E138" s="749"/>
      <c r="F138" s="757"/>
      <c r="H138" s="728"/>
      <c r="I138" s="728"/>
      <c r="J138" s="728"/>
      <c r="K138" s="728"/>
      <c r="L138" s="728"/>
      <c r="M138" s="728"/>
      <c r="N138" s="728"/>
      <c r="O138" s="728"/>
      <c r="P138" s="728"/>
      <c r="Q138" s="728"/>
      <c r="R138" s="728"/>
      <c r="S138" s="728"/>
      <c r="T138" s="728"/>
      <c r="U138" s="728"/>
      <c r="V138" s="728"/>
      <c r="W138" s="728"/>
      <c r="X138" s="728"/>
      <c r="Y138" s="728"/>
      <c r="Z138" s="728"/>
    </row>
    <row r="139" spans="1:26" ht="118.8">
      <c r="A139" s="736"/>
      <c r="B139" s="747" t="s">
        <v>2201</v>
      </c>
      <c r="C139" s="738"/>
      <c r="D139" s="748"/>
      <c r="E139" s="749"/>
      <c r="F139" s="757"/>
      <c r="H139" s="728"/>
      <c r="I139" s="728"/>
      <c r="J139" s="728"/>
      <c r="K139" s="728"/>
      <c r="L139" s="728"/>
      <c r="M139" s="728"/>
      <c r="N139" s="728"/>
      <c r="O139" s="728"/>
      <c r="P139" s="728"/>
      <c r="Q139" s="728"/>
      <c r="R139" s="728"/>
      <c r="S139" s="728"/>
      <c r="T139" s="728"/>
      <c r="U139" s="728"/>
      <c r="V139" s="728"/>
      <c r="W139" s="728"/>
      <c r="X139" s="728"/>
      <c r="Y139" s="728"/>
      <c r="Z139" s="728"/>
    </row>
    <row r="140" spans="1:26">
      <c r="A140" s="736"/>
      <c r="B140" s="747" t="s">
        <v>306</v>
      </c>
      <c r="C140" s="738"/>
      <c r="D140" s="748"/>
      <c r="E140" s="749"/>
      <c r="F140" s="757"/>
      <c r="H140" s="728"/>
      <c r="I140" s="728"/>
      <c r="J140" s="728"/>
      <c r="K140" s="728"/>
      <c r="L140" s="728"/>
      <c r="M140" s="728"/>
      <c r="N140" s="728"/>
      <c r="O140" s="728"/>
      <c r="P140" s="728"/>
      <c r="Q140" s="728"/>
      <c r="R140" s="728"/>
      <c r="S140" s="728"/>
      <c r="T140" s="728"/>
      <c r="U140" s="728"/>
      <c r="V140" s="728"/>
      <c r="W140" s="728"/>
      <c r="X140" s="728"/>
      <c r="Y140" s="728"/>
      <c r="Z140" s="728"/>
    </row>
    <row r="141" spans="1:26" ht="26.4">
      <c r="A141" s="736" t="s">
        <v>178</v>
      </c>
      <c r="B141" s="747" t="s">
        <v>2202</v>
      </c>
      <c r="C141" s="738"/>
      <c r="D141" s="748"/>
      <c r="E141" s="749">
        <v>0</v>
      </c>
      <c r="F141" s="757"/>
      <c r="H141" s="728"/>
      <c r="I141" s="728"/>
      <c r="J141" s="728"/>
      <c r="K141" s="728"/>
      <c r="L141" s="728"/>
      <c r="M141" s="728"/>
      <c r="N141" s="728"/>
      <c r="O141" s="728"/>
      <c r="P141" s="728"/>
      <c r="Q141" s="728"/>
      <c r="R141" s="728"/>
      <c r="S141" s="728"/>
      <c r="T141" s="728"/>
      <c r="U141" s="728"/>
      <c r="V141" s="728"/>
      <c r="W141" s="728"/>
      <c r="X141" s="728"/>
      <c r="Y141" s="728"/>
      <c r="Z141" s="728"/>
    </row>
    <row r="142" spans="1:26" ht="52.8">
      <c r="A142" s="736" t="s">
        <v>178</v>
      </c>
      <c r="B142" s="770" t="s">
        <v>311</v>
      </c>
      <c r="C142" s="738"/>
      <c r="D142" s="748"/>
      <c r="E142" s="749">
        <v>0</v>
      </c>
      <c r="F142" s="757"/>
      <c r="H142" s="728"/>
      <c r="I142" s="728"/>
      <c r="J142" s="728"/>
      <c r="K142" s="728"/>
      <c r="L142" s="728"/>
      <c r="M142" s="728"/>
      <c r="N142" s="728"/>
      <c r="O142" s="728"/>
      <c r="P142" s="728"/>
      <c r="Q142" s="728"/>
      <c r="R142" s="728"/>
      <c r="S142" s="728"/>
      <c r="T142" s="728"/>
      <c r="U142" s="728"/>
      <c r="V142" s="728"/>
      <c r="W142" s="728"/>
      <c r="X142" s="728"/>
      <c r="Y142" s="728"/>
      <c r="Z142" s="728"/>
    </row>
    <row r="143" spans="1:26" ht="26.4">
      <c r="A143" s="736" t="s">
        <v>178</v>
      </c>
      <c r="B143" s="770" t="s">
        <v>309</v>
      </c>
      <c r="C143" s="738"/>
      <c r="D143" s="748"/>
      <c r="E143" s="749">
        <v>0</v>
      </c>
      <c r="F143" s="757"/>
      <c r="H143" s="728"/>
      <c r="I143" s="728"/>
      <c r="J143" s="728"/>
      <c r="K143" s="728"/>
      <c r="L143" s="728"/>
      <c r="M143" s="728"/>
      <c r="N143" s="728"/>
      <c r="O143" s="728"/>
      <c r="P143" s="728"/>
      <c r="Q143" s="728"/>
      <c r="R143" s="728"/>
      <c r="S143" s="728"/>
      <c r="T143" s="728"/>
      <c r="U143" s="728"/>
      <c r="V143" s="728"/>
      <c r="W143" s="728"/>
      <c r="X143" s="728"/>
      <c r="Y143" s="728"/>
      <c r="Z143" s="728"/>
    </row>
    <row r="144" spans="1:26" ht="39.6">
      <c r="A144" s="736" t="s">
        <v>178</v>
      </c>
      <c r="B144" s="762" t="s">
        <v>313</v>
      </c>
      <c r="C144" s="738"/>
      <c r="D144" s="748"/>
      <c r="E144" s="749"/>
      <c r="F144" s="757"/>
      <c r="H144" s="728"/>
      <c r="I144" s="728"/>
      <c r="J144" s="728"/>
      <c r="K144" s="728"/>
      <c r="L144" s="728"/>
      <c r="M144" s="728"/>
      <c r="N144" s="728"/>
      <c r="O144" s="728"/>
      <c r="P144" s="728"/>
      <c r="Q144" s="728"/>
      <c r="R144" s="728"/>
      <c r="S144" s="728"/>
      <c r="T144" s="728"/>
      <c r="U144" s="728"/>
      <c r="V144" s="728"/>
      <c r="W144" s="728"/>
      <c r="X144" s="728"/>
      <c r="Y144" s="728"/>
      <c r="Z144" s="728"/>
    </row>
    <row r="145" spans="1:26">
      <c r="A145" s="736"/>
      <c r="B145" s="747" t="s">
        <v>2197</v>
      </c>
      <c r="C145" s="738"/>
      <c r="D145" s="748"/>
      <c r="E145" s="749"/>
      <c r="F145" s="757"/>
      <c r="H145" s="728"/>
      <c r="I145" s="728"/>
      <c r="J145" s="728"/>
      <c r="K145" s="728"/>
      <c r="L145" s="728"/>
      <c r="M145" s="728"/>
      <c r="N145" s="728"/>
      <c r="O145" s="728"/>
      <c r="P145" s="728"/>
      <c r="Q145" s="728"/>
      <c r="R145" s="728"/>
      <c r="S145" s="728"/>
      <c r="T145" s="728"/>
      <c r="U145" s="728"/>
      <c r="V145" s="728"/>
      <c r="W145" s="728"/>
      <c r="X145" s="728"/>
      <c r="Y145" s="728"/>
      <c r="Z145" s="728"/>
    </row>
    <row r="146" spans="1:26">
      <c r="A146" s="736"/>
      <c r="B146" s="747" t="s">
        <v>2204</v>
      </c>
      <c r="C146" s="738" t="s">
        <v>215</v>
      </c>
      <c r="D146" s="748">
        <v>15</v>
      </c>
      <c r="E146" s="749"/>
      <c r="F146" s="757">
        <f t="shared" ref="F146:F147" si="6">D146*E146</f>
        <v>0</v>
      </c>
      <c r="H146" s="728"/>
      <c r="I146" s="728"/>
      <c r="J146" s="728"/>
      <c r="K146" s="728"/>
      <c r="L146" s="728"/>
      <c r="M146" s="728"/>
      <c r="N146" s="728"/>
      <c r="O146" s="728"/>
      <c r="P146" s="728"/>
      <c r="Q146" s="728"/>
      <c r="R146" s="728"/>
      <c r="S146" s="728"/>
      <c r="T146" s="728"/>
      <c r="U146" s="728"/>
      <c r="V146" s="728"/>
      <c r="W146" s="728"/>
      <c r="X146" s="728"/>
      <c r="Y146" s="728"/>
      <c r="Z146" s="728"/>
    </row>
    <row r="147" spans="1:26">
      <c r="A147" s="736"/>
      <c r="B147" s="747" t="s">
        <v>2203</v>
      </c>
      <c r="C147" s="738" t="s">
        <v>215</v>
      </c>
      <c r="D147" s="748">
        <v>5</v>
      </c>
      <c r="E147" s="749"/>
      <c r="F147" s="757">
        <f t="shared" si="6"/>
        <v>0</v>
      </c>
      <c r="H147" s="728"/>
      <c r="I147" s="728"/>
      <c r="J147" s="728"/>
      <c r="K147" s="728"/>
      <c r="L147" s="728"/>
      <c r="M147" s="728"/>
      <c r="N147" s="728"/>
      <c r="O147" s="728"/>
      <c r="P147" s="728"/>
      <c r="Q147" s="728"/>
      <c r="R147" s="728"/>
      <c r="S147" s="728"/>
      <c r="T147" s="728"/>
      <c r="U147" s="728"/>
      <c r="V147" s="728"/>
      <c r="W147" s="728"/>
      <c r="X147" s="728"/>
      <c r="Y147" s="728"/>
      <c r="Z147" s="728"/>
    </row>
    <row r="148" spans="1:26">
      <c r="A148" s="736"/>
      <c r="B148" s="747"/>
      <c r="C148" s="738"/>
      <c r="D148" s="748"/>
      <c r="E148" s="749"/>
      <c r="F148" s="757"/>
      <c r="H148" s="728"/>
      <c r="I148" s="728"/>
      <c r="J148" s="728"/>
      <c r="K148" s="728"/>
      <c r="L148" s="728"/>
      <c r="M148" s="728"/>
      <c r="N148" s="728"/>
      <c r="O148" s="728"/>
      <c r="P148" s="728"/>
      <c r="Q148" s="728"/>
      <c r="R148" s="728"/>
      <c r="S148" s="728"/>
      <c r="T148" s="728"/>
      <c r="U148" s="728"/>
      <c r="V148" s="728"/>
      <c r="W148" s="728"/>
      <c r="X148" s="728"/>
      <c r="Y148" s="728"/>
      <c r="Z148" s="728"/>
    </row>
    <row r="149" spans="1:26">
      <c r="A149" s="763" t="s">
        <v>427</v>
      </c>
      <c r="B149" s="767" t="s">
        <v>2194</v>
      </c>
      <c r="C149" s="738"/>
      <c r="D149" s="748"/>
      <c r="E149" s="749"/>
      <c r="F149" s="757"/>
      <c r="H149" s="728"/>
      <c r="I149" s="728"/>
      <c r="J149" s="728"/>
      <c r="K149" s="728"/>
      <c r="L149" s="728"/>
      <c r="M149" s="728"/>
      <c r="N149" s="728"/>
      <c r="O149" s="728"/>
      <c r="P149" s="728"/>
      <c r="Q149" s="728"/>
      <c r="R149" s="728"/>
      <c r="S149" s="728"/>
      <c r="T149" s="728"/>
      <c r="U149" s="728"/>
      <c r="V149" s="728"/>
      <c r="W149" s="728"/>
      <c r="X149" s="728"/>
      <c r="Y149" s="728"/>
      <c r="Z149" s="728"/>
    </row>
    <row r="150" spans="1:26" ht="132">
      <c r="A150" s="736"/>
      <c r="B150" s="747" t="s">
        <v>2246</v>
      </c>
      <c r="C150" s="738"/>
      <c r="D150" s="748"/>
      <c r="E150" s="749"/>
      <c r="F150" s="757"/>
      <c r="H150" s="728"/>
      <c r="I150" s="728"/>
      <c r="J150" s="728"/>
      <c r="K150" s="728"/>
      <c r="L150" s="728"/>
      <c r="M150" s="728"/>
      <c r="N150" s="728"/>
      <c r="O150" s="728"/>
      <c r="P150" s="728"/>
      <c r="Q150" s="728"/>
      <c r="R150" s="728"/>
      <c r="S150" s="728"/>
      <c r="T150" s="728"/>
      <c r="U150" s="728"/>
      <c r="V150" s="728"/>
      <c r="W150" s="728"/>
      <c r="X150" s="728"/>
      <c r="Y150" s="728"/>
      <c r="Z150" s="728"/>
    </row>
    <row r="151" spans="1:26">
      <c r="A151" s="736"/>
      <c r="B151" s="747" t="s">
        <v>1425</v>
      </c>
      <c r="C151" s="738" t="s">
        <v>179</v>
      </c>
      <c r="D151" s="748">
        <v>67</v>
      </c>
      <c r="E151" s="749"/>
      <c r="F151" s="757">
        <f t="shared" ref="F151" si="7">D151*E151</f>
        <v>0</v>
      </c>
      <c r="H151" s="728"/>
      <c r="I151" s="728"/>
      <c r="J151" s="728"/>
      <c r="K151" s="728"/>
      <c r="L151" s="728"/>
      <c r="M151" s="728"/>
      <c r="N151" s="728"/>
      <c r="O151" s="728"/>
      <c r="P151" s="728"/>
      <c r="Q151" s="728"/>
      <c r="R151" s="728"/>
      <c r="S151" s="728"/>
      <c r="T151" s="728"/>
      <c r="U151" s="728"/>
      <c r="V151" s="728"/>
      <c r="W151" s="728"/>
      <c r="X151" s="728"/>
      <c r="Y151" s="728"/>
      <c r="Z151" s="728"/>
    </row>
    <row r="152" spans="1:26">
      <c r="A152" s="736"/>
      <c r="B152" s="747"/>
      <c r="C152" s="738"/>
      <c r="D152" s="748"/>
      <c r="E152" s="749"/>
      <c r="F152" s="757"/>
      <c r="H152" s="728"/>
      <c r="I152" s="728"/>
      <c r="J152" s="728"/>
      <c r="K152" s="728"/>
      <c r="L152" s="728"/>
      <c r="M152" s="728"/>
      <c r="N152" s="728"/>
      <c r="O152" s="728"/>
      <c r="P152" s="728"/>
      <c r="Q152" s="728"/>
      <c r="R152" s="728"/>
      <c r="S152" s="728"/>
      <c r="T152" s="728"/>
      <c r="U152" s="728"/>
      <c r="V152" s="728"/>
      <c r="W152" s="728"/>
      <c r="X152" s="728"/>
      <c r="Y152" s="728"/>
      <c r="Z152" s="728"/>
    </row>
    <row r="153" spans="1:26">
      <c r="A153" s="736"/>
      <c r="B153" s="747"/>
      <c r="C153" s="738"/>
      <c r="D153" s="748"/>
      <c r="E153" s="749"/>
      <c r="F153" s="757"/>
      <c r="H153" s="728"/>
      <c r="I153" s="728"/>
      <c r="J153" s="728"/>
      <c r="K153" s="728"/>
      <c r="L153" s="728"/>
      <c r="M153" s="728"/>
      <c r="N153" s="728"/>
      <c r="O153" s="728"/>
      <c r="P153" s="728"/>
      <c r="Q153" s="728"/>
      <c r="R153" s="728"/>
      <c r="S153" s="728"/>
      <c r="T153" s="728"/>
      <c r="U153" s="728"/>
      <c r="V153" s="728"/>
      <c r="W153" s="728"/>
      <c r="X153" s="728"/>
      <c r="Y153" s="728"/>
      <c r="Z153" s="728"/>
    </row>
    <row r="154" spans="1:26" ht="26.4">
      <c r="A154" s="763" t="s">
        <v>428</v>
      </c>
      <c r="B154" s="764" t="s">
        <v>2249</v>
      </c>
      <c r="C154" s="738"/>
      <c r="D154" s="748"/>
      <c r="E154" s="749"/>
      <c r="F154" s="757">
        <f t="shared" si="2"/>
        <v>0</v>
      </c>
      <c r="H154" s="728"/>
      <c r="I154" s="728"/>
      <c r="J154" s="728"/>
      <c r="K154" s="728"/>
      <c r="L154" s="728"/>
      <c r="M154" s="728"/>
      <c r="N154" s="728"/>
      <c r="O154" s="728"/>
      <c r="P154" s="728"/>
      <c r="Q154" s="728"/>
      <c r="R154" s="728"/>
      <c r="S154" s="728"/>
      <c r="T154" s="728"/>
      <c r="U154" s="728"/>
      <c r="V154" s="728"/>
      <c r="W154" s="728"/>
      <c r="X154" s="728"/>
      <c r="Y154" s="728"/>
      <c r="Z154" s="728"/>
    </row>
    <row r="155" spans="1:26" ht="118.8">
      <c r="A155" s="736"/>
      <c r="B155" s="747" t="s">
        <v>2247</v>
      </c>
      <c r="C155" s="738"/>
      <c r="D155" s="748"/>
      <c r="E155" s="749"/>
      <c r="F155" s="757"/>
      <c r="G155" s="760"/>
      <c r="H155" s="728"/>
      <c r="I155" s="728"/>
      <c r="J155" s="728"/>
      <c r="K155" s="728"/>
      <c r="L155" s="728"/>
      <c r="M155" s="728"/>
      <c r="N155" s="728"/>
      <c r="O155" s="728"/>
      <c r="P155" s="728"/>
      <c r="Q155" s="728"/>
      <c r="R155" s="728"/>
      <c r="S155" s="728"/>
      <c r="T155" s="728"/>
      <c r="U155" s="728"/>
      <c r="V155" s="728"/>
      <c r="W155" s="728"/>
      <c r="X155" s="728"/>
      <c r="Y155" s="728"/>
      <c r="Z155" s="728"/>
    </row>
    <row r="156" spans="1:26">
      <c r="A156" s="736"/>
      <c r="B156" s="747" t="s">
        <v>306</v>
      </c>
      <c r="C156" s="738"/>
      <c r="D156" s="748"/>
      <c r="E156" s="749"/>
      <c r="F156" s="757"/>
      <c r="H156" s="728"/>
      <c r="I156" s="728"/>
      <c r="J156" s="728"/>
      <c r="K156" s="728"/>
      <c r="L156" s="728"/>
      <c r="M156" s="728"/>
      <c r="N156" s="728"/>
      <c r="O156" s="728"/>
      <c r="P156" s="728"/>
      <c r="Q156" s="728"/>
      <c r="R156" s="728"/>
      <c r="S156" s="728"/>
      <c r="T156" s="728"/>
      <c r="U156" s="728"/>
      <c r="V156" s="728"/>
      <c r="W156" s="728"/>
      <c r="X156" s="728"/>
      <c r="Y156" s="728"/>
      <c r="Z156" s="728"/>
    </row>
    <row r="157" spans="1:26" ht="52.8">
      <c r="A157" s="736" t="s">
        <v>178</v>
      </c>
      <c r="B157" s="747" t="s">
        <v>2248</v>
      </c>
      <c r="C157" s="738"/>
      <c r="D157" s="748"/>
      <c r="E157" s="749">
        <v>0</v>
      </c>
      <c r="F157" s="757"/>
      <c r="H157" s="728"/>
      <c r="I157" s="728"/>
      <c r="J157" s="728"/>
      <c r="K157" s="728"/>
      <c r="L157" s="728"/>
      <c r="M157" s="728"/>
      <c r="N157" s="728"/>
      <c r="O157" s="728"/>
      <c r="P157" s="728"/>
      <c r="Q157" s="728"/>
      <c r="R157" s="728"/>
      <c r="S157" s="728"/>
      <c r="T157" s="728"/>
      <c r="U157" s="728"/>
      <c r="V157" s="728"/>
      <c r="W157" s="728"/>
      <c r="X157" s="728"/>
      <c r="Y157" s="728"/>
      <c r="Z157" s="728"/>
    </row>
    <row r="158" spans="1:26" ht="52.8">
      <c r="A158" s="736" t="s">
        <v>178</v>
      </c>
      <c r="B158" s="770" t="s">
        <v>311</v>
      </c>
      <c r="C158" s="738"/>
      <c r="D158" s="748"/>
      <c r="E158" s="749">
        <v>0</v>
      </c>
      <c r="F158" s="757"/>
      <c r="G158" s="760"/>
      <c r="H158" s="728"/>
      <c r="I158" s="728"/>
      <c r="J158" s="728"/>
      <c r="K158" s="728"/>
      <c r="L158" s="728"/>
      <c r="M158" s="728"/>
      <c r="N158" s="728"/>
      <c r="O158" s="728"/>
      <c r="P158" s="728"/>
      <c r="Q158" s="728"/>
      <c r="R158" s="728"/>
      <c r="S158" s="728"/>
      <c r="T158" s="728"/>
      <c r="U158" s="728"/>
      <c r="V158" s="728"/>
      <c r="W158" s="728"/>
      <c r="X158" s="728"/>
      <c r="Y158" s="728"/>
      <c r="Z158" s="728"/>
    </row>
    <row r="159" spans="1:26" ht="26.4">
      <c r="A159" s="736" t="s">
        <v>178</v>
      </c>
      <c r="B159" s="770" t="s">
        <v>309</v>
      </c>
      <c r="C159" s="738"/>
      <c r="D159" s="748"/>
      <c r="E159" s="749">
        <v>0</v>
      </c>
      <c r="F159" s="757"/>
      <c r="H159" s="728"/>
      <c r="I159" s="728"/>
      <c r="J159" s="728"/>
      <c r="K159" s="728"/>
      <c r="L159" s="728"/>
      <c r="M159" s="728"/>
      <c r="N159" s="728"/>
      <c r="O159" s="728"/>
      <c r="P159" s="728"/>
      <c r="Q159" s="728"/>
      <c r="R159" s="728"/>
      <c r="S159" s="728"/>
      <c r="T159" s="728"/>
      <c r="U159" s="728"/>
      <c r="V159" s="728"/>
      <c r="W159" s="728"/>
      <c r="X159" s="728"/>
      <c r="Y159" s="728"/>
      <c r="Z159" s="728"/>
    </row>
    <row r="160" spans="1:26" ht="39.6">
      <c r="A160" s="736" t="s">
        <v>178</v>
      </c>
      <c r="B160" s="90" t="s">
        <v>313</v>
      </c>
      <c r="C160" s="738"/>
      <c r="D160" s="748"/>
      <c r="E160" s="749">
        <v>0</v>
      </c>
      <c r="F160" s="757"/>
      <c r="H160" s="728"/>
      <c r="I160" s="728"/>
      <c r="J160" s="728"/>
      <c r="K160" s="728"/>
      <c r="L160" s="728"/>
      <c r="M160" s="728"/>
      <c r="N160" s="728"/>
      <c r="O160" s="728"/>
      <c r="P160" s="728"/>
      <c r="Q160" s="728"/>
      <c r="R160" s="728"/>
      <c r="S160" s="728"/>
      <c r="T160" s="728"/>
      <c r="U160" s="728"/>
      <c r="V160" s="728"/>
      <c r="W160" s="728"/>
      <c r="X160" s="728"/>
      <c r="Y160" s="728"/>
      <c r="Z160" s="728"/>
    </row>
    <row r="161" spans="1:26">
      <c r="A161" s="736"/>
      <c r="B161" s="747" t="s">
        <v>222</v>
      </c>
      <c r="C161" s="738" t="s">
        <v>201</v>
      </c>
      <c r="D161" s="748">
        <v>1</v>
      </c>
      <c r="E161" s="749"/>
      <c r="F161" s="757">
        <f t="shared" si="2"/>
        <v>0</v>
      </c>
      <c r="H161" s="728"/>
      <c r="I161" s="728"/>
      <c r="J161" s="728"/>
      <c r="K161" s="728"/>
      <c r="L161" s="728"/>
      <c r="M161" s="728"/>
      <c r="N161" s="728"/>
      <c r="O161" s="728"/>
      <c r="P161" s="728"/>
      <c r="Q161" s="728"/>
      <c r="R161" s="728"/>
      <c r="S161" s="728"/>
      <c r="T161" s="728"/>
      <c r="U161" s="728"/>
      <c r="V161" s="728"/>
      <c r="W161" s="728"/>
      <c r="X161" s="728"/>
      <c r="Y161" s="728"/>
      <c r="Z161" s="728"/>
    </row>
    <row r="162" spans="1:26">
      <c r="A162" s="736"/>
      <c r="B162" s="747"/>
      <c r="C162" s="738"/>
      <c r="D162" s="748"/>
      <c r="E162" s="749"/>
      <c r="F162" s="757">
        <f t="shared" si="2"/>
        <v>0</v>
      </c>
      <c r="H162" s="728"/>
      <c r="I162" s="728"/>
      <c r="J162" s="728"/>
      <c r="K162" s="728"/>
      <c r="L162" s="728"/>
      <c r="M162" s="728"/>
      <c r="N162" s="728"/>
      <c r="O162" s="728"/>
      <c r="P162" s="728"/>
      <c r="Q162" s="728"/>
      <c r="R162" s="728"/>
      <c r="S162" s="728"/>
      <c r="T162" s="728"/>
      <c r="U162" s="728"/>
      <c r="V162" s="728"/>
      <c r="W162" s="728"/>
      <c r="X162" s="728"/>
      <c r="Y162" s="728"/>
      <c r="Z162" s="728"/>
    </row>
    <row r="163" spans="1:26">
      <c r="A163" s="758" t="s">
        <v>569</v>
      </c>
      <c r="B163" s="764" t="s">
        <v>2218</v>
      </c>
      <c r="C163" s="738"/>
      <c r="D163" s="748"/>
      <c r="E163" s="749"/>
      <c r="F163" s="757">
        <f t="shared" si="2"/>
        <v>0</v>
      </c>
      <c r="H163" s="728"/>
      <c r="I163" s="728"/>
      <c r="J163" s="728"/>
      <c r="K163" s="728"/>
      <c r="L163" s="728"/>
      <c r="M163" s="728"/>
      <c r="N163" s="728"/>
      <c r="O163" s="728"/>
      <c r="P163" s="728"/>
      <c r="Q163" s="728"/>
      <c r="R163" s="728"/>
      <c r="S163" s="728"/>
      <c r="T163" s="728"/>
      <c r="U163" s="728"/>
      <c r="V163" s="728"/>
      <c r="W163" s="728"/>
      <c r="X163" s="728"/>
      <c r="Y163" s="728"/>
      <c r="Z163" s="728"/>
    </row>
    <row r="164" spans="1:26" ht="132">
      <c r="A164" s="758"/>
      <c r="B164" s="771" t="s">
        <v>2222</v>
      </c>
      <c r="C164" s="738"/>
      <c r="D164" s="748"/>
      <c r="E164" s="749"/>
      <c r="F164" s="757"/>
      <c r="H164" s="728"/>
      <c r="I164" s="728"/>
      <c r="J164" s="728"/>
      <c r="K164" s="728"/>
      <c r="L164" s="728"/>
      <c r="M164" s="728"/>
      <c r="N164" s="728"/>
      <c r="O164" s="728"/>
      <c r="P164" s="728"/>
      <c r="Q164" s="728"/>
      <c r="R164" s="728"/>
      <c r="S164" s="728"/>
      <c r="T164" s="728"/>
      <c r="U164" s="728"/>
      <c r="V164" s="728"/>
      <c r="W164" s="728"/>
      <c r="X164" s="728"/>
      <c r="Y164" s="728"/>
      <c r="Z164" s="728"/>
    </row>
    <row r="165" spans="1:26">
      <c r="A165" s="736"/>
      <c r="B165" s="747" t="s">
        <v>306</v>
      </c>
      <c r="C165" s="774"/>
      <c r="D165" s="772"/>
      <c r="E165" s="773"/>
      <c r="F165" s="757"/>
      <c r="H165" s="728"/>
      <c r="I165" s="728"/>
      <c r="J165" s="728"/>
      <c r="K165" s="728"/>
      <c r="L165" s="728"/>
      <c r="M165" s="728"/>
      <c r="N165" s="728"/>
      <c r="O165" s="728"/>
      <c r="P165" s="728"/>
      <c r="Q165" s="728"/>
      <c r="R165" s="728"/>
      <c r="S165" s="728"/>
      <c r="T165" s="728"/>
      <c r="U165" s="728"/>
      <c r="V165" s="728"/>
      <c r="W165" s="728"/>
      <c r="X165" s="728"/>
      <c r="Y165" s="728"/>
      <c r="Z165" s="728"/>
    </row>
    <row r="166" spans="1:26" ht="26.4">
      <c r="A166" s="736" t="s">
        <v>178</v>
      </c>
      <c r="B166" s="771" t="s">
        <v>2217</v>
      </c>
      <c r="C166" s="774"/>
      <c r="D166" s="772"/>
      <c r="E166" s="773"/>
      <c r="F166" s="757"/>
      <c r="H166" s="728"/>
      <c r="I166" s="728"/>
      <c r="J166" s="728"/>
      <c r="K166" s="728"/>
      <c r="L166" s="728"/>
      <c r="M166" s="728"/>
      <c r="N166" s="728"/>
      <c r="O166" s="728"/>
      <c r="P166" s="728"/>
      <c r="Q166" s="728"/>
      <c r="R166" s="728"/>
      <c r="S166" s="728"/>
      <c r="T166" s="728"/>
      <c r="U166" s="728"/>
      <c r="V166" s="728"/>
      <c r="W166" s="728"/>
      <c r="X166" s="728"/>
      <c r="Y166" s="728"/>
      <c r="Z166" s="728"/>
    </row>
    <row r="167" spans="1:26" ht="52.8">
      <c r="A167" s="736" t="s">
        <v>178</v>
      </c>
      <c r="B167" s="770" t="s">
        <v>311</v>
      </c>
      <c r="C167" s="738"/>
      <c r="D167" s="748"/>
      <c r="E167" s="749">
        <v>0</v>
      </c>
      <c r="F167" s="757"/>
      <c r="H167" s="728"/>
      <c r="I167" s="728"/>
      <c r="J167" s="728"/>
      <c r="K167" s="728"/>
      <c r="L167" s="728"/>
      <c r="M167" s="728"/>
      <c r="N167" s="728"/>
      <c r="O167" s="728"/>
      <c r="P167" s="728"/>
      <c r="Q167" s="728"/>
      <c r="R167" s="728"/>
      <c r="S167" s="728"/>
      <c r="T167" s="728"/>
      <c r="U167" s="728"/>
      <c r="V167" s="728"/>
      <c r="W167" s="728"/>
      <c r="X167" s="728"/>
      <c r="Y167" s="728"/>
      <c r="Z167" s="728"/>
    </row>
    <row r="168" spans="1:26" ht="26.4">
      <c r="A168" s="736" t="s">
        <v>178</v>
      </c>
      <c r="B168" s="770" t="s">
        <v>309</v>
      </c>
      <c r="C168" s="738"/>
      <c r="D168" s="748"/>
      <c r="E168" s="749">
        <v>0</v>
      </c>
      <c r="F168" s="757"/>
      <c r="H168" s="728"/>
      <c r="I168" s="728"/>
      <c r="J168" s="728"/>
      <c r="K168" s="728"/>
      <c r="L168" s="728"/>
      <c r="M168" s="728"/>
      <c r="N168" s="728"/>
      <c r="O168" s="728"/>
      <c r="P168" s="728"/>
      <c r="Q168" s="728"/>
      <c r="R168" s="728"/>
      <c r="S168" s="728"/>
      <c r="T168" s="728"/>
      <c r="U168" s="728"/>
      <c r="V168" s="728"/>
      <c r="W168" s="728"/>
      <c r="X168" s="728"/>
      <c r="Y168" s="728"/>
      <c r="Z168" s="728"/>
    </row>
    <row r="169" spans="1:26" ht="39.6">
      <c r="A169" s="736" t="s">
        <v>178</v>
      </c>
      <c r="B169" s="762" t="s">
        <v>313</v>
      </c>
      <c r="C169" s="738"/>
      <c r="D169" s="748"/>
      <c r="E169" s="749">
        <v>0</v>
      </c>
      <c r="F169" s="757"/>
      <c r="H169" s="728"/>
      <c r="I169" s="728"/>
      <c r="J169" s="728"/>
      <c r="K169" s="728"/>
      <c r="L169" s="728"/>
      <c r="M169" s="728"/>
      <c r="N169" s="728"/>
      <c r="O169" s="728"/>
      <c r="P169" s="728"/>
      <c r="Q169" s="728"/>
      <c r="R169" s="728"/>
      <c r="S169" s="728"/>
      <c r="T169" s="728"/>
      <c r="U169" s="728"/>
      <c r="V169" s="728"/>
      <c r="W169" s="728"/>
      <c r="X169" s="728"/>
      <c r="Y169" s="728"/>
      <c r="Z169" s="728"/>
    </row>
    <row r="170" spans="1:26">
      <c r="A170" s="736"/>
      <c r="B170" s="747" t="s">
        <v>214</v>
      </c>
      <c r="C170" s="738" t="s">
        <v>215</v>
      </c>
      <c r="D170" s="748">
        <v>2</v>
      </c>
      <c r="E170" s="749"/>
      <c r="F170" s="757">
        <f t="shared" ref="F170" si="8">D170*E170</f>
        <v>0</v>
      </c>
      <c r="H170" s="728"/>
      <c r="I170" s="728"/>
      <c r="J170" s="728"/>
      <c r="K170" s="728"/>
      <c r="L170" s="728"/>
      <c r="M170" s="728"/>
      <c r="N170" s="728"/>
      <c r="O170" s="728"/>
      <c r="P170" s="728"/>
      <c r="Q170" s="728"/>
      <c r="R170" s="728"/>
      <c r="S170" s="728"/>
      <c r="T170" s="728"/>
      <c r="U170" s="728"/>
      <c r="V170" s="728"/>
      <c r="W170" s="728"/>
      <c r="X170" s="728"/>
      <c r="Y170" s="728"/>
      <c r="Z170" s="728"/>
    </row>
    <row r="171" spans="1:26">
      <c r="A171" s="758"/>
      <c r="B171" s="764"/>
      <c r="C171" s="738"/>
      <c r="D171" s="748"/>
      <c r="E171" s="749"/>
      <c r="F171" s="757"/>
      <c r="H171" s="728"/>
      <c r="I171" s="728"/>
      <c r="J171" s="728"/>
      <c r="K171" s="728"/>
      <c r="L171" s="728"/>
      <c r="M171" s="728"/>
      <c r="N171" s="728"/>
      <c r="O171" s="728"/>
      <c r="P171" s="728"/>
      <c r="Q171" s="728"/>
      <c r="R171" s="728"/>
      <c r="S171" s="728"/>
      <c r="T171" s="728"/>
      <c r="U171" s="728"/>
      <c r="V171" s="728"/>
      <c r="W171" s="728"/>
      <c r="X171" s="728"/>
      <c r="Y171" s="728"/>
      <c r="Z171" s="728"/>
    </row>
    <row r="172" spans="1:26">
      <c r="A172" s="758" t="s">
        <v>570</v>
      </c>
      <c r="B172" s="759" t="s">
        <v>2124</v>
      </c>
      <c r="C172" s="738"/>
      <c r="D172" s="748"/>
      <c r="E172" s="749"/>
      <c r="F172" s="757">
        <f t="shared" ref="F172:F226" si="9">D172*E172</f>
        <v>0</v>
      </c>
      <c r="H172" s="728"/>
      <c r="I172" s="728"/>
      <c r="J172" s="728"/>
      <c r="K172" s="728"/>
      <c r="L172" s="728"/>
      <c r="M172" s="728"/>
      <c r="N172" s="728"/>
      <c r="O172" s="728"/>
      <c r="P172" s="728"/>
      <c r="Q172" s="728"/>
      <c r="R172" s="728"/>
      <c r="S172" s="728"/>
      <c r="T172" s="728"/>
      <c r="U172" s="728"/>
      <c r="V172" s="728"/>
      <c r="W172" s="728"/>
      <c r="X172" s="728"/>
      <c r="Y172" s="728"/>
      <c r="Z172" s="728"/>
    </row>
    <row r="173" spans="1:26" ht="158.4">
      <c r="A173" s="736"/>
      <c r="B173" s="747" t="s">
        <v>2250</v>
      </c>
      <c r="C173" s="738"/>
      <c r="D173" s="748"/>
      <c r="E173" s="749">
        <v>0</v>
      </c>
      <c r="F173" s="757"/>
      <c r="G173" s="765"/>
      <c r="H173" s="728"/>
      <c r="I173" s="728"/>
      <c r="J173" s="728"/>
      <c r="K173" s="728"/>
      <c r="L173" s="728"/>
      <c r="M173" s="728"/>
      <c r="N173" s="728"/>
      <c r="O173" s="728"/>
      <c r="P173" s="728"/>
      <c r="Q173" s="728"/>
      <c r="R173" s="728"/>
      <c r="S173" s="728"/>
      <c r="T173" s="728"/>
      <c r="U173" s="728"/>
      <c r="V173" s="728"/>
      <c r="W173" s="728"/>
      <c r="X173" s="728"/>
      <c r="Y173" s="728"/>
      <c r="Z173" s="728"/>
    </row>
    <row r="174" spans="1:26">
      <c r="A174" s="736"/>
      <c r="B174" s="747" t="s">
        <v>306</v>
      </c>
      <c r="C174" s="738"/>
      <c r="D174" s="748"/>
      <c r="E174" s="749">
        <v>0</v>
      </c>
      <c r="F174" s="757"/>
      <c r="H174" s="728"/>
      <c r="I174" s="728"/>
      <c r="J174" s="728"/>
      <c r="K174" s="728"/>
      <c r="L174" s="728"/>
      <c r="M174" s="728"/>
      <c r="N174" s="728"/>
      <c r="O174" s="728"/>
      <c r="P174" s="728"/>
      <c r="Q174" s="728"/>
      <c r="R174" s="728"/>
      <c r="S174" s="728"/>
      <c r="T174" s="728"/>
      <c r="U174" s="728"/>
      <c r="V174" s="728"/>
      <c r="W174" s="728"/>
      <c r="X174" s="728"/>
      <c r="Y174" s="728"/>
      <c r="Z174" s="728"/>
    </row>
    <row r="175" spans="1:26" ht="66">
      <c r="A175" s="736" t="s">
        <v>178</v>
      </c>
      <c r="B175" s="747" t="s">
        <v>2123</v>
      </c>
      <c r="C175" s="738"/>
      <c r="D175" s="748"/>
      <c r="E175" s="749"/>
      <c r="F175" s="757"/>
      <c r="G175" s="760"/>
      <c r="H175" s="728"/>
      <c r="I175" s="728"/>
      <c r="J175" s="728"/>
      <c r="K175" s="728"/>
      <c r="L175" s="728"/>
      <c r="M175" s="728"/>
      <c r="N175" s="728"/>
      <c r="O175" s="728"/>
      <c r="P175" s="728"/>
      <c r="Q175" s="728"/>
      <c r="R175" s="728"/>
      <c r="S175" s="728"/>
      <c r="T175" s="728"/>
      <c r="U175" s="728"/>
      <c r="V175" s="728"/>
      <c r="W175" s="728"/>
      <c r="X175" s="728"/>
      <c r="Y175" s="728"/>
      <c r="Z175" s="728"/>
    </row>
    <row r="176" spans="1:26" ht="26.4">
      <c r="A176" s="736" t="s">
        <v>178</v>
      </c>
      <c r="B176" s="747" t="s">
        <v>1391</v>
      </c>
      <c r="C176" s="738"/>
      <c r="D176" s="748"/>
      <c r="E176" s="749">
        <v>0</v>
      </c>
      <c r="F176" s="757"/>
      <c r="H176" s="728"/>
      <c r="I176" s="728"/>
      <c r="J176" s="728"/>
      <c r="K176" s="728"/>
      <c r="L176" s="728"/>
      <c r="M176" s="728"/>
      <c r="N176" s="728"/>
      <c r="O176" s="728"/>
      <c r="P176" s="728"/>
      <c r="Q176" s="728"/>
      <c r="R176" s="728"/>
      <c r="S176" s="728"/>
      <c r="T176" s="728"/>
      <c r="U176" s="728"/>
      <c r="V176" s="728"/>
      <c r="W176" s="728"/>
      <c r="X176" s="728"/>
      <c r="Y176" s="728"/>
      <c r="Z176" s="728"/>
    </row>
    <row r="177" spans="1:26" ht="52.8">
      <c r="A177" s="736" t="s">
        <v>178</v>
      </c>
      <c r="B177" s="770" t="s">
        <v>311</v>
      </c>
      <c r="C177" s="738"/>
      <c r="D177" s="748"/>
      <c r="E177" s="749">
        <v>0</v>
      </c>
      <c r="F177" s="757"/>
      <c r="H177" s="728"/>
      <c r="I177" s="728"/>
      <c r="J177" s="728"/>
      <c r="K177" s="728"/>
      <c r="L177" s="728"/>
      <c r="M177" s="728"/>
      <c r="N177" s="728"/>
      <c r="O177" s="728"/>
      <c r="P177" s="728"/>
      <c r="Q177" s="728"/>
      <c r="R177" s="728"/>
      <c r="S177" s="728"/>
      <c r="T177" s="728"/>
      <c r="U177" s="728"/>
      <c r="V177" s="728"/>
      <c r="W177" s="728"/>
      <c r="X177" s="728"/>
      <c r="Y177" s="728"/>
      <c r="Z177" s="728"/>
    </row>
    <row r="178" spans="1:26" ht="26.4">
      <c r="A178" s="736" t="s">
        <v>178</v>
      </c>
      <c r="B178" s="770" t="s">
        <v>309</v>
      </c>
      <c r="C178" s="738"/>
      <c r="D178" s="748"/>
      <c r="E178" s="749">
        <v>0</v>
      </c>
      <c r="F178" s="757"/>
      <c r="H178" s="728"/>
      <c r="I178" s="728"/>
      <c r="J178" s="728"/>
      <c r="K178" s="728"/>
      <c r="L178" s="728"/>
      <c r="M178" s="728"/>
      <c r="N178" s="728"/>
      <c r="O178" s="728"/>
      <c r="P178" s="728"/>
      <c r="Q178" s="728"/>
      <c r="R178" s="728"/>
      <c r="S178" s="728"/>
      <c r="T178" s="728"/>
      <c r="U178" s="728"/>
      <c r="V178" s="728"/>
      <c r="W178" s="728"/>
      <c r="X178" s="728"/>
      <c r="Y178" s="728"/>
      <c r="Z178" s="728"/>
    </row>
    <row r="179" spans="1:26" ht="39.6">
      <c r="A179" s="736" t="s">
        <v>178</v>
      </c>
      <c r="B179" s="90" t="s">
        <v>313</v>
      </c>
      <c r="C179" s="738"/>
      <c r="D179" s="748"/>
      <c r="E179" s="749">
        <v>0</v>
      </c>
      <c r="F179" s="757"/>
      <c r="H179" s="728"/>
      <c r="I179" s="728"/>
      <c r="J179" s="728"/>
      <c r="K179" s="728"/>
      <c r="L179" s="728"/>
      <c r="M179" s="728"/>
      <c r="N179" s="728"/>
      <c r="O179" s="728"/>
      <c r="P179" s="728"/>
      <c r="Q179" s="728"/>
      <c r="R179" s="728"/>
      <c r="S179" s="728"/>
      <c r="T179" s="728"/>
      <c r="U179" s="728"/>
      <c r="V179" s="728"/>
      <c r="W179" s="728"/>
      <c r="X179" s="728"/>
      <c r="Y179" s="728"/>
      <c r="Z179" s="728"/>
    </row>
    <row r="180" spans="1:26">
      <c r="A180" s="736"/>
      <c r="B180" s="747" t="s">
        <v>221</v>
      </c>
      <c r="C180" s="738"/>
      <c r="D180" s="748"/>
      <c r="E180" s="749"/>
      <c r="F180" s="757"/>
      <c r="H180" s="728"/>
      <c r="I180" s="728"/>
      <c r="J180" s="728"/>
      <c r="K180" s="728"/>
      <c r="L180" s="728"/>
      <c r="M180" s="728"/>
      <c r="N180" s="728"/>
      <c r="O180" s="728"/>
      <c r="P180" s="728"/>
      <c r="Q180" s="728"/>
      <c r="R180" s="728"/>
      <c r="S180" s="728"/>
      <c r="T180" s="728"/>
      <c r="U180" s="728"/>
      <c r="V180" s="728"/>
      <c r="W180" s="728"/>
      <c r="X180" s="728"/>
      <c r="Y180" s="728"/>
      <c r="Z180" s="728"/>
    </row>
    <row r="181" spans="1:26">
      <c r="A181" s="736"/>
      <c r="B181" s="747"/>
      <c r="C181" s="738" t="s">
        <v>179</v>
      </c>
      <c r="D181" s="748">
        <v>1342</v>
      </c>
      <c r="E181" s="749"/>
      <c r="F181" s="757">
        <f t="shared" si="9"/>
        <v>0</v>
      </c>
      <c r="G181" s="760"/>
      <c r="H181" s="728"/>
      <c r="I181" s="728"/>
      <c r="J181" s="728"/>
      <c r="K181" s="728"/>
      <c r="L181" s="728"/>
      <c r="M181" s="728"/>
      <c r="N181" s="728"/>
      <c r="O181" s="728"/>
      <c r="P181" s="728"/>
      <c r="Q181" s="728"/>
      <c r="R181" s="728"/>
      <c r="S181" s="728"/>
      <c r="T181" s="728"/>
      <c r="U181" s="728"/>
      <c r="V181" s="728"/>
      <c r="W181" s="728"/>
      <c r="X181" s="728"/>
      <c r="Y181" s="728"/>
      <c r="Z181" s="728"/>
    </row>
    <row r="182" spans="1:26">
      <c r="A182" s="736"/>
      <c r="B182" s="747"/>
      <c r="C182" s="738"/>
      <c r="D182" s="748"/>
      <c r="E182" s="749"/>
      <c r="F182" s="757"/>
      <c r="H182" s="728"/>
      <c r="I182" s="728"/>
      <c r="J182" s="728"/>
      <c r="K182" s="728"/>
      <c r="L182" s="728"/>
      <c r="M182" s="728"/>
      <c r="N182" s="728"/>
      <c r="O182" s="728"/>
      <c r="P182" s="728"/>
      <c r="Q182" s="728"/>
      <c r="R182" s="728"/>
      <c r="S182" s="728"/>
      <c r="T182" s="728"/>
      <c r="U182" s="728"/>
      <c r="V182" s="728"/>
      <c r="W182" s="728"/>
      <c r="X182" s="728"/>
      <c r="Y182" s="728"/>
      <c r="Z182" s="728"/>
    </row>
    <row r="183" spans="1:26">
      <c r="A183" s="758" t="s">
        <v>571</v>
      </c>
      <c r="B183" s="759" t="s">
        <v>2113</v>
      </c>
      <c r="C183" s="738"/>
      <c r="D183" s="748"/>
      <c r="E183" s="749"/>
      <c r="F183" s="757"/>
      <c r="H183" s="728"/>
      <c r="I183" s="728"/>
      <c r="J183" s="728"/>
      <c r="K183" s="728"/>
      <c r="L183" s="728"/>
      <c r="M183" s="728"/>
      <c r="N183" s="728"/>
      <c r="O183" s="728"/>
      <c r="P183" s="728"/>
      <c r="Q183" s="728"/>
      <c r="R183" s="728"/>
      <c r="S183" s="728"/>
      <c r="T183" s="728"/>
      <c r="U183" s="728"/>
      <c r="V183" s="728"/>
      <c r="W183" s="728"/>
      <c r="X183" s="728"/>
      <c r="Y183" s="728"/>
      <c r="Z183" s="728"/>
    </row>
    <row r="184" spans="1:26" ht="343.2">
      <c r="A184" s="736"/>
      <c r="B184" s="747" t="s">
        <v>2251</v>
      </c>
      <c r="C184" s="738"/>
      <c r="D184" s="748"/>
      <c r="E184" s="749"/>
      <c r="F184" s="757"/>
      <c r="H184" s="728"/>
      <c r="I184" s="728"/>
      <c r="J184" s="728"/>
      <c r="K184" s="728"/>
      <c r="L184" s="728"/>
      <c r="M184" s="728"/>
      <c r="N184" s="728"/>
      <c r="O184" s="728"/>
      <c r="P184" s="728"/>
      <c r="Q184" s="728"/>
      <c r="R184" s="728"/>
      <c r="S184" s="728"/>
      <c r="T184" s="728"/>
      <c r="U184" s="728"/>
      <c r="V184" s="728"/>
      <c r="W184" s="728"/>
      <c r="X184" s="728"/>
      <c r="Y184" s="728"/>
      <c r="Z184" s="728"/>
    </row>
    <row r="185" spans="1:26">
      <c r="A185" s="736"/>
      <c r="B185" s="747" t="s">
        <v>306</v>
      </c>
      <c r="C185" s="738"/>
      <c r="D185" s="748"/>
      <c r="E185" s="749">
        <v>0</v>
      </c>
      <c r="F185" s="757"/>
      <c r="H185" s="728"/>
      <c r="I185" s="728"/>
      <c r="J185" s="728"/>
      <c r="K185" s="728"/>
      <c r="L185" s="728"/>
      <c r="M185" s="728"/>
      <c r="N185" s="728"/>
      <c r="O185" s="728"/>
      <c r="P185" s="728"/>
      <c r="Q185" s="728"/>
      <c r="R185" s="728"/>
      <c r="S185" s="728"/>
      <c r="T185" s="728"/>
      <c r="U185" s="728"/>
      <c r="V185" s="728"/>
      <c r="W185" s="728"/>
      <c r="X185" s="728"/>
      <c r="Y185" s="728"/>
      <c r="Z185" s="728"/>
    </row>
    <row r="186" spans="1:26" ht="39.6">
      <c r="A186" s="736" t="s">
        <v>178</v>
      </c>
      <c r="B186" s="747" t="s">
        <v>2126</v>
      </c>
      <c r="C186" s="738"/>
      <c r="D186" s="748"/>
      <c r="E186" s="749"/>
      <c r="F186" s="757"/>
      <c r="H186" s="728"/>
      <c r="I186" s="728"/>
      <c r="J186" s="728"/>
      <c r="K186" s="728"/>
      <c r="L186" s="728"/>
      <c r="M186" s="728"/>
      <c r="N186" s="728"/>
      <c r="O186" s="728"/>
      <c r="P186" s="728"/>
      <c r="Q186" s="728"/>
      <c r="R186" s="728"/>
      <c r="S186" s="728"/>
      <c r="T186" s="728"/>
      <c r="U186" s="728"/>
      <c r="V186" s="728"/>
      <c r="W186" s="728"/>
      <c r="X186" s="728"/>
      <c r="Y186" s="728"/>
      <c r="Z186" s="728"/>
    </row>
    <row r="187" spans="1:26" ht="26.4">
      <c r="A187" s="736" t="s">
        <v>178</v>
      </c>
      <c r="B187" s="747" t="s">
        <v>1619</v>
      </c>
      <c r="C187" s="738"/>
      <c r="D187" s="748"/>
      <c r="E187" s="749"/>
      <c r="F187" s="757"/>
      <c r="H187" s="728"/>
      <c r="I187" s="728"/>
      <c r="J187" s="728"/>
      <c r="K187" s="728"/>
      <c r="L187" s="728"/>
      <c r="M187" s="728"/>
      <c r="N187" s="728"/>
      <c r="O187" s="728"/>
      <c r="P187" s="728"/>
      <c r="Q187" s="728"/>
      <c r="R187" s="728"/>
      <c r="S187" s="728"/>
      <c r="T187" s="728"/>
      <c r="U187" s="728"/>
      <c r="V187" s="728"/>
      <c r="W187" s="728"/>
      <c r="X187" s="728"/>
      <c r="Y187" s="728"/>
      <c r="Z187" s="728"/>
    </row>
    <row r="188" spans="1:26">
      <c r="A188" s="736" t="s">
        <v>178</v>
      </c>
      <c r="B188" s="747" t="s">
        <v>2128</v>
      </c>
      <c r="C188" s="738"/>
      <c r="D188" s="748"/>
      <c r="E188" s="749">
        <v>0</v>
      </c>
      <c r="F188" s="757"/>
      <c r="H188" s="728"/>
      <c r="I188" s="728"/>
      <c r="J188" s="728"/>
      <c r="K188" s="728"/>
      <c r="L188" s="728"/>
      <c r="M188" s="728"/>
      <c r="N188" s="728"/>
      <c r="O188" s="728"/>
      <c r="P188" s="728"/>
      <c r="Q188" s="728"/>
      <c r="R188" s="728"/>
      <c r="S188" s="728"/>
      <c r="T188" s="728"/>
      <c r="U188" s="728"/>
      <c r="V188" s="728"/>
      <c r="W188" s="728"/>
      <c r="X188" s="728"/>
      <c r="Y188" s="728"/>
      <c r="Z188" s="728"/>
    </row>
    <row r="189" spans="1:26" ht="26.4">
      <c r="A189" s="736" t="s">
        <v>178</v>
      </c>
      <c r="B189" s="747" t="s">
        <v>2125</v>
      </c>
      <c r="C189" s="738"/>
      <c r="D189" s="748"/>
      <c r="E189" s="749"/>
      <c r="F189" s="757"/>
      <c r="H189" s="728"/>
      <c r="I189" s="728"/>
      <c r="J189" s="728"/>
      <c r="K189" s="728"/>
      <c r="L189" s="728"/>
      <c r="M189" s="728"/>
      <c r="N189" s="728"/>
      <c r="O189" s="728"/>
      <c r="P189" s="728"/>
      <c r="Q189" s="728"/>
      <c r="R189" s="728"/>
      <c r="S189" s="728"/>
      <c r="T189" s="728"/>
      <c r="U189" s="728"/>
      <c r="V189" s="728"/>
      <c r="W189" s="728"/>
      <c r="X189" s="728"/>
      <c r="Y189" s="728"/>
      <c r="Z189" s="728"/>
    </row>
    <row r="190" spans="1:26" ht="52.8">
      <c r="A190" s="736" t="s">
        <v>178</v>
      </c>
      <c r="B190" s="770" t="s">
        <v>311</v>
      </c>
      <c r="C190" s="738"/>
      <c r="D190" s="748"/>
      <c r="E190" s="749">
        <v>0</v>
      </c>
      <c r="F190" s="757"/>
      <c r="H190" s="728"/>
      <c r="I190" s="728"/>
      <c r="J190" s="728"/>
      <c r="K190" s="728"/>
      <c r="L190" s="728"/>
      <c r="M190" s="728"/>
      <c r="N190" s="728"/>
      <c r="O190" s="728"/>
      <c r="P190" s="728"/>
      <c r="Q190" s="728"/>
      <c r="R190" s="728"/>
      <c r="S190" s="728"/>
      <c r="T190" s="728"/>
      <c r="U190" s="728"/>
      <c r="V190" s="728"/>
      <c r="W190" s="728"/>
      <c r="X190" s="728"/>
      <c r="Y190" s="728"/>
      <c r="Z190" s="728"/>
    </row>
    <row r="191" spans="1:26" ht="26.4">
      <c r="A191" s="736" t="s">
        <v>178</v>
      </c>
      <c r="B191" s="770" t="s">
        <v>309</v>
      </c>
      <c r="C191" s="738"/>
      <c r="D191" s="748"/>
      <c r="E191" s="749">
        <v>0</v>
      </c>
      <c r="F191" s="757"/>
      <c r="H191" s="728"/>
      <c r="I191" s="728"/>
      <c r="J191" s="728"/>
      <c r="K191" s="728"/>
      <c r="L191" s="728"/>
      <c r="M191" s="728"/>
      <c r="N191" s="728"/>
      <c r="O191" s="728"/>
      <c r="P191" s="728"/>
      <c r="Q191" s="728"/>
      <c r="R191" s="728"/>
      <c r="S191" s="728"/>
      <c r="T191" s="728"/>
      <c r="U191" s="728"/>
      <c r="V191" s="728"/>
      <c r="W191" s="728"/>
      <c r="X191" s="728"/>
      <c r="Y191" s="728"/>
      <c r="Z191" s="728"/>
    </row>
    <row r="192" spans="1:26" ht="39.6">
      <c r="A192" s="736" t="s">
        <v>178</v>
      </c>
      <c r="B192" s="90" t="s">
        <v>313</v>
      </c>
      <c r="C192" s="738"/>
      <c r="D192" s="748"/>
      <c r="E192" s="749">
        <v>0</v>
      </c>
      <c r="F192" s="757"/>
      <c r="H192" s="728"/>
      <c r="I192" s="728"/>
      <c r="J192" s="728"/>
      <c r="K192" s="728"/>
      <c r="L192" s="728"/>
      <c r="M192" s="728"/>
      <c r="N192" s="728"/>
      <c r="O192" s="728"/>
      <c r="P192" s="728"/>
      <c r="Q192" s="728"/>
      <c r="R192" s="728"/>
      <c r="S192" s="728"/>
      <c r="T192" s="728"/>
      <c r="U192" s="728"/>
      <c r="V192" s="728"/>
      <c r="W192" s="728"/>
      <c r="X192" s="728"/>
      <c r="Y192" s="728"/>
      <c r="Z192" s="728"/>
    </row>
    <row r="193" spans="1:26">
      <c r="A193" s="736"/>
      <c r="B193" s="747" t="s">
        <v>222</v>
      </c>
      <c r="C193" s="738"/>
      <c r="D193" s="748"/>
      <c r="E193" s="749"/>
      <c r="F193" s="757"/>
      <c r="H193" s="728"/>
      <c r="I193" s="728"/>
      <c r="J193" s="728"/>
      <c r="K193" s="728"/>
      <c r="L193" s="728"/>
      <c r="M193" s="728"/>
      <c r="N193" s="728"/>
      <c r="O193" s="728"/>
      <c r="P193" s="728"/>
      <c r="Q193" s="728"/>
      <c r="R193" s="728"/>
      <c r="S193" s="728"/>
      <c r="T193" s="728"/>
      <c r="U193" s="728"/>
      <c r="V193" s="728"/>
      <c r="W193" s="728"/>
      <c r="X193" s="728"/>
      <c r="Y193" s="728"/>
      <c r="Z193" s="728"/>
    </row>
    <row r="194" spans="1:26">
      <c r="A194" s="736"/>
      <c r="B194" s="747"/>
      <c r="C194" s="738" t="s">
        <v>201</v>
      </c>
      <c r="D194" s="748">
        <v>1</v>
      </c>
      <c r="E194" s="749"/>
      <c r="F194" s="757">
        <f t="shared" ref="F194" si="10">D194*E194</f>
        <v>0</v>
      </c>
      <c r="H194" s="728"/>
      <c r="I194" s="728"/>
      <c r="J194" s="728"/>
      <c r="K194" s="728"/>
      <c r="L194" s="728"/>
      <c r="M194" s="728"/>
      <c r="N194" s="728"/>
      <c r="O194" s="728"/>
      <c r="P194" s="728"/>
      <c r="Q194" s="728"/>
      <c r="R194" s="728"/>
      <c r="S194" s="728"/>
      <c r="T194" s="728"/>
      <c r="U194" s="728"/>
      <c r="V194" s="728"/>
      <c r="W194" s="728"/>
      <c r="X194" s="728"/>
      <c r="Y194" s="728"/>
      <c r="Z194" s="728"/>
    </row>
    <row r="195" spans="1:26">
      <c r="A195" s="736"/>
      <c r="B195" s="747"/>
      <c r="C195" s="738"/>
      <c r="D195" s="748"/>
      <c r="E195" s="749"/>
      <c r="F195" s="757"/>
      <c r="H195" s="728"/>
      <c r="I195" s="728"/>
      <c r="J195" s="728"/>
      <c r="K195" s="728"/>
      <c r="L195" s="728"/>
      <c r="M195" s="728"/>
      <c r="N195" s="728"/>
      <c r="O195" s="728"/>
      <c r="P195" s="728"/>
      <c r="Q195" s="728"/>
      <c r="R195" s="728"/>
      <c r="S195" s="728"/>
      <c r="T195" s="728"/>
      <c r="U195" s="728"/>
      <c r="V195" s="728"/>
      <c r="W195" s="728"/>
      <c r="X195" s="728"/>
      <c r="Y195" s="728"/>
      <c r="Z195" s="728"/>
    </row>
    <row r="196" spans="1:26" ht="26.4">
      <c r="A196" s="758" t="s">
        <v>573</v>
      </c>
      <c r="B196" s="759" t="s">
        <v>2127</v>
      </c>
      <c r="C196" s="738"/>
      <c r="D196" s="748"/>
      <c r="E196" s="749"/>
      <c r="F196" s="757"/>
      <c r="G196" s="760"/>
      <c r="H196" s="728"/>
      <c r="I196" s="728"/>
      <c r="J196" s="728"/>
      <c r="K196" s="728"/>
      <c r="L196" s="728"/>
      <c r="M196" s="728"/>
      <c r="N196" s="728"/>
      <c r="O196" s="728"/>
      <c r="P196" s="728"/>
      <c r="Q196" s="728"/>
      <c r="R196" s="728"/>
      <c r="S196" s="728"/>
      <c r="T196" s="728"/>
      <c r="U196" s="728"/>
      <c r="V196" s="728"/>
      <c r="W196" s="728"/>
      <c r="X196" s="728"/>
      <c r="Y196" s="728"/>
      <c r="Z196" s="728"/>
    </row>
    <row r="197" spans="1:26" ht="105.6">
      <c r="A197" s="736"/>
      <c r="B197" s="747" t="s">
        <v>2129</v>
      </c>
      <c r="C197" s="738"/>
      <c r="D197" s="748"/>
      <c r="E197" s="749"/>
      <c r="F197" s="757"/>
      <c r="G197" s="760"/>
      <c r="H197" s="728"/>
      <c r="I197" s="728"/>
      <c r="J197" s="728"/>
      <c r="K197" s="728"/>
      <c r="L197" s="728"/>
      <c r="M197" s="728"/>
      <c r="N197" s="728"/>
      <c r="O197" s="728"/>
      <c r="P197" s="728"/>
      <c r="Q197" s="728"/>
      <c r="R197" s="728"/>
      <c r="S197" s="728"/>
      <c r="T197" s="728"/>
      <c r="U197" s="728"/>
      <c r="V197" s="728"/>
      <c r="W197" s="728"/>
      <c r="X197" s="728"/>
      <c r="Y197" s="728"/>
      <c r="Z197" s="728"/>
    </row>
    <row r="198" spans="1:26">
      <c r="A198" s="736"/>
      <c r="B198" s="747" t="s">
        <v>306</v>
      </c>
      <c r="C198" s="738"/>
      <c r="D198" s="748"/>
      <c r="E198" s="749">
        <v>0</v>
      </c>
      <c r="F198" s="757"/>
      <c r="H198" s="728"/>
      <c r="I198" s="728"/>
      <c r="J198" s="728"/>
      <c r="K198" s="728"/>
      <c r="L198" s="728"/>
      <c r="M198" s="728"/>
      <c r="N198" s="728"/>
      <c r="O198" s="728"/>
      <c r="P198" s="728"/>
      <c r="Q198" s="728"/>
      <c r="R198" s="728"/>
      <c r="S198" s="728"/>
      <c r="T198" s="728"/>
      <c r="U198" s="728"/>
      <c r="V198" s="728"/>
      <c r="W198" s="728"/>
      <c r="X198" s="728"/>
      <c r="Y198" s="728"/>
      <c r="Z198" s="728"/>
    </row>
    <row r="199" spans="1:26" ht="26.4">
      <c r="A199" s="736" t="s">
        <v>178</v>
      </c>
      <c r="B199" s="747" t="s">
        <v>1619</v>
      </c>
      <c r="C199" s="738"/>
      <c r="D199" s="748"/>
      <c r="E199" s="749"/>
      <c r="F199" s="757"/>
      <c r="H199" s="728"/>
      <c r="I199" s="728"/>
      <c r="J199" s="728"/>
      <c r="K199" s="728"/>
      <c r="L199" s="728"/>
      <c r="M199" s="728"/>
      <c r="N199" s="728"/>
      <c r="O199" s="728"/>
      <c r="P199" s="728"/>
      <c r="Q199" s="728"/>
      <c r="R199" s="728"/>
      <c r="S199" s="728"/>
      <c r="T199" s="728"/>
      <c r="U199" s="728"/>
      <c r="V199" s="728"/>
      <c r="W199" s="728"/>
      <c r="X199" s="728"/>
      <c r="Y199" s="728"/>
      <c r="Z199" s="728"/>
    </row>
    <row r="200" spans="1:26">
      <c r="A200" s="736" t="s">
        <v>178</v>
      </c>
      <c r="B200" s="747" t="s">
        <v>1620</v>
      </c>
      <c r="C200" s="738"/>
      <c r="D200" s="748"/>
      <c r="E200" s="749">
        <v>0</v>
      </c>
      <c r="F200" s="757"/>
      <c r="H200" s="728"/>
      <c r="I200" s="728"/>
      <c r="J200" s="728"/>
      <c r="K200" s="728"/>
      <c r="L200" s="728"/>
      <c r="M200" s="728"/>
      <c r="N200" s="728"/>
      <c r="O200" s="728"/>
      <c r="P200" s="728"/>
      <c r="Q200" s="728"/>
      <c r="R200" s="728"/>
      <c r="S200" s="728"/>
      <c r="T200" s="728"/>
      <c r="U200" s="728"/>
      <c r="V200" s="728"/>
      <c r="W200" s="728"/>
      <c r="X200" s="728"/>
      <c r="Y200" s="728"/>
      <c r="Z200" s="728"/>
    </row>
    <row r="201" spans="1:26" ht="52.8">
      <c r="A201" s="736" t="s">
        <v>178</v>
      </c>
      <c r="B201" s="770" t="s">
        <v>311</v>
      </c>
      <c r="C201" s="738"/>
      <c r="D201" s="748"/>
      <c r="E201" s="749">
        <v>0</v>
      </c>
      <c r="F201" s="757"/>
      <c r="H201" s="728"/>
      <c r="I201" s="728"/>
      <c r="J201" s="728"/>
      <c r="K201" s="728"/>
      <c r="L201" s="728"/>
      <c r="M201" s="728"/>
      <c r="N201" s="728"/>
      <c r="O201" s="728"/>
      <c r="P201" s="728"/>
      <c r="Q201" s="728"/>
      <c r="R201" s="728"/>
      <c r="S201" s="728"/>
      <c r="T201" s="728"/>
      <c r="U201" s="728"/>
      <c r="V201" s="728"/>
      <c r="W201" s="728"/>
      <c r="X201" s="728"/>
      <c r="Y201" s="728"/>
      <c r="Z201" s="728"/>
    </row>
    <row r="202" spans="1:26" ht="26.4">
      <c r="A202" s="736" t="s">
        <v>178</v>
      </c>
      <c r="B202" s="770" t="s">
        <v>309</v>
      </c>
      <c r="C202" s="738"/>
      <c r="D202" s="748"/>
      <c r="E202" s="749">
        <v>0</v>
      </c>
      <c r="F202" s="757"/>
      <c r="H202" s="728"/>
      <c r="I202" s="728"/>
      <c r="J202" s="728"/>
      <c r="K202" s="728"/>
      <c r="L202" s="728"/>
      <c r="M202" s="728"/>
      <c r="N202" s="728"/>
      <c r="O202" s="728"/>
      <c r="P202" s="728"/>
      <c r="Q202" s="728"/>
      <c r="R202" s="728"/>
      <c r="S202" s="728"/>
      <c r="T202" s="728"/>
      <c r="U202" s="728"/>
      <c r="V202" s="728"/>
      <c r="W202" s="728"/>
      <c r="X202" s="728"/>
      <c r="Y202" s="728"/>
      <c r="Z202" s="728"/>
    </row>
    <row r="203" spans="1:26" ht="39.6">
      <c r="A203" s="736" t="s">
        <v>178</v>
      </c>
      <c r="B203" s="90" t="s">
        <v>313</v>
      </c>
      <c r="C203" s="738"/>
      <c r="D203" s="748"/>
      <c r="E203" s="749">
        <v>0</v>
      </c>
      <c r="F203" s="757"/>
      <c r="H203" s="728"/>
      <c r="I203" s="728"/>
      <c r="J203" s="728"/>
      <c r="K203" s="728"/>
      <c r="L203" s="728"/>
      <c r="M203" s="728"/>
      <c r="N203" s="728"/>
      <c r="O203" s="728"/>
      <c r="P203" s="728"/>
      <c r="Q203" s="728"/>
      <c r="R203" s="728"/>
      <c r="S203" s="728"/>
      <c r="T203" s="728"/>
      <c r="U203" s="728"/>
      <c r="V203" s="728"/>
      <c r="W203" s="728"/>
      <c r="X203" s="728"/>
      <c r="Y203" s="728"/>
      <c r="Z203" s="728"/>
    </row>
    <row r="204" spans="1:26">
      <c r="A204" s="736"/>
      <c r="B204" s="747" t="s">
        <v>221</v>
      </c>
      <c r="C204" s="738"/>
      <c r="D204" s="748"/>
      <c r="E204" s="749"/>
      <c r="F204" s="757">
        <f t="shared" si="9"/>
        <v>0</v>
      </c>
      <c r="H204" s="728"/>
      <c r="I204" s="728"/>
      <c r="J204" s="728"/>
      <c r="K204" s="728"/>
      <c r="L204" s="728"/>
      <c r="M204" s="728"/>
      <c r="N204" s="728"/>
      <c r="O204" s="728"/>
      <c r="P204" s="728"/>
      <c r="Q204" s="728"/>
      <c r="R204" s="728"/>
      <c r="S204" s="728"/>
      <c r="T204" s="728"/>
      <c r="U204" s="728"/>
      <c r="V204" s="728"/>
      <c r="W204" s="728"/>
      <c r="X204" s="728"/>
      <c r="Y204" s="728"/>
      <c r="Z204" s="728"/>
    </row>
    <row r="205" spans="1:26">
      <c r="A205" s="736"/>
      <c r="B205" s="747"/>
      <c r="C205" s="738" t="s">
        <v>179</v>
      </c>
      <c r="D205" s="748">
        <v>181</v>
      </c>
      <c r="E205" s="749"/>
      <c r="F205" s="757">
        <f t="shared" si="9"/>
        <v>0</v>
      </c>
      <c r="H205" s="728"/>
      <c r="I205" s="728"/>
      <c r="J205" s="728"/>
      <c r="K205" s="728"/>
      <c r="L205" s="728"/>
      <c r="M205" s="728"/>
      <c r="N205" s="728"/>
      <c r="O205" s="728"/>
      <c r="P205" s="728"/>
      <c r="Q205" s="728"/>
      <c r="R205" s="728"/>
      <c r="S205" s="728"/>
      <c r="T205" s="728"/>
      <c r="U205" s="728"/>
      <c r="V205" s="728"/>
      <c r="W205" s="728"/>
      <c r="X205" s="728"/>
      <c r="Y205" s="728"/>
      <c r="Z205" s="728"/>
    </row>
    <row r="206" spans="1:26">
      <c r="A206" s="736"/>
      <c r="B206" s="747"/>
      <c r="C206" s="738"/>
      <c r="D206" s="748"/>
      <c r="E206" s="749"/>
      <c r="F206" s="757">
        <f t="shared" si="9"/>
        <v>0</v>
      </c>
      <c r="H206" s="728"/>
      <c r="I206" s="728"/>
      <c r="J206" s="728"/>
      <c r="K206" s="728"/>
      <c r="L206" s="728"/>
      <c r="M206" s="728"/>
      <c r="N206" s="728"/>
      <c r="O206" s="728"/>
      <c r="P206" s="728"/>
      <c r="Q206" s="728"/>
      <c r="R206" s="728"/>
      <c r="S206" s="728"/>
      <c r="T206" s="728"/>
      <c r="U206" s="728"/>
      <c r="V206" s="728"/>
      <c r="W206" s="728"/>
      <c r="X206" s="728"/>
      <c r="Y206" s="728"/>
      <c r="Z206" s="728"/>
    </row>
    <row r="207" spans="1:26">
      <c r="A207" s="758" t="s">
        <v>574</v>
      </c>
      <c r="B207" s="759" t="s">
        <v>2224</v>
      </c>
      <c r="C207" s="738"/>
      <c r="D207" s="748"/>
      <c r="E207" s="749"/>
      <c r="F207" s="757">
        <f t="shared" si="9"/>
        <v>0</v>
      </c>
      <c r="G207" s="760"/>
      <c r="H207" s="728"/>
      <c r="I207" s="728"/>
      <c r="J207" s="728"/>
      <c r="K207" s="728"/>
      <c r="L207" s="728"/>
      <c r="M207" s="728"/>
      <c r="N207" s="728"/>
      <c r="O207" s="728"/>
      <c r="P207" s="728"/>
      <c r="Q207" s="728"/>
      <c r="R207" s="728"/>
      <c r="S207" s="728"/>
      <c r="T207" s="728"/>
      <c r="U207" s="728"/>
      <c r="V207" s="728"/>
      <c r="W207" s="728"/>
      <c r="X207" s="728"/>
      <c r="Y207" s="728"/>
      <c r="Z207" s="728"/>
    </row>
    <row r="208" spans="1:26" ht="118.8">
      <c r="A208" s="736"/>
      <c r="B208" s="747" t="s">
        <v>2231</v>
      </c>
      <c r="C208" s="738"/>
      <c r="D208" s="748"/>
      <c r="E208" s="749"/>
      <c r="F208" s="757">
        <f t="shared" si="9"/>
        <v>0</v>
      </c>
      <c r="H208" s="728"/>
      <c r="I208" s="728"/>
      <c r="J208" s="728"/>
      <c r="K208" s="728"/>
      <c r="L208" s="728"/>
      <c r="M208" s="728"/>
      <c r="N208" s="728"/>
      <c r="O208" s="728"/>
      <c r="P208" s="728"/>
      <c r="Q208" s="728"/>
      <c r="R208" s="728"/>
      <c r="S208" s="728"/>
      <c r="T208" s="728"/>
      <c r="U208" s="728"/>
      <c r="V208" s="728"/>
      <c r="W208" s="728"/>
      <c r="X208" s="728"/>
      <c r="Y208" s="728"/>
      <c r="Z208" s="728"/>
    </row>
    <row r="209" spans="1:26">
      <c r="A209" s="736"/>
      <c r="B209" s="747" t="s">
        <v>306</v>
      </c>
      <c r="C209" s="738"/>
      <c r="D209" s="748"/>
      <c r="E209" s="749"/>
      <c r="F209" s="757">
        <f t="shared" si="9"/>
        <v>0</v>
      </c>
      <c r="H209" s="728"/>
      <c r="I209" s="728"/>
      <c r="J209" s="728"/>
      <c r="K209" s="728"/>
      <c r="L209" s="728"/>
      <c r="M209" s="728"/>
      <c r="N209" s="728"/>
      <c r="O209" s="728"/>
      <c r="P209" s="728"/>
      <c r="Q209" s="728"/>
      <c r="R209" s="728"/>
      <c r="S209" s="728"/>
      <c r="T209" s="728"/>
      <c r="U209" s="728"/>
      <c r="V209" s="728"/>
      <c r="W209" s="728"/>
      <c r="X209" s="728"/>
      <c r="Y209" s="728"/>
      <c r="Z209" s="728"/>
    </row>
    <row r="210" spans="1:26" ht="26.4">
      <c r="A210" s="736" t="s">
        <v>178</v>
      </c>
      <c r="B210" s="747" t="s">
        <v>2131</v>
      </c>
      <c r="C210" s="738"/>
      <c r="D210" s="748"/>
      <c r="E210" s="749"/>
      <c r="F210" s="757">
        <f t="shared" si="9"/>
        <v>0</v>
      </c>
      <c r="H210" s="728"/>
      <c r="I210" s="728"/>
      <c r="J210" s="728"/>
      <c r="K210" s="728"/>
      <c r="L210" s="728"/>
      <c r="M210" s="728"/>
      <c r="N210" s="728"/>
      <c r="O210" s="728"/>
      <c r="P210" s="728"/>
      <c r="Q210" s="728"/>
      <c r="R210" s="728"/>
      <c r="S210" s="728"/>
      <c r="T210" s="728"/>
      <c r="U210" s="728"/>
      <c r="V210" s="728"/>
      <c r="W210" s="728"/>
      <c r="X210" s="728"/>
      <c r="Y210" s="728"/>
      <c r="Z210" s="728"/>
    </row>
    <row r="211" spans="1:26" ht="26.4">
      <c r="A211" s="736" t="s">
        <v>178</v>
      </c>
      <c r="B211" s="747" t="s">
        <v>2225</v>
      </c>
      <c r="C211" s="738"/>
      <c r="D211" s="748"/>
      <c r="E211" s="749"/>
      <c r="F211" s="757"/>
      <c r="H211" s="728"/>
      <c r="I211" s="728"/>
      <c r="J211" s="728"/>
      <c r="K211" s="728"/>
      <c r="L211" s="728"/>
      <c r="M211" s="728"/>
      <c r="N211" s="728"/>
      <c r="O211" s="728"/>
      <c r="P211" s="728"/>
      <c r="Q211" s="728"/>
      <c r="R211" s="728"/>
      <c r="S211" s="728"/>
      <c r="T211" s="728"/>
      <c r="U211" s="728"/>
      <c r="V211" s="728"/>
      <c r="W211" s="728"/>
      <c r="X211" s="728"/>
      <c r="Y211" s="728"/>
      <c r="Z211" s="728"/>
    </row>
    <row r="212" spans="1:26">
      <c r="A212" s="736" t="s">
        <v>178</v>
      </c>
      <c r="B212" s="747" t="s">
        <v>2226</v>
      </c>
      <c r="C212" s="738"/>
      <c r="D212" s="748"/>
      <c r="E212" s="749"/>
      <c r="F212" s="757">
        <f t="shared" si="9"/>
        <v>0</v>
      </c>
      <c r="G212" s="760"/>
      <c r="H212" s="728"/>
      <c r="I212" s="728"/>
      <c r="J212" s="728"/>
      <c r="K212" s="728"/>
      <c r="L212" s="728"/>
      <c r="M212" s="728"/>
      <c r="N212" s="728"/>
      <c r="O212" s="728"/>
      <c r="P212" s="728"/>
      <c r="Q212" s="728"/>
      <c r="R212" s="728"/>
      <c r="S212" s="728"/>
      <c r="T212" s="728"/>
      <c r="U212" s="728"/>
      <c r="V212" s="728"/>
      <c r="W212" s="728"/>
      <c r="X212" s="728"/>
      <c r="Y212" s="728"/>
      <c r="Z212" s="728"/>
    </row>
    <row r="213" spans="1:26" ht="52.8">
      <c r="A213" s="736" t="s">
        <v>178</v>
      </c>
      <c r="B213" s="770" t="s">
        <v>311</v>
      </c>
      <c r="C213" s="738"/>
      <c r="D213" s="748"/>
      <c r="E213" s="749"/>
      <c r="F213" s="757">
        <f t="shared" si="9"/>
        <v>0</v>
      </c>
      <c r="G213" s="760"/>
      <c r="H213" s="728"/>
      <c r="I213" s="728"/>
      <c r="J213" s="728"/>
      <c r="K213" s="728"/>
      <c r="L213" s="728"/>
      <c r="M213" s="728"/>
      <c r="N213" s="728"/>
      <c r="O213" s="728"/>
      <c r="P213" s="728"/>
      <c r="Q213" s="728"/>
      <c r="R213" s="728"/>
      <c r="S213" s="728"/>
      <c r="T213" s="728"/>
      <c r="U213" s="728"/>
      <c r="V213" s="728"/>
      <c r="W213" s="728"/>
      <c r="X213" s="728"/>
      <c r="Y213" s="728"/>
      <c r="Z213" s="728"/>
    </row>
    <row r="214" spans="1:26" ht="26.4">
      <c r="A214" s="736" t="s">
        <v>178</v>
      </c>
      <c r="B214" s="770" t="s">
        <v>1627</v>
      </c>
      <c r="C214" s="738"/>
      <c r="D214" s="748"/>
      <c r="E214" s="749"/>
      <c r="F214" s="757">
        <f t="shared" si="9"/>
        <v>0</v>
      </c>
      <c r="H214" s="728"/>
      <c r="I214" s="728"/>
      <c r="J214" s="728"/>
      <c r="K214" s="728"/>
      <c r="L214" s="728"/>
      <c r="M214" s="728"/>
      <c r="N214" s="728"/>
      <c r="O214" s="728"/>
      <c r="P214" s="728"/>
      <c r="Q214" s="728"/>
      <c r="R214" s="728"/>
      <c r="S214" s="728"/>
      <c r="T214" s="728"/>
      <c r="U214" s="728"/>
      <c r="V214" s="728"/>
      <c r="W214" s="728"/>
      <c r="X214" s="728"/>
      <c r="Y214" s="728"/>
      <c r="Z214" s="728"/>
    </row>
    <row r="215" spans="1:26" ht="39.6">
      <c r="A215" s="736" t="s">
        <v>178</v>
      </c>
      <c r="B215" s="90" t="s">
        <v>313</v>
      </c>
      <c r="C215" s="738"/>
      <c r="D215" s="748"/>
      <c r="E215" s="749"/>
      <c r="F215" s="757">
        <f t="shared" si="9"/>
        <v>0</v>
      </c>
      <c r="H215" s="728"/>
      <c r="I215" s="728"/>
      <c r="J215" s="728"/>
      <c r="K215" s="728"/>
      <c r="L215" s="728"/>
      <c r="M215" s="728"/>
      <c r="N215" s="728"/>
      <c r="O215" s="728"/>
      <c r="P215" s="728"/>
      <c r="Q215" s="728"/>
      <c r="R215" s="728"/>
      <c r="S215" s="728"/>
      <c r="T215" s="728"/>
      <c r="U215" s="728"/>
      <c r="V215" s="728"/>
      <c r="W215" s="728"/>
      <c r="X215" s="728"/>
      <c r="Y215" s="728"/>
      <c r="Z215" s="728"/>
    </row>
    <row r="216" spans="1:26">
      <c r="A216" s="736"/>
      <c r="B216" s="747" t="s">
        <v>222</v>
      </c>
      <c r="C216" s="738"/>
      <c r="D216" s="748"/>
      <c r="E216" s="749"/>
      <c r="F216" s="757">
        <f t="shared" si="9"/>
        <v>0</v>
      </c>
      <c r="H216" s="728"/>
      <c r="I216" s="728"/>
      <c r="J216" s="728"/>
      <c r="K216" s="728"/>
      <c r="L216" s="728"/>
      <c r="M216" s="728"/>
      <c r="N216" s="728"/>
      <c r="O216" s="728"/>
      <c r="P216" s="728"/>
      <c r="Q216" s="728"/>
      <c r="R216" s="728"/>
      <c r="S216" s="728"/>
      <c r="T216" s="728"/>
      <c r="U216" s="728"/>
      <c r="V216" s="728"/>
      <c r="W216" s="728"/>
      <c r="X216" s="728"/>
      <c r="Y216" s="728"/>
      <c r="Z216" s="728"/>
    </row>
    <row r="217" spans="1:26">
      <c r="A217" s="736"/>
      <c r="B217" s="747"/>
      <c r="C217" s="738" t="s">
        <v>201</v>
      </c>
      <c r="D217" s="748">
        <v>1</v>
      </c>
      <c r="E217" s="749"/>
      <c r="F217" s="757">
        <f t="shared" si="9"/>
        <v>0</v>
      </c>
      <c r="H217" s="728"/>
      <c r="I217" s="728"/>
      <c r="J217" s="728"/>
      <c r="K217" s="728"/>
      <c r="L217" s="728"/>
      <c r="M217" s="728"/>
      <c r="N217" s="728"/>
      <c r="O217" s="728"/>
      <c r="P217" s="728"/>
      <c r="Q217" s="728"/>
      <c r="R217" s="728"/>
      <c r="S217" s="728"/>
      <c r="T217" s="728"/>
      <c r="U217" s="728"/>
      <c r="V217" s="728"/>
      <c r="W217" s="728"/>
      <c r="X217" s="728"/>
      <c r="Y217" s="728"/>
      <c r="Z217" s="728"/>
    </row>
    <row r="218" spans="1:26">
      <c r="A218" s="736"/>
      <c r="B218" s="747"/>
      <c r="C218" s="738"/>
      <c r="D218" s="748"/>
      <c r="E218" s="749"/>
      <c r="F218" s="757"/>
      <c r="H218" s="728"/>
      <c r="I218" s="728"/>
      <c r="J218" s="728"/>
      <c r="K218" s="728"/>
      <c r="L218" s="728"/>
      <c r="M218" s="728"/>
      <c r="N218" s="728"/>
      <c r="O218" s="728"/>
      <c r="P218" s="728"/>
      <c r="Q218" s="728"/>
      <c r="R218" s="728"/>
      <c r="S218" s="728"/>
      <c r="T218" s="728"/>
      <c r="U218" s="728"/>
      <c r="V218" s="728"/>
      <c r="W218" s="728"/>
      <c r="X218" s="728"/>
      <c r="Y218" s="728"/>
      <c r="Z218" s="728"/>
    </row>
    <row r="219" spans="1:26" ht="26.4">
      <c r="A219" s="758" t="s">
        <v>575</v>
      </c>
      <c r="B219" s="759" t="s">
        <v>2227</v>
      </c>
      <c r="C219" s="738"/>
      <c r="D219" s="748"/>
      <c r="E219" s="749"/>
      <c r="F219" s="757"/>
      <c r="H219" s="728"/>
      <c r="I219" s="728"/>
      <c r="J219" s="728"/>
      <c r="K219" s="728"/>
      <c r="L219" s="728"/>
      <c r="M219" s="728"/>
      <c r="N219" s="728"/>
      <c r="O219" s="728"/>
      <c r="P219" s="728"/>
      <c r="Q219" s="728"/>
      <c r="R219" s="728"/>
      <c r="S219" s="728"/>
      <c r="T219" s="728"/>
      <c r="U219" s="728"/>
      <c r="V219" s="728"/>
      <c r="W219" s="728"/>
      <c r="X219" s="728"/>
      <c r="Y219" s="728"/>
      <c r="Z219" s="728"/>
    </row>
    <row r="220" spans="1:26" ht="132">
      <c r="A220" s="736"/>
      <c r="B220" s="747" t="s">
        <v>2229</v>
      </c>
      <c r="C220" s="738"/>
      <c r="D220" s="748"/>
      <c r="E220" s="749"/>
      <c r="F220" s="757"/>
      <c r="H220" s="728"/>
      <c r="I220" s="728"/>
      <c r="J220" s="728"/>
      <c r="K220" s="728"/>
      <c r="L220" s="728"/>
      <c r="M220" s="728"/>
      <c r="N220" s="728"/>
      <c r="O220" s="728"/>
      <c r="P220" s="728"/>
      <c r="Q220" s="728"/>
      <c r="R220" s="728"/>
      <c r="S220" s="728"/>
      <c r="T220" s="728"/>
      <c r="U220" s="728"/>
      <c r="V220" s="728"/>
      <c r="W220" s="728"/>
      <c r="X220" s="728"/>
      <c r="Y220" s="728"/>
      <c r="Z220" s="728"/>
    </row>
    <row r="221" spans="1:26">
      <c r="A221" s="736"/>
      <c r="B221" s="747" t="s">
        <v>306</v>
      </c>
      <c r="C221" s="738"/>
      <c r="D221" s="748"/>
      <c r="E221" s="749"/>
      <c r="F221" s="757"/>
      <c r="H221" s="728"/>
      <c r="I221" s="728"/>
      <c r="J221" s="728"/>
      <c r="K221" s="728"/>
      <c r="L221" s="728"/>
      <c r="M221" s="728"/>
      <c r="N221" s="728"/>
      <c r="O221" s="728"/>
      <c r="P221" s="728"/>
      <c r="Q221" s="728"/>
      <c r="R221" s="728"/>
      <c r="S221" s="728"/>
      <c r="T221" s="728"/>
      <c r="U221" s="728"/>
      <c r="V221" s="728"/>
      <c r="W221" s="728"/>
      <c r="X221" s="728"/>
      <c r="Y221" s="728"/>
      <c r="Z221" s="728"/>
    </row>
    <row r="222" spans="1:26" ht="27" customHeight="1">
      <c r="A222" s="736" t="s">
        <v>178</v>
      </c>
      <c r="B222" s="747" t="s">
        <v>2228</v>
      </c>
      <c r="C222" s="738"/>
      <c r="D222" s="748"/>
      <c r="E222" s="749"/>
      <c r="F222" s="757"/>
      <c r="H222" s="728"/>
      <c r="I222" s="728"/>
      <c r="J222" s="728"/>
      <c r="K222" s="728"/>
      <c r="L222" s="728"/>
      <c r="M222" s="728"/>
      <c r="N222" s="728"/>
      <c r="O222" s="728"/>
      <c r="P222" s="728"/>
      <c r="Q222" s="728"/>
      <c r="R222" s="728"/>
      <c r="S222" s="728"/>
      <c r="T222" s="728"/>
      <c r="U222" s="728"/>
      <c r="V222" s="728"/>
      <c r="W222" s="728"/>
      <c r="X222" s="728"/>
      <c r="Y222" s="728"/>
      <c r="Z222" s="728"/>
    </row>
    <row r="223" spans="1:26" ht="52.8">
      <c r="A223" s="736" t="s">
        <v>178</v>
      </c>
      <c r="B223" s="770" t="s">
        <v>311</v>
      </c>
      <c r="C223" s="738"/>
      <c r="D223" s="748"/>
      <c r="E223" s="749"/>
      <c r="F223" s="757"/>
      <c r="H223" s="728"/>
      <c r="I223" s="728"/>
      <c r="J223" s="728"/>
      <c r="K223" s="728"/>
      <c r="L223" s="728"/>
      <c r="M223" s="728"/>
      <c r="N223" s="728"/>
      <c r="O223" s="728"/>
      <c r="P223" s="728"/>
      <c r="Q223" s="728"/>
      <c r="R223" s="728"/>
      <c r="S223" s="728"/>
      <c r="T223" s="728"/>
      <c r="U223" s="728"/>
      <c r="V223" s="728"/>
      <c r="W223" s="728"/>
      <c r="X223" s="728"/>
      <c r="Y223" s="728"/>
      <c r="Z223" s="728"/>
    </row>
    <row r="224" spans="1:26" ht="26.4">
      <c r="A224" s="736" t="s">
        <v>178</v>
      </c>
      <c r="B224" s="770" t="s">
        <v>309</v>
      </c>
      <c r="C224" s="738"/>
      <c r="D224" s="748"/>
      <c r="E224" s="749"/>
      <c r="F224" s="757"/>
      <c r="H224" s="728"/>
      <c r="I224" s="728"/>
      <c r="J224" s="728"/>
      <c r="K224" s="728"/>
      <c r="L224" s="728"/>
      <c r="M224" s="728"/>
      <c r="N224" s="728"/>
      <c r="O224" s="728"/>
      <c r="P224" s="728"/>
      <c r="Q224" s="728"/>
      <c r="R224" s="728"/>
      <c r="S224" s="728"/>
      <c r="T224" s="728"/>
      <c r="U224" s="728"/>
      <c r="V224" s="728"/>
      <c r="W224" s="728"/>
      <c r="X224" s="728"/>
      <c r="Y224" s="728"/>
      <c r="Z224" s="728"/>
    </row>
    <row r="225" spans="1:26" ht="39.6">
      <c r="A225" s="736" t="s">
        <v>178</v>
      </c>
      <c r="B225" s="762" t="s">
        <v>313</v>
      </c>
      <c r="C225" s="738"/>
      <c r="D225" s="748"/>
      <c r="E225" s="749"/>
      <c r="F225" s="757"/>
      <c r="H225" s="728"/>
      <c r="I225" s="728"/>
      <c r="J225" s="728"/>
      <c r="K225" s="728"/>
      <c r="L225" s="728"/>
      <c r="M225" s="728"/>
      <c r="N225" s="728"/>
      <c r="O225" s="728"/>
      <c r="P225" s="728"/>
      <c r="Q225" s="728"/>
      <c r="R225" s="728"/>
      <c r="S225" s="728"/>
      <c r="T225" s="728"/>
      <c r="U225" s="728"/>
      <c r="V225" s="728"/>
      <c r="W225" s="728"/>
      <c r="X225" s="728"/>
      <c r="Y225" s="728"/>
      <c r="Z225" s="728"/>
    </row>
    <row r="226" spans="1:26">
      <c r="A226" s="736" t="s">
        <v>178</v>
      </c>
      <c r="B226" s="747" t="s">
        <v>2230</v>
      </c>
      <c r="C226" s="738"/>
      <c r="D226" s="748"/>
      <c r="E226" s="749"/>
      <c r="F226" s="757">
        <f t="shared" si="9"/>
        <v>0</v>
      </c>
      <c r="H226" s="728"/>
      <c r="I226" s="728"/>
      <c r="J226" s="728"/>
      <c r="K226" s="728"/>
      <c r="L226" s="728"/>
      <c r="M226" s="728"/>
      <c r="N226" s="728"/>
      <c r="O226" s="728"/>
      <c r="P226" s="728"/>
      <c r="Q226" s="728"/>
      <c r="R226" s="728"/>
      <c r="S226" s="728"/>
      <c r="T226" s="728"/>
      <c r="U226" s="728"/>
      <c r="V226" s="728"/>
      <c r="W226" s="728"/>
      <c r="X226" s="728"/>
      <c r="Y226" s="728"/>
      <c r="Z226" s="728"/>
    </row>
    <row r="227" spans="1:26">
      <c r="A227" s="736"/>
      <c r="B227" s="747"/>
      <c r="C227" s="738" t="s">
        <v>179</v>
      </c>
      <c r="D227" s="748">
        <v>61</v>
      </c>
      <c r="E227" s="749"/>
      <c r="F227" s="757">
        <f t="shared" ref="F227" si="11">D227*E227</f>
        <v>0</v>
      </c>
      <c r="H227" s="728"/>
      <c r="I227" s="728"/>
      <c r="J227" s="728"/>
      <c r="K227" s="728"/>
      <c r="L227" s="728"/>
      <c r="M227" s="728"/>
      <c r="N227" s="728"/>
      <c r="O227" s="728"/>
      <c r="P227" s="728"/>
      <c r="Q227" s="728"/>
      <c r="R227" s="728"/>
      <c r="S227" s="728"/>
      <c r="T227" s="728"/>
      <c r="U227" s="728"/>
      <c r="V227" s="728"/>
      <c r="W227" s="728"/>
      <c r="X227" s="728"/>
      <c r="Y227" s="728"/>
      <c r="Z227" s="728"/>
    </row>
    <row r="228" spans="1:26">
      <c r="A228" s="736"/>
      <c r="B228" s="747"/>
      <c r="C228" s="738"/>
      <c r="D228" s="748"/>
      <c r="E228" s="749"/>
      <c r="F228" s="757"/>
      <c r="H228" s="728"/>
      <c r="I228" s="728"/>
      <c r="J228" s="728"/>
      <c r="K228" s="728"/>
      <c r="L228" s="728"/>
      <c r="M228" s="728"/>
      <c r="N228" s="728"/>
      <c r="O228" s="728"/>
      <c r="P228" s="728"/>
      <c r="Q228" s="728"/>
      <c r="R228" s="728"/>
      <c r="S228" s="728"/>
      <c r="T228" s="728"/>
      <c r="U228" s="728"/>
      <c r="V228" s="728"/>
      <c r="W228" s="728"/>
      <c r="X228" s="728"/>
      <c r="Y228" s="728"/>
      <c r="Z228" s="728"/>
    </row>
    <row r="229" spans="1:26">
      <c r="A229" s="758" t="s">
        <v>576</v>
      </c>
      <c r="B229" s="759" t="s">
        <v>1630</v>
      </c>
      <c r="C229" s="738"/>
      <c r="D229" s="748"/>
      <c r="E229" s="749"/>
      <c r="F229" s="757"/>
      <c r="G229" s="760"/>
      <c r="H229" s="728"/>
      <c r="I229" s="728"/>
      <c r="J229" s="728"/>
      <c r="K229" s="728"/>
      <c r="L229" s="728"/>
      <c r="M229" s="728"/>
      <c r="N229" s="728"/>
      <c r="O229" s="728"/>
      <c r="P229" s="728"/>
      <c r="Q229" s="728"/>
      <c r="R229" s="728"/>
      <c r="S229" s="728"/>
      <c r="T229" s="728"/>
      <c r="U229" s="728"/>
      <c r="V229" s="728"/>
      <c r="W229" s="728"/>
      <c r="X229" s="728"/>
      <c r="Y229" s="728"/>
      <c r="Z229" s="728"/>
    </row>
    <row r="230" spans="1:26" ht="145.19999999999999">
      <c r="A230" s="736"/>
      <c r="B230" s="747" t="s">
        <v>2322</v>
      </c>
      <c r="C230" s="738"/>
      <c r="D230" s="748"/>
      <c r="E230" s="749"/>
      <c r="F230" s="757"/>
      <c r="H230" s="728"/>
      <c r="I230" s="728"/>
      <c r="J230" s="728"/>
      <c r="K230" s="728"/>
      <c r="L230" s="728"/>
      <c r="M230" s="728"/>
      <c r="N230" s="728"/>
      <c r="O230" s="728"/>
      <c r="P230" s="728"/>
      <c r="Q230" s="728"/>
      <c r="R230" s="728"/>
      <c r="S230" s="728"/>
      <c r="T230" s="728"/>
      <c r="U230" s="728"/>
      <c r="V230" s="728"/>
      <c r="W230" s="728"/>
      <c r="X230" s="728"/>
      <c r="Y230" s="728"/>
      <c r="Z230" s="728"/>
    </row>
    <row r="231" spans="1:26">
      <c r="A231" s="736"/>
      <c r="B231" s="747" t="s">
        <v>306</v>
      </c>
      <c r="C231" s="738"/>
      <c r="D231" s="748"/>
      <c r="E231" s="749"/>
      <c r="F231" s="757"/>
      <c r="H231" s="728"/>
      <c r="I231" s="728"/>
      <c r="J231" s="728"/>
      <c r="K231" s="728"/>
      <c r="L231" s="728"/>
      <c r="M231" s="728"/>
      <c r="N231" s="728"/>
      <c r="O231" s="728"/>
      <c r="P231" s="728"/>
      <c r="Q231" s="728"/>
      <c r="R231" s="728"/>
      <c r="S231" s="728"/>
      <c r="T231" s="728"/>
      <c r="U231" s="728"/>
      <c r="V231" s="728"/>
      <c r="W231" s="728"/>
      <c r="X231" s="728"/>
      <c r="Y231" s="728"/>
      <c r="Z231" s="728"/>
    </row>
    <row r="232" spans="1:26" ht="52.8">
      <c r="A232" s="736" t="s">
        <v>178</v>
      </c>
      <c r="B232" s="747" t="s">
        <v>2323</v>
      </c>
      <c r="C232" s="738"/>
      <c r="D232" s="748"/>
      <c r="E232" s="749"/>
      <c r="F232" s="757"/>
      <c r="H232" s="728"/>
      <c r="I232" s="728"/>
      <c r="J232" s="728"/>
      <c r="K232" s="728"/>
      <c r="L232" s="728"/>
      <c r="M232" s="728"/>
      <c r="N232" s="728"/>
      <c r="O232" s="728"/>
      <c r="P232" s="728"/>
      <c r="Q232" s="728"/>
      <c r="R232" s="728"/>
      <c r="S232" s="728"/>
      <c r="T232" s="728"/>
      <c r="U232" s="728"/>
      <c r="V232" s="728"/>
      <c r="W232" s="728"/>
      <c r="X232" s="728"/>
      <c r="Y232" s="728"/>
      <c r="Z232" s="728"/>
    </row>
    <row r="233" spans="1:26" ht="79.2">
      <c r="A233" s="736" t="s">
        <v>178</v>
      </c>
      <c r="B233" s="770" t="s">
        <v>2324</v>
      </c>
      <c r="C233" s="738"/>
      <c r="D233" s="748"/>
      <c r="E233" s="749">
        <v>0</v>
      </c>
      <c r="F233" s="757"/>
      <c r="H233" s="728"/>
      <c r="I233" s="728"/>
      <c r="J233" s="728"/>
      <c r="K233" s="728"/>
      <c r="L233" s="728"/>
      <c r="M233" s="728"/>
      <c r="N233" s="728"/>
      <c r="O233" s="728"/>
      <c r="P233" s="728"/>
      <c r="Q233" s="728"/>
      <c r="R233" s="728"/>
      <c r="S233" s="728"/>
      <c r="T233" s="728"/>
      <c r="U233" s="728"/>
      <c r="V233" s="728"/>
      <c r="W233" s="728"/>
      <c r="X233" s="728"/>
      <c r="Y233" s="728"/>
      <c r="Z233" s="728"/>
    </row>
    <row r="234" spans="1:26" ht="26.4">
      <c r="A234" s="736" t="s">
        <v>178</v>
      </c>
      <c r="B234" s="770" t="s">
        <v>309</v>
      </c>
      <c r="C234" s="738"/>
      <c r="D234" s="748"/>
      <c r="E234" s="749">
        <v>0</v>
      </c>
      <c r="F234" s="757"/>
      <c r="H234" s="728"/>
      <c r="I234" s="728"/>
      <c r="J234" s="728"/>
      <c r="K234" s="728"/>
      <c r="L234" s="728"/>
      <c r="M234" s="728"/>
      <c r="N234" s="728"/>
      <c r="O234" s="728"/>
      <c r="P234" s="728"/>
      <c r="Q234" s="728"/>
      <c r="R234" s="728"/>
      <c r="S234" s="728"/>
      <c r="T234" s="728"/>
      <c r="U234" s="728"/>
      <c r="V234" s="728"/>
      <c r="W234" s="728"/>
      <c r="X234" s="728"/>
      <c r="Y234" s="728"/>
      <c r="Z234" s="728"/>
    </row>
    <row r="235" spans="1:26" ht="39.6">
      <c r="A235" s="736" t="s">
        <v>178</v>
      </c>
      <c r="B235" s="90" t="s">
        <v>313</v>
      </c>
      <c r="C235" s="738"/>
      <c r="D235" s="748"/>
      <c r="E235" s="749">
        <v>0</v>
      </c>
      <c r="F235" s="757"/>
      <c r="H235" s="728"/>
      <c r="I235" s="728"/>
      <c r="J235" s="728"/>
      <c r="K235" s="728"/>
      <c r="L235" s="728"/>
      <c r="M235" s="728"/>
      <c r="N235" s="728"/>
      <c r="O235" s="728"/>
      <c r="P235" s="728"/>
      <c r="Q235" s="728"/>
      <c r="R235" s="728"/>
      <c r="S235" s="728"/>
      <c r="T235" s="728"/>
      <c r="U235" s="728"/>
      <c r="V235" s="728"/>
      <c r="W235" s="728"/>
      <c r="X235" s="728"/>
      <c r="Y235" s="728"/>
      <c r="Z235" s="728"/>
    </row>
    <row r="236" spans="1:26">
      <c r="A236" s="736"/>
      <c r="B236" s="747" t="s">
        <v>1628</v>
      </c>
      <c r="C236" s="738"/>
      <c r="D236" s="748"/>
      <c r="E236" s="749"/>
      <c r="F236" s="757">
        <f t="shared" ref="F236:F256" si="12">D236*E236</f>
        <v>0</v>
      </c>
      <c r="H236" s="728"/>
      <c r="I236" s="728"/>
      <c r="J236" s="728"/>
      <c r="K236" s="728"/>
      <c r="L236" s="728"/>
      <c r="M236" s="728"/>
      <c r="N236" s="728"/>
      <c r="O236" s="728"/>
      <c r="P236" s="728"/>
      <c r="Q236" s="728"/>
      <c r="R236" s="728"/>
      <c r="S236" s="728"/>
      <c r="T236" s="728"/>
      <c r="U236" s="728"/>
      <c r="V236" s="728"/>
      <c r="W236" s="728"/>
      <c r="X236" s="728"/>
      <c r="Y236" s="728"/>
      <c r="Z236" s="728"/>
    </row>
    <row r="237" spans="1:26">
      <c r="A237" s="736" t="s">
        <v>340</v>
      </c>
      <c r="B237" s="747" t="s">
        <v>2325</v>
      </c>
      <c r="C237" s="738" t="s">
        <v>201</v>
      </c>
      <c r="D237" s="748">
        <v>1</v>
      </c>
      <c r="E237" s="749"/>
      <c r="F237" s="757">
        <f t="shared" ref="F237" si="13">D237*E237</f>
        <v>0</v>
      </c>
      <c r="H237" s="728"/>
      <c r="I237" s="728"/>
      <c r="J237" s="728"/>
      <c r="K237" s="728"/>
      <c r="L237" s="728"/>
      <c r="M237" s="728"/>
      <c r="N237" s="728"/>
      <c r="O237" s="728"/>
      <c r="P237" s="728"/>
      <c r="Q237" s="728"/>
      <c r="R237" s="728"/>
      <c r="S237" s="728"/>
      <c r="T237" s="728"/>
      <c r="U237" s="728"/>
      <c r="V237" s="728"/>
      <c r="W237" s="728"/>
      <c r="X237" s="728"/>
      <c r="Y237" s="728"/>
      <c r="Z237" s="728"/>
    </row>
    <row r="238" spans="1:26">
      <c r="A238" s="736" t="s">
        <v>2290</v>
      </c>
      <c r="B238" s="747" t="s">
        <v>2326</v>
      </c>
      <c r="C238" s="738" t="s">
        <v>201</v>
      </c>
      <c r="D238" s="748">
        <v>1</v>
      </c>
      <c r="E238" s="749"/>
      <c r="F238" s="757">
        <f t="shared" si="12"/>
        <v>0</v>
      </c>
      <c r="H238" s="728"/>
      <c r="I238" s="728"/>
      <c r="J238" s="728"/>
      <c r="K238" s="728"/>
      <c r="L238" s="728"/>
      <c r="M238" s="728"/>
      <c r="N238" s="728"/>
      <c r="O238" s="728"/>
      <c r="P238" s="728"/>
      <c r="Q238" s="728"/>
      <c r="R238" s="728"/>
      <c r="S238" s="728"/>
      <c r="T238" s="728"/>
      <c r="U238" s="728"/>
      <c r="V238" s="728"/>
      <c r="W238" s="728"/>
      <c r="X238" s="728"/>
      <c r="Y238" s="728"/>
      <c r="Z238" s="728"/>
    </row>
    <row r="239" spans="1:26">
      <c r="A239" s="736"/>
      <c r="B239" s="747"/>
      <c r="C239" s="738"/>
      <c r="D239" s="748"/>
      <c r="E239" s="749"/>
      <c r="F239" s="757"/>
      <c r="H239" s="728"/>
      <c r="I239" s="728"/>
      <c r="J239" s="728"/>
      <c r="K239" s="728"/>
      <c r="L239" s="728"/>
      <c r="M239" s="728"/>
      <c r="N239" s="728"/>
      <c r="O239" s="728"/>
      <c r="P239" s="728"/>
      <c r="Q239" s="728"/>
      <c r="R239" s="728"/>
      <c r="S239" s="728"/>
      <c r="T239" s="728"/>
      <c r="U239" s="728"/>
      <c r="V239" s="728"/>
      <c r="W239" s="728"/>
      <c r="X239" s="728"/>
      <c r="Y239" s="728"/>
      <c r="Z239" s="728"/>
    </row>
    <row r="240" spans="1:26">
      <c r="A240" s="758" t="s">
        <v>1632</v>
      </c>
      <c r="B240" s="759" t="s">
        <v>2133</v>
      </c>
      <c r="C240" s="738"/>
      <c r="D240" s="748"/>
      <c r="E240" s="749"/>
      <c r="F240" s="757">
        <f t="shared" si="12"/>
        <v>0</v>
      </c>
      <c r="G240" s="760"/>
      <c r="H240" s="728"/>
      <c r="I240" s="728"/>
      <c r="J240" s="728"/>
      <c r="K240" s="728"/>
      <c r="L240" s="728"/>
      <c r="M240" s="728"/>
      <c r="N240" s="728"/>
      <c r="O240" s="728"/>
      <c r="P240" s="728"/>
      <c r="Q240" s="728"/>
      <c r="R240" s="728"/>
      <c r="S240" s="728"/>
      <c r="T240" s="728"/>
      <c r="U240" s="728"/>
      <c r="V240" s="728"/>
      <c r="W240" s="728"/>
      <c r="X240" s="728"/>
      <c r="Y240" s="728"/>
      <c r="Z240" s="728"/>
    </row>
    <row r="241" spans="1:26" ht="105.6">
      <c r="A241" s="736"/>
      <c r="B241" s="747" t="s">
        <v>2233</v>
      </c>
      <c r="C241" s="738"/>
      <c r="D241" s="748"/>
      <c r="E241" s="749"/>
      <c r="F241" s="757"/>
      <c r="H241" s="728"/>
      <c r="I241" s="728"/>
      <c r="J241" s="728"/>
      <c r="K241" s="728"/>
      <c r="L241" s="728"/>
      <c r="M241" s="728"/>
      <c r="N241" s="728"/>
      <c r="O241" s="728"/>
      <c r="P241" s="728"/>
      <c r="Q241" s="728"/>
      <c r="R241" s="728"/>
      <c r="S241" s="728"/>
      <c r="T241" s="728"/>
      <c r="U241" s="728"/>
      <c r="V241" s="728"/>
      <c r="W241" s="728"/>
      <c r="X241" s="728"/>
      <c r="Y241" s="728"/>
      <c r="Z241" s="728"/>
    </row>
    <row r="242" spans="1:26">
      <c r="A242" s="736"/>
      <c r="B242" s="747" t="s">
        <v>306</v>
      </c>
      <c r="C242" s="738"/>
      <c r="D242" s="748"/>
      <c r="E242" s="749"/>
      <c r="F242" s="757"/>
      <c r="H242" s="728"/>
      <c r="I242" s="728"/>
      <c r="J242" s="728"/>
      <c r="K242" s="728"/>
      <c r="L242" s="728"/>
      <c r="M242" s="728"/>
      <c r="N242" s="728"/>
      <c r="O242" s="728"/>
      <c r="P242" s="728"/>
      <c r="Q242" s="728"/>
      <c r="R242" s="728"/>
      <c r="S242" s="728"/>
      <c r="T242" s="728"/>
      <c r="U242" s="728"/>
      <c r="V242" s="728"/>
      <c r="W242" s="728"/>
      <c r="X242" s="728"/>
      <c r="Y242" s="728"/>
      <c r="Z242" s="728"/>
    </row>
    <row r="243" spans="1:26" s="1367" customFormat="1" ht="26.4">
      <c r="A243" s="1362" t="s">
        <v>178</v>
      </c>
      <c r="B243" s="747" t="s">
        <v>2232</v>
      </c>
      <c r="C243" s="738"/>
      <c r="D243" s="1363"/>
      <c r="E243" s="1364"/>
      <c r="F243" s="1365"/>
      <c r="G243" s="775"/>
      <c r="H243" s="1366"/>
      <c r="I243" s="1366"/>
      <c r="J243" s="1366"/>
      <c r="K243" s="1366"/>
      <c r="L243" s="1366"/>
      <c r="M243" s="1366"/>
      <c r="N243" s="1366"/>
      <c r="O243" s="1366"/>
      <c r="P243" s="1366"/>
      <c r="Q243" s="1366"/>
      <c r="R243" s="1366"/>
      <c r="S243" s="1366"/>
      <c r="T243" s="1366"/>
      <c r="U243" s="1366"/>
      <c r="V243" s="1366"/>
      <c r="W243" s="1366"/>
      <c r="X243" s="1366"/>
      <c r="Y243" s="1366"/>
      <c r="Z243" s="1366"/>
    </row>
    <row r="244" spans="1:26" ht="66">
      <c r="A244" s="736" t="s">
        <v>178</v>
      </c>
      <c r="B244" s="770" t="s">
        <v>1631</v>
      </c>
      <c r="C244" s="738"/>
      <c r="D244" s="748"/>
      <c r="E244" s="749">
        <v>0</v>
      </c>
      <c r="F244" s="757"/>
      <c r="H244" s="728"/>
      <c r="I244" s="728"/>
      <c r="J244" s="728"/>
      <c r="K244" s="728"/>
      <c r="L244" s="728"/>
      <c r="M244" s="728"/>
      <c r="N244" s="728"/>
      <c r="O244" s="728"/>
      <c r="P244" s="728"/>
      <c r="Q244" s="728"/>
      <c r="R244" s="728"/>
      <c r="S244" s="728"/>
      <c r="T244" s="728"/>
      <c r="U244" s="728"/>
      <c r="V244" s="728"/>
      <c r="W244" s="728"/>
      <c r="X244" s="728"/>
      <c r="Y244" s="728"/>
      <c r="Z244" s="728"/>
    </row>
    <row r="245" spans="1:26" ht="39.6">
      <c r="A245" s="736" t="s">
        <v>178</v>
      </c>
      <c r="B245" s="90" t="s">
        <v>313</v>
      </c>
      <c r="C245" s="738"/>
      <c r="D245" s="748"/>
      <c r="E245" s="749">
        <v>0</v>
      </c>
      <c r="F245" s="757"/>
      <c r="H245" s="728"/>
      <c r="I245" s="728"/>
      <c r="J245" s="728"/>
      <c r="K245" s="728"/>
      <c r="L245" s="728"/>
      <c r="M245" s="728"/>
      <c r="N245" s="728"/>
      <c r="O245" s="728"/>
      <c r="P245" s="728"/>
      <c r="Q245" s="728"/>
      <c r="R245" s="728"/>
      <c r="S245" s="728"/>
      <c r="T245" s="728"/>
      <c r="U245" s="728"/>
      <c r="V245" s="728"/>
      <c r="W245" s="728"/>
      <c r="X245" s="728"/>
      <c r="Y245" s="728"/>
      <c r="Z245" s="728"/>
    </row>
    <row r="246" spans="1:26">
      <c r="A246" s="736"/>
      <c r="B246" s="747" t="s">
        <v>1628</v>
      </c>
      <c r="C246" s="738"/>
      <c r="D246" s="748"/>
      <c r="E246" s="749"/>
      <c r="F246" s="757">
        <f t="shared" si="12"/>
        <v>0</v>
      </c>
      <c r="G246" s="760"/>
      <c r="H246" s="728"/>
      <c r="I246" s="728"/>
      <c r="J246" s="728"/>
      <c r="K246" s="728"/>
      <c r="L246" s="728"/>
      <c r="M246" s="728"/>
      <c r="N246" s="728"/>
      <c r="O246" s="728"/>
      <c r="P246" s="728"/>
      <c r="Q246" s="728"/>
      <c r="R246" s="728"/>
      <c r="S246" s="728"/>
      <c r="T246" s="728"/>
      <c r="U246" s="728"/>
      <c r="V246" s="728"/>
      <c r="W246" s="728"/>
      <c r="X246" s="728"/>
      <c r="Y246" s="728"/>
      <c r="Z246" s="728"/>
    </row>
    <row r="247" spans="1:26">
      <c r="A247" s="736"/>
      <c r="B247" s="747"/>
      <c r="C247" s="738" t="s">
        <v>201</v>
      </c>
      <c r="D247" s="748">
        <v>1</v>
      </c>
      <c r="E247" s="749"/>
      <c r="F247" s="757">
        <f t="shared" si="12"/>
        <v>0</v>
      </c>
      <c r="H247" s="728"/>
      <c r="I247" s="728"/>
      <c r="J247" s="728"/>
      <c r="K247" s="728"/>
      <c r="L247" s="728"/>
      <c r="M247" s="728"/>
      <c r="N247" s="728"/>
      <c r="O247" s="728"/>
      <c r="P247" s="728"/>
      <c r="Q247" s="728"/>
      <c r="R247" s="728"/>
      <c r="S247" s="728"/>
      <c r="T247" s="728"/>
      <c r="U247" s="728"/>
      <c r="V247" s="728"/>
      <c r="W247" s="728"/>
      <c r="X247" s="728"/>
      <c r="Y247" s="728"/>
      <c r="Z247" s="728"/>
    </row>
    <row r="248" spans="1:26">
      <c r="A248" s="736"/>
      <c r="B248" s="747"/>
      <c r="C248" s="738"/>
      <c r="D248" s="748"/>
      <c r="E248" s="749"/>
      <c r="F248" s="757">
        <f t="shared" si="12"/>
        <v>0</v>
      </c>
      <c r="H248" s="728"/>
      <c r="I248" s="728"/>
      <c r="J248" s="728"/>
      <c r="K248" s="728"/>
      <c r="L248" s="728"/>
      <c r="M248" s="728"/>
      <c r="N248" s="728"/>
      <c r="O248" s="728"/>
      <c r="P248" s="728"/>
      <c r="Q248" s="728"/>
      <c r="R248" s="728"/>
      <c r="S248" s="728"/>
      <c r="T248" s="728"/>
      <c r="U248" s="728"/>
      <c r="V248" s="728"/>
      <c r="W248" s="728"/>
      <c r="X248" s="728"/>
      <c r="Y248" s="728"/>
      <c r="Z248" s="728"/>
    </row>
    <row r="249" spans="1:26" ht="39.6">
      <c r="A249" s="758" t="s">
        <v>578</v>
      </c>
      <c r="B249" s="759" t="s">
        <v>2255</v>
      </c>
      <c r="C249" s="738"/>
      <c r="D249" s="748"/>
      <c r="E249" s="749"/>
      <c r="F249" s="757"/>
      <c r="G249" s="760"/>
      <c r="H249" s="728"/>
      <c r="I249" s="728"/>
      <c r="J249" s="728"/>
      <c r="K249" s="728"/>
      <c r="L249" s="728"/>
      <c r="M249" s="728"/>
      <c r="N249" s="728"/>
      <c r="O249" s="728"/>
      <c r="P249" s="728"/>
      <c r="Q249" s="728"/>
      <c r="R249" s="728"/>
      <c r="S249" s="728"/>
      <c r="T249" s="728"/>
      <c r="U249" s="728"/>
      <c r="V249" s="728"/>
      <c r="W249" s="728"/>
      <c r="X249" s="728"/>
      <c r="Y249" s="728"/>
      <c r="Z249" s="728"/>
    </row>
    <row r="250" spans="1:26" ht="79.2">
      <c r="A250" s="736"/>
      <c r="B250" s="747" t="s">
        <v>2256</v>
      </c>
      <c r="C250" s="738"/>
      <c r="D250" s="748"/>
      <c r="E250" s="749"/>
      <c r="F250" s="757">
        <f t="shared" si="12"/>
        <v>0</v>
      </c>
      <c r="H250" s="728"/>
      <c r="I250" s="728"/>
      <c r="J250" s="728"/>
      <c r="K250" s="728"/>
      <c r="L250" s="728"/>
      <c r="M250" s="728"/>
      <c r="N250" s="728"/>
      <c r="O250" s="728"/>
      <c r="P250" s="728"/>
      <c r="Q250" s="728"/>
      <c r="R250" s="728"/>
      <c r="S250" s="728"/>
      <c r="T250" s="728"/>
      <c r="U250" s="728"/>
      <c r="V250" s="728"/>
      <c r="W250" s="728"/>
      <c r="X250" s="728"/>
      <c r="Y250" s="728"/>
      <c r="Z250" s="728"/>
    </row>
    <row r="251" spans="1:26">
      <c r="A251" s="736"/>
      <c r="B251" s="747" t="s">
        <v>306</v>
      </c>
      <c r="C251" s="738"/>
      <c r="D251" s="748"/>
      <c r="E251" s="749"/>
      <c r="F251" s="757">
        <f t="shared" si="12"/>
        <v>0</v>
      </c>
      <c r="H251" s="728"/>
      <c r="I251" s="728"/>
      <c r="J251" s="728"/>
      <c r="K251" s="728"/>
      <c r="L251" s="728"/>
      <c r="M251" s="728"/>
      <c r="N251" s="728"/>
      <c r="O251" s="728"/>
      <c r="P251" s="728"/>
      <c r="Q251" s="728"/>
      <c r="R251" s="728"/>
      <c r="S251" s="728"/>
      <c r="T251" s="728"/>
      <c r="U251" s="728"/>
      <c r="V251" s="728"/>
      <c r="W251" s="728"/>
      <c r="X251" s="728"/>
      <c r="Y251" s="728"/>
      <c r="Z251" s="728"/>
    </row>
    <row r="252" spans="1:26" ht="26.4">
      <c r="A252" s="736" t="s">
        <v>178</v>
      </c>
      <c r="B252" s="747" t="s">
        <v>2257</v>
      </c>
      <c r="C252" s="738"/>
      <c r="D252" s="748"/>
      <c r="E252" s="749"/>
      <c r="F252" s="757">
        <f t="shared" si="12"/>
        <v>0</v>
      </c>
      <c r="H252" s="728"/>
      <c r="I252" s="728"/>
      <c r="J252" s="728"/>
      <c r="K252" s="728"/>
      <c r="L252" s="728"/>
      <c r="M252" s="728"/>
      <c r="N252" s="728"/>
      <c r="O252" s="728"/>
      <c r="P252" s="728"/>
      <c r="Q252" s="728"/>
      <c r="R252" s="728"/>
      <c r="S252" s="728"/>
      <c r="T252" s="728"/>
      <c r="U252" s="728"/>
      <c r="V252" s="728"/>
      <c r="W252" s="728"/>
      <c r="X252" s="728"/>
      <c r="Y252" s="728"/>
      <c r="Z252" s="728"/>
    </row>
    <row r="253" spans="1:26" ht="39.6">
      <c r="A253" s="736" t="s">
        <v>178</v>
      </c>
      <c r="B253" s="770" t="s">
        <v>2258</v>
      </c>
      <c r="C253" s="738"/>
      <c r="D253" s="748"/>
      <c r="E253" s="749">
        <v>0</v>
      </c>
      <c r="F253" s="757">
        <f t="shared" si="12"/>
        <v>0</v>
      </c>
      <c r="H253" s="728"/>
      <c r="I253" s="728"/>
      <c r="J253" s="728"/>
      <c r="K253" s="728"/>
      <c r="L253" s="728"/>
      <c r="M253" s="728"/>
      <c r="N253" s="728"/>
      <c r="O253" s="728"/>
      <c r="P253" s="728"/>
      <c r="Q253" s="728"/>
      <c r="R253" s="728"/>
      <c r="S253" s="728"/>
      <c r="T253" s="728"/>
      <c r="U253" s="728"/>
      <c r="V253" s="728"/>
      <c r="W253" s="728"/>
      <c r="X253" s="728"/>
      <c r="Y253" s="728"/>
      <c r="Z253" s="728"/>
    </row>
    <row r="254" spans="1:26" ht="39.6">
      <c r="A254" s="736" t="s">
        <v>178</v>
      </c>
      <c r="B254" s="90" t="s">
        <v>313</v>
      </c>
      <c r="C254" s="738"/>
      <c r="D254" s="748"/>
      <c r="E254" s="749">
        <v>0</v>
      </c>
      <c r="F254" s="757">
        <f t="shared" si="12"/>
        <v>0</v>
      </c>
      <c r="H254" s="728"/>
      <c r="I254" s="728"/>
      <c r="J254" s="728"/>
      <c r="K254" s="728"/>
      <c r="L254" s="728"/>
      <c r="M254" s="728"/>
      <c r="N254" s="728"/>
      <c r="O254" s="728"/>
      <c r="P254" s="728"/>
      <c r="Q254" s="728"/>
      <c r="R254" s="728"/>
      <c r="S254" s="728"/>
      <c r="T254" s="728"/>
      <c r="U254" s="728"/>
      <c r="V254" s="728"/>
      <c r="W254" s="728"/>
      <c r="X254" s="728"/>
      <c r="Y254" s="728"/>
      <c r="Z254" s="728"/>
    </row>
    <row r="255" spans="1:26">
      <c r="A255" s="736"/>
      <c r="B255" s="747" t="s">
        <v>1628</v>
      </c>
      <c r="C255" s="738"/>
      <c r="D255" s="748"/>
      <c r="E255" s="749"/>
      <c r="F255" s="757">
        <f t="shared" si="12"/>
        <v>0</v>
      </c>
      <c r="G255" s="760"/>
      <c r="H255" s="728"/>
      <c r="I255" s="728"/>
      <c r="J255" s="728"/>
      <c r="K255" s="728"/>
      <c r="L255" s="728"/>
      <c r="M255" s="728"/>
      <c r="N255" s="728"/>
      <c r="O255" s="728"/>
      <c r="P255" s="728"/>
      <c r="Q255" s="728"/>
      <c r="R255" s="728"/>
      <c r="S255" s="728"/>
      <c r="T255" s="728"/>
      <c r="U255" s="728"/>
      <c r="V255" s="728"/>
      <c r="W255" s="728"/>
      <c r="X255" s="728"/>
      <c r="Y255" s="728"/>
      <c r="Z255" s="728"/>
    </row>
    <row r="256" spans="1:26">
      <c r="A256" s="736"/>
      <c r="B256" s="747"/>
      <c r="C256" s="738" t="s">
        <v>201</v>
      </c>
      <c r="D256" s="748">
        <v>1</v>
      </c>
      <c r="E256" s="749"/>
      <c r="F256" s="757">
        <f t="shared" si="12"/>
        <v>0</v>
      </c>
      <c r="H256" s="728"/>
      <c r="I256" s="728"/>
      <c r="J256" s="728"/>
      <c r="K256" s="728"/>
      <c r="L256" s="728"/>
      <c r="M256" s="728"/>
      <c r="N256" s="728"/>
      <c r="O256" s="728"/>
      <c r="P256" s="728"/>
      <c r="Q256" s="728"/>
      <c r="R256" s="728"/>
      <c r="S256" s="728"/>
      <c r="T256" s="728"/>
      <c r="U256" s="728"/>
      <c r="V256" s="728"/>
      <c r="W256" s="728"/>
      <c r="X256" s="728"/>
      <c r="Y256" s="728"/>
      <c r="Z256" s="728"/>
    </row>
    <row r="257" spans="1:26">
      <c r="A257" s="736"/>
      <c r="B257" s="747"/>
      <c r="C257" s="738"/>
      <c r="D257" s="748"/>
      <c r="E257" s="749"/>
      <c r="F257" s="757"/>
      <c r="H257" s="728"/>
      <c r="I257" s="728"/>
      <c r="J257" s="728"/>
      <c r="K257" s="728"/>
      <c r="L257" s="728"/>
      <c r="M257" s="728"/>
      <c r="N257" s="728"/>
      <c r="O257" s="728"/>
      <c r="P257" s="728"/>
      <c r="Q257" s="728"/>
      <c r="R257" s="728"/>
      <c r="S257" s="728"/>
      <c r="T257" s="728"/>
      <c r="U257" s="728"/>
      <c r="V257" s="728"/>
      <c r="W257" s="728"/>
      <c r="X257" s="728"/>
      <c r="Y257" s="728"/>
      <c r="Z257" s="728"/>
    </row>
    <row r="258" spans="1:26" ht="26.4">
      <c r="A258" s="758" t="s">
        <v>1635</v>
      </c>
      <c r="B258" s="759" t="s">
        <v>2262</v>
      </c>
      <c r="C258" s="738"/>
      <c r="D258" s="748"/>
      <c r="E258" s="749"/>
      <c r="F258" s="757"/>
      <c r="G258" s="760"/>
      <c r="H258" s="728"/>
      <c r="I258" s="728"/>
      <c r="J258" s="728"/>
      <c r="K258" s="728"/>
      <c r="L258" s="728"/>
      <c r="M258" s="728"/>
      <c r="N258" s="728"/>
      <c r="O258" s="728"/>
      <c r="P258" s="728"/>
      <c r="Q258" s="728"/>
      <c r="R258" s="728"/>
      <c r="S258" s="728"/>
      <c r="T258" s="728"/>
      <c r="U258" s="728"/>
      <c r="V258" s="728"/>
      <c r="W258" s="728"/>
      <c r="X258" s="728"/>
      <c r="Y258" s="728"/>
      <c r="Z258" s="728"/>
    </row>
    <row r="259" spans="1:26" ht="105.6">
      <c r="A259" s="736"/>
      <c r="B259" s="747" t="s">
        <v>2263</v>
      </c>
      <c r="C259" s="738"/>
      <c r="D259" s="748"/>
      <c r="E259" s="749"/>
      <c r="F259" s="757"/>
      <c r="H259" s="728"/>
      <c r="I259" s="728"/>
      <c r="J259" s="728"/>
      <c r="K259" s="728"/>
      <c r="L259" s="728"/>
      <c r="M259" s="728"/>
      <c r="N259" s="728"/>
      <c r="O259" s="728"/>
      <c r="P259" s="728"/>
      <c r="Q259" s="728"/>
      <c r="R259" s="728"/>
      <c r="S259" s="728"/>
      <c r="T259" s="728"/>
      <c r="U259" s="728"/>
      <c r="V259" s="728"/>
      <c r="W259" s="728"/>
      <c r="X259" s="728"/>
      <c r="Y259" s="728"/>
      <c r="Z259" s="728"/>
    </row>
    <row r="260" spans="1:26">
      <c r="A260" s="736"/>
      <c r="B260" s="747" t="s">
        <v>306</v>
      </c>
      <c r="C260" s="738"/>
      <c r="D260" s="748"/>
      <c r="E260" s="749">
        <v>0</v>
      </c>
      <c r="F260" s="757">
        <f t="shared" ref="F260:F267" si="14">D260*E260</f>
        <v>0</v>
      </c>
      <c r="H260" s="728"/>
      <c r="I260" s="728"/>
      <c r="J260" s="728"/>
      <c r="K260" s="728"/>
      <c r="L260" s="728"/>
      <c r="M260" s="728"/>
      <c r="N260" s="728"/>
      <c r="O260" s="728"/>
      <c r="P260" s="728"/>
      <c r="Q260" s="728"/>
      <c r="R260" s="728"/>
      <c r="S260" s="728"/>
      <c r="T260" s="728"/>
      <c r="U260" s="728"/>
      <c r="V260" s="728"/>
      <c r="W260" s="728"/>
      <c r="X260" s="728"/>
      <c r="Y260" s="728"/>
      <c r="Z260" s="728"/>
    </row>
    <row r="261" spans="1:26" ht="41.25" customHeight="1">
      <c r="A261" s="736" t="s">
        <v>178</v>
      </c>
      <c r="B261" s="747" t="s">
        <v>2234</v>
      </c>
      <c r="C261" s="738"/>
      <c r="D261" s="748"/>
      <c r="E261" s="749"/>
      <c r="F261" s="757"/>
      <c r="H261" s="728"/>
      <c r="I261" s="728"/>
      <c r="J261" s="728"/>
      <c r="K261" s="728"/>
      <c r="L261" s="728"/>
      <c r="M261" s="728"/>
      <c r="N261" s="728"/>
      <c r="O261" s="728"/>
      <c r="P261" s="728"/>
      <c r="Q261" s="728"/>
      <c r="R261" s="728"/>
      <c r="S261" s="728"/>
      <c r="T261" s="728"/>
      <c r="U261" s="728"/>
      <c r="V261" s="728"/>
      <c r="W261" s="728"/>
      <c r="X261" s="728"/>
      <c r="Y261" s="728"/>
      <c r="Z261" s="728"/>
    </row>
    <row r="262" spans="1:26" ht="26.4">
      <c r="A262" s="736" t="s">
        <v>178</v>
      </c>
      <c r="B262" s="747" t="s">
        <v>2264</v>
      </c>
      <c r="C262" s="738"/>
      <c r="D262" s="748"/>
      <c r="E262" s="749">
        <v>0</v>
      </c>
      <c r="F262" s="757">
        <f t="shared" si="14"/>
        <v>0</v>
      </c>
      <c r="H262" s="728"/>
      <c r="I262" s="728"/>
      <c r="J262" s="728"/>
      <c r="K262" s="728"/>
      <c r="L262" s="728"/>
      <c r="M262" s="728"/>
      <c r="N262" s="728"/>
      <c r="O262" s="728"/>
      <c r="P262" s="728"/>
      <c r="Q262" s="728"/>
      <c r="R262" s="728"/>
      <c r="S262" s="728"/>
      <c r="T262" s="728"/>
      <c r="U262" s="728"/>
      <c r="V262" s="728"/>
      <c r="W262" s="728"/>
      <c r="X262" s="728"/>
      <c r="Y262" s="728"/>
      <c r="Z262" s="728"/>
    </row>
    <row r="263" spans="1:26" ht="52.8">
      <c r="A263" s="736" t="s">
        <v>178</v>
      </c>
      <c r="B263" s="770" t="s">
        <v>311</v>
      </c>
      <c r="C263" s="738"/>
      <c r="D263" s="748"/>
      <c r="E263" s="749">
        <v>0</v>
      </c>
      <c r="F263" s="757">
        <f t="shared" si="14"/>
        <v>0</v>
      </c>
      <c r="H263" s="728"/>
      <c r="I263" s="728"/>
      <c r="J263" s="728"/>
      <c r="K263" s="728"/>
      <c r="L263" s="728"/>
      <c r="M263" s="728"/>
      <c r="N263" s="728"/>
      <c r="O263" s="728"/>
      <c r="P263" s="728"/>
      <c r="Q263" s="728"/>
      <c r="R263" s="728"/>
      <c r="S263" s="728"/>
      <c r="T263" s="728"/>
      <c r="U263" s="728"/>
      <c r="V263" s="728"/>
      <c r="W263" s="728"/>
      <c r="X263" s="728"/>
      <c r="Y263" s="728"/>
      <c r="Z263" s="728"/>
    </row>
    <row r="264" spans="1:26" ht="26.4">
      <c r="A264" s="736" t="s">
        <v>178</v>
      </c>
      <c r="B264" s="770" t="s">
        <v>309</v>
      </c>
      <c r="C264" s="738"/>
      <c r="D264" s="748"/>
      <c r="E264" s="749">
        <v>0</v>
      </c>
      <c r="F264" s="757">
        <f t="shared" si="14"/>
        <v>0</v>
      </c>
      <c r="H264" s="728"/>
      <c r="I264" s="728"/>
      <c r="J264" s="728"/>
      <c r="K264" s="728"/>
      <c r="L264" s="728"/>
      <c r="M264" s="728"/>
      <c r="N264" s="728"/>
      <c r="O264" s="728"/>
      <c r="P264" s="728"/>
      <c r="Q264" s="728"/>
      <c r="R264" s="728"/>
      <c r="S264" s="728"/>
      <c r="T264" s="728"/>
      <c r="U264" s="728"/>
      <c r="V264" s="728"/>
      <c r="W264" s="728"/>
      <c r="X264" s="728"/>
      <c r="Y264" s="728"/>
      <c r="Z264" s="728"/>
    </row>
    <row r="265" spans="1:26" ht="39.6">
      <c r="A265" s="736" t="s">
        <v>178</v>
      </c>
      <c r="B265" s="90" t="s">
        <v>313</v>
      </c>
      <c r="C265" s="738"/>
      <c r="D265" s="748"/>
      <c r="E265" s="749">
        <v>0</v>
      </c>
      <c r="F265" s="757">
        <f t="shared" si="14"/>
        <v>0</v>
      </c>
      <c r="H265" s="728"/>
      <c r="I265" s="728"/>
      <c r="J265" s="728"/>
      <c r="K265" s="728"/>
      <c r="L265" s="728"/>
      <c r="M265" s="728"/>
      <c r="N265" s="728"/>
      <c r="O265" s="728"/>
      <c r="P265" s="728"/>
      <c r="Q265" s="728"/>
      <c r="R265" s="728"/>
      <c r="S265" s="728"/>
      <c r="T265" s="728"/>
      <c r="U265" s="728"/>
      <c r="V265" s="728"/>
      <c r="W265" s="728"/>
      <c r="X265" s="728"/>
      <c r="Y265" s="728"/>
      <c r="Z265" s="728"/>
    </row>
    <row r="266" spans="1:26">
      <c r="A266" s="736"/>
      <c r="B266" s="747" t="s">
        <v>424</v>
      </c>
      <c r="C266" s="738"/>
      <c r="D266" s="748"/>
      <c r="E266" s="749"/>
      <c r="F266" s="757">
        <f t="shared" si="14"/>
        <v>0</v>
      </c>
      <c r="H266" s="728"/>
      <c r="I266" s="728"/>
      <c r="J266" s="728"/>
      <c r="K266" s="728"/>
      <c r="L266" s="728"/>
      <c r="M266" s="728"/>
      <c r="N266" s="728"/>
      <c r="O266" s="728"/>
      <c r="P266" s="728"/>
      <c r="Q266" s="728"/>
      <c r="R266" s="728"/>
      <c r="S266" s="728"/>
      <c r="T266" s="728"/>
      <c r="U266" s="728"/>
      <c r="V266" s="728"/>
      <c r="W266" s="728"/>
      <c r="X266" s="728"/>
      <c r="Y266" s="728"/>
      <c r="Z266" s="728"/>
    </row>
    <row r="267" spans="1:26">
      <c r="A267" s="736"/>
      <c r="B267" s="747"/>
      <c r="C267" s="738" t="s">
        <v>226</v>
      </c>
      <c r="D267" s="748">
        <v>64</v>
      </c>
      <c r="E267" s="749"/>
      <c r="F267" s="757">
        <f t="shared" si="14"/>
        <v>0</v>
      </c>
      <c r="H267" s="728"/>
      <c r="I267" s="728"/>
      <c r="J267" s="728"/>
      <c r="K267" s="728"/>
      <c r="L267" s="728"/>
      <c r="M267" s="728"/>
      <c r="N267" s="728"/>
      <c r="O267" s="728"/>
      <c r="P267" s="728"/>
      <c r="Q267" s="728"/>
      <c r="R267" s="728"/>
      <c r="S267" s="728"/>
      <c r="T267" s="728"/>
      <c r="U267" s="728"/>
      <c r="V267" s="728"/>
      <c r="W267" s="728"/>
      <c r="X267" s="728"/>
      <c r="Y267" s="728"/>
      <c r="Z267" s="728"/>
    </row>
    <row r="268" spans="1:26">
      <c r="A268" s="763"/>
      <c r="B268" s="764"/>
      <c r="C268" s="738"/>
      <c r="D268" s="748"/>
      <c r="E268" s="749"/>
      <c r="F268" s="757"/>
      <c r="G268" s="766"/>
      <c r="H268" s="728"/>
      <c r="I268" s="728"/>
      <c r="J268" s="728"/>
      <c r="K268" s="728"/>
      <c r="L268" s="728"/>
      <c r="M268" s="728"/>
      <c r="N268" s="728"/>
      <c r="O268" s="728"/>
      <c r="P268" s="728"/>
      <c r="Q268" s="728"/>
      <c r="R268" s="728"/>
      <c r="S268" s="728"/>
      <c r="T268" s="728"/>
      <c r="U268" s="728"/>
      <c r="V268" s="728"/>
      <c r="W268" s="728"/>
      <c r="X268" s="728"/>
      <c r="Y268" s="728"/>
      <c r="Z268" s="728"/>
    </row>
    <row r="269" spans="1:26" ht="26.4">
      <c r="A269" s="758" t="s">
        <v>1637</v>
      </c>
      <c r="B269" s="759" t="s">
        <v>2135</v>
      </c>
      <c r="C269" s="738"/>
      <c r="D269" s="748"/>
      <c r="E269" s="749"/>
      <c r="F269" s="757"/>
      <c r="G269" s="766"/>
      <c r="H269" s="728"/>
      <c r="I269" s="728"/>
      <c r="J269" s="728"/>
      <c r="K269" s="728"/>
      <c r="L269" s="728"/>
      <c r="M269" s="728"/>
      <c r="N269" s="728"/>
      <c r="O269" s="728"/>
      <c r="P269" s="728"/>
      <c r="Q269" s="728"/>
      <c r="R269" s="728"/>
      <c r="S269" s="728"/>
      <c r="T269" s="728"/>
      <c r="U269" s="728"/>
      <c r="V269" s="728"/>
      <c r="W269" s="728"/>
      <c r="X269" s="728"/>
      <c r="Y269" s="728"/>
      <c r="Z269" s="728"/>
    </row>
    <row r="270" spans="1:26" ht="105.6">
      <c r="A270" s="758"/>
      <c r="B270" s="1368" t="s">
        <v>2235</v>
      </c>
      <c r="C270" s="738"/>
      <c r="D270" s="748"/>
      <c r="E270" s="749"/>
      <c r="F270" s="757"/>
      <c r="G270" s="766"/>
      <c r="H270" s="728"/>
      <c r="I270" s="728"/>
      <c r="J270" s="728"/>
      <c r="K270" s="728"/>
      <c r="L270" s="728"/>
      <c r="M270" s="728"/>
      <c r="N270" s="728"/>
      <c r="O270" s="728"/>
      <c r="P270" s="728"/>
      <c r="Q270" s="728"/>
      <c r="R270" s="728"/>
      <c r="S270" s="728"/>
      <c r="T270" s="728"/>
      <c r="U270" s="728"/>
      <c r="V270" s="728"/>
      <c r="W270" s="728"/>
      <c r="X270" s="728"/>
      <c r="Y270" s="728"/>
      <c r="Z270" s="728"/>
    </row>
    <row r="271" spans="1:26">
      <c r="A271" s="736"/>
      <c r="B271" s="747" t="s">
        <v>306</v>
      </c>
      <c r="C271" s="738"/>
      <c r="D271" s="748"/>
      <c r="E271" s="749">
        <v>0</v>
      </c>
      <c r="F271" s="757"/>
      <c r="G271" s="766"/>
      <c r="H271" s="728"/>
      <c r="I271" s="728"/>
      <c r="J271" s="728"/>
      <c r="K271" s="728"/>
      <c r="L271" s="728"/>
      <c r="M271" s="728"/>
      <c r="N271" s="728"/>
      <c r="O271" s="728"/>
      <c r="P271" s="728"/>
      <c r="Q271" s="728"/>
      <c r="R271" s="728"/>
      <c r="S271" s="728"/>
      <c r="T271" s="728"/>
      <c r="U271" s="728"/>
      <c r="V271" s="728"/>
      <c r="W271" s="728"/>
      <c r="X271" s="728"/>
      <c r="Y271" s="728"/>
      <c r="Z271" s="728"/>
    </row>
    <row r="272" spans="1:26" ht="39.6">
      <c r="A272" s="736" t="s">
        <v>178</v>
      </c>
      <c r="B272" s="747" t="s">
        <v>2236</v>
      </c>
      <c r="C272" s="738"/>
      <c r="D272" s="748"/>
      <c r="E272" s="749"/>
      <c r="F272" s="757"/>
      <c r="G272" s="766"/>
      <c r="H272" s="728"/>
      <c r="I272" s="728"/>
      <c r="J272" s="728"/>
      <c r="K272" s="728"/>
      <c r="L272" s="728"/>
      <c r="M272" s="728"/>
      <c r="N272" s="728"/>
      <c r="O272" s="728"/>
      <c r="P272" s="728"/>
      <c r="Q272" s="728"/>
      <c r="R272" s="728"/>
      <c r="S272" s="728"/>
      <c r="T272" s="728"/>
      <c r="U272" s="728"/>
      <c r="V272" s="728"/>
      <c r="W272" s="728"/>
      <c r="X272" s="728"/>
      <c r="Y272" s="728"/>
      <c r="Z272" s="728"/>
    </row>
    <row r="273" spans="1:26" ht="52.8">
      <c r="A273" s="736" t="s">
        <v>178</v>
      </c>
      <c r="B273" s="770" t="s">
        <v>311</v>
      </c>
      <c r="C273" s="738"/>
      <c r="D273" s="748"/>
      <c r="E273" s="749">
        <v>0</v>
      </c>
      <c r="F273" s="757"/>
      <c r="G273" s="766"/>
      <c r="H273" s="728"/>
      <c r="I273" s="728"/>
      <c r="J273" s="728"/>
      <c r="K273" s="728"/>
      <c r="L273" s="728"/>
      <c r="M273" s="728"/>
      <c r="N273" s="728"/>
      <c r="O273" s="728"/>
      <c r="P273" s="728"/>
      <c r="Q273" s="728"/>
      <c r="R273" s="728"/>
      <c r="S273" s="728"/>
      <c r="T273" s="728"/>
      <c r="U273" s="728"/>
      <c r="V273" s="728"/>
      <c r="W273" s="728"/>
      <c r="X273" s="728"/>
      <c r="Y273" s="728"/>
      <c r="Z273" s="728"/>
    </row>
    <row r="274" spans="1:26" ht="26.4">
      <c r="A274" s="736" t="s">
        <v>178</v>
      </c>
      <c r="B274" s="770" t="s">
        <v>309</v>
      </c>
      <c r="C274" s="738"/>
      <c r="D274" s="748"/>
      <c r="E274" s="749">
        <v>0</v>
      </c>
      <c r="F274" s="757"/>
      <c r="G274" s="766"/>
      <c r="H274" s="728"/>
      <c r="I274" s="728"/>
      <c r="J274" s="728"/>
      <c r="K274" s="728"/>
      <c r="L274" s="728"/>
      <c r="M274" s="728"/>
      <c r="N274" s="728"/>
      <c r="O274" s="728"/>
      <c r="P274" s="728"/>
      <c r="Q274" s="728"/>
      <c r="R274" s="728"/>
      <c r="S274" s="728"/>
      <c r="T274" s="728"/>
      <c r="U274" s="728"/>
      <c r="V274" s="728"/>
      <c r="W274" s="728"/>
      <c r="X274" s="728"/>
      <c r="Y274" s="728"/>
      <c r="Z274" s="728"/>
    </row>
    <row r="275" spans="1:26" ht="39.6">
      <c r="A275" s="736" t="s">
        <v>178</v>
      </c>
      <c r="B275" s="90" t="s">
        <v>313</v>
      </c>
      <c r="C275" s="738"/>
      <c r="D275" s="748"/>
      <c r="E275" s="749">
        <v>0</v>
      </c>
      <c r="F275" s="757"/>
      <c r="G275" s="766"/>
      <c r="H275" s="728"/>
      <c r="I275" s="728"/>
      <c r="J275" s="728"/>
      <c r="K275" s="728"/>
      <c r="L275" s="728"/>
      <c r="M275" s="728"/>
      <c r="N275" s="728"/>
      <c r="O275" s="728"/>
      <c r="P275" s="728"/>
      <c r="Q275" s="728"/>
      <c r="R275" s="728"/>
      <c r="S275" s="728"/>
      <c r="T275" s="728"/>
      <c r="U275" s="728"/>
      <c r="V275" s="728"/>
      <c r="W275" s="728"/>
      <c r="X275" s="728"/>
      <c r="Y275" s="728"/>
      <c r="Z275" s="728"/>
    </row>
    <row r="276" spans="1:26">
      <c r="A276" s="736"/>
      <c r="B276" s="747" t="s">
        <v>1969</v>
      </c>
      <c r="C276" s="738"/>
      <c r="D276" s="748"/>
      <c r="E276" s="749"/>
      <c r="F276" s="757"/>
      <c r="G276" s="766"/>
      <c r="H276" s="728"/>
      <c r="I276" s="728"/>
      <c r="J276" s="728"/>
      <c r="K276" s="728"/>
      <c r="L276" s="728"/>
      <c r="M276" s="728"/>
      <c r="N276" s="728"/>
      <c r="O276" s="728"/>
      <c r="P276" s="728"/>
      <c r="Q276" s="728"/>
      <c r="R276" s="728"/>
      <c r="S276" s="728"/>
      <c r="T276" s="728"/>
      <c r="U276" s="728"/>
      <c r="V276" s="728"/>
      <c r="W276" s="728"/>
      <c r="X276" s="728"/>
      <c r="Y276" s="728"/>
      <c r="Z276" s="728"/>
    </row>
    <row r="277" spans="1:26">
      <c r="A277" s="736"/>
      <c r="B277" s="747"/>
      <c r="C277" s="738" t="s">
        <v>201</v>
      </c>
      <c r="D277" s="748">
        <v>1</v>
      </c>
      <c r="E277" s="749"/>
      <c r="F277" s="757">
        <f t="shared" ref="F277" si="15">D277*E277</f>
        <v>0</v>
      </c>
      <c r="G277" s="766"/>
      <c r="H277" s="728"/>
      <c r="I277" s="728"/>
      <c r="J277" s="728"/>
      <c r="K277" s="728"/>
      <c r="L277" s="728"/>
      <c r="M277" s="728"/>
      <c r="N277" s="728"/>
      <c r="O277" s="728"/>
      <c r="P277" s="728"/>
      <c r="Q277" s="728"/>
      <c r="R277" s="728"/>
      <c r="S277" s="728"/>
      <c r="T277" s="728"/>
      <c r="U277" s="728"/>
      <c r="V277" s="728"/>
      <c r="W277" s="728"/>
      <c r="X277" s="728"/>
      <c r="Y277" s="728"/>
      <c r="Z277" s="728"/>
    </row>
    <row r="278" spans="1:26">
      <c r="A278" s="758"/>
      <c r="B278" s="759"/>
      <c r="C278" s="738"/>
      <c r="D278" s="748"/>
      <c r="E278" s="749"/>
      <c r="F278" s="757"/>
      <c r="G278" s="766"/>
      <c r="H278" s="728"/>
      <c r="I278" s="728"/>
      <c r="J278" s="728"/>
      <c r="K278" s="728"/>
      <c r="L278" s="728"/>
      <c r="M278" s="728"/>
      <c r="N278" s="728"/>
      <c r="O278" s="728"/>
      <c r="P278" s="728"/>
      <c r="Q278" s="728"/>
      <c r="R278" s="728"/>
      <c r="S278" s="728"/>
      <c r="T278" s="728"/>
      <c r="U278" s="728"/>
      <c r="V278" s="728"/>
      <c r="W278" s="728"/>
      <c r="X278" s="728"/>
      <c r="Y278" s="728"/>
      <c r="Z278" s="728"/>
    </row>
    <row r="279" spans="1:26" ht="39.6">
      <c r="A279" s="758" t="s">
        <v>2130</v>
      </c>
      <c r="B279" s="759" t="s">
        <v>2237</v>
      </c>
      <c r="C279" s="738"/>
      <c r="D279" s="748"/>
      <c r="E279" s="749"/>
      <c r="F279" s="757"/>
      <c r="G279" s="766"/>
      <c r="H279" s="728"/>
      <c r="I279" s="728"/>
      <c r="J279" s="728"/>
      <c r="K279" s="728"/>
      <c r="L279" s="728"/>
      <c r="M279" s="728"/>
      <c r="N279" s="728"/>
      <c r="O279" s="728"/>
      <c r="P279" s="728"/>
      <c r="Q279" s="728"/>
      <c r="R279" s="728"/>
      <c r="S279" s="728"/>
      <c r="T279" s="728"/>
      <c r="U279" s="728"/>
      <c r="V279" s="728"/>
      <c r="W279" s="728"/>
      <c r="X279" s="728"/>
      <c r="Y279" s="728"/>
      <c r="Z279" s="728"/>
    </row>
    <row r="280" spans="1:26" ht="237.6">
      <c r="A280" s="758"/>
      <c r="B280" s="1368" t="s">
        <v>2240</v>
      </c>
      <c r="C280" s="738"/>
      <c r="D280" s="748"/>
      <c r="E280" s="749"/>
      <c r="F280" s="757"/>
      <c r="G280" s="766"/>
      <c r="H280" s="728"/>
      <c r="I280" s="728"/>
      <c r="J280" s="728"/>
      <c r="K280" s="728"/>
      <c r="L280" s="728"/>
      <c r="M280" s="728"/>
      <c r="N280" s="728"/>
      <c r="O280" s="728"/>
      <c r="P280" s="728"/>
      <c r="Q280" s="728"/>
      <c r="R280" s="728"/>
      <c r="S280" s="728"/>
      <c r="T280" s="728"/>
      <c r="U280" s="728"/>
      <c r="V280" s="728"/>
      <c r="W280" s="728"/>
      <c r="X280" s="728"/>
      <c r="Y280" s="728"/>
      <c r="Z280" s="728"/>
    </row>
    <row r="281" spans="1:26">
      <c r="A281" s="758"/>
      <c r="B281" s="747" t="s">
        <v>306</v>
      </c>
      <c r="C281" s="738"/>
      <c r="D281" s="748"/>
      <c r="E281" s="749">
        <v>0</v>
      </c>
      <c r="F281" s="757"/>
      <c r="G281" s="766"/>
      <c r="H281" s="728"/>
      <c r="I281" s="728"/>
      <c r="J281" s="728"/>
      <c r="K281" s="728"/>
      <c r="L281" s="728"/>
      <c r="M281" s="728"/>
      <c r="N281" s="728"/>
      <c r="O281" s="728"/>
      <c r="P281" s="728"/>
      <c r="Q281" s="728"/>
      <c r="R281" s="728"/>
      <c r="S281" s="728"/>
      <c r="T281" s="728"/>
      <c r="U281" s="728"/>
      <c r="V281" s="728"/>
      <c r="W281" s="728"/>
      <c r="X281" s="728"/>
      <c r="Y281" s="728"/>
      <c r="Z281" s="728"/>
    </row>
    <row r="282" spans="1:26" ht="39.6">
      <c r="A282" s="736" t="s">
        <v>178</v>
      </c>
      <c r="B282" s="747" t="s">
        <v>2238</v>
      </c>
      <c r="C282" s="738"/>
      <c r="D282" s="748"/>
      <c r="E282" s="749"/>
      <c r="F282" s="757"/>
      <c r="G282" s="766"/>
      <c r="H282" s="728"/>
      <c r="I282" s="728"/>
      <c r="J282" s="728"/>
      <c r="K282" s="728"/>
      <c r="L282" s="728"/>
      <c r="M282" s="728"/>
      <c r="N282" s="728"/>
      <c r="O282" s="728"/>
      <c r="P282" s="728"/>
      <c r="Q282" s="728"/>
      <c r="R282" s="728"/>
      <c r="S282" s="728"/>
      <c r="T282" s="728"/>
      <c r="U282" s="728"/>
      <c r="V282" s="728"/>
      <c r="W282" s="728"/>
      <c r="X282" s="728"/>
      <c r="Y282" s="728"/>
      <c r="Z282" s="728"/>
    </row>
    <row r="283" spans="1:26" ht="52.8">
      <c r="A283" s="736" t="s">
        <v>178</v>
      </c>
      <c r="B283" s="770" t="s">
        <v>311</v>
      </c>
      <c r="C283" s="738"/>
      <c r="D283" s="748"/>
      <c r="E283" s="749">
        <v>0</v>
      </c>
      <c r="F283" s="757"/>
      <c r="G283" s="766"/>
      <c r="H283" s="728"/>
      <c r="I283" s="728"/>
      <c r="J283" s="728"/>
      <c r="K283" s="728"/>
      <c r="L283" s="728"/>
      <c r="M283" s="728"/>
      <c r="N283" s="728"/>
      <c r="O283" s="728"/>
      <c r="P283" s="728"/>
      <c r="Q283" s="728"/>
      <c r="R283" s="728"/>
      <c r="S283" s="728"/>
      <c r="T283" s="728"/>
      <c r="U283" s="728"/>
      <c r="V283" s="728"/>
      <c r="W283" s="728"/>
      <c r="X283" s="728"/>
      <c r="Y283" s="728"/>
      <c r="Z283" s="728"/>
    </row>
    <row r="284" spans="1:26" ht="52.8">
      <c r="A284" s="736" t="s">
        <v>178</v>
      </c>
      <c r="B284" s="770" t="s">
        <v>2239</v>
      </c>
      <c r="C284" s="738"/>
      <c r="D284" s="748"/>
      <c r="E284" s="749"/>
      <c r="F284" s="757"/>
      <c r="G284" s="766"/>
      <c r="H284" s="728"/>
      <c r="I284" s="728"/>
      <c r="J284" s="728"/>
      <c r="K284" s="728"/>
      <c r="L284" s="728"/>
      <c r="M284" s="728"/>
      <c r="N284" s="728"/>
      <c r="O284" s="728"/>
      <c r="P284" s="728"/>
      <c r="Q284" s="728"/>
      <c r="R284" s="728"/>
      <c r="S284" s="728"/>
      <c r="T284" s="728"/>
      <c r="U284" s="728"/>
      <c r="V284" s="728"/>
      <c r="W284" s="728"/>
      <c r="X284" s="728"/>
      <c r="Y284" s="728"/>
      <c r="Z284" s="728"/>
    </row>
    <row r="285" spans="1:26" ht="26.4">
      <c r="A285" s="736" t="s">
        <v>178</v>
      </c>
      <c r="B285" s="770" t="s">
        <v>309</v>
      </c>
      <c r="C285" s="738"/>
      <c r="D285" s="748"/>
      <c r="E285" s="749">
        <v>0</v>
      </c>
      <c r="F285" s="757"/>
      <c r="G285" s="766"/>
      <c r="H285" s="728"/>
      <c r="I285" s="728"/>
      <c r="J285" s="728"/>
      <c r="K285" s="728"/>
      <c r="L285" s="728"/>
      <c r="M285" s="728"/>
      <c r="N285" s="728"/>
      <c r="O285" s="728"/>
      <c r="P285" s="728"/>
      <c r="Q285" s="728"/>
      <c r="R285" s="728"/>
      <c r="S285" s="728"/>
      <c r="T285" s="728"/>
      <c r="U285" s="728"/>
      <c r="V285" s="728"/>
      <c r="W285" s="728"/>
      <c r="X285" s="728"/>
      <c r="Y285" s="728"/>
      <c r="Z285" s="728"/>
    </row>
    <row r="286" spans="1:26" ht="39.6">
      <c r="A286" s="736" t="s">
        <v>178</v>
      </c>
      <c r="B286" s="90" t="s">
        <v>313</v>
      </c>
      <c r="C286" s="738"/>
      <c r="D286" s="748"/>
      <c r="E286" s="749">
        <v>0</v>
      </c>
      <c r="F286" s="757"/>
      <c r="G286" s="766"/>
      <c r="H286" s="728"/>
      <c r="I286" s="728"/>
      <c r="J286" s="728"/>
      <c r="K286" s="728"/>
      <c r="L286" s="728"/>
      <c r="M286" s="728"/>
      <c r="N286" s="728"/>
      <c r="O286" s="728"/>
      <c r="P286" s="728"/>
      <c r="Q286" s="728"/>
      <c r="R286" s="728"/>
      <c r="S286" s="728"/>
      <c r="T286" s="728"/>
      <c r="U286" s="728"/>
      <c r="V286" s="728"/>
      <c r="W286" s="728"/>
      <c r="X286" s="728"/>
      <c r="Y286" s="728"/>
      <c r="Z286" s="728"/>
    </row>
    <row r="287" spans="1:26">
      <c r="A287" s="758"/>
      <c r="B287" s="747" t="s">
        <v>1969</v>
      </c>
      <c r="C287" s="738"/>
      <c r="D287" s="748"/>
      <c r="E287" s="749"/>
      <c r="F287" s="757"/>
      <c r="G287" s="766"/>
      <c r="H287" s="728"/>
      <c r="I287" s="728"/>
      <c r="J287" s="728"/>
      <c r="K287" s="728"/>
      <c r="L287" s="728"/>
      <c r="M287" s="728"/>
      <c r="N287" s="728"/>
      <c r="O287" s="728"/>
      <c r="P287" s="728"/>
      <c r="Q287" s="728"/>
      <c r="R287" s="728"/>
      <c r="S287" s="728"/>
      <c r="T287" s="728"/>
      <c r="U287" s="728"/>
      <c r="V287" s="728"/>
      <c r="W287" s="728"/>
      <c r="X287" s="728"/>
      <c r="Y287" s="728"/>
      <c r="Z287" s="728"/>
    </row>
    <row r="288" spans="1:26">
      <c r="A288" s="763"/>
      <c r="B288" s="747"/>
      <c r="C288" s="738" t="s">
        <v>201</v>
      </c>
      <c r="D288" s="748">
        <v>1</v>
      </c>
      <c r="E288" s="749"/>
      <c r="F288" s="757">
        <f t="shared" ref="F288" si="16">D288*E288</f>
        <v>0</v>
      </c>
      <c r="G288" s="766"/>
      <c r="H288" s="728"/>
      <c r="I288" s="728"/>
      <c r="J288" s="728"/>
      <c r="K288" s="728"/>
      <c r="L288" s="728"/>
      <c r="M288" s="728"/>
      <c r="N288" s="728"/>
      <c r="O288" s="728"/>
      <c r="P288" s="728"/>
      <c r="Q288" s="728"/>
      <c r="R288" s="728"/>
      <c r="S288" s="728"/>
      <c r="T288" s="728"/>
      <c r="U288" s="728"/>
      <c r="V288" s="728"/>
      <c r="W288" s="728"/>
      <c r="X288" s="728"/>
      <c r="Y288" s="728"/>
      <c r="Z288" s="728"/>
    </row>
    <row r="289" spans="1:26">
      <c r="A289" s="763"/>
      <c r="B289" s="747"/>
      <c r="C289" s="738"/>
      <c r="D289" s="748"/>
      <c r="E289" s="749"/>
      <c r="F289" s="757"/>
      <c r="G289" s="766"/>
      <c r="H289" s="728"/>
      <c r="I289" s="728"/>
      <c r="J289" s="728"/>
      <c r="K289" s="728"/>
      <c r="L289" s="728"/>
      <c r="M289" s="728"/>
      <c r="N289" s="728"/>
      <c r="O289" s="728"/>
      <c r="P289" s="728"/>
      <c r="Q289" s="728"/>
      <c r="R289" s="728"/>
      <c r="S289" s="728"/>
      <c r="T289" s="728"/>
      <c r="U289" s="728"/>
      <c r="V289" s="728"/>
      <c r="W289" s="728"/>
      <c r="X289" s="728"/>
      <c r="Y289" s="728"/>
      <c r="Z289" s="728"/>
    </row>
    <row r="290" spans="1:26" ht="26.4">
      <c r="A290" s="758" t="s">
        <v>2134</v>
      </c>
      <c r="B290" s="759" t="s">
        <v>2265</v>
      </c>
      <c r="C290" s="738"/>
      <c r="D290" s="748"/>
      <c r="E290" s="749"/>
      <c r="F290" s="757"/>
      <c r="G290" s="766"/>
      <c r="H290" s="728"/>
      <c r="I290" s="728"/>
      <c r="J290" s="728"/>
      <c r="K290" s="728"/>
      <c r="L290" s="728"/>
      <c r="M290" s="728"/>
      <c r="N290" s="728"/>
      <c r="O290" s="728"/>
      <c r="P290" s="728"/>
      <c r="Q290" s="728"/>
      <c r="R290" s="728"/>
      <c r="S290" s="728"/>
      <c r="T290" s="728"/>
      <c r="U290" s="728"/>
      <c r="V290" s="728"/>
      <c r="W290" s="728"/>
      <c r="X290" s="728"/>
      <c r="Y290" s="728"/>
      <c r="Z290" s="728"/>
    </row>
    <row r="291" spans="1:26" ht="132">
      <c r="A291" s="763"/>
      <c r="B291" s="1368" t="s">
        <v>2318</v>
      </c>
      <c r="C291" s="738"/>
      <c r="D291" s="748"/>
      <c r="E291" s="749"/>
      <c r="F291" s="757"/>
      <c r="G291" s="766"/>
      <c r="H291" s="728"/>
      <c r="I291" s="728"/>
      <c r="J291" s="728"/>
      <c r="K291" s="728"/>
      <c r="L291" s="728"/>
      <c r="M291" s="728"/>
      <c r="N291" s="728"/>
      <c r="O291" s="728"/>
      <c r="P291" s="728"/>
      <c r="Q291" s="728"/>
      <c r="R291" s="728"/>
      <c r="S291" s="728"/>
      <c r="T291" s="728"/>
      <c r="U291" s="728"/>
      <c r="V291" s="728"/>
      <c r="W291" s="728"/>
      <c r="X291" s="728"/>
      <c r="Y291" s="728"/>
      <c r="Z291" s="728"/>
    </row>
    <row r="292" spans="1:26">
      <c r="A292" s="736"/>
      <c r="B292" s="747" t="s">
        <v>306</v>
      </c>
      <c r="C292" s="774"/>
      <c r="D292" s="772"/>
      <c r="E292" s="773"/>
      <c r="F292" s="757"/>
      <c r="G292" s="766"/>
      <c r="H292" s="728"/>
      <c r="I292" s="728"/>
      <c r="J292" s="728"/>
      <c r="K292" s="728"/>
      <c r="L292" s="728"/>
      <c r="M292" s="728"/>
      <c r="N292" s="728"/>
      <c r="O292" s="728"/>
      <c r="P292" s="728"/>
      <c r="Q292" s="728"/>
      <c r="R292" s="728"/>
      <c r="S292" s="728"/>
      <c r="T292" s="728"/>
      <c r="U292" s="728"/>
      <c r="V292" s="728"/>
      <c r="W292" s="728"/>
      <c r="X292" s="728"/>
      <c r="Y292" s="728"/>
      <c r="Z292" s="728"/>
    </row>
    <row r="293" spans="1:26" ht="26.25" customHeight="1">
      <c r="A293" s="736" t="s">
        <v>178</v>
      </c>
      <c r="B293" s="771" t="s">
        <v>2137</v>
      </c>
      <c r="C293" s="774"/>
      <c r="D293" s="772"/>
      <c r="E293" s="773"/>
      <c r="F293" s="757"/>
      <c r="G293" s="766"/>
      <c r="H293" s="728"/>
      <c r="I293" s="728"/>
      <c r="J293" s="728"/>
      <c r="K293" s="728"/>
      <c r="L293" s="728"/>
      <c r="M293" s="728"/>
      <c r="N293" s="728"/>
      <c r="O293" s="728"/>
      <c r="P293" s="728"/>
      <c r="Q293" s="728"/>
      <c r="R293" s="728"/>
      <c r="S293" s="728"/>
      <c r="T293" s="728"/>
      <c r="U293" s="728"/>
      <c r="V293" s="728"/>
      <c r="W293" s="728"/>
      <c r="X293" s="728"/>
      <c r="Y293" s="728"/>
      <c r="Z293" s="728"/>
    </row>
    <row r="294" spans="1:26" ht="52.8">
      <c r="A294" s="736" t="s">
        <v>178</v>
      </c>
      <c r="B294" s="770" t="s">
        <v>311</v>
      </c>
      <c r="C294" s="738"/>
      <c r="D294" s="748"/>
      <c r="E294" s="749">
        <v>0</v>
      </c>
      <c r="F294" s="757"/>
      <c r="G294" s="766"/>
      <c r="H294" s="728"/>
      <c r="I294" s="728"/>
      <c r="J294" s="728"/>
      <c r="K294" s="728"/>
      <c r="L294" s="728"/>
      <c r="M294" s="728"/>
      <c r="N294" s="728"/>
      <c r="O294" s="728"/>
      <c r="P294" s="728"/>
      <c r="Q294" s="728"/>
      <c r="R294" s="728"/>
      <c r="S294" s="728"/>
      <c r="T294" s="728"/>
      <c r="U294" s="728"/>
      <c r="V294" s="728"/>
      <c r="W294" s="728"/>
      <c r="X294" s="728"/>
      <c r="Y294" s="728"/>
      <c r="Z294" s="728"/>
    </row>
    <row r="295" spans="1:26" ht="26.4">
      <c r="A295" s="736" t="s">
        <v>178</v>
      </c>
      <c r="B295" s="770" t="s">
        <v>309</v>
      </c>
      <c r="C295" s="738"/>
      <c r="D295" s="748"/>
      <c r="E295" s="749">
        <v>0</v>
      </c>
      <c r="F295" s="757"/>
      <c r="G295" s="766"/>
      <c r="H295" s="728"/>
      <c r="I295" s="728"/>
      <c r="J295" s="728"/>
      <c r="K295" s="728"/>
      <c r="L295" s="728"/>
      <c r="M295" s="728"/>
      <c r="N295" s="728"/>
      <c r="O295" s="728"/>
      <c r="P295" s="728"/>
      <c r="Q295" s="728"/>
      <c r="R295" s="728"/>
      <c r="S295" s="728"/>
      <c r="T295" s="728"/>
      <c r="U295" s="728"/>
      <c r="V295" s="728"/>
      <c r="W295" s="728"/>
      <c r="X295" s="728"/>
      <c r="Y295" s="728"/>
      <c r="Z295" s="728"/>
    </row>
    <row r="296" spans="1:26" ht="39.6">
      <c r="A296" s="736" t="s">
        <v>178</v>
      </c>
      <c r="B296" s="762" t="s">
        <v>313</v>
      </c>
      <c r="C296" s="738"/>
      <c r="D296" s="748"/>
      <c r="E296" s="749">
        <v>0</v>
      </c>
      <c r="F296" s="757"/>
      <c r="G296" s="766"/>
      <c r="H296" s="728"/>
      <c r="I296" s="728"/>
      <c r="J296" s="728"/>
      <c r="K296" s="728"/>
      <c r="L296" s="728"/>
      <c r="M296" s="728"/>
      <c r="N296" s="728"/>
      <c r="O296" s="728"/>
      <c r="P296" s="728"/>
      <c r="Q296" s="728"/>
      <c r="R296" s="728"/>
      <c r="S296" s="728"/>
      <c r="T296" s="728"/>
      <c r="U296" s="728"/>
      <c r="V296" s="728"/>
      <c r="W296" s="728"/>
      <c r="X296" s="728"/>
      <c r="Y296" s="728"/>
      <c r="Z296" s="728"/>
    </row>
    <row r="297" spans="1:26">
      <c r="A297" s="736"/>
      <c r="B297" s="747" t="s">
        <v>1969</v>
      </c>
      <c r="C297" s="738" t="s">
        <v>201</v>
      </c>
      <c r="D297" s="748">
        <v>1</v>
      </c>
      <c r="E297" s="749"/>
      <c r="F297" s="757">
        <f t="shared" ref="F297" si="17">D297*E297</f>
        <v>0</v>
      </c>
      <c r="G297" s="766"/>
      <c r="H297" s="728"/>
      <c r="I297" s="728"/>
      <c r="J297" s="728"/>
      <c r="K297" s="728"/>
      <c r="L297" s="728"/>
      <c r="M297" s="728"/>
      <c r="N297" s="728"/>
      <c r="O297" s="728"/>
      <c r="P297" s="728"/>
      <c r="Q297" s="728"/>
      <c r="R297" s="728"/>
      <c r="S297" s="728"/>
      <c r="T297" s="728"/>
      <c r="U297" s="728"/>
      <c r="V297" s="728"/>
      <c r="W297" s="728"/>
      <c r="X297" s="728"/>
      <c r="Y297" s="728"/>
      <c r="Z297" s="728"/>
    </row>
    <row r="298" spans="1:26">
      <c r="A298" s="736"/>
      <c r="B298" s="747"/>
      <c r="C298" s="738"/>
      <c r="D298" s="748"/>
      <c r="E298" s="749"/>
      <c r="F298" s="757"/>
      <c r="G298" s="766"/>
      <c r="H298" s="728"/>
      <c r="I298" s="728"/>
      <c r="J298" s="728"/>
      <c r="K298" s="728"/>
      <c r="L298" s="728"/>
      <c r="M298" s="728"/>
      <c r="N298" s="728"/>
      <c r="O298" s="728"/>
      <c r="P298" s="728"/>
      <c r="Q298" s="728"/>
      <c r="R298" s="728"/>
      <c r="S298" s="728"/>
      <c r="T298" s="728"/>
      <c r="U298" s="728"/>
      <c r="V298" s="728"/>
      <c r="W298" s="728"/>
      <c r="X298" s="728"/>
      <c r="Y298" s="728"/>
      <c r="Z298" s="728"/>
    </row>
    <row r="299" spans="1:26">
      <c r="A299" s="736"/>
      <c r="B299" s="747"/>
      <c r="C299" s="738"/>
      <c r="D299" s="748"/>
      <c r="E299" s="749"/>
      <c r="F299" s="757"/>
      <c r="G299" s="766"/>
      <c r="H299" s="728"/>
      <c r="I299" s="728"/>
      <c r="J299" s="728"/>
      <c r="K299" s="728"/>
      <c r="L299" s="728"/>
      <c r="M299" s="728"/>
      <c r="N299" s="728"/>
      <c r="O299" s="728"/>
      <c r="P299" s="728"/>
      <c r="Q299" s="728"/>
      <c r="R299" s="728"/>
      <c r="S299" s="728"/>
      <c r="T299" s="728"/>
      <c r="U299" s="728"/>
      <c r="V299" s="728"/>
      <c r="W299" s="728"/>
      <c r="X299" s="728"/>
      <c r="Y299" s="728"/>
      <c r="Z299" s="728"/>
    </row>
    <row r="300" spans="1:26" ht="26.4">
      <c r="A300" s="758" t="s">
        <v>2136</v>
      </c>
      <c r="B300" s="759" t="s">
        <v>2319</v>
      </c>
      <c r="C300" s="738"/>
      <c r="D300" s="748"/>
      <c r="E300" s="749"/>
      <c r="F300" s="757"/>
      <c r="G300" s="766"/>
      <c r="H300" s="728"/>
      <c r="I300" s="728"/>
      <c r="J300" s="728"/>
      <c r="K300" s="728"/>
      <c r="L300" s="728"/>
      <c r="M300" s="728"/>
      <c r="N300" s="728"/>
      <c r="O300" s="728"/>
      <c r="P300" s="728"/>
      <c r="Q300" s="728"/>
      <c r="R300" s="728"/>
      <c r="S300" s="728"/>
      <c r="T300" s="728"/>
      <c r="U300" s="728"/>
      <c r="V300" s="728"/>
      <c r="W300" s="728"/>
      <c r="X300" s="728"/>
      <c r="Y300" s="728"/>
      <c r="Z300" s="728"/>
    </row>
    <row r="301" spans="1:26" ht="79.2">
      <c r="A301" s="736"/>
      <c r="B301" s="747" t="s">
        <v>2320</v>
      </c>
      <c r="C301" s="738"/>
      <c r="D301" s="748"/>
      <c r="E301" s="749"/>
      <c r="F301" s="757"/>
      <c r="G301" s="766"/>
      <c r="H301" s="728"/>
      <c r="I301" s="728"/>
      <c r="J301" s="728"/>
      <c r="K301" s="728"/>
      <c r="L301" s="728"/>
      <c r="M301" s="728"/>
      <c r="N301" s="728"/>
      <c r="O301" s="728"/>
      <c r="P301" s="728"/>
      <c r="Q301" s="728"/>
      <c r="R301" s="728"/>
      <c r="S301" s="728"/>
      <c r="T301" s="728"/>
      <c r="U301" s="728"/>
      <c r="V301" s="728"/>
      <c r="W301" s="728"/>
      <c r="X301" s="728"/>
      <c r="Y301" s="728"/>
      <c r="Z301" s="728"/>
    </row>
    <row r="302" spans="1:26">
      <c r="A302" s="736"/>
      <c r="B302" s="747" t="s">
        <v>306</v>
      </c>
      <c r="C302" s="774"/>
      <c r="D302" s="772"/>
      <c r="E302" s="773"/>
      <c r="F302" s="757"/>
      <c r="G302" s="766"/>
      <c r="H302" s="728"/>
      <c r="I302" s="728"/>
      <c r="J302" s="728"/>
      <c r="K302" s="728"/>
      <c r="L302" s="728"/>
      <c r="M302" s="728"/>
      <c r="N302" s="728"/>
      <c r="O302" s="728"/>
      <c r="P302" s="728"/>
      <c r="Q302" s="728"/>
      <c r="R302" s="728"/>
      <c r="S302" s="728"/>
      <c r="T302" s="728"/>
      <c r="U302" s="728"/>
      <c r="V302" s="728"/>
      <c r="W302" s="728"/>
      <c r="X302" s="728"/>
      <c r="Y302" s="728"/>
      <c r="Z302" s="728"/>
    </row>
    <row r="303" spans="1:26" ht="39.6">
      <c r="A303" s="736" t="s">
        <v>178</v>
      </c>
      <c r="B303" s="771" t="s">
        <v>2321</v>
      </c>
      <c r="C303" s="774"/>
      <c r="D303" s="772"/>
      <c r="E303" s="773"/>
      <c r="F303" s="757"/>
      <c r="G303" s="766"/>
      <c r="H303" s="728"/>
      <c r="I303" s="728"/>
      <c r="J303" s="728"/>
      <c r="K303" s="728"/>
      <c r="L303" s="728"/>
      <c r="M303" s="728"/>
      <c r="N303" s="728"/>
      <c r="O303" s="728"/>
      <c r="P303" s="728"/>
      <c r="Q303" s="728"/>
      <c r="R303" s="728"/>
      <c r="S303" s="728"/>
      <c r="T303" s="728"/>
      <c r="U303" s="728"/>
      <c r="V303" s="728"/>
      <c r="W303" s="728"/>
      <c r="X303" s="728"/>
      <c r="Y303" s="728"/>
      <c r="Z303" s="728"/>
    </row>
    <row r="304" spans="1:26" ht="52.8">
      <c r="A304" s="736" t="s">
        <v>178</v>
      </c>
      <c r="B304" s="770" t="s">
        <v>311</v>
      </c>
      <c r="C304" s="738"/>
      <c r="D304" s="748"/>
      <c r="E304" s="749">
        <v>0</v>
      </c>
      <c r="F304" s="757"/>
      <c r="G304" s="766"/>
      <c r="H304" s="728"/>
      <c r="I304" s="728"/>
      <c r="J304" s="728"/>
      <c r="K304" s="728"/>
      <c r="L304" s="728"/>
      <c r="M304" s="728"/>
      <c r="N304" s="728"/>
      <c r="O304" s="728"/>
      <c r="P304" s="728"/>
      <c r="Q304" s="728"/>
      <c r="R304" s="728"/>
      <c r="S304" s="728"/>
      <c r="T304" s="728"/>
      <c r="U304" s="728"/>
      <c r="V304" s="728"/>
      <c r="W304" s="728"/>
      <c r="X304" s="728"/>
      <c r="Y304" s="728"/>
      <c r="Z304" s="728"/>
    </row>
    <row r="305" spans="1:26" ht="26.4">
      <c r="A305" s="736" t="s">
        <v>178</v>
      </c>
      <c r="B305" s="770" t="s">
        <v>309</v>
      </c>
      <c r="C305" s="738"/>
      <c r="D305" s="748"/>
      <c r="E305" s="749">
        <v>0</v>
      </c>
      <c r="F305" s="757"/>
      <c r="G305" s="766"/>
      <c r="H305" s="728"/>
      <c r="I305" s="728"/>
      <c r="J305" s="728"/>
      <c r="K305" s="728"/>
      <c r="L305" s="728"/>
      <c r="M305" s="728"/>
      <c r="N305" s="728"/>
      <c r="O305" s="728"/>
      <c r="P305" s="728"/>
      <c r="Q305" s="728"/>
      <c r="R305" s="728"/>
      <c r="S305" s="728"/>
      <c r="T305" s="728"/>
      <c r="U305" s="728"/>
      <c r="V305" s="728"/>
      <c r="W305" s="728"/>
      <c r="X305" s="728"/>
      <c r="Y305" s="728"/>
      <c r="Z305" s="728"/>
    </row>
    <row r="306" spans="1:26" ht="39.6">
      <c r="A306" s="736" t="s">
        <v>178</v>
      </c>
      <c r="B306" s="762" t="s">
        <v>313</v>
      </c>
      <c r="C306" s="738"/>
      <c r="D306" s="748"/>
      <c r="E306" s="749">
        <v>0</v>
      </c>
      <c r="F306" s="757"/>
      <c r="G306" s="766"/>
      <c r="H306" s="728"/>
      <c r="I306" s="728"/>
      <c r="J306" s="728"/>
      <c r="K306" s="728"/>
      <c r="L306" s="728"/>
      <c r="M306" s="728"/>
      <c r="N306" s="728"/>
      <c r="O306" s="728"/>
      <c r="P306" s="728"/>
      <c r="Q306" s="728"/>
      <c r="R306" s="728"/>
      <c r="S306" s="728"/>
      <c r="T306" s="728"/>
      <c r="U306" s="728"/>
      <c r="V306" s="728"/>
      <c r="W306" s="728"/>
      <c r="X306" s="728"/>
      <c r="Y306" s="728"/>
      <c r="Z306" s="728"/>
    </row>
    <row r="307" spans="1:26">
      <c r="A307" s="736"/>
      <c r="B307" s="747" t="s">
        <v>214</v>
      </c>
      <c r="C307" s="738" t="s">
        <v>215</v>
      </c>
      <c r="D307" s="748">
        <v>8</v>
      </c>
      <c r="E307" s="749"/>
      <c r="F307" s="757">
        <f t="shared" ref="F307" si="18">D307*E307</f>
        <v>0</v>
      </c>
      <c r="G307" s="766"/>
      <c r="H307" s="728"/>
      <c r="I307" s="728"/>
      <c r="J307" s="728"/>
      <c r="K307" s="728"/>
      <c r="L307" s="728"/>
      <c r="M307" s="728"/>
      <c r="N307" s="728"/>
      <c r="O307" s="728"/>
      <c r="P307" s="728"/>
      <c r="Q307" s="728"/>
      <c r="R307" s="728"/>
      <c r="S307" s="728"/>
      <c r="T307" s="728"/>
      <c r="U307" s="728"/>
      <c r="V307" s="728"/>
      <c r="W307" s="728"/>
      <c r="X307" s="728"/>
      <c r="Y307" s="728"/>
      <c r="Z307" s="728"/>
    </row>
    <row r="308" spans="1:26">
      <c r="A308" s="736"/>
      <c r="B308" s="747"/>
      <c r="C308" s="738"/>
      <c r="D308" s="748"/>
      <c r="E308" s="749"/>
      <c r="F308" s="757"/>
      <c r="G308" s="766"/>
      <c r="H308" s="728"/>
      <c r="I308" s="728"/>
      <c r="J308" s="728"/>
      <c r="K308" s="728"/>
      <c r="L308" s="728"/>
      <c r="M308" s="728"/>
      <c r="N308" s="728"/>
      <c r="O308" s="728"/>
      <c r="P308" s="728"/>
      <c r="Q308" s="728"/>
      <c r="R308" s="728"/>
      <c r="S308" s="728"/>
      <c r="T308" s="728"/>
      <c r="U308" s="728"/>
      <c r="V308" s="728"/>
      <c r="W308" s="728"/>
      <c r="X308" s="728"/>
      <c r="Y308" s="728"/>
      <c r="Z308" s="728"/>
    </row>
    <row r="309" spans="1:26">
      <c r="A309" s="736"/>
      <c r="B309" s="747"/>
      <c r="C309" s="738"/>
      <c r="D309" s="748"/>
      <c r="E309" s="749"/>
      <c r="F309" s="757"/>
      <c r="G309" s="766"/>
      <c r="H309" s="728"/>
      <c r="I309" s="728"/>
      <c r="J309" s="728"/>
      <c r="K309" s="728"/>
      <c r="L309" s="728"/>
      <c r="M309" s="728"/>
      <c r="N309" s="728"/>
      <c r="O309" s="728"/>
      <c r="P309" s="728"/>
      <c r="Q309" s="728"/>
      <c r="R309" s="728"/>
      <c r="S309" s="728"/>
      <c r="T309" s="728"/>
      <c r="U309" s="728"/>
      <c r="V309" s="728"/>
      <c r="W309" s="728"/>
      <c r="X309" s="728"/>
      <c r="Y309" s="728"/>
      <c r="Z309" s="728"/>
    </row>
    <row r="310" spans="1:26">
      <c r="A310" s="867" t="s">
        <v>177</v>
      </c>
      <c r="B310" s="868" t="s">
        <v>422</v>
      </c>
      <c r="C310" s="869"/>
      <c r="D310" s="870"/>
      <c r="E310" s="871"/>
      <c r="F310" s="1373">
        <f>SUM(F5:F309)</f>
        <v>0</v>
      </c>
      <c r="H310" s="782"/>
      <c r="I310" s="782"/>
      <c r="J310" s="782"/>
      <c r="K310" s="782"/>
      <c r="L310" s="782"/>
      <c r="M310" s="782"/>
      <c r="N310" s="782"/>
      <c r="O310" s="782"/>
      <c r="P310" s="782"/>
      <c r="Q310" s="782"/>
      <c r="R310" s="782"/>
      <c r="S310" s="782"/>
      <c r="T310" s="782"/>
      <c r="U310" s="782"/>
      <c r="V310" s="782"/>
      <c r="W310" s="782"/>
      <c r="X310" s="782"/>
      <c r="Y310" s="782"/>
      <c r="Z310" s="782"/>
    </row>
    <row r="311" spans="1:26">
      <c r="A311" s="736"/>
      <c r="B311" s="747"/>
      <c r="C311" s="738"/>
      <c r="D311" s="748"/>
      <c r="E311" s="749"/>
      <c r="F311" s="757"/>
      <c r="G311" s="760"/>
      <c r="H311" s="728"/>
      <c r="I311" s="728"/>
      <c r="J311" s="728"/>
      <c r="K311" s="728"/>
      <c r="L311" s="728"/>
      <c r="M311" s="728"/>
      <c r="N311" s="728"/>
      <c r="O311" s="728"/>
      <c r="P311" s="728"/>
      <c r="Q311" s="728"/>
      <c r="R311" s="728"/>
      <c r="S311" s="728"/>
      <c r="T311" s="728"/>
      <c r="U311" s="728"/>
      <c r="V311" s="728"/>
      <c r="W311" s="728"/>
      <c r="X311" s="728"/>
      <c r="Y311" s="728"/>
      <c r="Z311" s="728"/>
    </row>
    <row r="312" spans="1:26">
      <c r="A312" s="736"/>
      <c r="B312" s="747"/>
      <c r="C312" s="738"/>
      <c r="D312" s="748"/>
      <c r="E312" s="749"/>
      <c r="F312" s="757"/>
      <c r="H312" s="728"/>
      <c r="I312" s="728"/>
      <c r="J312" s="728"/>
      <c r="K312" s="728"/>
      <c r="L312" s="728"/>
      <c r="M312" s="728"/>
      <c r="N312" s="728"/>
      <c r="O312" s="728"/>
      <c r="P312" s="728"/>
      <c r="Q312" s="728"/>
      <c r="R312" s="728"/>
      <c r="S312" s="728"/>
      <c r="T312" s="728"/>
      <c r="U312" s="728"/>
      <c r="V312" s="728"/>
      <c r="W312" s="728"/>
      <c r="X312" s="728"/>
      <c r="Y312" s="728"/>
      <c r="Z312" s="728"/>
    </row>
    <row r="313" spans="1:26">
      <c r="A313" s="783" t="s">
        <v>180</v>
      </c>
      <c r="B313" s="784" t="s">
        <v>423</v>
      </c>
      <c r="C313" s="785"/>
      <c r="D313" s="786"/>
      <c r="E313" s="787"/>
      <c r="F313" s="788"/>
      <c r="H313" s="728"/>
      <c r="I313" s="728"/>
      <c r="J313" s="728"/>
      <c r="K313" s="728"/>
      <c r="L313" s="728"/>
      <c r="M313" s="728"/>
      <c r="N313" s="728"/>
      <c r="O313" s="728"/>
      <c r="P313" s="728"/>
      <c r="Q313" s="728"/>
      <c r="R313" s="728"/>
      <c r="S313" s="728"/>
      <c r="T313" s="728"/>
      <c r="U313" s="728"/>
      <c r="V313" s="728"/>
      <c r="W313" s="728"/>
      <c r="X313" s="728"/>
      <c r="Y313" s="728"/>
      <c r="Z313" s="728"/>
    </row>
    <row r="314" spans="1:26">
      <c r="A314" s="736"/>
      <c r="B314" s="747"/>
      <c r="C314" s="738"/>
      <c r="D314" s="748"/>
      <c r="E314" s="749"/>
      <c r="F314" s="757"/>
      <c r="H314" s="728"/>
      <c r="I314" s="728"/>
      <c r="J314" s="728"/>
      <c r="K314" s="728"/>
      <c r="L314" s="728"/>
      <c r="M314" s="728"/>
      <c r="N314" s="728"/>
      <c r="O314" s="728"/>
      <c r="P314" s="728"/>
      <c r="Q314" s="728"/>
      <c r="R314" s="728"/>
      <c r="S314" s="728"/>
      <c r="T314" s="728"/>
      <c r="U314" s="728"/>
      <c r="V314" s="728"/>
      <c r="W314" s="728"/>
      <c r="X314" s="728"/>
      <c r="Y314" s="728"/>
      <c r="Z314" s="728"/>
    </row>
    <row r="315" spans="1:26">
      <c r="A315" s="736"/>
      <c r="B315" s="747"/>
      <c r="C315" s="738"/>
      <c r="D315" s="748"/>
      <c r="E315" s="749"/>
      <c r="F315" s="757"/>
      <c r="H315" s="728"/>
      <c r="I315" s="728"/>
      <c r="J315" s="728"/>
      <c r="K315" s="728"/>
      <c r="L315" s="728"/>
      <c r="M315" s="728"/>
      <c r="N315" s="728"/>
      <c r="O315" s="728"/>
      <c r="P315" s="728"/>
      <c r="Q315" s="728"/>
      <c r="R315" s="728"/>
      <c r="S315" s="728"/>
      <c r="T315" s="728"/>
      <c r="U315" s="728"/>
      <c r="V315" s="728"/>
      <c r="W315" s="728"/>
      <c r="X315" s="728"/>
      <c r="Y315" s="728"/>
      <c r="Z315" s="728"/>
    </row>
    <row r="316" spans="1:26">
      <c r="A316" s="763" t="s">
        <v>172</v>
      </c>
      <c r="B316" s="764" t="s">
        <v>2266</v>
      </c>
      <c r="C316" s="738"/>
      <c r="D316" s="748"/>
      <c r="E316" s="749"/>
      <c r="F316" s="757"/>
      <c r="H316" s="728"/>
      <c r="I316" s="728"/>
      <c r="J316" s="728"/>
      <c r="K316" s="728"/>
      <c r="L316" s="728"/>
      <c r="M316" s="728"/>
      <c r="N316" s="728"/>
      <c r="O316" s="728"/>
      <c r="P316" s="728"/>
      <c r="Q316" s="728"/>
      <c r="R316" s="728"/>
      <c r="S316" s="728"/>
      <c r="T316" s="728"/>
      <c r="U316" s="728"/>
      <c r="V316" s="728"/>
      <c r="W316" s="728"/>
      <c r="X316" s="728"/>
      <c r="Y316" s="728"/>
      <c r="Z316" s="728"/>
    </row>
    <row r="317" spans="1:26" ht="250.8">
      <c r="A317" s="736"/>
      <c r="B317" s="769" t="s">
        <v>2455</v>
      </c>
      <c r="C317" s="738"/>
      <c r="D317" s="748"/>
      <c r="E317" s="749"/>
      <c r="F317" s="757"/>
      <c r="H317" s="728"/>
      <c r="I317" s="728"/>
      <c r="J317" s="728"/>
      <c r="K317" s="728"/>
      <c r="L317" s="728"/>
      <c r="M317" s="728"/>
      <c r="N317" s="728"/>
      <c r="O317" s="728"/>
      <c r="P317" s="728"/>
      <c r="Q317" s="728"/>
      <c r="R317" s="728"/>
      <c r="S317" s="728"/>
      <c r="T317" s="728"/>
      <c r="U317" s="728"/>
      <c r="V317" s="728"/>
      <c r="W317" s="728"/>
      <c r="X317" s="728"/>
      <c r="Y317" s="728"/>
      <c r="Z317" s="728"/>
    </row>
    <row r="318" spans="1:26">
      <c r="A318" s="736"/>
      <c r="B318" s="747" t="s">
        <v>306</v>
      </c>
      <c r="C318" s="738"/>
      <c r="D318" s="748"/>
      <c r="E318" s="749"/>
      <c r="F318" s="757"/>
      <c r="H318" s="728"/>
      <c r="I318" s="728"/>
      <c r="J318" s="728"/>
      <c r="K318" s="728"/>
      <c r="L318" s="728"/>
      <c r="M318" s="728"/>
      <c r="N318" s="728"/>
      <c r="O318" s="728"/>
      <c r="P318" s="728"/>
      <c r="Q318" s="728"/>
      <c r="R318" s="728"/>
      <c r="S318" s="728"/>
      <c r="T318" s="728"/>
      <c r="U318" s="728"/>
      <c r="V318" s="728"/>
      <c r="W318" s="728"/>
      <c r="X318" s="728"/>
      <c r="Y318" s="728"/>
      <c r="Z318" s="728"/>
    </row>
    <row r="319" spans="1:26" ht="118.8">
      <c r="A319" s="736"/>
      <c r="B319" s="747" t="s">
        <v>2138</v>
      </c>
      <c r="C319" s="738"/>
      <c r="D319" s="748"/>
      <c r="E319" s="749"/>
      <c r="F319" s="757"/>
      <c r="H319" s="728"/>
      <c r="I319" s="728"/>
      <c r="J319" s="728"/>
      <c r="K319" s="728"/>
      <c r="L319" s="728"/>
      <c r="M319" s="728"/>
      <c r="N319" s="728"/>
      <c r="O319" s="728"/>
      <c r="P319" s="728"/>
      <c r="Q319" s="728"/>
      <c r="R319" s="728"/>
      <c r="S319" s="728"/>
      <c r="T319" s="728"/>
      <c r="U319" s="728"/>
      <c r="V319" s="728"/>
      <c r="W319" s="728"/>
      <c r="X319" s="728"/>
      <c r="Y319" s="728"/>
      <c r="Z319" s="728"/>
    </row>
    <row r="320" spans="1:26" ht="39.6">
      <c r="A320" s="736" t="s">
        <v>178</v>
      </c>
      <c r="B320" s="789" t="s">
        <v>327</v>
      </c>
      <c r="C320" s="738"/>
      <c r="D320" s="748"/>
      <c r="E320" s="749"/>
      <c r="F320" s="757"/>
      <c r="H320" s="728"/>
      <c r="I320" s="728"/>
      <c r="J320" s="728"/>
      <c r="K320" s="728"/>
      <c r="L320" s="728"/>
      <c r="M320" s="728"/>
      <c r="N320" s="728"/>
      <c r="O320" s="728"/>
      <c r="P320" s="728"/>
      <c r="Q320" s="728"/>
      <c r="R320" s="728"/>
      <c r="S320" s="728"/>
      <c r="T320" s="728"/>
      <c r="U320" s="728"/>
      <c r="V320" s="728"/>
      <c r="W320" s="728"/>
      <c r="X320" s="728"/>
      <c r="Y320" s="728"/>
      <c r="Z320" s="728"/>
    </row>
    <row r="321" spans="1:26">
      <c r="A321" s="736" t="s">
        <v>178</v>
      </c>
      <c r="B321" s="789" t="s">
        <v>323</v>
      </c>
      <c r="C321" s="738"/>
      <c r="D321" s="748"/>
      <c r="E321" s="749"/>
      <c r="F321" s="757"/>
      <c r="H321" s="728"/>
      <c r="I321" s="728"/>
      <c r="J321" s="728"/>
      <c r="K321" s="728"/>
      <c r="L321" s="728"/>
      <c r="M321" s="728"/>
      <c r="N321" s="728"/>
      <c r="O321" s="728"/>
      <c r="P321" s="728"/>
      <c r="Q321" s="728"/>
      <c r="R321" s="728"/>
      <c r="S321" s="728"/>
      <c r="T321" s="728"/>
      <c r="U321" s="728"/>
      <c r="V321" s="728"/>
      <c r="W321" s="728"/>
      <c r="X321" s="728"/>
      <c r="Y321" s="728"/>
      <c r="Z321" s="728"/>
    </row>
    <row r="322" spans="1:26" ht="39.6">
      <c r="A322" s="736" t="s">
        <v>178</v>
      </c>
      <c r="B322" s="90" t="s">
        <v>313</v>
      </c>
      <c r="C322" s="738"/>
      <c r="D322" s="748"/>
      <c r="E322" s="749"/>
      <c r="F322" s="757"/>
      <c r="H322" s="728"/>
      <c r="I322" s="728"/>
      <c r="J322" s="728"/>
      <c r="K322" s="728"/>
      <c r="L322" s="728"/>
      <c r="M322" s="728"/>
      <c r="N322" s="728"/>
      <c r="O322" s="728"/>
      <c r="P322" s="728"/>
      <c r="Q322" s="728"/>
      <c r="R322" s="728"/>
      <c r="S322" s="728"/>
      <c r="T322" s="728"/>
      <c r="U322" s="728"/>
      <c r="V322" s="728"/>
      <c r="W322" s="728"/>
      <c r="X322" s="728"/>
      <c r="Y322" s="728"/>
      <c r="Z322" s="728"/>
    </row>
    <row r="323" spans="1:26">
      <c r="A323" s="736"/>
      <c r="B323" s="747" t="s">
        <v>424</v>
      </c>
      <c r="C323" s="738"/>
      <c r="D323" s="748"/>
      <c r="E323" s="749"/>
      <c r="F323" s="757"/>
      <c r="H323" s="728"/>
      <c r="I323" s="728"/>
      <c r="J323" s="728"/>
      <c r="K323" s="728"/>
      <c r="L323" s="728"/>
      <c r="M323" s="728"/>
      <c r="N323" s="728"/>
      <c r="O323" s="728"/>
      <c r="P323" s="728"/>
      <c r="Q323" s="728"/>
      <c r="R323" s="728"/>
      <c r="S323" s="728"/>
      <c r="T323" s="728"/>
      <c r="U323" s="728"/>
      <c r="V323" s="728"/>
      <c r="W323" s="728"/>
      <c r="X323" s="728"/>
      <c r="Y323" s="728"/>
      <c r="Z323" s="728"/>
    </row>
    <row r="324" spans="1:26">
      <c r="A324" s="736"/>
      <c r="B324" s="769"/>
      <c r="C324" s="738" t="s">
        <v>226</v>
      </c>
      <c r="D324" s="748">
        <v>285</v>
      </c>
      <c r="E324" s="749"/>
      <c r="F324" s="757">
        <f>D324*E324</f>
        <v>0</v>
      </c>
      <c r="H324" s="728"/>
      <c r="I324" s="728"/>
      <c r="J324" s="728"/>
      <c r="K324" s="728"/>
      <c r="L324" s="728"/>
      <c r="M324" s="728"/>
      <c r="N324" s="728"/>
      <c r="O324" s="728"/>
      <c r="P324" s="728"/>
      <c r="Q324" s="728"/>
      <c r="R324" s="728"/>
      <c r="S324" s="728"/>
      <c r="T324" s="728"/>
      <c r="U324" s="728"/>
      <c r="V324" s="728"/>
      <c r="W324" s="728"/>
      <c r="X324" s="728"/>
      <c r="Y324" s="728"/>
      <c r="Z324" s="728"/>
    </row>
    <row r="325" spans="1:26">
      <c r="A325" s="736"/>
      <c r="B325" s="769"/>
      <c r="C325" s="738"/>
      <c r="D325" s="748"/>
      <c r="E325" s="749"/>
      <c r="F325" s="757"/>
      <c r="H325" s="728"/>
      <c r="I325" s="728"/>
      <c r="J325" s="728"/>
      <c r="K325" s="728"/>
      <c r="L325" s="728"/>
      <c r="M325" s="728"/>
      <c r="N325" s="728"/>
      <c r="O325" s="728"/>
      <c r="P325" s="728"/>
      <c r="Q325" s="728"/>
      <c r="R325" s="728"/>
      <c r="S325" s="728"/>
      <c r="T325" s="728"/>
      <c r="U325" s="728"/>
      <c r="V325" s="728"/>
      <c r="W325" s="728"/>
      <c r="X325" s="728"/>
      <c r="Y325" s="728"/>
      <c r="Z325" s="728"/>
    </row>
    <row r="326" spans="1:26">
      <c r="A326" s="790"/>
      <c r="B326" s="791"/>
      <c r="C326" s="792"/>
      <c r="D326" s="792"/>
      <c r="E326" s="793"/>
      <c r="F326" s="794">
        <f>D326*E326</f>
        <v>0</v>
      </c>
      <c r="H326" s="728"/>
      <c r="I326" s="728"/>
      <c r="J326" s="728"/>
      <c r="K326" s="728"/>
      <c r="L326" s="728"/>
      <c r="M326" s="728"/>
      <c r="N326" s="728"/>
      <c r="O326" s="728"/>
      <c r="P326" s="728"/>
      <c r="Q326" s="728"/>
      <c r="R326" s="728"/>
      <c r="S326" s="728"/>
      <c r="T326" s="728"/>
      <c r="U326" s="728"/>
      <c r="V326" s="728"/>
      <c r="W326" s="728"/>
      <c r="X326" s="728"/>
      <c r="Y326" s="728"/>
      <c r="Z326" s="728"/>
    </row>
    <row r="327" spans="1:26">
      <c r="A327" s="777" t="str">
        <f>A313</f>
        <v>II.</v>
      </c>
      <c r="B327" s="778" t="str">
        <f>CONCATENATE(B313," ", "UKUPNO:")</f>
        <v>STATIČKA OJAČANJA UKUPNO:</v>
      </c>
      <c r="C327" s="712"/>
      <c r="D327" s="779"/>
      <c r="E327" s="780"/>
      <c r="F327" s="781">
        <f>SUM(F314:F326)</f>
        <v>0</v>
      </c>
      <c r="G327" s="795"/>
      <c r="H327" s="782"/>
      <c r="I327" s="782"/>
      <c r="J327" s="782"/>
      <c r="K327" s="782"/>
      <c r="L327" s="782"/>
      <c r="M327" s="782"/>
      <c r="N327" s="782"/>
      <c r="O327" s="782"/>
      <c r="P327" s="782"/>
      <c r="Q327" s="782"/>
      <c r="R327" s="782"/>
      <c r="S327" s="782"/>
      <c r="T327" s="782"/>
      <c r="U327" s="782"/>
      <c r="V327" s="782"/>
      <c r="W327" s="782"/>
      <c r="X327" s="782"/>
      <c r="Y327" s="782"/>
      <c r="Z327" s="782"/>
    </row>
    <row r="328" spans="1:26">
      <c r="A328" s="777"/>
      <c r="B328" s="778"/>
      <c r="C328" s="712"/>
      <c r="D328" s="779"/>
      <c r="E328" s="780"/>
      <c r="F328" s="796"/>
      <c r="G328" s="795"/>
      <c r="H328" s="782"/>
      <c r="I328" s="782"/>
      <c r="J328" s="782"/>
      <c r="K328" s="782"/>
      <c r="L328" s="782"/>
      <c r="M328" s="782"/>
      <c r="N328" s="782"/>
      <c r="O328" s="782"/>
      <c r="P328" s="782"/>
      <c r="Q328" s="782"/>
      <c r="R328" s="782"/>
      <c r="S328" s="782"/>
      <c r="T328" s="782"/>
      <c r="U328" s="782"/>
      <c r="V328" s="782"/>
      <c r="W328" s="782"/>
      <c r="X328" s="782"/>
      <c r="Y328" s="782"/>
      <c r="Z328" s="782"/>
    </row>
    <row r="329" spans="1:26">
      <c r="A329" s="777"/>
      <c r="B329" s="778"/>
      <c r="C329" s="712"/>
      <c r="D329" s="779"/>
      <c r="E329" s="780"/>
      <c r="F329" s="796"/>
      <c r="G329" s="795"/>
      <c r="H329" s="782"/>
      <c r="I329" s="782"/>
      <c r="J329" s="782"/>
      <c r="K329" s="782"/>
      <c r="L329" s="782"/>
      <c r="M329" s="782"/>
      <c r="N329" s="782"/>
      <c r="O329" s="782"/>
      <c r="P329" s="782"/>
      <c r="Q329" s="782"/>
      <c r="R329" s="782"/>
      <c r="S329" s="782"/>
      <c r="T329" s="782"/>
      <c r="U329" s="782"/>
      <c r="V329" s="782"/>
      <c r="W329" s="782"/>
      <c r="X329" s="782"/>
      <c r="Y329" s="782"/>
      <c r="Z329" s="782"/>
    </row>
    <row r="330" spans="1:26">
      <c r="A330" s="797" t="s">
        <v>183</v>
      </c>
      <c r="B330" s="752" t="s">
        <v>184</v>
      </c>
      <c r="C330" s="798"/>
      <c r="D330" s="799"/>
      <c r="E330" s="800"/>
      <c r="F330" s="801"/>
      <c r="H330" s="728"/>
      <c r="I330" s="728"/>
      <c r="J330" s="728"/>
      <c r="K330" s="728"/>
      <c r="L330" s="728"/>
      <c r="M330" s="728"/>
      <c r="N330" s="728"/>
      <c r="O330" s="728"/>
      <c r="P330" s="728"/>
      <c r="Q330" s="728"/>
      <c r="R330" s="728"/>
      <c r="S330" s="728"/>
      <c r="T330" s="728"/>
      <c r="U330" s="728"/>
      <c r="V330" s="728"/>
      <c r="W330" s="728"/>
      <c r="X330" s="728"/>
      <c r="Y330" s="728"/>
      <c r="Z330" s="728"/>
    </row>
    <row r="331" spans="1:26">
      <c r="A331" s="750"/>
      <c r="B331" s="747"/>
      <c r="C331" s="738"/>
      <c r="D331" s="748"/>
      <c r="E331" s="749"/>
      <c r="F331" s="739"/>
      <c r="H331" s="728"/>
      <c r="I331" s="728"/>
      <c r="J331" s="728"/>
      <c r="K331" s="728"/>
      <c r="L331" s="728"/>
      <c r="M331" s="728"/>
      <c r="N331" s="728"/>
      <c r="O331" s="728"/>
      <c r="P331" s="728"/>
      <c r="Q331" s="728"/>
      <c r="R331" s="728"/>
      <c r="S331" s="728"/>
      <c r="T331" s="728"/>
      <c r="U331" s="728"/>
      <c r="V331" s="728"/>
      <c r="W331" s="728"/>
      <c r="X331" s="728"/>
      <c r="Y331" s="728"/>
      <c r="Z331" s="728"/>
    </row>
    <row r="332" spans="1:26">
      <c r="A332" s="736" t="s">
        <v>175</v>
      </c>
      <c r="B332" s="747" t="s">
        <v>204</v>
      </c>
      <c r="C332" s="738"/>
      <c r="D332" s="748"/>
      <c r="E332" s="749"/>
      <c r="F332" s="739"/>
      <c r="H332" s="728"/>
      <c r="I332" s="728"/>
      <c r="J332" s="728"/>
      <c r="K332" s="728"/>
      <c r="L332" s="728"/>
      <c r="M332" s="728"/>
      <c r="N332" s="728"/>
      <c r="O332" s="728"/>
      <c r="P332" s="728"/>
      <c r="Q332" s="728"/>
      <c r="R332" s="728"/>
      <c r="S332" s="728"/>
      <c r="T332" s="728"/>
      <c r="U332" s="728"/>
      <c r="V332" s="728"/>
      <c r="W332" s="728"/>
      <c r="X332" s="728"/>
      <c r="Y332" s="728"/>
      <c r="Z332" s="728"/>
    </row>
    <row r="333" spans="1:26" ht="79.2">
      <c r="A333" s="736" t="s">
        <v>175</v>
      </c>
      <c r="B333" s="747" t="s">
        <v>185</v>
      </c>
      <c r="C333" s="738"/>
      <c r="D333" s="748"/>
      <c r="E333" s="749"/>
      <c r="F333" s="739"/>
      <c r="H333" s="728"/>
      <c r="I333" s="728"/>
      <c r="J333" s="728"/>
      <c r="K333" s="728"/>
      <c r="L333" s="728"/>
      <c r="M333" s="728"/>
      <c r="N333" s="728"/>
      <c r="O333" s="728"/>
      <c r="P333" s="728"/>
      <c r="Q333" s="728"/>
      <c r="R333" s="728"/>
      <c r="S333" s="728"/>
      <c r="T333" s="728"/>
      <c r="U333" s="728"/>
      <c r="V333" s="728"/>
      <c r="W333" s="728"/>
      <c r="X333" s="728"/>
      <c r="Y333" s="728"/>
      <c r="Z333" s="728"/>
    </row>
    <row r="334" spans="1:26">
      <c r="A334" s="750"/>
      <c r="B334" s="747"/>
      <c r="C334" s="738"/>
      <c r="D334" s="748"/>
      <c r="E334" s="749"/>
      <c r="F334" s="739"/>
      <c r="H334" s="728"/>
      <c r="I334" s="728"/>
      <c r="J334" s="728"/>
      <c r="K334" s="728"/>
      <c r="L334" s="728"/>
      <c r="M334" s="728"/>
      <c r="N334" s="728"/>
      <c r="O334" s="728"/>
      <c r="P334" s="728"/>
      <c r="Q334" s="728"/>
      <c r="R334" s="728"/>
      <c r="S334" s="728"/>
      <c r="T334" s="728"/>
      <c r="U334" s="728"/>
      <c r="V334" s="728"/>
      <c r="W334" s="728"/>
      <c r="X334" s="728"/>
      <c r="Y334" s="728"/>
      <c r="Z334" s="728"/>
    </row>
    <row r="335" spans="1:26" ht="66">
      <c r="A335" s="736" t="s">
        <v>175</v>
      </c>
      <c r="B335" s="747" t="s">
        <v>186</v>
      </c>
      <c r="C335" s="738"/>
      <c r="D335" s="748"/>
      <c r="E335" s="749"/>
      <c r="F335" s="739"/>
      <c r="H335" s="728"/>
      <c r="I335" s="728"/>
      <c r="J335" s="728"/>
      <c r="K335" s="728"/>
      <c r="L335" s="728"/>
      <c r="M335" s="728"/>
      <c r="N335" s="728"/>
      <c r="O335" s="728"/>
      <c r="P335" s="728"/>
      <c r="Q335" s="728"/>
      <c r="R335" s="728"/>
      <c r="S335" s="728"/>
      <c r="T335" s="728"/>
      <c r="U335" s="728"/>
      <c r="V335" s="728"/>
      <c r="W335" s="728"/>
      <c r="X335" s="728"/>
      <c r="Y335" s="728"/>
      <c r="Z335" s="728"/>
    </row>
    <row r="336" spans="1:26">
      <c r="A336" s="750"/>
      <c r="B336" s="747"/>
      <c r="C336" s="738"/>
      <c r="D336" s="748"/>
      <c r="E336" s="749"/>
      <c r="F336" s="739"/>
      <c r="H336" s="728"/>
      <c r="I336" s="728"/>
      <c r="J336" s="728"/>
      <c r="K336" s="728"/>
      <c r="L336" s="728"/>
      <c r="M336" s="728"/>
      <c r="N336" s="728"/>
      <c r="O336" s="728"/>
      <c r="P336" s="728"/>
      <c r="Q336" s="728"/>
      <c r="R336" s="728"/>
      <c r="S336" s="728"/>
      <c r="T336" s="728"/>
      <c r="U336" s="728"/>
      <c r="V336" s="728"/>
      <c r="W336" s="728"/>
      <c r="X336" s="728"/>
      <c r="Y336" s="728"/>
      <c r="Z336" s="728"/>
    </row>
    <row r="337" spans="1:26" ht="132">
      <c r="A337" s="736"/>
      <c r="B337" s="747" t="s">
        <v>187</v>
      </c>
      <c r="C337" s="738"/>
      <c r="D337" s="748"/>
      <c r="E337" s="749"/>
      <c r="F337" s="739"/>
      <c r="H337" s="728"/>
      <c r="I337" s="728"/>
      <c r="J337" s="728"/>
      <c r="K337" s="728"/>
      <c r="L337" s="728"/>
      <c r="M337" s="728"/>
      <c r="N337" s="728"/>
      <c r="O337" s="728"/>
      <c r="P337" s="728"/>
      <c r="Q337" s="728"/>
      <c r="R337" s="728"/>
      <c r="S337" s="728"/>
      <c r="T337" s="728"/>
      <c r="U337" s="728"/>
      <c r="V337" s="728"/>
      <c r="W337" s="728"/>
      <c r="X337" s="728"/>
      <c r="Y337" s="728"/>
      <c r="Z337" s="728"/>
    </row>
    <row r="338" spans="1:26" ht="39.6">
      <c r="A338" s="736"/>
      <c r="B338" s="747" t="s">
        <v>188</v>
      </c>
      <c r="C338" s="738"/>
      <c r="D338" s="748"/>
      <c r="E338" s="749"/>
      <c r="F338" s="739"/>
      <c r="H338" s="728"/>
      <c r="I338" s="728"/>
      <c r="J338" s="728"/>
      <c r="K338" s="728"/>
      <c r="L338" s="728"/>
      <c r="M338" s="728"/>
      <c r="N338" s="728"/>
      <c r="O338" s="728"/>
      <c r="P338" s="728"/>
      <c r="Q338" s="728"/>
      <c r="R338" s="728"/>
      <c r="S338" s="728"/>
      <c r="T338" s="728"/>
      <c r="U338" s="728"/>
      <c r="V338" s="728"/>
      <c r="W338" s="728"/>
      <c r="X338" s="728"/>
      <c r="Y338" s="728"/>
      <c r="Z338" s="728"/>
    </row>
    <row r="339" spans="1:26">
      <c r="A339" s="750"/>
      <c r="B339" s="747"/>
      <c r="C339" s="738"/>
      <c r="D339" s="748"/>
      <c r="E339" s="749"/>
      <c r="F339" s="739"/>
      <c r="H339" s="728"/>
      <c r="I339" s="728"/>
      <c r="J339" s="728"/>
      <c r="K339" s="728"/>
      <c r="L339" s="728"/>
      <c r="M339" s="728"/>
      <c r="N339" s="728"/>
      <c r="O339" s="728"/>
      <c r="P339" s="728"/>
      <c r="Q339" s="728"/>
      <c r="R339" s="728"/>
      <c r="S339" s="728"/>
      <c r="T339" s="728"/>
      <c r="U339" s="728"/>
      <c r="V339" s="728"/>
      <c r="W339" s="728"/>
      <c r="X339" s="728"/>
      <c r="Y339" s="728"/>
      <c r="Z339" s="728"/>
    </row>
    <row r="340" spans="1:26" ht="52.8">
      <c r="A340" s="736"/>
      <c r="B340" s="747" t="s">
        <v>189</v>
      </c>
      <c r="C340" s="738"/>
      <c r="D340" s="748"/>
      <c r="E340" s="749"/>
      <c r="F340" s="739"/>
      <c r="H340" s="728"/>
      <c r="I340" s="728"/>
      <c r="J340" s="728"/>
      <c r="K340" s="728"/>
      <c r="L340" s="728"/>
      <c r="M340" s="728"/>
      <c r="N340" s="728"/>
      <c r="O340" s="728"/>
      <c r="P340" s="728"/>
      <c r="Q340" s="728"/>
      <c r="R340" s="728"/>
      <c r="S340" s="728"/>
      <c r="T340" s="728"/>
      <c r="U340" s="728"/>
      <c r="V340" s="728"/>
      <c r="W340" s="728"/>
      <c r="X340" s="728"/>
      <c r="Y340" s="728"/>
      <c r="Z340" s="728"/>
    </row>
    <row r="341" spans="1:26">
      <c r="A341" s="750"/>
      <c r="B341" s="747"/>
      <c r="C341" s="738"/>
      <c r="D341" s="748"/>
      <c r="E341" s="749"/>
      <c r="F341" s="739"/>
      <c r="H341" s="728"/>
      <c r="I341" s="728"/>
      <c r="J341" s="728"/>
      <c r="K341" s="728"/>
      <c r="L341" s="728"/>
      <c r="M341" s="728"/>
      <c r="N341" s="728"/>
      <c r="O341" s="728"/>
      <c r="P341" s="728"/>
      <c r="Q341" s="728"/>
      <c r="R341" s="728"/>
      <c r="S341" s="728"/>
      <c r="T341" s="728"/>
      <c r="U341" s="728"/>
      <c r="V341" s="728"/>
      <c r="W341" s="728"/>
      <c r="X341" s="728"/>
      <c r="Y341" s="728"/>
      <c r="Z341" s="728"/>
    </row>
    <row r="342" spans="1:26">
      <c r="A342" s="736" t="s">
        <v>175</v>
      </c>
      <c r="B342" s="802"/>
      <c r="C342" s="738"/>
      <c r="D342" s="739"/>
      <c r="E342" s="740"/>
      <c r="F342" s="739"/>
      <c r="H342" s="728"/>
      <c r="I342" s="728"/>
      <c r="J342" s="728"/>
      <c r="K342" s="728"/>
      <c r="L342" s="728"/>
      <c r="M342" s="728"/>
      <c r="N342" s="728"/>
      <c r="O342" s="728"/>
      <c r="P342" s="728"/>
      <c r="Q342" s="728"/>
      <c r="R342" s="728"/>
      <c r="S342" s="728"/>
      <c r="T342" s="728"/>
      <c r="U342" s="728"/>
      <c r="V342" s="728"/>
      <c r="W342" s="728"/>
      <c r="X342" s="728"/>
      <c r="Y342" s="728"/>
      <c r="Z342" s="728"/>
    </row>
    <row r="343" spans="1:26">
      <c r="A343" s="783" t="s">
        <v>177</v>
      </c>
      <c r="B343" s="784" t="s">
        <v>153</v>
      </c>
      <c r="C343" s="785"/>
      <c r="D343" s="786"/>
      <c r="E343" s="787"/>
      <c r="F343" s="788"/>
      <c r="G343" s="803"/>
      <c r="H343" s="804"/>
      <c r="I343" s="804"/>
      <c r="J343" s="804"/>
      <c r="K343" s="804"/>
      <c r="L343" s="804"/>
      <c r="M343" s="804"/>
      <c r="N343" s="804"/>
      <c r="O343" s="804"/>
      <c r="P343" s="804"/>
      <c r="Q343" s="804"/>
      <c r="R343" s="804"/>
      <c r="S343" s="804"/>
      <c r="T343" s="804"/>
      <c r="U343" s="804"/>
      <c r="V343" s="804"/>
      <c r="W343" s="804"/>
      <c r="X343" s="804"/>
      <c r="Y343" s="804"/>
      <c r="Z343" s="804"/>
    </row>
    <row r="344" spans="1:26">
      <c r="A344" s="750"/>
      <c r="B344" s="747"/>
      <c r="C344" s="738"/>
      <c r="D344" s="748"/>
      <c r="E344" s="749"/>
      <c r="F344" s="739"/>
      <c r="H344" s="728"/>
      <c r="I344" s="728"/>
      <c r="J344" s="728"/>
      <c r="K344" s="728"/>
      <c r="L344" s="728"/>
      <c r="M344" s="728"/>
      <c r="N344" s="728"/>
      <c r="O344" s="728"/>
      <c r="P344" s="728"/>
      <c r="Q344" s="728"/>
      <c r="R344" s="728"/>
      <c r="S344" s="728"/>
      <c r="T344" s="728"/>
      <c r="U344" s="728"/>
      <c r="V344" s="728"/>
      <c r="W344" s="728"/>
      <c r="X344" s="728"/>
      <c r="Y344" s="728"/>
      <c r="Z344" s="728"/>
    </row>
    <row r="345" spans="1:26">
      <c r="A345" s="750"/>
      <c r="B345" s="747"/>
      <c r="C345" s="738"/>
      <c r="D345" s="748"/>
      <c r="E345" s="749"/>
      <c r="F345" s="739"/>
      <c r="H345" s="728"/>
      <c r="I345" s="728"/>
      <c r="J345" s="728"/>
      <c r="K345" s="728"/>
      <c r="L345" s="728"/>
      <c r="M345" s="728"/>
      <c r="N345" s="728"/>
      <c r="O345" s="728"/>
      <c r="P345" s="728"/>
      <c r="Q345" s="728"/>
      <c r="R345" s="728"/>
      <c r="S345" s="728"/>
      <c r="T345" s="728"/>
      <c r="U345" s="728"/>
      <c r="V345" s="728"/>
      <c r="W345" s="728"/>
      <c r="X345" s="728"/>
      <c r="Y345" s="728"/>
      <c r="Z345" s="728"/>
    </row>
    <row r="346" spans="1:26">
      <c r="A346" s="763" t="s">
        <v>172</v>
      </c>
      <c r="B346" s="764" t="s">
        <v>191</v>
      </c>
      <c r="C346" s="738"/>
      <c r="D346" s="748"/>
      <c r="E346" s="749"/>
      <c r="F346" s="739"/>
      <c r="H346" s="728"/>
      <c r="I346" s="728"/>
      <c r="J346" s="728"/>
      <c r="K346" s="728"/>
      <c r="L346" s="728"/>
      <c r="M346" s="728"/>
      <c r="N346" s="728"/>
      <c r="O346" s="728"/>
      <c r="P346" s="728"/>
      <c r="Q346" s="728"/>
      <c r="R346" s="728"/>
      <c r="S346" s="728"/>
      <c r="T346" s="728"/>
      <c r="U346" s="728"/>
      <c r="V346" s="728"/>
      <c r="W346" s="728"/>
      <c r="X346" s="728"/>
      <c r="Y346" s="728"/>
      <c r="Z346" s="728"/>
    </row>
    <row r="347" spans="1:26" ht="79.2">
      <c r="A347" s="736" t="s">
        <v>175</v>
      </c>
      <c r="B347" s="747" t="s">
        <v>192</v>
      </c>
      <c r="C347" s="738"/>
      <c r="D347" s="748"/>
      <c r="E347" s="749"/>
      <c r="F347" s="739"/>
      <c r="H347" s="728"/>
      <c r="I347" s="728"/>
      <c r="J347" s="728"/>
      <c r="K347" s="728"/>
      <c r="L347" s="728"/>
      <c r="M347" s="728"/>
      <c r="N347" s="728"/>
      <c r="O347" s="728"/>
      <c r="P347" s="728"/>
      <c r="Q347" s="728"/>
      <c r="R347" s="728"/>
      <c r="S347" s="728"/>
      <c r="T347" s="728"/>
      <c r="U347" s="728"/>
      <c r="V347" s="728"/>
      <c r="W347" s="728"/>
      <c r="X347" s="728"/>
      <c r="Y347" s="728"/>
      <c r="Z347" s="728"/>
    </row>
    <row r="348" spans="1:26" ht="26.4">
      <c r="A348" s="736" t="s">
        <v>178</v>
      </c>
      <c r="B348" s="747" t="s">
        <v>193</v>
      </c>
      <c r="C348" s="738"/>
      <c r="D348" s="748"/>
      <c r="E348" s="749"/>
      <c r="F348" s="739"/>
      <c r="H348" s="728"/>
      <c r="I348" s="728"/>
      <c r="J348" s="728"/>
      <c r="K348" s="728"/>
      <c r="L348" s="728"/>
      <c r="M348" s="728"/>
      <c r="N348" s="728"/>
      <c r="O348" s="728"/>
      <c r="P348" s="728"/>
      <c r="Q348" s="728"/>
      <c r="R348" s="728"/>
      <c r="S348" s="728"/>
      <c r="T348" s="728"/>
      <c r="U348" s="728"/>
      <c r="V348" s="728"/>
      <c r="W348" s="728"/>
      <c r="X348" s="728"/>
      <c r="Y348" s="728"/>
      <c r="Z348" s="728"/>
    </row>
    <row r="349" spans="1:26">
      <c r="A349" s="736" t="s">
        <v>178</v>
      </c>
      <c r="B349" s="747" t="s">
        <v>194</v>
      </c>
      <c r="C349" s="738"/>
      <c r="D349" s="748"/>
      <c r="E349" s="749"/>
      <c r="F349" s="739"/>
      <c r="H349" s="728"/>
      <c r="I349" s="728"/>
      <c r="J349" s="728"/>
      <c r="K349" s="728"/>
      <c r="L349" s="728"/>
      <c r="M349" s="728"/>
      <c r="N349" s="728"/>
      <c r="O349" s="728"/>
      <c r="P349" s="728"/>
      <c r="Q349" s="728"/>
      <c r="R349" s="728"/>
      <c r="S349" s="728"/>
      <c r="T349" s="728"/>
      <c r="U349" s="728"/>
      <c r="V349" s="728"/>
      <c r="W349" s="728"/>
      <c r="X349" s="728"/>
      <c r="Y349" s="728"/>
      <c r="Z349" s="728"/>
    </row>
    <row r="350" spans="1:26" ht="26.4">
      <c r="A350" s="736" t="s">
        <v>178</v>
      </c>
      <c r="B350" s="747" t="s">
        <v>195</v>
      </c>
      <c r="C350" s="738"/>
      <c r="D350" s="748"/>
      <c r="E350" s="749"/>
      <c r="F350" s="739"/>
      <c r="H350" s="728"/>
      <c r="I350" s="728"/>
      <c r="J350" s="728"/>
      <c r="K350" s="728"/>
      <c r="L350" s="728"/>
      <c r="M350" s="728"/>
      <c r="N350" s="728"/>
      <c r="O350" s="728"/>
      <c r="P350" s="728"/>
      <c r="Q350" s="728"/>
      <c r="R350" s="728"/>
      <c r="S350" s="728"/>
      <c r="T350" s="728"/>
      <c r="U350" s="728"/>
      <c r="V350" s="728"/>
      <c r="W350" s="728"/>
      <c r="X350" s="728"/>
      <c r="Y350" s="728"/>
      <c r="Z350" s="728"/>
    </row>
    <row r="351" spans="1:26" ht="39.6">
      <c r="A351" s="736" t="s">
        <v>178</v>
      </c>
      <c r="B351" s="747" t="s">
        <v>196</v>
      </c>
      <c r="C351" s="738"/>
      <c r="D351" s="748"/>
      <c r="E351" s="749"/>
      <c r="F351" s="739"/>
      <c r="H351" s="728"/>
      <c r="I351" s="728"/>
      <c r="J351" s="728"/>
      <c r="K351" s="728"/>
      <c r="L351" s="728"/>
      <c r="M351" s="728"/>
      <c r="N351" s="728"/>
      <c r="O351" s="728"/>
      <c r="P351" s="728"/>
      <c r="Q351" s="728"/>
      <c r="R351" s="728"/>
      <c r="S351" s="728"/>
      <c r="T351" s="728"/>
      <c r="U351" s="728"/>
      <c r="V351" s="728"/>
      <c r="W351" s="728"/>
      <c r="X351" s="728"/>
      <c r="Y351" s="728"/>
      <c r="Z351" s="728"/>
    </row>
    <row r="352" spans="1:26" ht="26.4">
      <c r="A352" s="736" t="s">
        <v>178</v>
      </c>
      <c r="B352" s="747" t="s">
        <v>197</v>
      </c>
      <c r="C352" s="738"/>
      <c r="D352" s="748"/>
      <c r="E352" s="749"/>
      <c r="F352" s="739"/>
      <c r="H352" s="728"/>
      <c r="I352" s="728"/>
      <c r="J352" s="728"/>
      <c r="K352" s="728"/>
      <c r="L352" s="728"/>
      <c r="M352" s="728"/>
      <c r="N352" s="728"/>
      <c r="O352" s="728"/>
      <c r="P352" s="728"/>
      <c r="Q352" s="728"/>
      <c r="R352" s="728"/>
      <c r="S352" s="728"/>
      <c r="T352" s="728"/>
      <c r="U352" s="728"/>
      <c r="V352" s="728"/>
      <c r="W352" s="728"/>
      <c r="X352" s="728"/>
      <c r="Y352" s="728"/>
      <c r="Z352" s="728"/>
    </row>
    <row r="353" spans="1:26" ht="26.4">
      <c r="A353" s="736" t="s">
        <v>178</v>
      </c>
      <c r="B353" s="747" t="s">
        <v>198</v>
      </c>
      <c r="C353" s="738"/>
      <c r="D353" s="748"/>
      <c r="E353" s="749"/>
      <c r="F353" s="739"/>
      <c r="H353" s="728"/>
      <c r="I353" s="728"/>
      <c r="J353" s="728"/>
      <c r="K353" s="728"/>
      <c r="L353" s="728"/>
      <c r="M353" s="728"/>
      <c r="N353" s="728"/>
      <c r="O353" s="728"/>
      <c r="P353" s="728"/>
      <c r="Q353" s="728"/>
      <c r="R353" s="728"/>
      <c r="S353" s="728"/>
      <c r="T353" s="728"/>
      <c r="U353" s="728"/>
      <c r="V353" s="728"/>
      <c r="W353" s="728"/>
      <c r="X353" s="728"/>
      <c r="Y353" s="728"/>
      <c r="Z353" s="728"/>
    </row>
    <row r="354" spans="1:26" ht="52.8">
      <c r="A354" s="736"/>
      <c r="B354" s="747" t="s">
        <v>199</v>
      </c>
      <c r="C354" s="738"/>
      <c r="D354" s="748"/>
      <c r="E354" s="749"/>
      <c r="F354" s="739"/>
      <c r="H354" s="728"/>
      <c r="I354" s="728"/>
      <c r="J354" s="728"/>
      <c r="K354" s="728"/>
      <c r="L354" s="728"/>
      <c r="M354" s="728"/>
      <c r="N354" s="728"/>
      <c r="O354" s="728"/>
      <c r="P354" s="728"/>
      <c r="Q354" s="728"/>
      <c r="R354" s="728"/>
      <c r="S354" s="728"/>
      <c r="T354" s="728"/>
      <c r="U354" s="728"/>
      <c r="V354" s="728"/>
      <c r="W354" s="728"/>
      <c r="X354" s="728"/>
      <c r="Y354" s="728"/>
      <c r="Z354" s="728"/>
    </row>
    <row r="355" spans="1:26" ht="79.2">
      <c r="A355" s="736" t="s">
        <v>175</v>
      </c>
      <c r="B355" s="747" t="s">
        <v>2139</v>
      </c>
      <c r="C355" s="738"/>
      <c r="D355" s="748"/>
      <c r="E355" s="749"/>
      <c r="F355" s="739"/>
      <c r="H355" s="728"/>
      <c r="I355" s="728"/>
      <c r="J355" s="728"/>
      <c r="K355" s="728"/>
      <c r="L355" s="728"/>
      <c r="M355" s="728"/>
      <c r="N355" s="728"/>
      <c r="O355" s="728"/>
      <c r="P355" s="728"/>
      <c r="Q355" s="728"/>
      <c r="R355" s="728"/>
      <c r="S355" s="728"/>
      <c r="T355" s="728"/>
      <c r="U355" s="728"/>
      <c r="V355" s="728"/>
      <c r="W355" s="728"/>
      <c r="X355" s="728"/>
      <c r="Y355" s="728"/>
      <c r="Z355" s="728"/>
    </row>
    <row r="356" spans="1:26" ht="39.6">
      <c r="A356" s="736" t="s">
        <v>66</v>
      </c>
      <c r="B356" s="747" t="s">
        <v>200</v>
      </c>
      <c r="C356" s="738" t="s">
        <v>201</v>
      </c>
      <c r="D356" s="805">
        <v>1</v>
      </c>
      <c r="E356" s="749"/>
      <c r="F356" s="757">
        <f>ROUND(D356*E356,2)</f>
        <v>0</v>
      </c>
      <c r="H356" s="728"/>
      <c r="I356" s="728"/>
      <c r="J356" s="728"/>
      <c r="K356" s="728"/>
      <c r="L356" s="728"/>
      <c r="M356" s="728"/>
      <c r="N356" s="728"/>
      <c r="O356" s="728"/>
      <c r="P356" s="728"/>
      <c r="Q356" s="728"/>
      <c r="R356" s="728"/>
      <c r="S356" s="728"/>
      <c r="T356" s="728"/>
      <c r="U356" s="728"/>
      <c r="V356" s="728"/>
      <c r="W356" s="728"/>
      <c r="X356" s="728"/>
      <c r="Y356" s="728"/>
      <c r="Z356" s="728"/>
    </row>
    <row r="357" spans="1:26">
      <c r="A357" s="750"/>
      <c r="B357" s="747"/>
      <c r="C357" s="738"/>
      <c r="D357" s="748"/>
      <c r="E357" s="749"/>
      <c r="F357" s="739"/>
      <c r="H357" s="728"/>
      <c r="I357" s="728"/>
      <c r="J357" s="728"/>
      <c r="K357" s="728"/>
      <c r="L357" s="728"/>
      <c r="M357" s="728"/>
      <c r="N357" s="728"/>
      <c r="O357" s="728"/>
      <c r="P357" s="728"/>
      <c r="Q357" s="728"/>
      <c r="R357" s="728"/>
      <c r="S357" s="728"/>
      <c r="T357" s="728"/>
      <c r="U357" s="728"/>
      <c r="V357" s="728"/>
      <c r="W357" s="728"/>
      <c r="X357" s="728"/>
      <c r="Y357" s="728"/>
      <c r="Z357" s="728"/>
    </row>
    <row r="358" spans="1:26" s="970" customFormat="1">
      <c r="A358" s="987" t="s">
        <v>202</v>
      </c>
      <c r="B358" s="988" t="s">
        <v>1904</v>
      </c>
      <c r="C358" s="989"/>
      <c r="D358" s="990"/>
      <c r="E358" s="991"/>
      <c r="F358" s="992"/>
      <c r="G358" s="968"/>
    </row>
    <row r="359" spans="1:26" s="970" customFormat="1" ht="66">
      <c r="A359" s="993"/>
      <c r="B359" s="994" t="s">
        <v>1905</v>
      </c>
      <c r="C359" s="989"/>
      <c r="D359" s="990"/>
      <c r="E359" s="991"/>
      <c r="F359" s="992"/>
      <c r="G359" s="968"/>
    </row>
    <row r="360" spans="1:26" s="970" customFormat="1" ht="39.6">
      <c r="A360" s="736" t="s">
        <v>178</v>
      </c>
      <c r="B360" s="994" t="s">
        <v>1906</v>
      </c>
      <c r="C360" s="989"/>
      <c r="D360" s="990"/>
      <c r="E360" s="991"/>
      <c r="F360" s="992"/>
      <c r="G360" s="968"/>
    </row>
    <row r="361" spans="1:26" s="970" customFormat="1" ht="26.4">
      <c r="A361" s="736" t="s">
        <v>178</v>
      </c>
      <c r="B361" s="994" t="s">
        <v>1907</v>
      </c>
      <c r="C361" s="989"/>
      <c r="D361" s="990"/>
      <c r="E361" s="991"/>
      <c r="F361" s="992"/>
      <c r="G361" s="968"/>
    </row>
    <row r="362" spans="1:26" s="970" customFormat="1" ht="26.4">
      <c r="A362" s="736" t="s">
        <v>178</v>
      </c>
      <c r="B362" s="994" t="s">
        <v>1908</v>
      </c>
      <c r="C362" s="989"/>
      <c r="D362" s="990"/>
      <c r="E362" s="991"/>
      <c r="F362" s="992"/>
      <c r="G362" s="968"/>
    </row>
    <row r="363" spans="1:26" s="970" customFormat="1" ht="26.4">
      <c r="A363" s="736" t="s">
        <v>178</v>
      </c>
      <c r="B363" s="994" t="s">
        <v>1909</v>
      </c>
      <c r="C363" s="989"/>
      <c r="D363" s="990"/>
      <c r="E363" s="991"/>
      <c r="F363" s="992"/>
      <c r="G363" s="968"/>
    </row>
    <row r="364" spans="1:26" s="970" customFormat="1" ht="26.4">
      <c r="A364" s="736" t="s">
        <v>178</v>
      </c>
      <c r="B364" s="994" t="s">
        <v>1910</v>
      </c>
      <c r="C364" s="989"/>
      <c r="D364" s="990"/>
      <c r="E364" s="991"/>
      <c r="F364" s="992"/>
      <c r="G364" s="968"/>
    </row>
    <row r="365" spans="1:26" s="970" customFormat="1">
      <c r="A365" s="736" t="s">
        <v>178</v>
      </c>
      <c r="B365" s="994" t="s">
        <v>1911</v>
      </c>
      <c r="C365" s="989"/>
      <c r="D365" s="990"/>
      <c r="E365" s="991"/>
      <c r="F365" s="992"/>
      <c r="G365" s="968"/>
    </row>
    <row r="366" spans="1:26" s="970" customFormat="1">
      <c r="A366" s="736" t="s">
        <v>178</v>
      </c>
      <c r="B366" s="994" t="s">
        <v>1912</v>
      </c>
      <c r="C366" s="989"/>
      <c r="D366" s="990"/>
      <c r="E366" s="991"/>
      <c r="F366" s="992"/>
      <c r="G366" s="968"/>
    </row>
    <row r="367" spans="1:26" s="970" customFormat="1" ht="26.4">
      <c r="A367" s="736" t="s">
        <v>178</v>
      </c>
      <c r="B367" s="994" t="s">
        <v>1913</v>
      </c>
      <c r="C367" s="989"/>
      <c r="D367" s="990"/>
      <c r="E367" s="991"/>
      <c r="F367" s="992"/>
      <c r="G367" s="968"/>
    </row>
    <row r="368" spans="1:26" s="970" customFormat="1">
      <c r="A368" s="736" t="s">
        <v>178</v>
      </c>
      <c r="B368" s="994" t="s">
        <v>1914</v>
      </c>
      <c r="C368" s="989"/>
      <c r="D368" s="990"/>
      <c r="E368" s="991"/>
      <c r="F368" s="992"/>
      <c r="G368" s="968"/>
    </row>
    <row r="369" spans="1:26" s="970" customFormat="1">
      <c r="A369" s="736" t="s">
        <v>178</v>
      </c>
      <c r="B369" s="994" t="s">
        <v>1915</v>
      </c>
      <c r="C369" s="989"/>
      <c r="D369" s="990"/>
      <c r="E369" s="991"/>
      <c r="F369" s="992"/>
      <c r="G369" s="968"/>
    </row>
    <row r="370" spans="1:26" s="970" customFormat="1">
      <c r="A370" s="736" t="s">
        <v>178</v>
      </c>
      <c r="B370" s="994" t="s">
        <v>1916</v>
      </c>
      <c r="C370" s="989"/>
      <c r="D370" s="990"/>
      <c r="E370" s="991"/>
      <c r="F370" s="992"/>
      <c r="G370" s="968"/>
    </row>
    <row r="371" spans="1:26" s="970" customFormat="1">
      <c r="A371" s="736" t="s">
        <v>178</v>
      </c>
      <c r="B371" s="994" t="s">
        <v>1917</v>
      </c>
      <c r="C371" s="989"/>
      <c r="D371" s="990"/>
      <c r="E371" s="991"/>
      <c r="F371" s="992"/>
      <c r="G371" s="968"/>
    </row>
    <row r="372" spans="1:26" s="970" customFormat="1" ht="66">
      <c r="A372" s="993"/>
      <c r="B372" s="994" t="s">
        <v>1918</v>
      </c>
      <c r="C372" s="989"/>
      <c r="D372" s="990"/>
      <c r="E372" s="991"/>
      <c r="F372" s="992"/>
      <c r="G372" s="968"/>
    </row>
    <row r="373" spans="1:26" s="970" customFormat="1" ht="26.4">
      <c r="A373" s="993"/>
      <c r="B373" s="994" t="s">
        <v>1919</v>
      </c>
      <c r="C373" s="989"/>
      <c r="D373" s="990"/>
      <c r="E373" s="991"/>
      <c r="F373" s="992"/>
      <c r="G373" s="968"/>
    </row>
    <row r="374" spans="1:26" s="970" customFormat="1">
      <c r="A374" s="993"/>
      <c r="B374" s="994" t="s">
        <v>222</v>
      </c>
      <c r="C374" s="989"/>
      <c r="D374" s="990"/>
      <c r="E374" s="991"/>
      <c r="F374" s="992"/>
      <c r="G374" s="968"/>
    </row>
    <row r="375" spans="1:26" s="970" customFormat="1">
      <c r="A375" s="993"/>
      <c r="B375" s="994"/>
      <c r="C375" s="989" t="s">
        <v>201</v>
      </c>
      <c r="D375" s="995">
        <v>1</v>
      </c>
      <c r="E375" s="990"/>
      <c r="F375" s="992" t="str">
        <f>IF(OR(OR(E375=0,E375=" "),OR(D375=0,D375=" "))," ",D375*E375)</f>
        <v xml:space="preserve"> </v>
      </c>
      <c r="G375" s="968"/>
    </row>
    <row r="376" spans="1:26">
      <c r="A376" s="736"/>
      <c r="B376" s="747"/>
      <c r="C376" s="738"/>
      <c r="D376" s="748"/>
      <c r="E376" s="749"/>
      <c r="F376" s="757"/>
      <c r="H376" s="728"/>
      <c r="I376" s="728"/>
      <c r="J376" s="728"/>
      <c r="K376" s="728"/>
      <c r="L376" s="728"/>
      <c r="M376" s="728"/>
      <c r="N376" s="728"/>
      <c r="O376" s="728"/>
      <c r="P376" s="728"/>
      <c r="Q376" s="728"/>
      <c r="R376" s="728"/>
      <c r="S376" s="728"/>
      <c r="T376" s="728"/>
      <c r="U376" s="728"/>
      <c r="V376" s="728"/>
      <c r="W376" s="728"/>
      <c r="X376" s="728"/>
      <c r="Y376" s="728"/>
      <c r="Z376" s="728"/>
    </row>
    <row r="377" spans="1:26" s="970" customFormat="1">
      <c r="A377" s="963" t="s">
        <v>203</v>
      </c>
      <c r="B377" s="964" t="s">
        <v>1920</v>
      </c>
      <c r="C377" s="965"/>
      <c r="D377" s="996"/>
      <c r="E377" s="967"/>
      <c r="F377" s="968"/>
      <c r="G377" s="997"/>
    </row>
    <row r="378" spans="1:26" s="970" customFormat="1" ht="79.2">
      <c r="A378" s="971"/>
      <c r="B378" s="998" t="s">
        <v>1921</v>
      </c>
      <c r="C378" s="965"/>
      <c r="D378" s="996"/>
      <c r="E378" s="967"/>
      <c r="F378" s="968"/>
      <c r="G378" s="968"/>
    </row>
    <row r="379" spans="1:26" s="970" customFormat="1" ht="52.8">
      <c r="A379" s="971"/>
      <c r="B379" s="998" t="s">
        <v>1922</v>
      </c>
      <c r="C379" s="965"/>
      <c r="D379" s="996"/>
      <c r="E379" s="967"/>
      <c r="F379" s="968"/>
      <c r="G379" s="968"/>
    </row>
    <row r="380" spans="1:26" s="970" customFormat="1" ht="26.4">
      <c r="A380" s="971"/>
      <c r="B380" s="998" t="s">
        <v>1923</v>
      </c>
      <c r="C380" s="965"/>
      <c r="D380" s="996"/>
      <c r="E380" s="967"/>
      <c r="F380" s="968"/>
      <c r="G380" s="968"/>
    </row>
    <row r="381" spans="1:26" s="970" customFormat="1" ht="132">
      <c r="A381" s="971"/>
      <c r="B381" s="998" t="s">
        <v>1924</v>
      </c>
      <c r="C381" s="965"/>
      <c r="D381" s="996"/>
      <c r="E381" s="967"/>
      <c r="F381" s="968"/>
      <c r="G381" s="968"/>
    </row>
    <row r="382" spans="1:26" s="970" customFormat="1" ht="26.4">
      <c r="A382" s="971"/>
      <c r="B382" s="998" t="s">
        <v>1925</v>
      </c>
      <c r="C382" s="965"/>
      <c r="D382" s="996"/>
      <c r="E382" s="967"/>
      <c r="F382" s="968"/>
      <c r="G382" s="968"/>
    </row>
    <row r="383" spans="1:26" s="970" customFormat="1">
      <c r="A383" s="971"/>
      <c r="B383" s="998" t="s">
        <v>1926</v>
      </c>
      <c r="C383" s="965"/>
      <c r="D383" s="996"/>
      <c r="E383" s="967"/>
      <c r="F383" s="968"/>
      <c r="G383" s="968"/>
    </row>
    <row r="384" spans="1:26" s="970" customFormat="1">
      <c r="A384" s="971"/>
      <c r="B384" s="493"/>
      <c r="C384" s="965" t="s">
        <v>179</v>
      </c>
      <c r="D384" s="1002">
        <v>1200</v>
      </c>
      <c r="E384" s="967"/>
      <c r="F384" s="968">
        <f>ROUND(D384*E384,2)</f>
        <v>0</v>
      </c>
      <c r="G384" s="968"/>
    </row>
    <row r="385" spans="1:27" s="970" customFormat="1">
      <c r="A385" s="971"/>
      <c r="B385" s="493"/>
      <c r="C385" s="965"/>
      <c r="D385" s="996"/>
      <c r="E385" s="967"/>
      <c r="F385" s="968"/>
      <c r="G385" s="968"/>
    </row>
    <row r="386" spans="1:27">
      <c r="A386" s="763" t="s">
        <v>205</v>
      </c>
      <c r="B386" s="764" t="s">
        <v>288</v>
      </c>
      <c r="C386" s="738"/>
      <c r="D386" s="748"/>
      <c r="E386" s="749"/>
      <c r="F386" s="757" t="str">
        <f>IF(OR(OR(E386=0,E386=" "),OR(D386=0,D386=" "))," ",D386*E386)</f>
        <v xml:space="preserve"> </v>
      </c>
      <c r="H386" s="728"/>
      <c r="I386" s="728"/>
      <c r="J386" s="728"/>
      <c r="K386" s="728"/>
      <c r="L386" s="728"/>
      <c r="M386" s="728"/>
      <c r="N386" s="728"/>
      <c r="O386" s="728"/>
      <c r="P386" s="728"/>
      <c r="Q386" s="728"/>
      <c r="R386" s="728"/>
      <c r="S386" s="728"/>
      <c r="T386" s="728"/>
      <c r="U386" s="728"/>
      <c r="V386" s="728"/>
      <c r="W386" s="728"/>
      <c r="X386" s="728"/>
      <c r="Y386" s="728"/>
      <c r="Z386" s="728"/>
    </row>
    <row r="387" spans="1:27" ht="52.8">
      <c r="A387" s="736" t="s">
        <v>175</v>
      </c>
      <c r="B387" s="747" t="s">
        <v>1638</v>
      </c>
      <c r="C387" s="738"/>
      <c r="D387" s="748"/>
      <c r="E387" s="749"/>
      <c r="F387" s="757" t="str">
        <f>IF(OR(OR(E387=0,E387=" "),OR(D387=0,D387=" "))," ",D387*E387)</f>
        <v xml:space="preserve"> </v>
      </c>
      <c r="H387" s="728"/>
      <c r="I387" s="728"/>
      <c r="J387" s="728"/>
      <c r="K387" s="728"/>
      <c r="L387" s="728"/>
      <c r="M387" s="728"/>
      <c r="N387" s="728"/>
      <c r="O387" s="728"/>
      <c r="P387" s="728"/>
      <c r="Q387" s="728"/>
      <c r="R387" s="728"/>
      <c r="S387" s="728"/>
      <c r="T387" s="728"/>
      <c r="U387" s="728"/>
      <c r="V387" s="728"/>
      <c r="W387" s="728"/>
      <c r="X387" s="728"/>
      <c r="Y387" s="728"/>
      <c r="Z387" s="728"/>
    </row>
    <row r="388" spans="1:27" ht="39.6">
      <c r="A388" s="736" t="s">
        <v>175</v>
      </c>
      <c r="B388" s="747" t="s">
        <v>301</v>
      </c>
      <c r="C388" s="738"/>
      <c r="D388" s="748"/>
      <c r="E388" s="749"/>
      <c r="F388" s="757" t="str">
        <f>IF(OR(OR(E388=0,E388=" "),OR(D388=0,D388=" "))," ",D388*E388)</f>
        <v xml:space="preserve"> </v>
      </c>
      <c r="H388" s="728"/>
      <c r="I388" s="728"/>
      <c r="J388" s="728"/>
      <c r="K388" s="728"/>
      <c r="L388" s="728"/>
      <c r="M388" s="728"/>
      <c r="N388" s="728"/>
      <c r="O388" s="728"/>
      <c r="P388" s="728"/>
      <c r="Q388" s="728"/>
      <c r="R388" s="728"/>
      <c r="S388" s="728"/>
      <c r="T388" s="728"/>
      <c r="U388" s="728"/>
      <c r="V388" s="728"/>
      <c r="W388" s="728"/>
      <c r="X388" s="728"/>
      <c r="Y388" s="728"/>
      <c r="Z388" s="728"/>
    </row>
    <row r="389" spans="1:27" ht="26.4">
      <c r="A389" s="736" t="s">
        <v>175</v>
      </c>
      <c r="B389" s="747" t="s">
        <v>289</v>
      </c>
      <c r="C389" s="738" t="s">
        <v>201</v>
      </c>
      <c r="D389" s="805">
        <v>1</v>
      </c>
      <c r="E389" s="749"/>
      <c r="F389" s="757">
        <f>ROUND(D389*E389,2)</f>
        <v>0</v>
      </c>
      <c r="H389" s="728"/>
      <c r="I389" s="728"/>
      <c r="J389" s="728"/>
      <c r="K389" s="728"/>
      <c r="L389" s="728"/>
      <c r="M389" s="728"/>
      <c r="N389" s="728"/>
      <c r="O389" s="728"/>
      <c r="P389" s="728"/>
      <c r="Q389" s="728"/>
      <c r="R389" s="728"/>
      <c r="S389" s="728"/>
      <c r="T389" s="728"/>
      <c r="U389" s="728"/>
      <c r="V389" s="728"/>
      <c r="W389" s="728"/>
      <c r="X389" s="728"/>
      <c r="Y389" s="728"/>
      <c r="Z389" s="728"/>
    </row>
    <row r="390" spans="1:27">
      <c r="A390" s="750"/>
      <c r="B390" s="802"/>
      <c r="C390" s="935"/>
      <c r="D390" s="935"/>
      <c r="E390" s="999"/>
      <c r="F390" s="999"/>
      <c r="G390" s="803"/>
      <c r="H390" s="804"/>
      <c r="I390" s="804"/>
      <c r="J390" s="804"/>
      <c r="K390" s="804"/>
      <c r="L390" s="804"/>
      <c r="M390" s="804"/>
      <c r="N390" s="804"/>
      <c r="O390" s="804"/>
      <c r="P390" s="804"/>
      <c r="Q390" s="804"/>
      <c r="R390" s="804"/>
      <c r="S390" s="804"/>
      <c r="T390" s="804"/>
      <c r="U390" s="804"/>
      <c r="V390" s="804"/>
      <c r="W390" s="804"/>
      <c r="X390" s="804"/>
      <c r="Y390" s="804"/>
      <c r="Z390" s="804"/>
    </row>
    <row r="391" spans="1:27" s="101" customFormat="1">
      <c r="A391" s="1003" t="s">
        <v>206</v>
      </c>
      <c r="B391" s="1004" t="s">
        <v>1927</v>
      </c>
      <c r="C391" s="1005"/>
      <c r="D391" s="1006"/>
      <c r="E391" s="1007"/>
      <c r="F391" s="1008"/>
      <c r="G391" s="1008"/>
    </row>
    <row r="392" spans="1:27" s="970" customFormat="1" ht="79.2">
      <c r="A392" s="971"/>
      <c r="B392" s="1000" t="s">
        <v>1928</v>
      </c>
      <c r="C392" s="965"/>
      <c r="D392" s="996"/>
      <c r="E392" s="967"/>
      <c r="F392" s="968"/>
      <c r="G392" s="968"/>
    </row>
    <row r="393" spans="1:27" s="970" customFormat="1">
      <c r="A393" s="971"/>
      <c r="B393" s="1000" t="s">
        <v>1929</v>
      </c>
      <c r="C393" s="965"/>
      <c r="D393" s="996"/>
      <c r="E393" s="967"/>
      <c r="F393" s="968"/>
      <c r="G393" s="968"/>
    </row>
    <row r="394" spans="1:27" s="970" customFormat="1">
      <c r="A394" s="971"/>
      <c r="B394" s="493"/>
      <c r="C394" s="965" t="s">
        <v>215</v>
      </c>
      <c r="D394" s="996">
        <v>4</v>
      </c>
      <c r="E394" s="967"/>
      <c r="F394" s="968">
        <f>ROUND(D394*E394,2)</f>
        <v>0</v>
      </c>
      <c r="G394" s="968"/>
    </row>
    <row r="395" spans="1:27" customFormat="1">
      <c r="A395" s="1369"/>
      <c r="B395" s="1370"/>
      <c r="C395" s="1371"/>
      <c r="D395" s="1371"/>
      <c r="E395" s="1372"/>
      <c r="F395" s="1001"/>
      <c r="G395" s="1001"/>
      <c r="H395" s="55"/>
      <c r="I395" s="55"/>
      <c r="J395" s="55"/>
      <c r="K395" s="12"/>
      <c r="L395" s="55"/>
      <c r="M395" s="55"/>
      <c r="N395" s="55"/>
      <c r="O395" s="55"/>
      <c r="P395" s="55"/>
      <c r="Q395" s="55"/>
      <c r="R395" s="55"/>
      <c r="S395" s="55"/>
      <c r="T395" s="55"/>
      <c r="U395" s="55"/>
      <c r="V395" s="55"/>
      <c r="W395" s="55"/>
      <c r="X395" s="55"/>
      <c r="Y395" s="55"/>
      <c r="Z395" s="55"/>
      <c r="AA395" s="55"/>
    </row>
    <row r="396" spans="1:27">
      <c r="A396" s="763" t="s">
        <v>207</v>
      </c>
      <c r="B396" s="764" t="s">
        <v>2212</v>
      </c>
      <c r="C396" s="738"/>
      <c r="D396" s="748"/>
      <c r="E396" s="749"/>
      <c r="F396" s="757"/>
      <c r="H396" s="728"/>
      <c r="I396" s="728"/>
      <c r="J396" s="728"/>
      <c r="K396" s="728"/>
      <c r="L396" s="728"/>
      <c r="M396" s="728"/>
      <c r="N396" s="728"/>
      <c r="O396" s="728"/>
      <c r="P396" s="728"/>
      <c r="Q396" s="728"/>
      <c r="R396" s="728"/>
      <c r="S396" s="728"/>
      <c r="T396" s="728"/>
      <c r="U396" s="728"/>
      <c r="V396" s="728"/>
      <c r="W396" s="728"/>
      <c r="X396" s="728"/>
      <c r="Y396" s="728"/>
      <c r="Z396" s="728"/>
    </row>
    <row r="397" spans="1:27" ht="211.2">
      <c r="A397" s="736"/>
      <c r="B397" s="747" t="s">
        <v>2215</v>
      </c>
      <c r="C397" s="738"/>
      <c r="D397" s="748"/>
      <c r="E397" s="749"/>
      <c r="F397" s="757"/>
      <c r="H397" s="728"/>
      <c r="I397" s="728"/>
      <c r="J397" s="728"/>
      <c r="K397" s="728"/>
      <c r="L397" s="728"/>
      <c r="M397" s="728"/>
      <c r="N397" s="728"/>
      <c r="O397" s="728"/>
      <c r="P397" s="728"/>
      <c r="Q397" s="728"/>
      <c r="R397" s="728"/>
      <c r="S397" s="728"/>
      <c r="T397" s="728"/>
      <c r="U397" s="728"/>
      <c r="V397" s="728"/>
      <c r="W397" s="728"/>
      <c r="X397" s="728"/>
      <c r="Y397" s="728"/>
      <c r="Z397" s="728"/>
    </row>
    <row r="398" spans="1:27">
      <c r="A398" s="736"/>
      <c r="B398" s="747" t="s">
        <v>306</v>
      </c>
      <c r="C398" s="738"/>
      <c r="D398" s="748"/>
      <c r="E398" s="749">
        <v>0</v>
      </c>
      <c r="F398" s="757">
        <f t="shared" ref="F398:F399" si="19">D398*E398</f>
        <v>0</v>
      </c>
      <c r="H398" s="728"/>
      <c r="I398" s="728"/>
      <c r="J398" s="728"/>
      <c r="K398" s="728"/>
      <c r="L398" s="728"/>
      <c r="M398" s="728"/>
      <c r="N398" s="728"/>
      <c r="O398" s="728"/>
      <c r="P398" s="728"/>
      <c r="Q398" s="728"/>
      <c r="R398" s="728"/>
      <c r="S398" s="728"/>
      <c r="T398" s="728"/>
      <c r="U398" s="728"/>
      <c r="V398" s="728"/>
      <c r="W398" s="728"/>
      <c r="X398" s="728"/>
      <c r="Y398" s="728"/>
      <c r="Z398" s="728"/>
    </row>
    <row r="399" spans="1:27" ht="26.4">
      <c r="A399" s="736" t="s">
        <v>178</v>
      </c>
      <c r="B399" s="747" t="s">
        <v>2213</v>
      </c>
      <c r="C399" s="738"/>
      <c r="D399" s="748"/>
      <c r="E399" s="749">
        <v>0</v>
      </c>
      <c r="F399" s="757">
        <f t="shared" si="19"/>
        <v>0</v>
      </c>
      <c r="H399" s="728"/>
      <c r="I399" s="728"/>
      <c r="J399" s="728"/>
      <c r="K399" s="728"/>
      <c r="L399" s="728"/>
      <c r="M399" s="728"/>
      <c r="N399" s="728"/>
      <c r="O399" s="728"/>
      <c r="P399" s="728"/>
      <c r="Q399" s="728"/>
      <c r="R399" s="728"/>
      <c r="S399" s="728"/>
      <c r="T399" s="728"/>
      <c r="U399" s="728"/>
      <c r="V399" s="728"/>
      <c r="W399" s="728"/>
      <c r="X399" s="728"/>
      <c r="Y399" s="728"/>
      <c r="Z399" s="728"/>
    </row>
    <row r="400" spans="1:27" ht="39.6">
      <c r="A400" s="736" t="s">
        <v>178</v>
      </c>
      <c r="B400" s="747" t="s">
        <v>2214</v>
      </c>
      <c r="C400" s="738"/>
      <c r="D400" s="748"/>
      <c r="E400" s="749"/>
      <c r="F400" s="757"/>
      <c r="H400" s="728"/>
      <c r="I400" s="728"/>
      <c r="J400" s="728"/>
      <c r="K400" s="728"/>
      <c r="L400" s="728"/>
      <c r="M400" s="728"/>
      <c r="N400" s="728"/>
      <c r="O400" s="728"/>
      <c r="P400" s="728"/>
      <c r="Q400" s="728"/>
      <c r="R400" s="728"/>
      <c r="S400" s="728"/>
      <c r="T400" s="728"/>
      <c r="U400" s="728"/>
      <c r="V400" s="728"/>
      <c r="W400" s="728"/>
      <c r="X400" s="728"/>
      <c r="Y400" s="728"/>
      <c r="Z400" s="728"/>
    </row>
    <row r="401" spans="1:27" ht="52.8">
      <c r="A401" s="736" t="s">
        <v>178</v>
      </c>
      <c r="B401" s="747" t="s">
        <v>308</v>
      </c>
      <c r="C401" s="738"/>
      <c r="D401" s="748"/>
      <c r="E401" s="749">
        <v>0</v>
      </c>
      <c r="F401" s="757">
        <f t="shared" ref="F401:F404" si="20">D401*E401</f>
        <v>0</v>
      </c>
      <c r="H401" s="728"/>
      <c r="I401" s="728"/>
      <c r="J401" s="728"/>
      <c r="K401" s="728"/>
      <c r="L401" s="728"/>
      <c r="M401" s="728"/>
      <c r="N401" s="728"/>
      <c r="O401" s="728"/>
      <c r="P401" s="728"/>
      <c r="Q401" s="728"/>
      <c r="R401" s="728"/>
      <c r="S401" s="728"/>
      <c r="T401" s="728"/>
      <c r="U401" s="728"/>
      <c r="V401" s="728"/>
      <c r="W401" s="728"/>
      <c r="X401" s="728"/>
      <c r="Y401" s="728"/>
      <c r="Z401" s="728"/>
    </row>
    <row r="402" spans="1:27" ht="26.4">
      <c r="A402" s="736" t="s">
        <v>178</v>
      </c>
      <c r="B402" s="770" t="s">
        <v>309</v>
      </c>
      <c r="C402" s="738"/>
      <c r="D402" s="748"/>
      <c r="E402" s="749">
        <v>0</v>
      </c>
      <c r="F402" s="757">
        <f t="shared" si="20"/>
        <v>0</v>
      </c>
      <c r="H402" s="728"/>
      <c r="I402" s="728"/>
      <c r="J402" s="728"/>
      <c r="K402" s="728"/>
      <c r="L402" s="728"/>
      <c r="M402" s="728"/>
      <c r="N402" s="728"/>
      <c r="O402" s="728"/>
      <c r="P402" s="728"/>
      <c r="Q402" s="728"/>
      <c r="R402" s="728"/>
      <c r="S402" s="728"/>
      <c r="T402" s="728"/>
      <c r="U402" s="728"/>
      <c r="V402" s="728"/>
      <c r="W402" s="728"/>
      <c r="X402" s="728"/>
      <c r="Y402" s="728"/>
      <c r="Z402" s="728"/>
    </row>
    <row r="403" spans="1:27" ht="39.6">
      <c r="A403" s="736" t="s">
        <v>178</v>
      </c>
      <c r="B403" s="762" t="s">
        <v>313</v>
      </c>
      <c r="C403" s="738"/>
      <c r="D403" s="748"/>
      <c r="E403" s="749">
        <v>0</v>
      </c>
      <c r="F403" s="757">
        <f t="shared" si="20"/>
        <v>0</v>
      </c>
      <c r="H403" s="728"/>
      <c r="I403" s="728"/>
      <c r="J403" s="728"/>
      <c r="K403" s="728"/>
      <c r="L403" s="728"/>
      <c r="M403" s="728"/>
      <c r="N403" s="728"/>
      <c r="O403" s="728"/>
      <c r="P403" s="728"/>
      <c r="Q403" s="728"/>
      <c r="R403" s="728"/>
      <c r="S403" s="728"/>
      <c r="T403" s="728"/>
      <c r="U403" s="728"/>
      <c r="V403" s="728"/>
      <c r="W403" s="728"/>
      <c r="X403" s="728"/>
      <c r="Y403" s="728"/>
      <c r="Z403" s="728"/>
    </row>
    <row r="404" spans="1:27">
      <c r="A404" s="736"/>
      <c r="B404" s="747" t="s">
        <v>1969</v>
      </c>
      <c r="C404" s="738" t="s">
        <v>201</v>
      </c>
      <c r="D404" s="748">
        <v>1</v>
      </c>
      <c r="E404" s="749"/>
      <c r="F404" s="757">
        <f t="shared" si="20"/>
        <v>0</v>
      </c>
      <c r="H404" s="728"/>
      <c r="I404" s="728"/>
      <c r="J404" s="728"/>
      <c r="K404" s="728"/>
      <c r="L404" s="728"/>
      <c r="M404" s="728"/>
      <c r="N404" s="728"/>
      <c r="O404" s="728"/>
      <c r="P404" s="728"/>
      <c r="Q404" s="728"/>
      <c r="R404" s="728"/>
      <c r="S404" s="728"/>
      <c r="T404" s="728"/>
      <c r="U404" s="728"/>
      <c r="V404" s="728"/>
      <c r="W404" s="728"/>
      <c r="X404" s="728"/>
      <c r="Y404" s="728"/>
      <c r="Z404" s="728"/>
    </row>
    <row r="405" spans="1:27">
      <c r="A405" s="736"/>
      <c r="B405" s="747"/>
      <c r="C405" s="738"/>
      <c r="D405" s="748"/>
      <c r="E405" s="749"/>
      <c r="F405" s="757"/>
      <c r="H405" s="728"/>
      <c r="I405" s="728"/>
      <c r="J405" s="728"/>
      <c r="K405" s="728"/>
      <c r="L405" s="728"/>
      <c r="M405" s="728"/>
      <c r="N405" s="728"/>
      <c r="O405" s="728"/>
      <c r="P405" s="728"/>
      <c r="Q405" s="728"/>
      <c r="R405" s="728"/>
      <c r="S405" s="728"/>
      <c r="T405" s="728"/>
      <c r="U405" s="728"/>
      <c r="V405" s="728"/>
      <c r="W405" s="728"/>
      <c r="X405" s="728"/>
      <c r="Y405" s="728"/>
      <c r="Z405" s="728"/>
    </row>
    <row r="406" spans="1:27" customFormat="1">
      <c r="A406" s="1369"/>
      <c r="B406" s="1370"/>
      <c r="C406" s="1371"/>
      <c r="D406" s="1371"/>
      <c r="E406" s="1372"/>
      <c r="F406" s="1001"/>
      <c r="G406" s="1001"/>
      <c r="H406" s="55"/>
      <c r="I406" s="55"/>
      <c r="J406" s="55"/>
      <c r="K406" s="12"/>
      <c r="L406" s="55"/>
      <c r="M406" s="55"/>
      <c r="N406" s="55"/>
      <c r="O406" s="55"/>
      <c r="P406" s="55"/>
      <c r="Q406" s="55"/>
      <c r="R406" s="55"/>
      <c r="S406" s="55"/>
      <c r="T406" s="55"/>
      <c r="U406" s="55"/>
      <c r="V406" s="55"/>
      <c r="W406" s="55"/>
      <c r="X406" s="55"/>
      <c r="Y406" s="55"/>
      <c r="Z406" s="55"/>
      <c r="AA406" s="55"/>
    </row>
    <row r="407" spans="1:27">
      <c r="A407" s="867" t="str">
        <f>A343</f>
        <v>I.</v>
      </c>
      <c r="B407" s="868" t="str">
        <f>CONCATENATE(B343," ", "UKUPNO:")</f>
        <v>PRIPREMNI RADOVI UKUPNO:</v>
      </c>
      <c r="C407" s="869"/>
      <c r="D407" s="870"/>
      <c r="E407" s="871"/>
      <c r="F407" s="1373">
        <f>SUM(F344:F404)</f>
        <v>0</v>
      </c>
      <c r="G407" s="795"/>
      <c r="H407" s="782"/>
      <c r="I407" s="782"/>
      <c r="J407" s="782"/>
      <c r="K407" s="782"/>
      <c r="L407" s="782"/>
      <c r="M407" s="782"/>
      <c r="N407" s="782"/>
      <c r="O407" s="782"/>
      <c r="P407" s="782"/>
      <c r="Q407" s="782"/>
      <c r="R407" s="782"/>
      <c r="S407" s="782"/>
      <c r="T407" s="782"/>
      <c r="U407" s="782"/>
      <c r="V407" s="782"/>
      <c r="W407" s="782"/>
      <c r="X407" s="782"/>
      <c r="Y407" s="782"/>
      <c r="Z407" s="782"/>
    </row>
    <row r="408" spans="1:27">
      <c r="A408" s="777"/>
      <c r="B408" s="778"/>
      <c r="C408" s="712"/>
      <c r="D408" s="779"/>
      <c r="E408" s="780"/>
      <c r="F408" s="806"/>
      <c r="G408" s="807"/>
      <c r="H408" s="808"/>
      <c r="I408" s="808"/>
      <c r="J408" s="808"/>
      <c r="K408" s="808"/>
      <c r="L408" s="808"/>
      <c r="M408" s="808"/>
      <c r="N408" s="808"/>
      <c r="O408" s="808"/>
      <c r="P408" s="808"/>
      <c r="Q408" s="808"/>
      <c r="R408" s="808"/>
      <c r="S408" s="808"/>
      <c r="T408" s="808"/>
      <c r="U408" s="808"/>
      <c r="V408" s="808"/>
      <c r="W408" s="808"/>
      <c r="X408" s="808"/>
      <c r="Y408" s="808"/>
      <c r="Z408" s="808"/>
    </row>
    <row r="409" spans="1:27">
      <c r="A409" s="777"/>
      <c r="B409" s="778"/>
      <c r="C409" s="712"/>
      <c r="D409" s="779"/>
      <c r="E409" s="780"/>
      <c r="F409" s="806"/>
      <c r="H409" s="808"/>
      <c r="I409" s="808"/>
      <c r="J409" s="808"/>
      <c r="K409" s="808"/>
      <c r="L409" s="808"/>
      <c r="M409" s="808"/>
      <c r="N409" s="808"/>
      <c r="O409" s="808"/>
      <c r="P409" s="808"/>
      <c r="Q409" s="808"/>
      <c r="R409" s="808"/>
      <c r="S409" s="808"/>
      <c r="T409" s="808"/>
      <c r="U409" s="808"/>
      <c r="V409" s="808"/>
      <c r="W409" s="808"/>
      <c r="X409" s="808"/>
      <c r="Y409" s="808"/>
      <c r="Z409" s="808"/>
    </row>
    <row r="410" spans="1:27">
      <c r="A410" s="783" t="s">
        <v>180</v>
      </c>
      <c r="B410" s="809" t="s">
        <v>154</v>
      </c>
      <c r="C410" s="785"/>
      <c r="D410" s="810"/>
      <c r="E410" s="810"/>
      <c r="F410" s="811"/>
      <c r="H410" s="804"/>
      <c r="I410" s="804"/>
      <c r="J410" s="728"/>
      <c r="K410" s="804"/>
      <c r="L410" s="804"/>
      <c r="M410" s="804"/>
      <c r="N410" s="804"/>
      <c r="O410" s="804"/>
      <c r="P410" s="804"/>
      <c r="Q410" s="804"/>
      <c r="R410" s="804"/>
      <c r="S410" s="804"/>
      <c r="T410" s="804"/>
      <c r="U410" s="804"/>
      <c r="V410" s="804"/>
      <c r="W410" s="804"/>
      <c r="X410" s="804"/>
      <c r="Y410" s="804"/>
      <c r="Z410" s="804"/>
    </row>
    <row r="411" spans="1:27">
      <c r="A411" s="750"/>
      <c r="B411" s="812"/>
      <c r="C411" s="738"/>
      <c r="D411" s="813"/>
      <c r="E411" s="814">
        <v>0</v>
      </c>
      <c r="F411" s="815">
        <f>SUM(D411*E411)</f>
        <v>0</v>
      </c>
      <c r="H411" s="728"/>
      <c r="I411" s="728"/>
      <c r="J411" s="728"/>
      <c r="K411" s="728"/>
      <c r="L411" s="728"/>
      <c r="M411" s="728"/>
      <c r="N411" s="728"/>
      <c r="O411" s="728"/>
      <c r="P411" s="728"/>
      <c r="Q411" s="728"/>
      <c r="R411" s="728"/>
      <c r="S411" s="728"/>
      <c r="T411" s="728"/>
      <c r="U411" s="728"/>
      <c r="V411" s="728"/>
      <c r="W411" s="728"/>
      <c r="X411" s="728"/>
      <c r="Y411" s="728"/>
      <c r="Z411" s="728"/>
    </row>
    <row r="412" spans="1:27">
      <c r="A412" s="750"/>
      <c r="B412" s="812"/>
      <c r="C412" s="738"/>
      <c r="D412" s="813"/>
      <c r="E412" s="814"/>
      <c r="F412" s="815"/>
      <c r="H412" s="728"/>
      <c r="I412" s="728"/>
      <c r="J412" s="728"/>
      <c r="K412" s="728"/>
      <c r="L412" s="728"/>
      <c r="M412" s="728"/>
      <c r="N412" s="728"/>
      <c r="O412" s="728"/>
      <c r="P412" s="728"/>
      <c r="Q412" s="728"/>
      <c r="R412" s="728"/>
      <c r="S412" s="728"/>
      <c r="T412" s="728"/>
      <c r="U412" s="728"/>
      <c r="V412" s="728"/>
      <c r="W412" s="728"/>
      <c r="X412" s="728"/>
      <c r="Y412" s="728"/>
      <c r="Z412" s="728"/>
    </row>
    <row r="413" spans="1:27" s="824" customFormat="1" ht="26.4">
      <c r="A413" s="1392" t="s">
        <v>172</v>
      </c>
      <c r="B413" s="817" t="s">
        <v>1639</v>
      </c>
      <c r="C413" s="818"/>
      <c r="D413" s="819"/>
      <c r="E413" s="820">
        <v>0</v>
      </c>
      <c r="F413" s="815">
        <f t="shared" ref="F413:F476" si="21">SUM(D413*E413)</f>
        <v>0</v>
      </c>
      <c r="G413" s="821"/>
      <c r="H413" s="822"/>
      <c r="I413" s="823"/>
      <c r="J413" s="728"/>
    </row>
    <row r="414" spans="1:27" s="824" customFormat="1">
      <c r="A414" s="1392"/>
      <c r="B414" s="825" t="s">
        <v>322</v>
      </c>
      <c r="C414" s="818"/>
      <c r="D414" s="819"/>
      <c r="E414" s="826">
        <v>0</v>
      </c>
      <c r="F414" s="815">
        <f t="shared" si="21"/>
        <v>0</v>
      </c>
      <c r="G414" s="821"/>
      <c r="H414" s="822"/>
      <c r="I414" s="823"/>
      <c r="J414" s="728"/>
    </row>
    <row r="415" spans="1:27" s="824" customFormat="1" ht="26.4">
      <c r="A415" s="1392"/>
      <c r="B415" s="825" t="s">
        <v>1640</v>
      </c>
      <c r="C415" s="818"/>
      <c r="D415" s="819"/>
      <c r="E415" s="826">
        <v>0</v>
      </c>
      <c r="F415" s="815">
        <f t="shared" si="21"/>
        <v>0</v>
      </c>
      <c r="G415" s="821"/>
      <c r="H415" s="822"/>
      <c r="I415" s="823"/>
      <c r="J415" s="728"/>
    </row>
    <row r="416" spans="1:27" s="824" customFormat="1" ht="39.6">
      <c r="A416" s="1392"/>
      <c r="B416" s="825" t="s">
        <v>1641</v>
      </c>
      <c r="C416" s="818"/>
      <c r="D416" s="819"/>
      <c r="E416" s="826">
        <v>0</v>
      </c>
      <c r="F416" s="815">
        <f t="shared" si="21"/>
        <v>0</v>
      </c>
      <c r="G416" s="821"/>
      <c r="H416" s="822"/>
      <c r="I416" s="823"/>
      <c r="J416" s="728"/>
    </row>
    <row r="417" spans="1:10" s="824" customFormat="1" ht="26.4">
      <c r="A417" s="1392"/>
      <c r="B417" s="825" t="s">
        <v>1642</v>
      </c>
      <c r="C417" s="818"/>
      <c r="D417" s="819"/>
      <c r="E417" s="826">
        <v>0</v>
      </c>
      <c r="F417" s="815">
        <f t="shared" si="21"/>
        <v>0</v>
      </c>
      <c r="G417" s="821"/>
      <c r="H417" s="822"/>
      <c r="I417" s="823"/>
      <c r="J417" s="728"/>
    </row>
    <row r="418" spans="1:10" s="824" customFormat="1" ht="52.8">
      <c r="A418" s="1392"/>
      <c r="B418" s="825" t="s">
        <v>1643</v>
      </c>
      <c r="C418" s="818"/>
      <c r="D418" s="819"/>
      <c r="E418" s="826">
        <v>0</v>
      </c>
      <c r="F418" s="815">
        <f t="shared" si="21"/>
        <v>0</v>
      </c>
      <c r="G418" s="821"/>
      <c r="H418" s="822"/>
      <c r="I418" s="823"/>
      <c r="J418" s="728"/>
    </row>
    <row r="419" spans="1:10" s="824" customFormat="1">
      <c r="A419" s="1392"/>
      <c r="B419" s="825" t="s">
        <v>1644</v>
      </c>
      <c r="C419" s="818"/>
      <c r="D419" s="819"/>
      <c r="E419" s="820">
        <v>0</v>
      </c>
      <c r="F419" s="815">
        <f t="shared" si="21"/>
        <v>0</v>
      </c>
      <c r="G419" s="821"/>
      <c r="H419" s="822"/>
      <c r="I419" s="823"/>
      <c r="J419" s="728"/>
    </row>
    <row r="420" spans="1:10" s="824" customFormat="1">
      <c r="A420" s="1392"/>
      <c r="B420" s="825"/>
      <c r="C420" s="827" t="s">
        <v>1645</v>
      </c>
      <c r="D420" s="813">
        <v>235</v>
      </c>
      <c r="E420" s="820"/>
      <c r="F420" s="815">
        <f t="shared" si="21"/>
        <v>0</v>
      </c>
      <c r="G420" s="821"/>
      <c r="H420" s="822"/>
      <c r="I420" s="823"/>
      <c r="J420" s="728"/>
    </row>
    <row r="421" spans="1:10" s="824" customFormat="1">
      <c r="A421" s="1392"/>
      <c r="B421" s="825"/>
      <c r="C421" s="827"/>
      <c r="D421" s="813"/>
      <c r="E421" s="820">
        <v>0</v>
      </c>
      <c r="F421" s="815">
        <f t="shared" si="21"/>
        <v>0</v>
      </c>
      <c r="G421" s="821"/>
      <c r="H421" s="822"/>
      <c r="I421" s="823"/>
      <c r="J421" s="728"/>
    </row>
    <row r="422" spans="1:10" s="824" customFormat="1">
      <c r="A422" s="1392" t="s">
        <v>202</v>
      </c>
      <c r="B422" s="817" t="s">
        <v>1646</v>
      </c>
      <c r="C422" s="827"/>
      <c r="D422" s="813"/>
      <c r="E422" s="820">
        <v>0</v>
      </c>
      <c r="F422" s="815">
        <f t="shared" si="21"/>
        <v>0</v>
      </c>
      <c r="G422" s="821"/>
      <c r="H422" s="822"/>
      <c r="I422" s="823"/>
      <c r="J422" s="728"/>
    </row>
    <row r="423" spans="1:10" s="824" customFormat="1" ht="39.6">
      <c r="A423" s="1392"/>
      <c r="B423" s="825" t="s">
        <v>1647</v>
      </c>
      <c r="C423" s="827"/>
      <c r="D423" s="813"/>
      <c r="E423" s="820">
        <v>0</v>
      </c>
      <c r="F423" s="815">
        <f t="shared" si="21"/>
        <v>0</v>
      </c>
      <c r="G423" s="821"/>
      <c r="H423" s="822"/>
      <c r="I423" s="823"/>
      <c r="J423" s="728"/>
    </row>
    <row r="424" spans="1:10" s="824" customFormat="1">
      <c r="A424" s="1392"/>
      <c r="B424" s="825" t="s">
        <v>322</v>
      </c>
      <c r="C424" s="827"/>
      <c r="D424" s="813"/>
      <c r="E424" s="820">
        <v>0</v>
      </c>
      <c r="F424" s="815">
        <f t="shared" si="21"/>
        <v>0</v>
      </c>
      <c r="G424" s="821"/>
      <c r="H424" s="822"/>
      <c r="I424" s="823"/>
      <c r="J424" s="728"/>
    </row>
    <row r="425" spans="1:10" s="824" customFormat="1" ht="26.4">
      <c r="A425" s="1392"/>
      <c r="B425" s="825" t="s">
        <v>1648</v>
      </c>
      <c r="C425" s="827"/>
      <c r="D425" s="813"/>
      <c r="E425" s="820">
        <v>0</v>
      </c>
      <c r="F425" s="815">
        <f t="shared" si="21"/>
        <v>0</v>
      </c>
      <c r="G425" s="821"/>
      <c r="H425" s="822"/>
      <c r="I425" s="823"/>
      <c r="J425" s="728"/>
    </row>
    <row r="426" spans="1:10" s="824" customFormat="1">
      <c r="A426" s="1392"/>
      <c r="B426" s="825" t="s">
        <v>1649</v>
      </c>
      <c r="C426" s="827"/>
      <c r="D426" s="813"/>
      <c r="E426" s="820">
        <v>0</v>
      </c>
      <c r="F426" s="815">
        <f t="shared" si="21"/>
        <v>0</v>
      </c>
      <c r="G426" s="821"/>
      <c r="H426" s="822"/>
      <c r="I426" s="823"/>
      <c r="J426" s="728"/>
    </row>
    <row r="427" spans="1:10" s="824" customFormat="1" ht="39.6">
      <c r="A427" s="1392"/>
      <c r="B427" s="825" t="s">
        <v>1650</v>
      </c>
      <c r="C427" s="818"/>
      <c r="D427" s="813"/>
      <c r="E427" s="826">
        <v>0</v>
      </c>
      <c r="F427" s="815">
        <f t="shared" si="21"/>
        <v>0</v>
      </c>
      <c r="G427" s="821"/>
      <c r="H427" s="822"/>
      <c r="I427" s="823"/>
      <c r="J427" s="728"/>
    </row>
    <row r="428" spans="1:10" s="824" customFormat="1">
      <c r="A428" s="1392"/>
      <c r="B428" s="825" t="s">
        <v>1644</v>
      </c>
      <c r="C428" s="827"/>
      <c r="D428" s="813"/>
      <c r="E428" s="820">
        <v>0</v>
      </c>
      <c r="F428" s="815">
        <f t="shared" si="21"/>
        <v>0</v>
      </c>
      <c r="G428" s="821"/>
      <c r="H428" s="822"/>
      <c r="I428" s="823"/>
      <c r="J428" s="728"/>
    </row>
    <row r="429" spans="1:10" s="824" customFormat="1">
      <c r="A429" s="1392"/>
      <c r="B429" s="825"/>
      <c r="C429" s="827" t="s">
        <v>1645</v>
      </c>
      <c r="D429" s="813">
        <v>35</v>
      </c>
      <c r="E429" s="820"/>
      <c r="F429" s="815">
        <f t="shared" si="21"/>
        <v>0</v>
      </c>
      <c r="G429" s="821"/>
      <c r="H429" s="822"/>
      <c r="I429" s="823"/>
      <c r="J429" s="728"/>
    </row>
    <row r="430" spans="1:10" s="824" customFormat="1">
      <c r="A430" s="1392"/>
      <c r="B430" s="825"/>
      <c r="C430" s="827"/>
      <c r="D430" s="813"/>
      <c r="E430" s="820">
        <v>0</v>
      </c>
      <c r="F430" s="815">
        <f t="shared" si="21"/>
        <v>0</v>
      </c>
      <c r="G430" s="821"/>
      <c r="H430" s="822"/>
      <c r="I430" s="823"/>
      <c r="J430" s="728"/>
    </row>
    <row r="431" spans="1:10" s="824" customFormat="1">
      <c r="A431" s="1392" t="s">
        <v>203</v>
      </c>
      <c r="B431" s="817" t="s">
        <v>1651</v>
      </c>
      <c r="C431" s="827"/>
      <c r="D431" s="813"/>
      <c r="E431" s="820">
        <v>0</v>
      </c>
      <c r="F431" s="815">
        <f t="shared" si="21"/>
        <v>0</v>
      </c>
      <c r="G431" s="821"/>
      <c r="H431" s="822"/>
      <c r="I431" s="823"/>
      <c r="J431" s="728"/>
    </row>
    <row r="432" spans="1:10" s="824" customFormat="1" ht="158.4">
      <c r="A432" s="1392"/>
      <c r="B432" s="828" t="s">
        <v>1652</v>
      </c>
      <c r="C432" s="827"/>
      <c r="D432" s="813"/>
      <c r="E432" s="820">
        <v>0</v>
      </c>
      <c r="F432" s="815">
        <f t="shared" si="21"/>
        <v>0</v>
      </c>
      <c r="G432" s="821"/>
      <c r="H432" s="822"/>
      <c r="I432" s="823"/>
      <c r="J432" s="728"/>
    </row>
    <row r="433" spans="1:10" s="824" customFormat="1">
      <c r="A433" s="1392"/>
      <c r="B433" s="825" t="s">
        <v>322</v>
      </c>
      <c r="C433" s="827"/>
      <c r="D433" s="813"/>
      <c r="E433" s="820">
        <v>0</v>
      </c>
      <c r="F433" s="815">
        <f t="shared" si="21"/>
        <v>0</v>
      </c>
      <c r="G433" s="821"/>
      <c r="H433" s="822"/>
      <c r="I433" s="823"/>
      <c r="J433" s="728"/>
    </row>
    <row r="434" spans="1:10" s="824" customFormat="1" ht="26.4">
      <c r="A434" s="1392"/>
      <c r="B434" s="825" t="s">
        <v>1653</v>
      </c>
      <c r="C434" s="827"/>
      <c r="D434" s="813"/>
      <c r="E434" s="820">
        <v>0</v>
      </c>
      <c r="F434" s="815">
        <f t="shared" si="21"/>
        <v>0</v>
      </c>
      <c r="G434" s="821"/>
      <c r="H434" s="822"/>
      <c r="I434" s="823"/>
      <c r="J434" s="728"/>
    </row>
    <row r="435" spans="1:10" s="824" customFormat="1" ht="52.8">
      <c r="A435" s="1392"/>
      <c r="B435" s="825" t="s">
        <v>1654</v>
      </c>
      <c r="C435" s="827"/>
      <c r="D435" s="813"/>
      <c r="E435" s="820">
        <v>0</v>
      </c>
      <c r="F435" s="815">
        <f t="shared" si="21"/>
        <v>0</v>
      </c>
      <c r="G435" s="821"/>
      <c r="H435" s="822"/>
      <c r="I435" s="823"/>
      <c r="J435" s="728"/>
    </row>
    <row r="436" spans="1:10" s="824" customFormat="1">
      <c r="A436" s="1392"/>
      <c r="B436" s="825"/>
      <c r="C436" s="827" t="s">
        <v>201</v>
      </c>
      <c r="D436" s="813">
        <v>1</v>
      </c>
      <c r="E436" s="820"/>
      <c r="F436" s="815">
        <f t="shared" si="21"/>
        <v>0</v>
      </c>
      <c r="G436" s="821"/>
      <c r="H436" s="822"/>
      <c r="I436" s="823"/>
      <c r="J436" s="728"/>
    </row>
    <row r="437" spans="1:10" s="824" customFormat="1">
      <c r="A437" s="1392"/>
      <c r="B437" s="825"/>
      <c r="C437" s="827"/>
      <c r="D437" s="813"/>
      <c r="E437" s="820">
        <v>0</v>
      </c>
      <c r="F437" s="815">
        <f t="shared" si="21"/>
        <v>0</v>
      </c>
      <c r="G437" s="821"/>
      <c r="H437" s="822"/>
      <c r="I437" s="823"/>
      <c r="J437" s="728"/>
    </row>
    <row r="438" spans="1:10" s="824" customFormat="1">
      <c r="A438" s="1392" t="s">
        <v>205</v>
      </c>
      <c r="B438" s="817" t="s">
        <v>1655</v>
      </c>
      <c r="C438" s="818"/>
      <c r="D438" s="813"/>
      <c r="E438" s="820">
        <v>0</v>
      </c>
      <c r="F438" s="815">
        <f t="shared" si="21"/>
        <v>0</v>
      </c>
      <c r="G438" s="821"/>
      <c r="H438" s="822"/>
      <c r="I438" s="823"/>
      <c r="J438" s="728"/>
    </row>
    <row r="439" spans="1:10" s="824" customFormat="1">
      <c r="A439" s="1392"/>
      <c r="B439" s="825" t="s">
        <v>322</v>
      </c>
      <c r="C439" s="818"/>
      <c r="D439" s="813"/>
      <c r="E439" s="820">
        <v>0</v>
      </c>
      <c r="F439" s="815">
        <f t="shared" si="21"/>
        <v>0</v>
      </c>
      <c r="G439" s="821"/>
      <c r="H439" s="822"/>
      <c r="I439" s="823"/>
      <c r="J439" s="728"/>
    </row>
    <row r="440" spans="1:10" s="824" customFormat="1">
      <c r="A440" s="1392"/>
      <c r="B440" s="825" t="s">
        <v>1656</v>
      </c>
      <c r="C440" s="818"/>
      <c r="D440" s="813"/>
      <c r="E440" s="820">
        <v>0</v>
      </c>
      <c r="F440" s="815">
        <f t="shared" si="21"/>
        <v>0</v>
      </c>
      <c r="G440" s="821"/>
      <c r="H440" s="822"/>
      <c r="I440" s="823"/>
      <c r="J440" s="728"/>
    </row>
    <row r="441" spans="1:10" s="824" customFormat="1">
      <c r="A441" s="1392"/>
      <c r="B441" s="825" t="s">
        <v>1657</v>
      </c>
      <c r="C441" s="818"/>
      <c r="D441" s="813"/>
      <c r="E441" s="820">
        <v>0</v>
      </c>
      <c r="F441" s="815"/>
      <c r="G441" s="821"/>
      <c r="H441" s="822"/>
      <c r="I441" s="823"/>
      <c r="J441" s="728"/>
    </row>
    <row r="442" spans="1:10" s="824" customFormat="1" ht="26.4">
      <c r="A442" s="1392"/>
      <c r="B442" s="825" t="s">
        <v>1658</v>
      </c>
      <c r="C442" s="818"/>
      <c r="D442" s="813"/>
      <c r="E442" s="820">
        <v>0</v>
      </c>
      <c r="F442" s="815">
        <f t="shared" si="21"/>
        <v>0</v>
      </c>
      <c r="G442" s="821"/>
      <c r="H442" s="822"/>
      <c r="I442" s="823"/>
      <c r="J442" s="728"/>
    </row>
    <row r="443" spans="1:10" s="824" customFormat="1">
      <c r="A443" s="1392"/>
      <c r="B443" s="825" t="s">
        <v>221</v>
      </c>
      <c r="C443" s="818"/>
      <c r="D443" s="813"/>
      <c r="E443" s="820">
        <v>0</v>
      </c>
      <c r="F443" s="815"/>
      <c r="G443" s="821"/>
      <c r="H443" s="822"/>
      <c r="I443" s="823"/>
      <c r="J443" s="728"/>
    </row>
    <row r="444" spans="1:10" s="824" customFormat="1">
      <c r="A444" s="1392"/>
      <c r="B444" s="825"/>
      <c r="C444" s="827" t="s">
        <v>179</v>
      </c>
      <c r="D444" s="813">
        <v>181</v>
      </c>
      <c r="E444" s="820"/>
      <c r="F444" s="815">
        <f t="shared" si="21"/>
        <v>0</v>
      </c>
      <c r="G444" s="821"/>
      <c r="H444" s="822"/>
      <c r="I444" s="823"/>
      <c r="J444" s="728"/>
    </row>
    <row r="445" spans="1:10" s="824" customFormat="1">
      <c r="A445" s="1392"/>
      <c r="B445" s="825"/>
      <c r="C445" s="827"/>
      <c r="D445" s="813"/>
      <c r="E445" s="820">
        <v>0</v>
      </c>
      <c r="F445" s="815">
        <f t="shared" si="21"/>
        <v>0</v>
      </c>
      <c r="G445" s="821"/>
      <c r="H445" s="822"/>
      <c r="I445" s="823"/>
      <c r="J445" s="728"/>
    </row>
    <row r="446" spans="1:10" s="824" customFormat="1" ht="26.4">
      <c r="A446" s="1392" t="s">
        <v>206</v>
      </c>
      <c r="B446" s="817" t="s">
        <v>1659</v>
      </c>
      <c r="C446" s="829"/>
      <c r="D446" s="813"/>
      <c r="E446" s="820">
        <v>0</v>
      </c>
      <c r="F446" s="815">
        <f t="shared" si="21"/>
        <v>0</v>
      </c>
      <c r="G446" s="821"/>
      <c r="H446" s="822"/>
      <c r="I446" s="823"/>
      <c r="J446" s="728"/>
    </row>
    <row r="447" spans="1:10" s="824" customFormat="1" ht="26.4">
      <c r="A447" s="1392"/>
      <c r="B447" s="825" t="s">
        <v>1660</v>
      </c>
      <c r="C447" s="829"/>
      <c r="D447" s="813"/>
      <c r="E447" s="820">
        <v>0</v>
      </c>
      <c r="F447" s="815"/>
      <c r="G447" s="821"/>
      <c r="H447" s="822"/>
      <c r="I447" s="823"/>
      <c r="J447" s="728"/>
    </row>
    <row r="448" spans="1:10" s="824" customFormat="1">
      <c r="A448" s="1392"/>
      <c r="B448" s="825" t="s">
        <v>322</v>
      </c>
      <c r="C448" s="829"/>
      <c r="D448" s="813"/>
      <c r="E448" s="820">
        <v>0</v>
      </c>
      <c r="F448" s="815">
        <f t="shared" si="21"/>
        <v>0</v>
      </c>
      <c r="G448" s="821"/>
      <c r="H448" s="822"/>
      <c r="I448" s="823"/>
      <c r="J448" s="728"/>
    </row>
    <row r="449" spans="1:10" s="824" customFormat="1" ht="26.4">
      <c r="A449" s="1392"/>
      <c r="B449" s="825" t="s">
        <v>1661</v>
      </c>
      <c r="C449" s="829"/>
      <c r="D449" s="813"/>
      <c r="E449" s="820">
        <v>0</v>
      </c>
      <c r="F449" s="815"/>
      <c r="G449" s="821"/>
      <c r="H449" s="822"/>
      <c r="I449" s="823"/>
      <c r="J449" s="728"/>
    </row>
    <row r="450" spans="1:10" s="824" customFormat="1" ht="26.4">
      <c r="A450" s="1392"/>
      <c r="B450" s="825" t="s">
        <v>1662</v>
      </c>
      <c r="C450" s="829"/>
      <c r="D450" s="813"/>
      <c r="E450" s="820">
        <v>0</v>
      </c>
      <c r="F450" s="815"/>
      <c r="G450" s="821"/>
      <c r="H450" s="822"/>
      <c r="I450" s="823"/>
      <c r="J450" s="728"/>
    </row>
    <row r="451" spans="1:10" s="824" customFormat="1">
      <c r="A451" s="1392"/>
      <c r="B451" s="825"/>
      <c r="C451" s="829" t="s">
        <v>179</v>
      </c>
      <c r="D451" s="813">
        <v>181</v>
      </c>
      <c r="E451" s="820"/>
      <c r="F451" s="815">
        <f t="shared" si="21"/>
        <v>0</v>
      </c>
      <c r="G451" s="821"/>
      <c r="H451" s="822"/>
      <c r="I451" s="823"/>
      <c r="J451" s="728"/>
    </row>
    <row r="452" spans="1:10" s="824" customFormat="1">
      <c r="A452" s="1392"/>
      <c r="B452" s="825"/>
      <c r="C452" s="827"/>
      <c r="D452" s="813"/>
      <c r="E452" s="820">
        <v>0</v>
      </c>
      <c r="F452" s="815">
        <f t="shared" si="21"/>
        <v>0</v>
      </c>
      <c r="G452" s="821"/>
      <c r="H452" s="822"/>
      <c r="I452" s="823"/>
      <c r="J452" s="728"/>
    </row>
    <row r="453" spans="1:10" s="824" customFormat="1" ht="26.4">
      <c r="A453" s="1392" t="s">
        <v>207</v>
      </c>
      <c r="B453" s="817" t="s">
        <v>1663</v>
      </c>
      <c r="C453" s="830"/>
      <c r="D453" s="813"/>
      <c r="E453" s="820">
        <v>0</v>
      </c>
      <c r="F453" s="815"/>
      <c r="G453" s="821"/>
      <c r="H453" s="822"/>
      <c r="I453" s="823"/>
      <c r="J453" s="728"/>
    </row>
    <row r="454" spans="1:10" s="824" customFormat="1" ht="52.8">
      <c r="A454" s="1392"/>
      <c r="B454" s="825" t="s">
        <v>1664</v>
      </c>
      <c r="C454" s="830"/>
      <c r="D454" s="813"/>
      <c r="E454" s="820">
        <v>0</v>
      </c>
      <c r="F454" s="815"/>
      <c r="G454" s="821"/>
      <c r="H454" s="822"/>
      <c r="I454" s="823"/>
      <c r="J454" s="728"/>
    </row>
    <row r="455" spans="1:10" s="824" customFormat="1">
      <c r="A455" s="1392"/>
      <c r="B455" s="825" t="s">
        <v>322</v>
      </c>
      <c r="C455" s="830"/>
      <c r="D455" s="813"/>
      <c r="E455" s="820">
        <v>0</v>
      </c>
      <c r="F455" s="815">
        <f t="shared" si="21"/>
        <v>0</v>
      </c>
      <c r="G455" s="821"/>
      <c r="H455" s="822"/>
      <c r="I455" s="823"/>
      <c r="J455" s="728"/>
    </row>
    <row r="456" spans="1:10" s="824" customFormat="1" ht="39.6">
      <c r="A456" s="1392"/>
      <c r="B456" s="825" t="s">
        <v>1665</v>
      </c>
      <c r="C456" s="830"/>
      <c r="D456" s="813"/>
      <c r="E456" s="820">
        <v>0</v>
      </c>
      <c r="F456" s="815"/>
      <c r="G456" s="821"/>
      <c r="H456" s="822"/>
      <c r="I456" s="823"/>
      <c r="J456" s="728"/>
    </row>
    <row r="457" spans="1:10" s="824" customFormat="1" ht="26.4">
      <c r="A457" s="1392"/>
      <c r="B457" s="825" t="s">
        <v>1666</v>
      </c>
      <c r="C457" s="830"/>
      <c r="D457" s="813"/>
      <c r="E457" s="820">
        <v>0</v>
      </c>
      <c r="F457" s="815">
        <f t="shared" si="21"/>
        <v>0</v>
      </c>
      <c r="G457" s="821"/>
      <c r="H457" s="822"/>
      <c r="I457" s="823"/>
      <c r="J457" s="728"/>
    </row>
    <row r="458" spans="1:10" s="824" customFormat="1">
      <c r="A458" s="1392"/>
      <c r="B458" s="825" t="s">
        <v>1667</v>
      </c>
      <c r="C458" s="830"/>
      <c r="D458" s="813"/>
      <c r="E458" s="820">
        <v>0</v>
      </c>
      <c r="F458" s="815"/>
      <c r="G458" s="821"/>
      <c r="H458" s="822"/>
      <c r="I458" s="823"/>
      <c r="J458" s="728"/>
    </row>
    <row r="459" spans="1:10" s="824" customFormat="1">
      <c r="A459" s="1392"/>
      <c r="B459" s="825"/>
      <c r="C459" s="829" t="s">
        <v>1645</v>
      </c>
      <c r="D459" s="813">
        <v>55</v>
      </c>
      <c r="E459" s="820"/>
      <c r="F459" s="815">
        <f t="shared" si="21"/>
        <v>0</v>
      </c>
      <c r="G459" s="821"/>
      <c r="H459" s="822"/>
      <c r="I459" s="823"/>
      <c r="J459" s="728"/>
    </row>
    <row r="460" spans="1:10" s="824" customFormat="1">
      <c r="A460" s="1392"/>
      <c r="B460" s="825"/>
      <c r="C460" s="827"/>
      <c r="D460" s="813"/>
      <c r="E460" s="820">
        <v>0</v>
      </c>
      <c r="F460" s="815">
        <f t="shared" si="21"/>
        <v>0</v>
      </c>
      <c r="G460" s="821"/>
      <c r="H460" s="822"/>
      <c r="I460" s="823"/>
      <c r="J460" s="728"/>
    </row>
    <row r="461" spans="1:10" s="824" customFormat="1">
      <c r="A461" s="1392" t="s">
        <v>208</v>
      </c>
      <c r="B461" s="817" t="s">
        <v>1668</v>
      </c>
      <c r="C461" s="818"/>
      <c r="D461" s="813"/>
      <c r="E461" s="820">
        <v>0</v>
      </c>
      <c r="F461" s="815">
        <f t="shared" si="21"/>
        <v>0</v>
      </c>
      <c r="G461" s="821"/>
      <c r="H461" s="822"/>
      <c r="I461" s="823"/>
      <c r="J461" s="728"/>
    </row>
    <row r="462" spans="1:10" s="824" customFormat="1" ht="66">
      <c r="A462" s="1392"/>
      <c r="B462" s="825" t="s">
        <v>1669</v>
      </c>
      <c r="C462" s="818"/>
      <c r="D462" s="813"/>
      <c r="E462" s="820">
        <v>0</v>
      </c>
      <c r="F462" s="815">
        <f t="shared" si="21"/>
        <v>0</v>
      </c>
      <c r="G462" s="821"/>
      <c r="H462" s="822"/>
      <c r="I462" s="823"/>
      <c r="J462" s="728"/>
    </row>
    <row r="463" spans="1:10" s="824" customFormat="1">
      <c r="A463" s="1392"/>
      <c r="B463" s="825" t="s">
        <v>322</v>
      </c>
      <c r="C463" s="818"/>
      <c r="D463" s="813"/>
      <c r="E463" s="820">
        <v>0</v>
      </c>
      <c r="F463" s="815"/>
      <c r="G463" s="821"/>
      <c r="H463" s="822"/>
      <c r="I463" s="823"/>
      <c r="J463" s="728"/>
    </row>
    <row r="464" spans="1:10" s="824" customFormat="1" ht="66">
      <c r="A464" s="1392"/>
      <c r="B464" s="825" t="s">
        <v>1670</v>
      </c>
      <c r="C464" s="818"/>
      <c r="D464" s="813"/>
      <c r="E464" s="820">
        <v>0</v>
      </c>
      <c r="F464" s="815"/>
      <c r="G464" s="821"/>
      <c r="H464" s="822"/>
      <c r="I464" s="823"/>
      <c r="J464" s="728"/>
    </row>
    <row r="465" spans="1:26" s="824" customFormat="1" ht="26.4">
      <c r="A465" s="1392"/>
      <c r="B465" s="825" t="s">
        <v>1671</v>
      </c>
      <c r="C465" s="818"/>
      <c r="D465" s="813"/>
      <c r="E465" s="820">
        <v>0</v>
      </c>
      <c r="F465" s="815"/>
      <c r="G465" s="821"/>
      <c r="H465" s="822"/>
      <c r="I465" s="823"/>
      <c r="J465" s="728"/>
    </row>
    <row r="466" spans="1:26" s="824" customFormat="1">
      <c r="A466" s="1392"/>
      <c r="B466" s="825"/>
      <c r="C466" s="827" t="s">
        <v>1645</v>
      </c>
      <c r="D466" s="813">
        <v>35</v>
      </c>
      <c r="E466" s="820"/>
      <c r="F466" s="815">
        <f t="shared" si="21"/>
        <v>0</v>
      </c>
      <c r="G466" s="821"/>
      <c r="H466" s="822"/>
      <c r="I466" s="823"/>
      <c r="J466" s="728"/>
    </row>
    <row r="467" spans="1:26" s="824" customFormat="1">
      <c r="A467" s="1392"/>
      <c r="B467" s="825"/>
      <c r="C467" s="827"/>
      <c r="D467" s="813"/>
      <c r="E467" s="820">
        <v>0</v>
      </c>
      <c r="F467" s="815">
        <f t="shared" si="21"/>
        <v>0</v>
      </c>
      <c r="G467" s="821"/>
      <c r="H467" s="822"/>
      <c r="I467" s="823"/>
      <c r="J467" s="728"/>
    </row>
    <row r="468" spans="1:26" s="824" customFormat="1">
      <c r="A468" s="1392" t="s">
        <v>209</v>
      </c>
      <c r="B468" s="817" t="s">
        <v>1672</v>
      </c>
      <c r="C468" s="827"/>
      <c r="D468" s="813"/>
      <c r="E468" s="820">
        <v>0</v>
      </c>
      <c r="F468" s="815">
        <f t="shared" si="21"/>
        <v>0</v>
      </c>
      <c r="G468" s="821"/>
      <c r="H468" s="822"/>
      <c r="I468" s="823"/>
      <c r="J468" s="728"/>
    </row>
    <row r="469" spans="1:26" s="824" customFormat="1" ht="26.4">
      <c r="A469" s="1392"/>
      <c r="B469" s="825" t="s">
        <v>1673</v>
      </c>
      <c r="C469" s="827"/>
      <c r="D469" s="813"/>
      <c r="E469" s="820">
        <v>0</v>
      </c>
      <c r="F469" s="815"/>
      <c r="G469" s="821"/>
      <c r="H469" s="822"/>
      <c r="I469" s="823"/>
      <c r="J469" s="728"/>
    </row>
    <row r="470" spans="1:26" s="824" customFormat="1">
      <c r="A470" s="1392"/>
      <c r="B470" s="825" t="s">
        <v>322</v>
      </c>
      <c r="C470" s="818"/>
      <c r="D470" s="813"/>
      <c r="E470" s="820">
        <v>0</v>
      </c>
      <c r="F470" s="815"/>
      <c r="G470" s="821"/>
      <c r="H470" s="822"/>
      <c r="I470" s="823"/>
      <c r="J470" s="728"/>
    </row>
    <row r="471" spans="1:26" s="824" customFormat="1">
      <c r="A471" s="1392"/>
      <c r="B471" s="825" t="s">
        <v>1674</v>
      </c>
      <c r="C471" s="818"/>
      <c r="D471" s="813"/>
      <c r="E471" s="820">
        <v>0</v>
      </c>
      <c r="F471" s="815"/>
      <c r="G471" s="821"/>
      <c r="H471" s="822"/>
      <c r="I471" s="823"/>
      <c r="J471" s="728"/>
    </row>
    <row r="472" spans="1:26" s="824" customFormat="1" ht="39.6">
      <c r="A472" s="1392"/>
      <c r="B472" s="825" t="s">
        <v>1675</v>
      </c>
      <c r="C472" s="818"/>
      <c r="D472" s="813"/>
      <c r="E472" s="820">
        <v>0</v>
      </c>
      <c r="F472" s="815"/>
      <c r="G472" s="821"/>
      <c r="H472" s="822"/>
      <c r="I472" s="823"/>
      <c r="J472" s="728"/>
    </row>
    <row r="473" spans="1:26" s="824" customFormat="1">
      <c r="A473" s="1392"/>
      <c r="B473" s="825" t="s">
        <v>1676</v>
      </c>
      <c r="C473" s="818"/>
      <c r="D473" s="813"/>
      <c r="E473" s="820">
        <v>0</v>
      </c>
      <c r="F473" s="815"/>
      <c r="G473" s="821"/>
      <c r="H473" s="822"/>
      <c r="I473" s="823"/>
      <c r="J473" s="728"/>
    </row>
    <row r="474" spans="1:26" s="824" customFormat="1" ht="39.6">
      <c r="A474" s="1392"/>
      <c r="B474" s="825" t="s">
        <v>1641</v>
      </c>
      <c r="C474" s="818"/>
      <c r="D474" s="813"/>
      <c r="E474" s="820">
        <v>0</v>
      </c>
      <c r="F474" s="815"/>
      <c r="G474" s="821"/>
      <c r="H474" s="822"/>
      <c r="I474" s="823"/>
      <c r="J474" s="728"/>
    </row>
    <row r="475" spans="1:26" s="824" customFormat="1">
      <c r="A475" s="1392"/>
      <c r="B475" s="825" t="s">
        <v>1644</v>
      </c>
      <c r="C475" s="818"/>
      <c r="D475" s="813"/>
      <c r="E475" s="820">
        <v>0</v>
      </c>
      <c r="F475" s="815"/>
      <c r="G475" s="821"/>
      <c r="H475" s="822"/>
      <c r="I475" s="823"/>
      <c r="J475" s="728"/>
    </row>
    <row r="476" spans="1:26" s="824" customFormat="1">
      <c r="A476" s="816"/>
      <c r="B476" s="832"/>
      <c r="C476" s="818" t="s">
        <v>1645</v>
      </c>
      <c r="D476" s="813">
        <v>200</v>
      </c>
      <c r="E476" s="820"/>
      <c r="F476" s="815">
        <f t="shared" si="21"/>
        <v>0</v>
      </c>
      <c r="G476" s="821"/>
      <c r="H476" s="822"/>
      <c r="I476" s="823"/>
      <c r="J476" s="728"/>
    </row>
    <row r="477" spans="1:26" s="824" customFormat="1">
      <c r="A477" s="833"/>
      <c r="B477" s="834"/>
      <c r="C477" s="835"/>
      <c r="D477" s="813"/>
      <c r="E477" s="822">
        <v>0</v>
      </c>
      <c r="F477" s="815">
        <f t="shared" ref="F477:F478" si="22">SUM(D477*E477)</f>
        <v>0</v>
      </c>
      <c r="G477" s="821"/>
      <c r="H477" s="822"/>
      <c r="I477" s="823"/>
      <c r="J477" s="728"/>
    </row>
    <row r="478" spans="1:26">
      <c r="A478" s="790"/>
      <c r="B478" s="836"/>
      <c r="C478" s="792"/>
      <c r="D478" s="837"/>
      <c r="E478" s="838">
        <v>0</v>
      </c>
      <c r="F478" s="839">
        <f t="shared" si="22"/>
        <v>0</v>
      </c>
      <c r="G478" s="803"/>
      <c r="H478" s="804"/>
      <c r="I478" s="804"/>
      <c r="J478" s="728"/>
      <c r="K478" s="804"/>
      <c r="L478" s="804"/>
      <c r="M478" s="804"/>
      <c r="N478" s="804"/>
      <c r="O478" s="804"/>
      <c r="P478" s="804"/>
      <c r="Q478" s="804"/>
      <c r="R478" s="804"/>
      <c r="S478" s="804"/>
      <c r="T478" s="804"/>
      <c r="U478" s="804"/>
      <c r="V478" s="804"/>
      <c r="W478" s="804"/>
      <c r="X478" s="804"/>
      <c r="Y478" s="804"/>
      <c r="Z478" s="804"/>
    </row>
    <row r="479" spans="1:26">
      <c r="A479" s="777" t="str">
        <f>A410</f>
        <v>II.</v>
      </c>
      <c r="B479" s="840" t="str">
        <f>CONCATENATE(B410," ", "UKUPNO:")</f>
        <v>ZEMLJANI RADOVI UKUPNO:</v>
      </c>
      <c r="C479" s="712"/>
      <c r="D479" s="841"/>
      <c r="E479" s="842">
        <v>0</v>
      </c>
      <c r="F479" s="843">
        <f>SUM(F411:F478)</f>
        <v>0</v>
      </c>
      <c r="G479" s="807"/>
      <c r="H479" s="808"/>
      <c r="I479" s="808"/>
      <c r="J479" s="728"/>
      <c r="K479" s="808"/>
      <c r="L479" s="808"/>
      <c r="M479" s="808"/>
      <c r="N479" s="808"/>
      <c r="O479" s="808"/>
      <c r="P479" s="808"/>
      <c r="Q479" s="808"/>
      <c r="R479" s="808"/>
      <c r="S479" s="808"/>
      <c r="T479" s="808"/>
      <c r="U479" s="808"/>
      <c r="V479" s="808"/>
      <c r="W479" s="808"/>
      <c r="X479" s="808"/>
      <c r="Y479" s="808"/>
      <c r="Z479" s="808"/>
    </row>
    <row r="480" spans="1:26">
      <c r="A480" s="750"/>
      <c r="B480" s="747"/>
      <c r="C480" s="738"/>
      <c r="D480" s="748"/>
      <c r="E480" s="749"/>
      <c r="F480" s="739"/>
      <c r="H480" s="728"/>
      <c r="I480" s="728"/>
      <c r="J480" s="728"/>
      <c r="K480" s="728"/>
      <c r="L480" s="728"/>
      <c r="M480" s="728"/>
      <c r="N480" s="728"/>
      <c r="O480" s="728"/>
      <c r="P480" s="728"/>
      <c r="Q480" s="728"/>
      <c r="R480" s="728"/>
      <c r="S480" s="728"/>
      <c r="T480" s="728"/>
      <c r="U480" s="728"/>
      <c r="V480" s="728"/>
      <c r="W480" s="728"/>
      <c r="X480" s="728"/>
      <c r="Y480" s="728"/>
      <c r="Z480" s="728"/>
    </row>
    <row r="481" spans="1:26">
      <c r="A481" s="736"/>
      <c r="B481" s="747"/>
      <c r="C481" s="738"/>
      <c r="D481" s="739"/>
      <c r="E481" s="740"/>
      <c r="F481" s="739"/>
      <c r="H481" s="728"/>
      <c r="I481" s="728"/>
      <c r="J481" s="728"/>
      <c r="K481" s="728"/>
      <c r="L481" s="728"/>
      <c r="M481" s="728"/>
      <c r="N481" s="728"/>
      <c r="O481" s="728"/>
      <c r="P481" s="728"/>
      <c r="Q481" s="728"/>
      <c r="R481" s="728"/>
      <c r="S481" s="728"/>
      <c r="T481" s="728"/>
      <c r="U481" s="728"/>
      <c r="V481" s="728"/>
      <c r="W481" s="728"/>
      <c r="X481" s="728"/>
      <c r="Y481" s="728"/>
      <c r="Z481" s="728"/>
    </row>
    <row r="482" spans="1:26">
      <c r="A482" s="783" t="s">
        <v>181</v>
      </c>
      <c r="B482" s="784" t="s">
        <v>1677</v>
      </c>
      <c r="C482" s="785"/>
      <c r="D482" s="786"/>
      <c r="E482" s="787"/>
      <c r="F482" s="786"/>
      <c r="H482" s="728"/>
      <c r="I482" s="728"/>
      <c r="J482" s="728"/>
      <c r="K482" s="728"/>
      <c r="L482" s="728"/>
      <c r="M482" s="728"/>
      <c r="N482" s="728"/>
      <c r="O482" s="728"/>
      <c r="P482" s="728"/>
      <c r="Q482" s="728"/>
      <c r="R482" s="728"/>
      <c r="S482" s="728"/>
      <c r="T482" s="728"/>
      <c r="U482" s="728"/>
      <c r="V482" s="728"/>
      <c r="W482" s="728"/>
      <c r="X482" s="728"/>
      <c r="Y482" s="728"/>
      <c r="Z482" s="728"/>
    </row>
    <row r="483" spans="1:26">
      <c r="A483" s="736"/>
      <c r="B483" s="747"/>
      <c r="C483" s="738"/>
      <c r="D483" s="739"/>
      <c r="E483" s="740"/>
      <c r="F483" s="739"/>
      <c r="H483" s="728"/>
      <c r="I483" s="728"/>
      <c r="J483" s="728"/>
      <c r="K483" s="728"/>
      <c r="L483" s="728"/>
      <c r="M483" s="728"/>
      <c r="N483" s="728"/>
      <c r="O483" s="728"/>
      <c r="P483" s="728"/>
      <c r="Q483" s="728"/>
      <c r="R483" s="728"/>
      <c r="S483" s="728"/>
      <c r="T483" s="728"/>
      <c r="U483" s="728"/>
      <c r="V483" s="728"/>
      <c r="W483" s="728"/>
      <c r="X483" s="728"/>
      <c r="Y483" s="728"/>
      <c r="Z483" s="728"/>
    </row>
    <row r="484" spans="1:26">
      <c r="A484" s="736"/>
      <c r="B484" s="747"/>
      <c r="C484" s="738"/>
      <c r="D484" s="739"/>
      <c r="E484" s="740"/>
      <c r="F484" s="739"/>
      <c r="H484" s="728"/>
      <c r="I484" s="728"/>
      <c r="J484" s="728"/>
      <c r="K484" s="728"/>
      <c r="L484" s="728"/>
      <c r="M484" s="728"/>
      <c r="N484" s="728"/>
      <c r="O484" s="728"/>
      <c r="P484" s="728"/>
      <c r="Q484" s="728"/>
      <c r="R484" s="728"/>
      <c r="S484" s="728"/>
      <c r="T484" s="728"/>
      <c r="U484" s="728"/>
      <c r="V484" s="728"/>
      <c r="W484" s="728"/>
      <c r="X484" s="728"/>
      <c r="Y484" s="728"/>
      <c r="Z484" s="728"/>
    </row>
    <row r="485" spans="1:26">
      <c r="A485" s="902" t="s">
        <v>172</v>
      </c>
      <c r="B485" s="1341" t="s">
        <v>2149</v>
      </c>
      <c r="C485" s="965"/>
      <c r="D485" s="966"/>
      <c r="E485" s="967"/>
      <c r="F485" s="1342"/>
      <c r="H485" s="728"/>
      <c r="I485" s="728"/>
      <c r="J485" s="728"/>
      <c r="K485" s="728"/>
      <c r="L485" s="728"/>
      <c r="M485" s="728"/>
      <c r="N485" s="728"/>
      <c r="O485" s="728"/>
      <c r="P485" s="728"/>
      <c r="Q485" s="728"/>
      <c r="R485" s="728"/>
      <c r="S485" s="728"/>
      <c r="T485" s="728"/>
      <c r="U485" s="728"/>
      <c r="V485" s="728"/>
      <c r="W485" s="728"/>
      <c r="X485" s="728"/>
      <c r="Y485" s="728"/>
      <c r="Z485" s="728"/>
    </row>
    <row r="486" spans="1:26" ht="52.8">
      <c r="A486" s="1343"/>
      <c r="B486" s="998" t="s">
        <v>2150</v>
      </c>
      <c r="C486" s="965"/>
      <c r="D486" s="966"/>
      <c r="E486" s="967"/>
      <c r="F486" s="1342"/>
      <c r="H486" s="728"/>
      <c r="I486" s="728"/>
      <c r="J486" s="728"/>
      <c r="K486" s="728"/>
      <c r="L486" s="728"/>
      <c r="M486" s="728"/>
      <c r="N486" s="728"/>
      <c r="O486" s="728"/>
      <c r="P486" s="728"/>
      <c r="Q486" s="728"/>
      <c r="R486" s="728"/>
      <c r="S486" s="728"/>
      <c r="T486" s="728"/>
      <c r="U486" s="728"/>
      <c r="V486" s="728"/>
      <c r="W486" s="728"/>
      <c r="X486" s="728"/>
      <c r="Y486" s="728"/>
      <c r="Z486" s="728"/>
    </row>
    <row r="487" spans="1:26" ht="66">
      <c r="A487" s="1343"/>
      <c r="B487" s="998" t="s">
        <v>2151</v>
      </c>
      <c r="C487" s="965"/>
      <c r="D487" s="966"/>
      <c r="E487" s="967"/>
      <c r="F487" s="1342"/>
      <c r="H487" s="728"/>
      <c r="I487" s="728"/>
      <c r="J487" s="728"/>
      <c r="K487" s="728"/>
      <c r="L487" s="728"/>
      <c r="M487" s="728"/>
      <c r="N487" s="728"/>
      <c r="O487" s="728"/>
      <c r="P487" s="728"/>
      <c r="Q487" s="728"/>
      <c r="R487" s="728"/>
      <c r="S487" s="728"/>
      <c r="T487" s="728"/>
      <c r="U487" s="728"/>
      <c r="V487" s="728"/>
      <c r="W487" s="728"/>
      <c r="X487" s="728"/>
      <c r="Y487" s="728"/>
      <c r="Z487" s="728"/>
    </row>
    <row r="488" spans="1:26">
      <c r="A488" s="1343"/>
      <c r="B488" s="998" t="s">
        <v>2152</v>
      </c>
      <c r="C488" s="965"/>
      <c r="D488" s="966"/>
      <c r="E488" s="967"/>
      <c r="F488" s="1342"/>
      <c r="H488" s="728"/>
      <c r="I488" s="728"/>
      <c r="J488" s="728"/>
      <c r="K488" s="728"/>
      <c r="L488" s="728"/>
      <c r="M488" s="728"/>
      <c r="N488" s="728"/>
      <c r="O488" s="728"/>
      <c r="P488" s="728"/>
      <c r="Q488" s="728"/>
      <c r="R488" s="728"/>
      <c r="S488" s="728"/>
      <c r="T488" s="728"/>
      <c r="U488" s="728"/>
      <c r="V488" s="728"/>
      <c r="W488" s="728"/>
      <c r="X488" s="728"/>
      <c r="Y488" s="728"/>
      <c r="Z488" s="728"/>
    </row>
    <row r="489" spans="1:26">
      <c r="A489" s="1343"/>
      <c r="B489" s="998"/>
      <c r="C489" s="965" t="s">
        <v>201</v>
      </c>
      <c r="D489" s="966">
        <v>1</v>
      </c>
      <c r="E489" s="967"/>
      <c r="F489" s="1344">
        <f t="shared" ref="F489" si="23">SUM(D489*E489)</f>
        <v>0</v>
      </c>
      <c r="H489" s="728"/>
      <c r="I489" s="728"/>
      <c r="J489" s="728"/>
      <c r="K489" s="728"/>
      <c r="L489" s="728"/>
      <c r="M489" s="728"/>
      <c r="N489" s="728"/>
      <c r="O489" s="728"/>
      <c r="P489" s="728"/>
      <c r="Q489" s="728"/>
      <c r="R489" s="728"/>
      <c r="S489" s="728"/>
      <c r="T489" s="728"/>
      <c r="U489" s="728"/>
      <c r="V489" s="728"/>
      <c r="W489" s="728"/>
      <c r="X489" s="728"/>
      <c r="Y489" s="728"/>
      <c r="Z489" s="728"/>
    </row>
    <row r="490" spans="1:26">
      <c r="A490" s="736"/>
      <c r="B490" s="747"/>
      <c r="C490" s="738"/>
      <c r="D490" s="739"/>
      <c r="E490" s="740"/>
      <c r="F490" s="739"/>
      <c r="H490" s="728"/>
      <c r="I490" s="728"/>
      <c r="J490" s="728"/>
      <c r="K490" s="728"/>
      <c r="L490" s="728"/>
      <c r="M490" s="728"/>
      <c r="N490" s="728"/>
      <c r="O490" s="728"/>
      <c r="P490" s="728"/>
      <c r="Q490" s="728"/>
      <c r="R490" s="728"/>
      <c r="S490" s="728"/>
      <c r="T490" s="728"/>
      <c r="U490" s="728"/>
      <c r="V490" s="728"/>
      <c r="W490" s="728"/>
      <c r="X490" s="728"/>
      <c r="Y490" s="728"/>
      <c r="Z490" s="728"/>
    </row>
    <row r="491" spans="1:26" s="847" customFormat="1" ht="26.4">
      <c r="A491" s="902" t="s">
        <v>202</v>
      </c>
      <c r="B491" s="845" t="s">
        <v>1678</v>
      </c>
      <c r="C491" s="846"/>
      <c r="D491" s="815"/>
      <c r="E491" s="815">
        <v>0</v>
      </c>
      <c r="F491" s="815">
        <f t="shared" ref="F491:F498" si="24">SUM(D491*E491)</f>
        <v>0</v>
      </c>
      <c r="G491" s="760"/>
      <c r="J491" s="728"/>
    </row>
    <row r="492" spans="1:26" s="847" customFormat="1" ht="105.6">
      <c r="A492" s="1347"/>
      <c r="B492" s="849" t="s">
        <v>1679</v>
      </c>
      <c r="C492" s="846"/>
      <c r="D492" s="815"/>
      <c r="E492" s="815">
        <v>0</v>
      </c>
      <c r="F492" s="815"/>
      <c r="G492" s="850"/>
      <c r="J492" s="728"/>
    </row>
    <row r="493" spans="1:26" s="847" customFormat="1">
      <c r="A493" s="1347"/>
      <c r="B493" s="849" t="s">
        <v>322</v>
      </c>
      <c r="C493" s="846"/>
      <c r="D493" s="815"/>
      <c r="E493" s="815">
        <v>0</v>
      </c>
      <c r="F493" s="815"/>
      <c r="G493" s="851"/>
      <c r="J493" s="728"/>
    </row>
    <row r="494" spans="1:26" s="847" customFormat="1" ht="26.4">
      <c r="A494" s="736" t="s">
        <v>178</v>
      </c>
      <c r="B494" s="849" t="s">
        <v>1680</v>
      </c>
      <c r="C494" s="846"/>
      <c r="D494" s="815"/>
      <c r="E494" s="815">
        <v>0</v>
      </c>
      <c r="F494" s="815"/>
      <c r="G494" s="850"/>
      <c r="J494" s="728"/>
    </row>
    <row r="495" spans="1:26" s="847" customFormat="1">
      <c r="A495" s="736" t="s">
        <v>178</v>
      </c>
      <c r="B495" s="849" t="s">
        <v>1681</v>
      </c>
      <c r="C495" s="846"/>
      <c r="D495" s="815"/>
      <c r="E495" s="815">
        <v>0</v>
      </c>
      <c r="F495" s="815"/>
      <c r="G495" s="851"/>
      <c r="J495" s="728"/>
    </row>
    <row r="496" spans="1:26" s="847" customFormat="1">
      <c r="A496" s="736" t="s">
        <v>178</v>
      </c>
      <c r="B496" s="849" t="s">
        <v>1682</v>
      </c>
      <c r="C496" s="846"/>
      <c r="D496" s="815"/>
      <c r="E496" s="815">
        <v>0</v>
      </c>
      <c r="F496" s="815"/>
      <c r="G496" s="851"/>
      <c r="J496" s="728"/>
    </row>
    <row r="497" spans="1:26" s="847" customFormat="1" ht="39.6">
      <c r="A497" s="736" t="s">
        <v>178</v>
      </c>
      <c r="B497" s="849" t="s">
        <v>1683</v>
      </c>
      <c r="C497" s="846"/>
      <c r="D497" s="815"/>
      <c r="E497" s="815">
        <v>0</v>
      </c>
      <c r="F497" s="815"/>
      <c r="G497" s="851"/>
      <c r="J497" s="728"/>
    </row>
    <row r="498" spans="1:26" s="847" customFormat="1">
      <c r="A498" s="1347"/>
      <c r="B498" s="849" t="s">
        <v>1684</v>
      </c>
      <c r="C498" s="846" t="s">
        <v>179</v>
      </c>
      <c r="D498" s="815">
        <v>200</v>
      </c>
      <c r="E498" s="815"/>
      <c r="F498" s="815">
        <f t="shared" si="24"/>
        <v>0</v>
      </c>
      <c r="G498" s="852"/>
      <c r="J498" s="728"/>
    </row>
    <row r="499" spans="1:26">
      <c r="A499" s="736"/>
      <c r="B499" s="812"/>
      <c r="C499" s="738"/>
      <c r="D499" s="813"/>
      <c r="E499" s="814">
        <v>0</v>
      </c>
      <c r="F499" s="853"/>
      <c r="H499" s="728"/>
      <c r="I499" s="728"/>
      <c r="J499" s="728"/>
      <c r="K499" s="728"/>
      <c r="L499" s="728"/>
      <c r="M499" s="728"/>
      <c r="N499" s="728"/>
      <c r="O499" s="728"/>
      <c r="P499" s="728"/>
      <c r="Q499" s="728"/>
      <c r="R499" s="728"/>
      <c r="S499" s="728"/>
      <c r="T499" s="728"/>
      <c r="U499" s="728"/>
      <c r="V499" s="728"/>
      <c r="W499" s="728"/>
      <c r="X499" s="728"/>
      <c r="Y499" s="728"/>
      <c r="Z499" s="728"/>
    </row>
    <row r="500" spans="1:26">
      <c r="A500" s="902" t="s">
        <v>203</v>
      </c>
      <c r="B500" s="854" t="s">
        <v>1685</v>
      </c>
      <c r="C500" s="738"/>
      <c r="D500" s="813"/>
      <c r="E500" s="814"/>
      <c r="F500" s="853"/>
      <c r="H500" s="728"/>
      <c r="I500" s="728"/>
      <c r="J500" s="728"/>
      <c r="K500" s="728"/>
      <c r="L500" s="728"/>
      <c r="M500" s="728"/>
      <c r="N500" s="728"/>
      <c r="O500" s="728"/>
      <c r="P500" s="728"/>
      <c r="Q500" s="728"/>
      <c r="R500" s="728"/>
      <c r="S500" s="728"/>
      <c r="T500" s="728"/>
      <c r="U500" s="728"/>
      <c r="V500" s="728"/>
      <c r="W500" s="728"/>
      <c r="X500" s="728"/>
      <c r="Y500" s="728"/>
      <c r="Z500" s="728"/>
    </row>
    <row r="501" spans="1:26" s="847" customFormat="1" ht="105.6">
      <c r="A501" s="1347"/>
      <c r="B501" s="849" t="s">
        <v>1686</v>
      </c>
      <c r="C501" s="846"/>
      <c r="D501" s="815"/>
      <c r="E501" s="815">
        <v>0</v>
      </c>
      <c r="F501" s="815"/>
      <c r="J501" s="728"/>
    </row>
    <row r="502" spans="1:26" s="847" customFormat="1">
      <c r="A502" s="1347"/>
      <c r="B502" s="849" t="s">
        <v>322</v>
      </c>
      <c r="C502" s="846"/>
      <c r="D502" s="815"/>
      <c r="E502" s="815">
        <v>0</v>
      </c>
      <c r="F502" s="815"/>
      <c r="G502" s="851"/>
      <c r="J502" s="728"/>
    </row>
    <row r="503" spans="1:26" s="847" customFormat="1" ht="26.4">
      <c r="A503" s="736" t="s">
        <v>178</v>
      </c>
      <c r="B503" s="849" t="s">
        <v>1687</v>
      </c>
      <c r="C503" s="846"/>
      <c r="D503" s="815"/>
      <c r="E503" s="815">
        <v>0</v>
      </c>
      <c r="F503" s="815"/>
      <c r="G503" s="851"/>
      <c r="J503" s="728"/>
    </row>
    <row r="504" spans="1:26" s="847" customFormat="1">
      <c r="A504" s="736" t="s">
        <v>178</v>
      </c>
      <c r="B504" s="849" t="s">
        <v>1681</v>
      </c>
      <c r="C504" s="846"/>
      <c r="D504" s="815"/>
      <c r="E504" s="815">
        <v>0</v>
      </c>
      <c r="F504" s="815"/>
      <c r="G504" s="851"/>
      <c r="J504" s="728"/>
    </row>
    <row r="505" spans="1:26" s="847" customFormat="1">
      <c r="A505" s="736" t="s">
        <v>178</v>
      </c>
      <c r="B505" s="849" t="s">
        <v>1682</v>
      </c>
      <c r="C505" s="846"/>
      <c r="D505" s="815"/>
      <c r="E505" s="815">
        <v>0</v>
      </c>
      <c r="F505" s="815"/>
      <c r="G505" s="851"/>
      <c r="J505" s="728"/>
    </row>
    <row r="506" spans="1:26" s="847" customFormat="1" ht="39.6">
      <c r="A506" s="736" t="s">
        <v>178</v>
      </c>
      <c r="B506" s="849" t="s">
        <v>1683</v>
      </c>
      <c r="C506" s="846"/>
      <c r="D506" s="815"/>
      <c r="E506" s="815">
        <v>0</v>
      </c>
      <c r="F506" s="815"/>
      <c r="G506" s="851"/>
      <c r="J506" s="728"/>
    </row>
    <row r="507" spans="1:26" s="847" customFormat="1">
      <c r="A507" s="1347"/>
      <c r="B507" s="849" t="s">
        <v>1684</v>
      </c>
      <c r="C507" s="846" t="s">
        <v>179</v>
      </c>
      <c r="D507" s="815">
        <v>1342</v>
      </c>
      <c r="E507" s="815"/>
      <c r="F507" s="815">
        <f t="shared" ref="F507" si="25">SUM(D507*E507)</f>
        <v>0</v>
      </c>
      <c r="G507" s="807"/>
      <c r="J507" s="728"/>
    </row>
    <row r="508" spans="1:26">
      <c r="A508" s="736"/>
      <c r="B508" s="812"/>
      <c r="C508" s="738"/>
      <c r="D508" s="813"/>
      <c r="E508" s="814"/>
      <c r="F508" s="853"/>
      <c r="H508" s="728"/>
      <c r="I508" s="728"/>
      <c r="J508" s="728"/>
      <c r="K508" s="728"/>
      <c r="L508" s="728"/>
      <c r="M508" s="728"/>
      <c r="N508" s="728"/>
      <c r="O508" s="728"/>
      <c r="P508" s="728"/>
      <c r="Q508" s="728"/>
      <c r="R508" s="728"/>
      <c r="S508" s="728"/>
      <c r="T508" s="728"/>
      <c r="U508" s="728"/>
      <c r="V508" s="728"/>
      <c r="W508" s="728"/>
      <c r="X508" s="728"/>
      <c r="Y508" s="728"/>
      <c r="Z508" s="728"/>
    </row>
    <row r="509" spans="1:26" s="857" customFormat="1">
      <c r="A509" s="902" t="s">
        <v>205</v>
      </c>
      <c r="B509" s="855" t="s">
        <v>1688</v>
      </c>
      <c r="C509" s="846"/>
      <c r="D509" s="815"/>
      <c r="E509" s="856">
        <v>0</v>
      </c>
      <c r="F509" s="815">
        <f t="shared" ref="F509:F516" si="26">SUM(D509*E509)</f>
        <v>0</v>
      </c>
      <c r="G509" s="727"/>
      <c r="J509" s="728"/>
    </row>
    <row r="510" spans="1:26" s="857" customFormat="1" ht="52.8">
      <c r="A510" s="902"/>
      <c r="B510" s="774" t="s">
        <v>1689</v>
      </c>
      <c r="C510" s="846"/>
      <c r="D510" s="815"/>
      <c r="E510" s="856">
        <v>0</v>
      </c>
      <c r="F510" s="815"/>
      <c r="G510" s="858"/>
      <c r="J510" s="728"/>
    </row>
    <row r="511" spans="1:26" s="857" customFormat="1">
      <c r="A511" s="902"/>
      <c r="B511" s="774" t="s">
        <v>322</v>
      </c>
      <c r="C511" s="846"/>
      <c r="D511" s="815"/>
      <c r="E511" s="856">
        <v>0</v>
      </c>
      <c r="F511" s="815">
        <f t="shared" si="26"/>
        <v>0</v>
      </c>
      <c r="G511" s="859"/>
      <c r="J511" s="728"/>
    </row>
    <row r="512" spans="1:26" s="857" customFormat="1" ht="26.4">
      <c r="A512" s="736" t="s">
        <v>178</v>
      </c>
      <c r="B512" s="774" t="s">
        <v>1690</v>
      </c>
      <c r="C512" s="860"/>
      <c r="D512" s="815"/>
      <c r="E512" s="856">
        <v>0</v>
      </c>
      <c r="F512" s="815"/>
      <c r="G512" s="859"/>
      <c r="J512" s="728"/>
    </row>
    <row r="513" spans="1:26" s="857" customFormat="1">
      <c r="A513" s="736" t="s">
        <v>178</v>
      </c>
      <c r="B513" s="774" t="s">
        <v>1691</v>
      </c>
      <c r="C513" s="860"/>
      <c r="D513" s="815"/>
      <c r="E513" s="856">
        <v>0</v>
      </c>
      <c r="F513" s="815">
        <f t="shared" si="26"/>
        <v>0</v>
      </c>
      <c r="G513" s="859"/>
      <c r="J513" s="728"/>
    </row>
    <row r="514" spans="1:26" s="847" customFormat="1">
      <c r="A514" s="736" t="s">
        <v>178</v>
      </c>
      <c r="B514" s="849" t="s">
        <v>323</v>
      </c>
      <c r="C514" s="861"/>
      <c r="D514" s="862"/>
      <c r="E514" s="862">
        <v>0</v>
      </c>
      <c r="F514" s="815"/>
      <c r="G514" s="851"/>
      <c r="J514" s="728"/>
    </row>
    <row r="515" spans="1:26" s="857" customFormat="1" ht="39.6">
      <c r="A515" s="736" t="s">
        <v>178</v>
      </c>
      <c r="B515" s="863" t="s">
        <v>1692</v>
      </c>
      <c r="C515" s="860"/>
      <c r="D515" s="815"/>
      <c r="E515" s="856">
        <v>0</v>
      </c>
      <c r="F515" s="815"/>
      <c r="G515" s="859"/>
      <c r="J515" s="728"/>
    </row>
    <row r="516" spans="1:26" s="857" customFormat="1">
      <c r="A516" s="902"/>
      <c r="B516" s="774" t="s">
        <v>1693</v>
      </c>
      <c r="C516" s="860"/>
      <c r="D516" s="815"/>
      <c r="E516" s="856">
        <v>0</v>
      </c>
      <c r="F516" s="815">
        <f t="shared" si="26"/>
        <v>0</v>
      </c>
      <c r="G516" s="859"/>
      <c r="J516" s="728"/>
    </row>
    <row r="517" spans="1:26" s="857" customFormat="1" ht="26.4">
      <c r="A517" s="902"/>
      <c r="B517" s="774" t="s">
        <v>1694</v>
      </c>
      <c r="C517" s="860"/>
      <c r="D517" s="815"/>
      <c r="E517" s="856">
        <v>0</v>
      </c>
      <c r="F517" s="815"/>
      <c r="G517" s="859"/>
      <c r="J517" s="728"/>
    </row>
    <row r="518" spans="1:26" s="857" customFormat="1">
      <c r="A518" s="902"/>
      <c r="B518" s="774" t="s">
        <v>1695</v>
      </c>
      <c r="C518" s="864" t="s">
        <v>1645</v>
      </c>
      <c r="D518" s="815">
        <v>45</v>
      </c>
      <c r="E518" s="856"/>
      <c r="F518" s="815">
        <f>SUM(D518*E518)</f>
        <v>0</v>
      </c>
      <c r="G518" s="859"/>
      <c r="J518" s="728"/>
    </row>
    <row r="519" spans="1:26" s="857" customFormat="1">
      <c r="A519" s="902"/>
      <c r="B519" s="865" t="s">
        <v>1696</v>
      </c>
      <c r="C519" s="846" t="s">
        <v>179</v>
      </c>
      <c r="D519" s="815">
        <v>100</v>
      </c>
      <c r="E519" s="856"/>
      <c r="F519" s="815">
        <f>SUM(D519*E519)</f>
        <v>0</v>
      </c>
      <c r="G519" s="859"/>
      <c r="J519" s="728"/>
    </row>
    <row r="520" spans="1:26">
      <c r="A520" s="736"/>
      <c r="B520" s="812"/>
      <c r="C520" s="738"/>
      <c r="D520" s="813"/>
      <c r="E520" s="814"/>
      <c r="F520" s="853"/>
      <c r="H520" s="728"/>
      <c r="I520" s="728"/>
      <c r="J520" s="728"/>
      <c r="K520" s="728"/>
      <c r="L520" s="728"/>
      <c r="M520" s="728"/>
      <c r="N520" s="728"/>
      <c r="O520" s="728"/>
      <c r="P520" s="728"/>
      <c r="Q520" s="728"/>
      <c r="R520" s="728"/>
      <c r="S520" s="728"/>
      <c r="T520" s="728"/>
      <c r="U520" s="728"/>
      <c r="V520" s="728"/>
      <c r="W520" s="728"/>
      <c r="X520" s="728"/>
      <c r="Y520" s="728"/>
      <c r="Z520" s="728"/>
    </row>
    <row r="521" spans="1:26" s="847" customFormat="1">
      <c r="A521" s="902" t="s">
        <v>206</v>
      </c>
      <c r="B521" s="845" t="s">
        <v>1697</v>
      </c>
      <c r="C521" s="860"/>
      <c r="D521" s="815"/>
      <c r="E521" s="815">
        <v>0</v>
      </c>
      <c r="F521" s="815">
        <f t="shared" ref="F521:F534" si="27">SUM(D521*E521)</f>
        <v>0</v>
      </c>
      <c r="G521" s="760"/>
      <c r="J521" s="728"/>
    </row>
    <row r="522" spans="1:26" s="847" customFormat="1" ht="118.8">
      <c r="A522" s="1347"/>
      <c r="B522" s="849" t="s">
        <v>1698</v>
      </c>
      <c r="C522" s="860"/>
      <c r="D522" s="815"/>
      <c r="E522" s="815">
        <v>0</v>
      </c>
      <c r="F522" s="815">
        <f t="shared" si="27"/>
        <v>0</v>
      </c>
      <c r="G522" s="851"/>
      <c r="J522" s="728"/>
    </row>
    <row r="523" spans="1:26" s="847" customFormat="1" ht="105.6">
      <c r="A523" s="1347"/>
      <c r="B523" s="825" t="s">
        <v>2140</v>
      </c>
      <c r="C523" s="860"/>
      <c r="D523" s="815"/>
      <c r="E523" s="815"/>
      <c r="F523" s="815"/>
      <c r="G523" s="851"/>
      <c r="J523" s="728"/>
    </row>
    <row r="524" spans="1:26" s="847" customFormat="1">
      <c r="A524" s="1347"/>
      <c r="B524" s="849" t="s">
        <v>322</v>
      </c>
      <c r="C524" s="860"/>
      <c r="D524" s="815"/>
      <c r="E524" s="815">
        <v>0</v>
      </c>
      <c r="F524" s="815">
        <f t="shared" si="27"/>
        <v>0</v>
      </c>
      <c r="G524" s="851"/>
      <c r="J524" s="728"/>
    </row>
    <row r="525" spans="1:26" s="847" customFormat="1" ht="26.4">
      <c r="A525" s="736" t="s">
        <v>178</v>
      </c>
      <c r="B525" s="849" t="s">
        <v>1699</v>
      </c>
      <c r="C525" s="860"/>
      <c r="D525" s="815"/>
      <c r="E525" s="815">
        <v>0</v>
      </c>
      <c r="F525" s="815">
        <f t="shared" si="27"/>
        <v>0</v>
      </c>
      <c r="G525" s="851"/>
      <c r="J525" s="728"/>
    </row>
    <row r="526" spans="1:26" s="847" customFormat="1">
      <c r="A526" s="736" t="s">
        <v>178</v>
      </c>
      <c r="B526" s="849" t="s">
        <v>1700</v>
      </c>
      <c r="C526" s="860"/>
      <c r="D526" s="815"/>
      <c r="E526" s="815">
        <v>0</v>
      </c>
      <c r="F526" s="815">
        <f t="shared" si="27"/>
        <v>0</v>
      </c>
      <c r="G526" s="851"/>
      <c r="J526" s="728"/>
    </row>
    <row r="527" spans="1:26" s="847" customFormat="1" ht="26.4">
      <c r="A527" s="736" t="s">
        <v>178</v>
      </c>
      <c r="B527" s="849" t="s">
        <v>1701</v>
      </c>
      <c r="C527" s="860"/>
      <c r="D527" s="815"/>
      <c r="E527" s="815">
        <v>0</v>
      </c>
      <c r="F527" s="815">
        <f t="shared" si="27"/>
        <v>0</v>
      </c>
      <c r="G527" s="760"/>
      <c r="J527" s="728"/>
    </row>
    <row r="528" spans="1:26" s="847" customFormat="1" ht="26.4">
      <c r="A528" s="736" t="s">
        <v>178</v>
      </c>
      <c r="B528" s="849" t="s">
        <v>1702</v>
      </c>
      <c r="C528" s="860"/>
      <c r="D528" s="815"/>
      <c r="E528" s="815">
        <v>0</v>
      </c>
      <c r="F528" s="815">
        <f t="shared" si="27"/>
        <v>0</v>
      </c>
      <c r="G528" s="851"/>
      <c r="J528" s="728"/>
    </row>
    <row r="529" spans="1:26" s="847" customFormat="1" ht="26.4">
      <c r="A529" s="736" t="s">
        <v>178</v>
      </c>
      <c r="B529" s="849" t="s">
        <v>1703</v>
      </c>
      <c r="C529" s="860"/>
      <c r="D529" s="815"/>
      <c r="E529" s="815">
        <v>0</v>
      </c>
      <c r="F529" s="815">
        <f t="shared" si="27"/>
        <v>0</v>
      </c>
      <c r="G529" s="851"/>
      <c r="J529" s="728"/>
    </row>
    <row r="530" spans="1:26" s="847" customFormat="1" ht="26.4">
      <c r="A530" s="736" t="s">
        <v>178</v>
      </c>
      <c r="B530" s="849" t="s">
        <v>1704</v>
      </c>
      <c r="C530" s="860"/>
      <c r="D530" s="815"/>
      <c r="E530" s="815">
        <v>0</v>
      </c>
      <c r="F530" s="815">
        <f t="shared" si="27"/>
        <v>0</v>
      </c>
      <c r="G530" s="851"/>
      <c r="J530" s="728"/>
    </row>
    <row r="531" spans="1:26" s="847" customFormat="1">
      <c r="A531" s="736" t="s">
        <v>178</v>
      </c>
      <c r="B531" s="849" t="s">
        <v>323</v>
      </c>
      <c r="C531" s="861"/>
      <c r="D531" s="862"/>
      <c r="E531" s="862">
        <v>0</v>
      </c>
      <c r="F531" s="815">
        <f t="shared" si="27"/>
        <v>0</v>
      </c>
      <c r="G531" s="851"/>
      <c r="J531" s="728"/>
    </row>
    <row r="532" spans="1:26" s="847" customFormat="1" ht="39.6">
      <c r="A532" s="736" t="s">
        <v>178</v>
      </c>
      <c r="B532" s="88" t="s">
        <v>313</v>
      </c>
      <c r="C532" s="860"/>
      <c r="D532" s="815"/>
      <c r="E532" s="815">
        <v>0</v>
      </c>
      <c r="F532" s="815">
        <f t="shared" si="27"/>
        <v>0</v>
      </c>
      <c r="G532" s="851"/>
      <c r="J532" s="728"/>
    </row>
    <row r="533" spans="1:26" s="847" customFormat="1">
      <c r="A533" s="1347"/>
      <c r="B533" s="849" t="s">
        <v>1693</v>
      </c>
      <c r="C533" s="860"/>
      <c r="D533" s="815"/>
      <c r="E533" s="815">
        <v>0</v>
      </c>
      <c r="F533" s="815">
        <f t="shared" si="27"/>
        <v>0</v>
      </c>
      <c r="G533" s="851"/>
      <c r="J533" s="728"/>
    </row>
    <row r="534" spans="1:26" s="847" customFormat="1">
      <c r="A534" s="1347"/>
      <c r="B534" s="849" t="s">
        <v>1705</v>
      </c>
      <c r="C534" s="860"/>
      <c r="D534" s="815"/>
      <c r="E534" s="815">
        <v>0</v>
      </c>
      <c r="F534" s="815">
        <f t="shared" si="27"/>
        <v>0</v>
      </c>
      <c r="G534" s="851"/>
      <c r="J534" s="728"/>
    </row>
    <row r="535" spans="1:26" s="847" customFormat="1">
      <c r="A535" s="1347"/>
      <c r="B535" s="849" t="s">
        <v>1695</v>
      </c>
      <c r="C535" s="864" t="s">
        <v>1645</v>
      </c>
      <c r="D535" s="815">
        <v>32</v>
      </c>
      <c r="E535" s="815"/>
      <c r="F535" s="815">
        <f>SUM(D535*E535)</f>
        <v>0</v>
      </c>
      <c r="G535" s="851"/>
      <c r="J535" s="728"/>
    </row>
    <row r="536" spans="1:26" s="847" customFormat="1">
      <c r="A536" s="1347"/>
      <c r="B536" s="849" t="s">
        <v>1706</v>
      </c>
      <c r="C536" s="864" t="s">
        <v>179</v>
      </c>
      <c r="D536" s="815">
        <v>18</v>
      </c>
      <c r="E536" s="815"/>
      <c r="F536" s="815">
        <f>SUM(D536*E536)</f>
        <v>0</v>
      </c>
      <c r="G536" s="851"/>
      <c r="J536" s="728"/>
    </row>
    <row r="537" spans="1:26">
      <c r="A537" s="736"/>
      <c r="B537" s="747"/>
      <c r="C537" s="738"/>
      <c r="D537" s="748"/>
      <c r="E537" s="749"/>
      <c r="F537" s="757"/>
      <c r="H537" s="728"/>
      <c r="I537" s="728"/>
      <c r="J537" s="728"/>
      <c r="K537" s="728"/>
      <c r="L537" s="728"/>
      <c r="M537" s="728"/>
      <c r="N537" s="728"/>
      <c r="O537" s="728"/>
      <c r="P537" s="728"/>
      <c r="Q537" s="728"/>
      <c r="R537" s="728"/>
      <c r="S537" s="728"/>
      <c r="T537" s="728"/>
      <c r="U537" s="728"/>
      <c r="V537" s="728"/>
      <c r="W537" s="728"/>
      <c r="X537" s="728"/>
      <c r="Y537" s="728"/>
      <c r="Z537" s="728"/>
    </row>
    <row r="538" spans="1:26">
      <c r="A538" s="763" t="s">
        <v>207</v>
      </c>
      <c r="B538" s="845" t="s">
        <v>2114</v>
      </c>
      <c r="C538" s="738"/>
      <c r="D538" s="748"/>
      <c r="E538" s="749"/>
      <c r="F538" s="757"/>
      <c r="H538" s="728"/>
      <c r="I538" s="728"/>
      <c r="J538" s="728"/>
      <c r="K538" s="728"/>
      <c r="L538" s="728"/>
      <c r="M538" s="728"/>
      <c r="N538" s="728"/>
      <c r="O538" s="728"/>
      <c r="P538" s="728"/>
      <c r="Q538" s="728"/>
      <c r="R538" s="728"/>
      <c r="S538" s="728"/>
      <c r="T538" s="728"/>
      <c r="U538" s="728"/>
      <c r="V538" s="728"/>
      <c r="W538" s="728"/>
      <c r="X538" s="728"/>
      <c r="Y538" s="728"/>
      <c r="Z538" s="728"/>
    </row>
    <row r="539" spans="1:26" ht="79.2">
      <c r="A539" s="736"/>
      <c r="B539" s="771" t="s">
        <v>2141</v>
      </c>
      <c r="C539" s="738"/>
      <c r="D539" s="748"/>
      <c r="E539" s="749"/>
      <c r="F539" s="757"/>
      <c r="H539" s="728"/>
      <c r="I539" s="728"/>
      <c r="J539" s="728"/>
      <c r="K539" s="728"/>
      <c r="L539" s="728"/>
      <c r="M539" s="728"/>
      <c r="N539" s="728"/>
      <c r="O539" s="728"/>
      <c r="P539" s="728"/>
      <c r="Q539" s="728"/>
      <c r="R539" s="728"/>
      <c r="S539" s="728"/>
      <c r="T539" s="728"/>
      <c r="U539" s="728"/>
      <c r="V539" s="728"/>
      <c r="W539" s="728"/>
      <c r="X539" s="728"/>
      <c r="Y539" s="728"/>
      <c r="Z539" s="728"/>
    </row>
    <row r="540" spans="1:26" ht="105.6">
      <c r="A540" s="736"/>
      <c r="B540" s="825" t="s">
        <v>2148</v>
      </c>
      <c r="C540" s="738"/>
      <c r="D540" s="748"/>
      <c r="E540" s="749"/>
      <c r="F540" s="757"/>
      <c r="H540" s="728"/>
      <c r="I540" s="728"/>
      <c r="J540" s="728"/>
      <c r="K540" s="728"/>
      <c r="L540" s="728"/>
      <c r="M540" s="728"/>
      <c r="N540" s="728"/>
      <c r="O540" s="728"/>
      <c r="P540" s="728"/>
      <c r="Q540" s="728"/>
      <c r="R540" s="728"/>
      <c r="S540" s="728"/>
      <c r="T540" s="728"/>
      <c r="U540" s="728"/>
      <c r="V540" s="728"/>
      <c r="W540" s="728"/>
      <c r="X540" s="728"/>
      <c r="Y540" s="728"/>
      <c r="Z540" s="728"/>
    </row>
    <row r="541" spans="1:26">
      <c r="A541" s="1391"/>
      <c r="B541" s="1338" t="s">
        <v>322</v>
      </c>
      <c r="C541" s="738"/>
      <c r="D541" s="748"/>
      <c r="E541" s="749"/>
      <c r="F541" s="757"/>
      <c r="H541" s="728"/>
      <c r="I541" s="728"/>
      <c r="J541" s="728"/>
      <c r="K541" s="728"/>
      <c r="L541" s="728"/>
      <c r="M541" s="728"/>
      <c r="N541" s="728"/>
      <c r="O541" s="728"/>
      <c r="P541" s="728"/>
      <c r="Q541" s="728"/>
      <c r="R541" s="728"/>
      <c r="S541" s="728"/>
      <c r="T541" s="728"/>
      <c r="U541" s="728"/>
      <c r="V541" s="728"/>
      <c r="W541" s="728"/>
      <c r="X541" s="728"/>
      <c r="Y541" s="728"/>
      <c r="Z541" s="728"/>
    </row>
    <row r="542" spans="1:26" ht="26.4">
      <c r="A542" s="1339" t="s">
        <v>178</v>
      </c>
      <c r="B542" s="1338" t="s">
        <v>2142</v>
      </c>
      <c r="C542" s="738"/>
      <c r="D542" s="748"/>
      <c r="E542" s="749"/>
      <c r="F542" s="757"/>
      <c r="H542" s="728"/>
      <c r="I542" s="728"/>
      <c r="J542" s="728"/>
      <c r="K542" s="728"/>
      <c r="L542" s="728"/>
      <c r="M542" s="728"/>
      <c r="N542" s="728"/>
      <c r="O542" s="728"/>
      <c r="P542" s="728"/>
      <c r="Q542" s="728"/>
      <c r="R542" s="728"/>
      <c r="S542" s="728"/>
      <c r="T542" s="728"/>
      <c r="U542" s="728"/>
      <c r="V542" s="728"/>
      <c r="W542" s="728"/>
      <c r="X542" s="728"/>
      <c r="Y542" s="728"/>
      <c r="Z542" s="728"/>
    </row>
    <row r="543" spans="1:26" ht="26.4">
      <c r="A543" s="1339" t="s">
        <v>178</v>
      </c>
      <c r="B543" s="1338" t="s">
        <v>2143</v>
      </c>
      <c r="C543" s="738"/>
      <c r="D543" s="748"/>
      <c r="E543" s="749"/>
      <c r="F543" s="757"/>
      <c r="H543" s="728"/>
      <c r="I543" s="728"/>
      <c r="J543" s="728"/>
      <c r="K543" s="728"/>
      <c r="L543" s="728"/>
      <c r="M543" s="728"/>
      <c r="N543" s="728"/>
      <c r="O543" s="728"/>
      <c r="P543" s="728"/>
      <c r="Q543" s="728"/>
      <c r="R543" s="728"/>
      <c r="S543" s="728"/>
      <c r="T543" s="728"/>
      <c r="U543" s="728"/>
      <c r="V543" s="728"/>
      <c r="W543" s="728"/>
      <c r="X543" s="728"/>
      <c r="Y543" s="728"/>
      <c r="Z543" s="728"/>
    </row>
    <row r="544" spans="1:26" ht="39.6">
      <c r="A544" s="1339" t="s">
        <v>178</v>
      </c>
      <c r="B544" s="1338" t="s">
        <v>2144</v>
      </c>
      <c r="C544" s="738"/>
      <c r="D544" s="748"/>
      <c r="E544" s="749"/>
      <c r="F544" s="757"/>
      <c r="H544" s="728"/>
      <c r="I544" s="728"/>
      <c r="J544" s="728"/>
      <c r="K544" s="728"/>
      <c r="L544" s="728"/>
      <c r="M544" s="728"/>
      <c r="N544" s="728"/>
      <c r="O544" s="728"/>
      <c r="P544" s="728"/>
      <c r="Q544" s="728"/>
      <c r="R544" s="728"/>
      <c r="S544" s="728"/>
      <c r="T544" s="728"/>
      <c r="U544" s="728"/>
      <c r="V544" s="728"/>
      <c r="W544" s="728"/>
      <c r="X544" s="728"/>
      <c r="Y544" s="728"/>
      <c r="Z544" s="728"/>
    </row>
    <row r="545" spans="1:26" ht="26.4">
      <c r="A545" s="1339" t="s">
        <v>178</v>
      </c>
      <c r="B545" s="1338" t="s">
        <v>2145</v>
      </c>
      <c r="C545" s="738"/>
      <c r="D545" s="748"/>
      <c r="E545" s="749"/>
      <c r="F545" s="757"/>
      <c r="H545" s="728"/>
      <c r="I545" s="728"/>
      <c r="J545" s="728"/>
      <c r="K545" s="728"/>
      <c r="L545" s="728"/>
      <c r="M545" s="728"/>
      <c r="N545" s="728"/>
      <c r="O545" s="728"/>
      <c r="P545" s="728"/>
      <c r="Q545" s="728"/>
      <c r="R545" s="728"/>
      <c r="S545" s="728"/>
      <c r="T545" s="728"/>
      <c r="U545" s="728"/>
      <c r="V545" s="728"/>
      <c r="W545" s="728"/>
      <c r="X545" s="728"/>
      <c r="Y545" s="728"/>
      <c r="Z545" s="728"/>
    </row>
    <row r="546" spans="1:26" ht="26.4">
      <c r="A546" s="1339" t="s">
        <v>178</v>
      </c>
      <c r="B546" s="1338" t="s">
        <v>2146</v>
      </c>
      <c r="C546" s="738"/>
      <c r="D546" s="748"/>
      <c r="E546" s="749"/>
      <c r="F546" s="757"/>
      <c r="H546" s="728"/>
      <c r="I546" s="728"/>
      <c r="J546" s="728"/>
      <c r="K546" s="728"/>
      <c r="L546" s="728"/>
      <c r="M546" s="728"/>
      <c r="N546" s="728"/>
      <c r="O546" s="728"/>
      <c r="P546" s="728"/>
      <c r="Q546" s="728"/>
      <c r="R546" s="728"/>
      <c r="S546" s="728"/>
      <c r="T546" s="728"/>
      <c r="U546" s="728"/>
      <c r="V546" s="728"/>
      <c r="W546" s="728"/>
      <c r="X546" s="728"/>
      <c r="Y546" s="728"/>
      <c r="Z546" s="728"/>
    </row>
    <row r="547" spans="1:26" ht="26.4">
      <c r="A547" s="1339" t="s">
        <v>178</v>
      </c>
      <c r="B547" s="1338" t="s">
        <v>2147</v>
      </c>
      <c r="C547" s="738"/>
      <c r="D547" s="748"/>
      <c r="E547" s="749"/>
      <c r="F547" s="757"/>
      <c r="H547" s="728"/>
      <c r="I547" s="728"/>
      <c r="J547" s="728"/>
      <c r="K547" s="728"/>
      <c r="L547" s="728"/>
      <c r="M547" s="728"/>
      <c r="N547" s="728"/>
      <c r="O547" s="728"/>
      <c r="P547" s="728"/>
      <c r="Q547" s="728"/>
      <c r="R547" s="728"/>
      <c r="S547" s="728"/>
      <c r="T547" s="728"/>
      <c r="U547" s="728"/>
      <c r="V547" s="728"/>
      <c r="W547" s="728"/>
      <c r="X547" s="728"/>
      <c r="Y547" s="728"/>
      <c r="Z547" s="728"/>
    </row>
    <row r="548" spans="1:26">
      <c r="A548" s="1339" t="s">
        <v>178</v>
      </c>
      <c r="B548" s="1338" t="s">
        <v>323</v>
      </c>
      <c r="C548" s="738"/>
      <c r="D548" s="748"/>
      <c r="E548" s="749"/>
      <c r="F548" s="757"/>
      <c r="H548" s="728"/>
      <c r="I548" s="728"/>
      <c r="J548" s="728"/>
      <c r="K548" s="728"/>
      <c r="L548" s="728"/>
      <c r="M548" s="728"/>
      <c r="N548" s="728"/>
      <c r="O548" s="728"/>
      <c r="P548" s="728"/>
      <c r="Q548" s="728"/>
      <c r="R548" s="728"/>
      <c r="S548" s="728"/>
      <c r="T548" s="728"/>
      <c r="U548" s="728"/>
      <c r="V548" s="728"/>
      <c r="W548" s="728"/>
      <c r="X548" s="728"/>
      <c r="Y548" s="728"/>
      <c r="Z548" s="728"/>
    </row>
    <row r="549" spans="1:26" ht="39.6">
      <c r="A549" s="1339" t="s">
        <v>178</v>
      </c>
      <c r="B549" s="88" t="s">
        <v>313</v>
      </c>
      <c r="C549" s="738"/>
      <c r="D549" s="748"/>
      <c r="E549" s="749"/>
      <c r="F549" s="757"/>
      <c r="H549" s="728"/>
      <c r="I549" s="728"/>
      <c r="J549" s="728"/>
      <c r="K549" s="728"/>
      <c r="L549" s="728"/>
      <c r="M549" s="728"/>
      <c r="N549" s="728"/>
      <c r="O549" s="728"/>
      <c r="P549" s="728"/>
      <c r="Q549" s="728"/>
      <c r="R549" s="728"/>
      <c r="S549" s="728"/>
      <c r="T549" s="728"/>
      <c r="U549" s="728"/>
      <c r="V549" s="728"/>
      <c r="W549" s="728"/>
      <c r="X549" s="728"/>
      <c r="Y549" s="728"/>
      <c r="Z549" s="728"/>
    </row>
    <row r="550" spans="1:26">
      <c r="A550" s="1391"/>
      <c r="B550" s="1338" t="s">
        <v>1693</v>
      </c>
      <c r="C550" s="738"/>
      <c r="D550" s="748"/>
      <c r="E550" s="749"/>
      <c r="F550" s="757"/>
      <c r="H550" s="728"/>
      <c r="I550" s="728"/>
      <c r="J550" s="728"/>
      <c r="K550" s="728"/>
      <c r="L550" s="728"/>
      <c r="M550" s="728"/>
      <c r="N550" s="728"/>
      <c r="O550" s="728"/>
      <c r="P550" s="728"/>
      <c r="Q550" s="728"/>
      <c r="R550" s="728"/>
      <c r="S550" s="728"/>
      <c r="T550" s="728"/>
      <c r="U550" s="728"/>
      <c r="V550" s="728"/>
      <c r="W550" s="728"/>
      <c r="X550" s="728"/>
      <c r="Y550" s="728"/>
      <c r="Z550" s="728"/>
    </row>
    <row r="551" spans="1:26" ht="26.4">
      <c r="A551" s="1391"/>
      <c r="B551" s="1340" t="s">
        <v>1694</v>
      </c>
      <c r="C551" s="738"/>
      <c r="D551" s="748"/>
      <c r="E551" s="749"/>
      <c r="F551" s="757"/>
      <c r="H551" s="728"/>
      <c r="I551" s="728"/>
      <c r="J551" s="728"/>
      <c r="K551" s="728"/>
      <c r="L551" s="728"/>
      <c r="M551" s="728"/>
      <c r="N551" s="728"/>
      <c r="O551" s="728"/>
      <c r="P551" s="728"/>
      <c r="Q551" s="728"/>
      <c r="R551" s="728"/>
      <c r="S551" s="728"/>
      <c r="T551" s="728"/>
      <c r="U551" s="728"/>
      <c r="V551" s="728"/>
      <c r="W551" s="728"/>
      <c r="X551" s="728"/>
      <c r="Y551" s="728"/>
      <c r="Z551" s="728"/>
    </row>
    <row r="552" spans="1:26">
      <c r="A552" s="736"/>
      <c r="B552" s="849" t="s">
        <v>1695</v>
      </c>
      <c r="C552" s="864" t="s">
        <v>1645</v>
      </c>
      <c r="D552" s="815">
        <v>12</v>
      </c>
      <c r="E552" s="815"/>
      <c r="F552" s="815">
        <f>SUM(D552*E552)</f>
        <v>0</v>
      </c>
      <c r="H552" s="728"/>
      <c r="I552" s="728"/>
      <c r="J552" s="728"/>
      <c r="K552" s="728"/>
      <c r="L552" s="728"/>
      <c r="M552" s="728"/>
      <c r="N552" s="728"/>
      <c r="O552" s="728"/>
      <c r="P552" s="728"/>
      <c r="Q552" s="728"/>
      <c r="R552" s="728"/>
      <c r="S552" s="728"/>
      <c r="T552" s="728"/>
      <c r="U552" s="728"/>
      <c r="V552" s="728"/>
      <c r="W552" s="728"/>
      <c r="X552" s="728"/>
      <c r="Y552" s="728"/>
      <c r="Z552" s="728"/>
    </row>
    <row r="553" spans="1:26">
      <c r="A553" s="736"/>
      <c r="B553" s="849" t="s">
        <v>1696</v>
      </c>
      <c r="C553" s="864" t="s">
        <v>179</v>
      </c>
      <c r="D553" s="815">
        <v>116</v>
      </c>
      <c r="E553" s="815"/>
      <c r="F553" s="815">
        <f>SUM(D553*E553)</f>
        <v>0</v>
      </c>
      <c r="H553" s="728"/>
      <c r="I553" s="728"/>
      <c r="J553" s="728"/>
      <c r="K553" s="728"/>
      <c r="L553" s="728"/>
      <c r="M553" s="728"/>
      <c r="N553" s="728"/>
      <c r="O553" s="728"/>
      <c r="P553" s="728"/>
      <c r="Q553" s="728"/>
      <c r="R553" s="728"/>
      <c r="S553" s="728"/>
      <c r="T553" s="728"/>
      <c r="U553" s="728"/>
      <c r="V553" s="728"/>
      <c r="W553" s="728"/>
      <c r="X553" s="728"/>
      <c r="Y553" s="728"/>
      <c r="Z553" s="728"/>
    </row>
    <row r="554" spans="1:26">
      <c r="A554" s="736"/>
      <c r="B554" s="1336"/>
      <c r="C554" s="738"/>
      <c r="D554" s="748"/>
      <c r="E554" s="749"/>
      <c r="F554" s="757"/>
      <c r="H554" s="728"/>
      <c r="I554" s="728"/>
      <c r="J554" s="728"/>
      <c r="K554" s="728"/>
      <c r="L554" s="728"/>
      <c r="M554" s="728"/>
      <c r="N554" s="728"/>
      <c r="O554" s="728"/>
      <c r="P554" s="728"/>
      <c r="Q554" s="728"/>
      <c r="R554" s="728"/>
      <c r="S554" s="728"/>
      <c r="T554" s="728"/>
      <c r="U554" s="728"/>
      <c r="V554" s="728"/>
      <c r="W554" s="728"/>
      <c r="X554" s="728"/>
      <c r="Y554" s="728"/>
      <c r="Z554" s="728"/>
    </row>
    <row r="555" spans="1:26">
      <c r="A555" s="736"/>
      <c r="B555" s="1336"/>
      <c r="C555" s="738"/>
      <c r="D555" s="748"/>
      <c r="E555" s="749"/>
      <c r="F555" s="757"/>
      <c r="H555" s="728"/>
      <c r="I555" s="728"/>
      <c r="J555" s="728"/>
      <c r="K555" s="728"/>
      <c r="L555" s="728"/>
      <c r="M555" s="728"/>
      <c r="N555" s="728"/>
      <c r="O555" s="728"/>
      <c r="P555" s="728"/>
      <c r="Q555" s="728"/>
      <c r="R555" s="728"/>
      <c r="S555" s="728"/>
      <c r="T555" s="728"/>
      <c r="U555" s="728"/>
      <c r="V555" s="728"/>
      <c r="W555" s="728"/>
      <c r="X555" s="728"/>
      <c r="Y555" s="728"/>
      <c r="Z555" s="728"/>
    </row>
    <row r="556" spans="1:26">
      <c r="A556" s="763" t="s">
        <v>208</v>
      </c>
      <c r="B556" s="1345" t="s">
        <v>1707</v>
      </c>
      <c r="C556" s="738"/>
      <c r="D556" s="748"/>
      <c r="E556" s="749">
        <v>0</v>
      </c>
      <c r="F556" s="757">
        <f>ROUND(D556*E556,2)</f>
        <v>0</v>
      </c>
      <c r="G556" s="728"/>
      <c r="H556" s="1346"/>
      <c r="I556" s="728"/>
      <c r="J556" s="728"/>
      <c r="K556" s="728"/>
      <c r="L556" s="728"/>
      <c r="M556" s="728"/>
      <c r="N556" s="728"/>
      <c r="O556" s="728"/>
      <c r="P556" s="728"/>
      <c r="Q556" s="728"/>
      <c r="R556" s="728"/>
      <c r="S556" s="728"/>
      <c r="T556" s="728"/>
      <c r="U556" s="728"/>
      <c r="V556" s="728"/>
      <c r="W556" s="728"/>
      <c r="X556" s="728"/>
      <c r="Y556" s="728"/>
      <c r="Z556" s="728"/>
    </row>
    <row r="557" spans="1:26" ht="39.6">
      <c r="A557" s="736" t="s">
        <v>175</v>
      </c>
      <c r="B557" s="812" t="s">
        <v>1708</v>
      </c>
      <c r="C557" s="738"/>
      <c r="D557" s="748"/>
      <c r="E557" s="749">
        <v>0</v>
      </c>
      <c r="F557" s="757">
        <f>ROUND(D557*E557,2)</f>
        <v>0</v>
      </c>
      <c r="G557" s="728"/>
      <c r="H557" s="728"/>
      <c r="I557" s="728"/>
      <c r="J557" s="728"/>
      <c r="K557" s="728"/>
      <c r="L557" s="728"/>
      <c r="M557" s="728"/>
      <c r="N557" s="728"/>
      <c r="O557" s="728"/>
      <c r="P557" s="728"/>
      <c r="Q557" s="728"/>
      <c r="R557" s="728"/>
      <c r="S557" s="728"/>
      <c r="T557" s="728"/>
      <c r="U557" s="728"/>
      <c r="V557" s="728"/>
      <c r="W557" s="728"/>
      <c r="X557" s="728"/>
      <c r="Y557" s="728"/>
      <c r="Z557" s="728"/>
    </row>
    <row r="558" spans="1:26" s="773" customFormat="1">
      <c r="A558" s="1347"/>
      <c r="B558" s="774" t="s">
        <v>1709</v>
      </c>
      <c r="C558" s="772"/>
      <c r="D558" s="1348"/>
      <c r="E558" s="1349">
        <v>0</v>
      </c>
      <c r="F558" s="757">
        <f>ROUND(D558*E558,2)</f>
        <v>0</v>
      </c>
      <c r="H558" s="1350"/>
      <c r="J558" s="728"/>
    </row>
    <row r="559" spans="1:26" s="773" customFormat="1" ht="26.4">
      <c r="A559" s="1347"/>
      <c r="B559" s="774" t="s">
        <v>1710</v>
      </c>
      <c r="C559" s="772"/>
      <c r="D559" s="1348"/>
      <c r="E559" s="1349">
        <v>0</v>
      </c>
      <c r="F559" s="757">
        <f>ROUND(D559*E559,2)</f>
        <v>0</v>
      </c>
      <c r="H559" s="1350"/>
      <c r="J559" s="728"/>
    </row>
    <row r="560" spans="1:26" s="773" customFormat="1">
      <c r="A560" s="1347"/>
      <c r="B560" s="774"/>
      <c r="C560" s="772" t="s">
        <v>216</v>
      </c>
      <c r="D560" s="1459">
        <v>13294</v>
      </c>
      <c r="E560" s="1349"/>
      <c r="F560" s="757">
        <f>ROUND(D560*E560,2)</f>
        <v>0</v>
      </c>
      <c r="H560" s="1350"/>
      <c r="J560" s="728"/>
    </row>
    <row r="561" spans="1:26">
      <c r="A561" s="736"/>
      <c r="B561" s="747"/>
      <c r="C561" s="738"/>
      <c r="D561" s="748"/>
      <c r="E561" s="749"/>
      <c r="F561" s="757"/>
      <c r="G561" s="760"/>
      <c r="H561" s="728"/>
      <c r="I561" s="728"/>
      <c r="J561" s="728"/>
      <c r="K561" s="728"/>
      <c r="L561" s="728"/>
      <c r="M561" s="728"/>
      <c r="N561" s="728"/>
      <c r="O561" s="728"/>
      <c r="P561" s="728"/>
      <c r="Q561" s="728"/>
      <c r="R561" s="728"/>
      <c r="S561" s="728"/>
      <c r="T561" s="728"/>
      <c r="U561" s="728"/>
      <c r="V561" s="728"/>
      <c r="W561" s="728"/>
      <c r="X561" s="728"/>
      <c r="Y561" s="728"/>
      <c r="Z561" s="728"/>
    </row>
    <row r="562" spans="1:26">
      <c r="A562" s="763" t="s">
        <v>209</v>
      </c>
      <c r="B562" s="1354" t="s">
        <v>2169</v>
      </c>
      <c r="C562" s="978"/>
      <c r="D562" s="980"/>
      <c r="E562" s="960"/>
      <c r="F562" s="961"/>
      <c r="G562" s="760"/>
      <c r="H562" s="728"/>
      <c r="I562" s="728"/>
      <c r="J562" s="728"/>
      <c r="K562" s="728"/>
      <c r="L562" s="728"/>
      <c r="M562" s="728"/>
      <c r="N562" s="728"/>
      <c r="O562" s="728"/>
      <c r="P562" s="728"/>
      <c r="Q562" s="728"/>
      <c r="R562" s="728"/>
      <c r="S562" s="728"/>
      <c r="T562" s="728"/>
      <c r="U562" s="728"/>
      <c r="V562" s="728"/>
      <c r="W562" s="728"/>
      <c r="X562" s="728"/>
      <c r="Y562" s="728"/>
      <c r="Z562" s="728"/>
    </row>
    <row r="563" spans="1:26" ht="79.2">
      <c r="A563" s="1339"/>
      <c r="B563" s="1355" t="s">
        <v>2179</v>
      </c>
      <c r="C563" s="978"/>
      <c r="D563" s="980"/>
      <c r="E563" s="960"/>
      <c r="F563" s="961"/>
      <c r="G563" s="760"/>
      <c r="H563" s="728"/>
      <c r="I563" s="728"/>
      <c r="J563" s="728"/>
      <c r="K563" s="728"/>
      <c r="L563" s="728"/>
      <c r="M563" s="728"/>
      <c r="N563" s="728"/>
      <c r="O563" s="728"/>
      <c r="P563" s="728"/>
      <c r="Q563" s="728"/>
      <c r="R563" s="728"/>
      <c r="S563" s="728"/>
      <c r="T563" s="728"/>
      <c r="U563" s="728"/>
      <c r="V563" s="728"/>
      <c r="W563" s="728"/>
      <c r="X563" s="728"/>
      <c r="Y563" s="728"/>
      <c r="Z563" s="728"/>
    </row>
    <row r="564" spans="1:26">
      <c r="A564" s="1339"/>
      <c r="B564" s="1355" t="s">
        <v>306</v>
      </c>
      <c r="C564" s="978"/>
      <c r="D564" s="980"/>
      <c r="E564" s="960"/>
      <c r="F564" s="961"/>
      <c r="G564" s="760"/>
      <c r="H564" s="728"/>
      <c r="I564" s="728"/>
      <c r="J564" s="728"/>
      <c r="K564" s="728"/>
      <c r="L564" s="728"/>
      <c r="M564" s="728"/>
      <c r="N564" s="728"/>
      <c r="O564" s="728"/>
      <c r="P564" s="728"/>
      <c r="Q564" s="728"/>
      <c r="R564" s="728"/>
      <c r="S564" s="728"/>
      <c r="T564" s="728"/>
      <c r="U564" s="728"/>
      <c r="V564" s="728"/>
      <c r="W564" s="728"/>
      <c r="X564" s="728"/>
      <c r="Y564" s="728"/>
      <c r="Z564" s="728"/>
    </row>
    <row r="565" spans="1:26" ht="26.4">
      <c r="A565" s="1339"/>
      <c r="B565" s="1355" t="s">
        <v>2170</v>
      </c>
      <c r="C565" s="978"/>
      <c r="D565" s="980"/>
      <c r="E565" s="960"/>
      <c r="F565" s="961"/>
      <c r="G565" s="760"/>
      <c r="H565" s="728"/>
      <c r="I565" s="728"/>
      <c r="J565" s="728"/>
      <c r="K565" s="728"/>
      <c r="L565" s="728"/>
      <c r="M565" s="728"/>
      <c r="N565" s="728"/>
      <c r="O565" s="728"/>
      <c r="P565" s="728"/>
      <c r="Q565" s="728"/>
      <c r="R565" s="728"/>
      <c r="S565" s="728"/>
      <c r="T565" s="728"/>
      <c r="U565" s="728"/>
      <c r="V565" s="728"/>
      <c r="W565" s="728"/>
      <c r="X565" s="728"/>
      <c r="Y565" s="728"/>
      <c r="Z565" s="728"/>
    </row>
    <row r="566" spans="1:26">
      <c r="A566" s="1379"/>
      <c r="B566" s="1357" t="s">
        <v>2171</v>
      </c>
      <c r="C566" s="1358"/>
      <c r="D566" s="961"/>
      <c r="E566" s="961"/>
      <c r="F566" s="961">
        <f t="shared" ref="F566" si="28">SUM(D566*E566)</f>
        <v>0</v>
      </c>
      <c r="G566" s="760"/>
      <c r="H566" s="728"/>
      <c r="I566" s="728"/>
      <c r="J566" s="728"/>
      <c r="K566" s="728"/>
      <c r="L566" s="728"/>
      <c r="M566" s="728"/>
      <c r="N566" s="728"/>
      <c r="O566" s="728"/>
      <c r="P566" s="728"/>
      <c r="Q566" s="728"/>
      <c r="R566" s="728"/>
      <c r="S566" s="728"/>
      <c r="T566" s="728"/>
      <c r="U566" s="728"/>
      <c r="V566" s="728"/>
      <c r="W566" s="728"/>
      <c r="X566" s="728"/>
      <c r="Y566" s="728"/>
      <c r="Z566" s="728"/>
    </row>
    <row r="567" spans="1:26">
      <c r="A567" s="1379"/>
      <c r="B567" s="1357" t="s">
        <v>2172</v>
      </c>
      <c r="C567" s="1358"/>
      <c r="D567" s="961"/>
      <c r="E567" s="961"/>
      <c r="F567" s="961"/>
      <c r="G567" s="760"/>
      <c r="H567" s="728"/>
      <c r="I567" s="728"/>
      <c r="J567" s="728"/>
      <c r="K567" s="728"/>
      <c r="L567" s="728"/>
      <c r="M567" s="728"/>
      <c r="N567" s="728"/>
      <c r="O567" s="728"/>
      <c r="P567" s="728"/>
      <c r="Q567" s="728"/>
      <c r="R567" s="728"/>
      <c r="S567" s="728"/>
      <c r="T567" s="728"/>
      <c r="U567" s="728"/>
      <c r="V567" s="728"/>
      <c r="W567" s="728"/>
      <c r="X567" s="728"/>
      <c r="Y567" s="728"/>
      <c r="Z567" s="728"/>
    </row>
    <row r="568" spans="1:26">
      <c r="A568" s="1379"/>
      <c r="B568" s="1357" t="s">
        <v>2173</v>
      </c>
      <c r="C568" s="1358"/>
      <c r="D568" s="961"/>
      <c r="E568" s="961"/>
      <c r="F568" s="961">
        <f t="shared" ref="F568:F569" si="29">SUM(D568*E568)</f>
        <v>0</v>
      </c>
      <c r="G568" s="760"/>
      <c r="H568" s="728"/>
      <c r="I568" s="728"/>
      <c r="J568" s="728"/>
      <c r="K568" s="728"/>
      <c r="L568" s="728"/>
      <c r="M568" s="728"/>
      <c r="N568" s="728"/>
      <c r="O568" s="728"/>
      <c r="P568" s="728"/>
      <c r="Q568" s="728"/>
      <c r="R568" s="728"/>
      <c r="S568" s="728"/>
      <c r="T568" s="728"/>
      <c r="U568" s="728"/>
      <c r="V568" s="728"/>
      <c r="W568" s="728"/>
      <c r="X568" s="728"/>
      <c r="Y568" s="728"/>
      <c r="Z568" s="728"/>
    </row>
    <row r="569" spans="1:26" ht="26.4">
      <c r="A569" s="1379"/>
      <c r="B569" s="1357" t="s">
        <v>2174</v>
      </c>
      <c r="C569" s="1358"/>
      <c r="D569" s="961"/>
      <c r="E569" s="961"/>
      <c r="F569" s="961">
        <f t="shared" si="29"/>
        <v>0</v>
      </c>
      <c r="G569" s="760"/>
      <c r="H569" s="728"/>
      <c r="I569" s="728"/>
      <c r="J569" s="728"/>
      <c r="K569" s="728"/>
      <c r="L569" s="728"/>
      <c r="M569" s="728"/>
      <c r="N569" s="728"/>
      <c r="O569" s="728"/>
      <c r="P569" s="728"/>
      <c r="Q569" s="728"/>
      <c r="R569" s="728"/>
      <c r="S569" s="728"/>
      <c r="T569" s="728"/>
      <c r="U569" s="728"/>
      <c r="V569" s="728"/>
      <c r="W569" s="728"/>
      <c r="X569" s="728"/>
      <c r="Y569" s="728"/>
      <c r="Z569" s="728"/>
    </row>
    <row r="570" spans="1:26" ht="26.4">
      <c r="A570" s="1379"/>
      <c r="B570" s="1357" t="s">
        <v>2175</v>
      </c>
      <c r="C570" s="1358"/>
      <c r="D570" s="961"/>
      <c r="E570" s="961"/>
      <c r="F570" s="961"/>
      <c r="G570" s="760"/>
      <c r="H570" s="728"/>
      <c r="I570" s="728"/>
      <c r="J570" s="728"/>
      <c r="K570" s="728"/>
      <c r="L570" s="728"/>
      <c r="M570" s="728"/>
      <c r="N570" s="728"/>
      <c r="O570" s="728"/>
      <c r="P570" s="728"/>
      <c r="Q570" s="728"/>
      <c r="R570" s="728"/>
      <c r="S570" s="728"/>
      <c r="T570" s="728"/>
      <c r="U570" s="728"/>
      <c r="V570" s="728"/>
      <c r="W570" s="728"/>
      <c r="X570" s="728"/>
      <c r="Y570" s="728"/>
      <c r="Z570" s="728"/>
    </row>
    <row r="571" spans="1:26" ht="39.6">
      <c r="A571" s="1379"/>
      <c r="B571" s="88" t="s">
        <v>313</v>
      </c>
      <c r="C571" s="1358"/>
      <c r="D571" s="961"/>
      <c r="E571" s="961"/>
      <c r="F571" s="961">
        <f>SUM(D571*E571)</f>
        <v>0</v>
      </c>
      <c r="G571" s="760"/>
      <c r="H571" s="728"/>
      <c r="I571" s="728"/>
      <c r="J571" s="728"/>
      <c r="K571" s="728"/>
      <c r="L571" s="728"/>
      <c r="M571" s="728"/>
      <c r="N571" s="728"/>
      <c r="O571" s="728"/>
      <c r="P571" s="728"/>
      <c r="Q571" s="728"/>
      <c r="R571" s="728"/>
      <c r="S571" s="728"/>
      <c r="T571" s="728"/>
      <c r="U571" s="728"/>
      <c r="V571" s="728"/>
      <c r="W571" s="728"/>
      <c r="X571" s="728"/>
      <c r="Y571" s="728"/>
      <c r="Z571" s="728"/>
    </row>
    <row r="572" spans="1:26" ht="39.6">
      <c r="A572" s="1379"/>
      <c r="B572" s="88" t="s">
        <v>2176</v>
      </c>
      <c r="C572" s="1358"/>
      <c r="D572" s="961"/>
      <c r="E572" s="961"/>
      <c r="F572" s="961"/>
      <c r="G572" s="760"/>
      <c r="H572" s="728"/>
      <c r="I572" s="728"/>
      <c r="J572" s="728"/>
      <c r="K572" s="728"/>
      <c r="L572" s="728"/>
      <c r="M572" s="728"/>
      <c r="N572" s="728"/>
      <c r="O572" s="728"/>
      <c r="P572" s="728"/>
      <c r="Q572" s="728"/>
      <c r="R572" s="728"/>
      <c r="S572" s="728"/>
      <c r="T572" s="728"/>
      <c r="U572" s="728"/>
      <c r="V572" s="728"/>
      <c r="W572" s="728"/>
      <c r="X572" s="728"/>
      <c r="Y572" s="728"/>
      <c r="Z572" s="728"/>
    </row>
    <row r="573" spans="1:26" ht="26.4">
      <c r="A573" s="1379"/>
      <c r="B573" s="1357" t="s">
        <v>2177</v>
      </c>
      <c r="C573" s="1358"/>
      <c r="D573" s="961"/>
      <c r="E573" s="961"/>
      <c r="F573" s="961">
        <f>SUM(D573*E573)</f>
        <v>0</v>
      </c>
      <c r="G573" s="760"/>
      <c r="H573" s="728"/>
      <c r="I573" s="728"/>
      <c r="J573" s="728"/>
      <c r="K573" s="728"/>
      <c r="L573" s="728"/>
      <c r="M573" s="728"/>
      <c r="N573" s="728"/>
      <c r="O573" s="728"/>
      <c r="P573" s="728"/>
      <c r="Q573" s="728"/>
      <c r="R573" s="728"/>
      <c r="S573" s="728"/>
      <c r="T573" s="728"/>
      <c r="U573" s="728"/>
      <c r="V573" s="728"/>
      <c r="W573" s="728"/>
      <c r="X573" s="728"/>
      <c r="Y573" s="728"/>
      <c r="Z573" s="728"/>
    </row>
    <row r="574" spans="1:26">
      <c r="A574" s="1379"/>
      <c r="B574" s="1357" t="s">
        <v>1695</v>
      </c>
      <c r="C574" s="978" t="s">
        <v>179</v>
      </c>
      <c r="D574" s="980">
        <v>15</v>
      </c>
      <c r="E574" s="1359"/>
      <c r="F574" s="961">
        <f>SUM(D574*E574)</f>
        <v>0</v>
      </c>
      <c r="G574" s="803"/>
      <c r="H574" s="804"/>
      <c r="I574" s="804"/>
      <c r="J574" s="804"/>
      <c r="K574" s="804"/>
      <c r="L574" s="804"/>
      <c r="M574" s="804"/>
      <c r="N574" s="804"/>
      <c r="O574" s="804"/>
      <c r="P574" s="804"/>
      <c r="Q574" s="804"/>
      <c r="R574" s="804"/>
      <c r="S574" s="804"/>
      <c r="T574" s="804"/>
      <c r="U574" s="804"/>
      <c r="V574" s="804"/>
      <c r="W574" s="804"/>
      <c r="X574" s="804"/>
      <c r="Y574" s="804"/>
      <c r="Z574" s="804"/>
    </row>
    <row r="575" spans="1:26">
      <c r="A575" s="1379"/>
      <c r="B575" s="1355" t="s">
        <v>2178</v>
      </c>
      <c r="C575" s="978" t="s">
        <v>216</v>
      </c>
      <c r="D575" s="980">
        <v>360</v>
      </c>
      <c r="E575" s="960"/>
      <c r="F575" s="961">
        <f>SUM(D575*E575)</f>
        <v>0</v>
      </c>
      <c r="G575" s="807"/>
      <c r="H575" s="808"/>
      <c r="I575" s="808"/>
      <c r="J575" s="808"/>
      <c r="K575" s="808"/>
      <c r="L575" s="808"/>
      <c r="M575" s="808"/>
      <c r="N575" s="808"/>
      <c r="O575" s="808"/>
      <c r="P575" s="808"/>
      <c r="Q575" s="808"/>
      <c r="R575" s="808"/>
      <c r="S575" s="808"/>
      <c r="T575" s="808"/>
      <c r="U575" s="808"/>
      <c r="V575" s="808"/>
      <c r="W575" s="808"/>
      <c r="X575" s="808"/>
      <c r="Y575" s="808"/>
      <c r="Z575" s="808"/>
    </row>
    <row r="576" spans="1:26">
      <c r="A576" s="777"/>
      <c r="B576" s="778"/>
      <c r="C576" s="712"/>
      <c r="D576" s="779"/>
      <c r="E576" s="780"/>
      <c r="F576" s="806"/>
      <c r="G576" s="807"/>
      <c r="H576" s="808"/>
      <c r="I576" s="808"/>
      <c r="J576" s="808"/>
      <c r="K576" s="808"/>
      <c r="L576" s="808"/>
      <c r="M576" s="808"/>
      <c r="N576" s="808"/>
      <c r="O576" s="808"/>
      <c r="P576" s="808"/>
      <c r="Q576" s="808"/>
      <c r="R576" s="808"/>
      <c r="S576" s="808"/>
      <c r="T576" s="808"/>
      <c r="U576" s="808"/>
      <c r="V576" s="808"/>
      <c r="W576" s="808"/>
      <c r="X576" s="808"/>
      <c r="Y576" s="808"/>
      <c r="Z576" s="808"/>
    </row>
    <row r="577" spans="1:26">
      <c r="A577" s="777"/>
      <c r="B577" s="778"/>
      <c r="C577" s="712"/>
      <c r="D577" s="779"/>
      <c r="E577" s="780"/>
      <c r="F577" s="806"/>
      <c r="G577" s="807"/>
      <c r="H577" s="808"/>
      <c r="I577" s="808"/>
      <c r="J577" s="808"/>
      <c r="K577" s="808"/>
      <c r="L577" s="808"/>
      <c r="M577" s="808"/>
      <c r="N577" s="808"/>
      <c r="O577" s="808"/>
      <c r="P577" s="808"/>
      <c r="Q577" s="808"/>
      <c r="R577" s="808"/>
      <c r="S577" s="808"/>
      <c r="T577" s="808"/>
      <c r="U577" s="808"/>
      <c r="V577" s="808"/>
      <c r="W577" s="808"/>
      <c r="X577" s="808"/>
      <c r="Y577" s="808"/>
      <c r="Z577" s="808"/>
    </row>
    <row r="578" spans="1:26">
      <c r="A578" s="783" t="s">
        <v>182</v>
      </c>
      <c r="B578" s="784" t="s">
        <v>347</v>
      </c>
      <c r="C578" s="785"/>
      <c r="D578" s="786"/>
      <c r="E578" s="787"/>
      <c r="F578" s="786"/>
      <c r="H578" s="728"/>
      <c r="I578" s="728"/>
      <c r="J578" s="728"/>
      <c r="K578" s="728"/>
      <c r="L578" s="728"/>
      <c r="M578" s="728"/>
      <c r="N578" s="728"/>
      <c r="O578" s="728"/>
      <c r="P578" s="728"/>
      <c r="Q578" s="728"/>
      <c r="R578" s="728"/>
      <c r="S578" s="728"/>
      <c r="T578" s="728"/>
      <c r="U578" s="728"/>
      <c r="V578" s="728"/>
      <c r="W578" s="728"/>
      <c r="X578" s="728"/>
      <c r="Y578" s="728"/>
      <c r="Z578" s="728"/>
    </row>
    <row r="579" spans="1:26">
      <c r="A579" s="736"/>
      <c r="B579" s="747"/>
      <c r="C579" s="738"/>
      <c r="D579" s="739"/>
      <c r="E579" s="740"/>
      <c r="F579" s="739"/>
      <c r="H579" s="728"/>
      <c r="I579" s="728"/>
      <c r="J579" s="728"/>
      <c r="K579" s="728"/>
      <c r="L579" s="728"/>
      <c r="M579" s="728"/>
      <c r="N579" s="728"/>
      <c r="O579" s="728"/>
      <c r="P579" s="728"/>
      <c r="Q579" s="728"/>
      <c r="R579" s="728"/>
      <c r="S579" s="728"/>
      <c r="T579" s="728"/>
      <c r="U579" s="728"/>
      <c r="V579" s="728"/>
      <c r="W579" s="728"/>
      <c r="X579" s="728"/>
      <c r="Y579" s="728"/>
      <c r="Z579" s="728"/>
    </row>
    <row r="580" spans="1:26">
      <c r="A580" s="736"/>
      <c r="B580" s="747"/>
      <c r="C580" s="738"/>
      <c r="D580" s="739"/>
      <c r="E580" s="740"/>
      <c r="F580" s="739"/>
      <c r="H580" s="728"/>
      <c r="I580" s="728"/>
      <c r="J580" s="728"/>
      <c r="K580" s="728"/>
      <c r="L580" s="728"/>
      <c r="M580" s="728"/>
      <c r="N580" s="728"/>
      <c r="O580" s="728"/>
      <c r="P580" s="728"/>
      <c r="Q580" s="728"/>
      <c r="R580" s="728"/>
      <c r="S580" s="728"/>
      <c r="T580" s="728"/>
      <c r="U580" s="728"/>
      <c r="V580" s="728"/>
      <c r="W580" s="728"/>
      <c r="X580" s="728"/>
      <c r="Y580" s="728"/>
      <c r="Z580" s="728"/>
    </row>
    <row r="581" spans="1:26">
      <c r="A581" s="763" t="s">
        <v>172</v>
      </c>
      <c r="B581" s="764" t="s">
        <v>349</v>
      </c>
      <c r="C581" s="738"/>
      <c r="D581" s="739"/>
      <c r="E581" s="740"/>
      <c r="F581" s="739"/>
      <c r="H581" s="728"/>
      <c r="I581" s="728"/>
      <c r="J581" s="728"/>
      <c r="K581" s="728"/>
      <c r="L581" s="728"/>
      <c r="M581" s="728"/>
      <c r="N581" s="728"/>
      <c r="O581" s="728"/>
      <c r="P581" s="728"/>
      <c r="Q581" s="728"/>
      <c r="R581" s="728"/>
      <c r="S581" s="728"/>
      <c r="T581" s="728"/>
      <c r="U581" s="728"/>
      <c r="V581" s="728"/>
      <c r="W581" s="728"/>
      <c r="X581" s="728"/>
      <c r="Y581" s="728"/>
      <c r="Z581" s="728"/>
    </row>
    <row r="582" spans="1:26" ht="382.8">
      <c r="A582" s="736"/>
      <c r="B582" s="747" t="s">
        <v>2243</v>
      </c>
      <c r="C582" s="738"/>
      <c r="D582" s="739"/>
      <c r="E582" s="740"/>
      <c r="F582" s="739"/>
      <c r="G582" s="765"/>
      <c r="H582" s="728"/>
      <c r="I582" s="728"/>
      <c r="J582" s="728"/>
      <c r="K582" s="728"/>
      <c r="L582" s="728"/>
      <c r="M582" s="728"/>
      <c r="N582" s="728"/>
      <c r="O582" s="728"/>
      <c r="P582" s="728"/>
      <c r="Q582" s="728"/>
      <c r="R582" s="728"/>
      <c r="S582" s="728"/>
      <c r="T582" s="728"/>
      <c r="U582" s="728"/>
      <c r="V582" s="728"/>
      <c r="W582" s="728"/>
      <c r="X582" s="728"/>
      <c r="Y582" s="728"/>
      <c r="Z582" s="728"/>
    </row>
    <row r="583" spans="1:26">
      <c r="A583" s="736"/>
      <c r="B583" s="747" t="s">
        <v>306</v>
      </c>
      <c r="C583" s="738"/>
      <c r="D583" s="748"/>
      <c r="E583" s="749"/>
      <c r="F583" s="757"/>
      <c r="H583" s="728"/>
      <c r="I583" s="728"/>
      <c r="J583" s="728"/>
      <c r="K583" s="728"/>
      <c r="L583" s="728"/>
      <c r="M583" s="728"/>
      <c r="N583" s="728"/>
      <c r="O583" s="728"/>
      <c r="P583" s="728"/>
      <c r="Q583" s="728"/>
      <c r="R583" s="728"/>
      <c r="S583" s="728"/>
      <c r="T583" s="728"/>
      <c r="U583" s="728"/>
      <c r="V583" s="728"/>
      <c r="W583" s="728"/>
      <c r="X583" s="728"/>
      <c r="Y583" s="728"/>
      <c r="Z583" s="728"/>
    </row>
    <row r="584" spans="1:26" ht="26.4">
      <c r="A584" s="736" t="s">
        <v>178</v>
      </c>
      <c r="B584" s="747" t="s">
        <v>350</v>
      </c>
      <c r="C584" s="738"/>
      <c r="D584" s="748"/>
      <c r="E584" s="749"/>
      <c r="F584" s="757"/>
      <c r="G584" s="760"/>
      <c r="H584" s="728"/>
      <c r="I584" s="728"/>
      <c r="J584" s="728"/>
      <c r="K584" s="728"/>
      <c r="L584" s="728"/>
      <c r="M584" s="728"/>
      <c r="N584" s="728"/>
      <c r="O584" s="728"/>
      <c r="P584" s="728"/>
      <c r="Q584" s="728"/>
      <c r="R584" s="728"/>
      <c r="S584" s="728"/>
      <c r="T584" s="728"/>
      <c r="U584" s="728"/>
      <c r="V584" s="728"/>
      <c r="W584" s="728"/>
      <c r="X584" s="728"/>
      <c r="Y584" s="728"/>
      <c r="Z584" s="728"/>
    </row>
    <row r="585" spans="1:26" ht="39.6">
      <c r="A585" s="736" t="s">
        <v>178</v>
      </c>
      <c r="B585" s="747" t="s">
        <v>1711</v>
      </c>
      <c r="C585" s="738"/>
      <c r="D585" s="748"/>
      <c r="E585" s="749"/>
      <c r="F585" s="757"/>
      <c r="H585" s="728"/>
      <c r="I585" s="728"/>
      <c r="J585" s="728"/>
      <c r="K585" s="728"/>
      <c r="L585" s="728"/>
      <c r="M585" s="728"/>
      <c r="N585" s="728"/>
      <c r="O585" s="728"/>
      <c r="P585" s="728"/>
      <c r="Q585" s="728"/>
      <c r="R585" s="728"/>
      <c r="S585" s="728"/>
      <c r="T585" s="728"/>
      <c r="U585" s="728"/>
      <c r="V585" s="728"/>
      <c r="W585" s="728"/>
      <c r="X585" s="728"/>
      <c r="Y585" s="728"/>
      <c r="Z585" s="728"/>
    </row>
    <row r="586" spans="1:26" ht="39.6">
      <c r="A586" s="736" t="s">
        <v>178</v>
      </c>
      <c r="B586" s="789" t="s">
        <v>327</v>
      </c>
      <c r="C586" s="738"/>
      <c r="D586" s="748"/>
      <c r="E586" s="749"/>
      <c r="F586" s="757"/>
      <c r="H586" s="728"/>
      <c r="I586" s="728"/>
      <c r="J586" s="728"/>
      <c r="K586" s="728"/>
      <c r="L586" s="728"/>
      <c r="M586" s="728"/>
      <c r="N586" s="728"/>
      <c r="O586" s="728"/>
      <c r="P586" s="728"/>
      <c r="Q586" s="728"/>
      <c r="R586" s="728"/>
      <c r="S586" s="728"/>
      <c r="T586" s="728"/>
      <c r="U586" s="728"/>
      <c r="V586" s="728"/>
      <c r="W586" s="728"/>
      <c r="X586" s="728"/>
      <c r="Y586" s="728"/>
      <c r="Z586" s="728"/>
    </row>
    <row r="587" spans="1:26">
      <c r="A587" s="736" t="s">
        <v>178</v>
      </c>
      <c r="B587" s="789" t="s">
        <v>323</v>
      </c>
      <c r="C587" s="738"/>
      <c r="D587" s="748"/>
      <c r="E587" s="749"/>
      <c r="F587" s="757"/>
      <c r="H587" s="728"/>
      <c r="I587" s="728"/>
      <c r="J587" s="728"/>
      <c r="K587" s="728"/>
      <c r="L587" s="728"/>
      <c r="M587" s="728"/>
      <c r="N587" s="728"/>
      <c r="O587" s="728"/>
      <c r="P587" s="728"/>
      <c r="Q587" s="728"/>
      <c r="R587" s="728"/>
      <c r="S587" s="728"/>
      <c r="T587" s="728"/>
      <c r="U587" s="728"/>
      <c r="V587" s="728"/>
      <c r="W587" s="728"/>
      <c r="X587" s="728"/>
      <c r="Y587" s="728"/>
      <c r="Z587" s="728"/>
    </row>
    <row r="588" spans="1:26" ht="39.6">
      <c r="A588" s="736" t="s">
        <v>178</v>
      </c>
      <c r="B588" s="90" t="s">
        <v>313</v>
      </c>
      <c r="C588" s="738"/>
      <c r="D588" s="748"/>
      <c r="E588" s="749"/>
      <c r="F588" s="757"/>
      <c r="H588" s="728"/>
      <c r="I588" s="728"/>
      <c r="J588" s="728"/>
      <c r="K588" s="728"/>
      <c r="L588" s="728"/>
      <c r="M588" s="728"/>
      <c r="N588" s="728"/>
      <c r="O588" s="728"/>
      <c r="P588" s="728"/>
      <c r="Q588" s="728"/>
      <c r="R588" s="728"/>
      <c r="S588" s="728"/>
      <c r="T588" s="728"/>
      <c r="U588" s="728"/>
      <c r="V588" s="728"/>
      <c r="W588" s="728"/>
      <c r="X588" s="728"/>
      <c r="Y588" s="728"/>
      <c r="Z588" s="728"/>
    </row>
    <row r="589" spans="1:26" ht="26.4">
      <c r="A589" s="736"/>
      <c r="B589" s="90" t="s">
        <v>1712</v>
      </c>
      <c r="C589" s="738"/>
      <c r="D589" s="748"/>
      <c r="E589" s="749"/>
      <c r="F589" s="757"/>
      <c r="H589" s="728"/>
      <c r="I589" s="728"/>
      <c r="J589" s="728"/>
      <c r="K589" s="728"/>
      <c r="L589" s="728"/>
      <c r="M589" s="728"/>
      <c r="N589" s="728"/>
      <c r="O589" s="728"/>
      <c r="P589" s="728"/>
      <c r="Q589" s="728"/>
      <c r="R589" s="728"/>
      <c r="S589" s="728"/>
      <c r="T589" s="728"/>
      <c r="U589" s="728"/>
      <c r="V589" s="728"/>
      <c r="W589" s="728"/>
      <c r="X589" s="728"/>
      <c r="Y589" s="728"/>
      <c r="Z589" s="728"/>
    </row>
    <row r="590" spans="1:26" ht="26.4">
      <c r="A590" s="736"/>
      <c r="B590" s="747" t="s">
        <v>1715</v>
      </c>
      <c r="C590" s="738" t="s">
        <v>215</v>
      </c>
      <c r="D590" s="739">
        <v>2</v>
      </c>
      <c r="E590" s="740"/>
      <c r="F590" s="739">
        <f>D590*E590</f>
        <v>0</v>
      </c>
      <c r="G590" s="760"/>
      <c r="H590" s="728"/>
      <c r="I590" s="728"/>
      <c r="J590" s="740"/>
      <c r="K590" s="728"/>
      <c r="L590" s="728"/>
      <c r="M590" s="728"/>
      <c r="N590" s="728"/>
      <c r="O590" s="728"/>
      <c r="P590" s="728"/>
      <c r="Q590" s="728"/>
      <c r="R590" s="728"/>
      <c r="S590" s="728"/>
      <c r="T590" s="728"/>
      <c r="U590" s="728"/>
      <c r="V590" s="728"/>
      <c r="W590" s="728"/>
      <c r="X590" s="728"/>
      <c r="Y590" s="728"/>
      <c r="Z590" s="728"/>
    </row>
    <row r="591" spans="1:26">
      <c r="A591" s="736"/>
      <c r="B591" s="747"/>
      <c r="C591" s="738"/>
      <c r="D591" s="739"/>
      <c r="E591" s="740">
        <v>0</v>
      </c>
      <c r="F591" s="739"/>
      <c r="H591" s="728"/>
      <c r="I591" s="728"/>
      <c r="J591" s="740"/>
      <c r="K591" s="728"/>
      <c r="L591" s="728"/>
      <c r="M591" s="728"/>
      <c r="N591" s="728"/>
      <c r="O591" s="728"/>
      <c r="P591" s="728"/>
      <c r="Q591" s="728"/>
      <c r="R591" s="728"/>
      <c r="S591" s="728"/>
      <c r="T591" s="728"/>
      <c r="U591" s="728"/>
      <c r="V591" s="728"/>
      <c r="W591" s="728"/>
      <c r="X591" s="728"/>
      <c r="Y591" s="728"/>
      <c r="Z591" s="728"/>
    </row>
    <row r="592" spans="1:26">
      <c r="A592" s="736"/>
      <c r="B592" s="747"/>
      <c r="C592" s="738"/>
      <c r="D592" s="739"/>
      <c r="E592" s="740">
        <v>0</v>
      </c>
      <c r="F592" s="739"/>
      <c r="H592" s="728"/>
      <c r="I592" s="728"/>
      <c r="J592" s="740"/>
      <c r="K592" s="728"/>
      <c r="L592" s="728"/>
      <c r="M592" s="728"/>
      <c r="N592" s="728"/>
      <c r="O592" s="728"/>
      <c r="P592" s="728"/>
      <c r="Q592" s="728"/>
      <c r="R592" s="728"/>
      <c r="S592" s="728"/>
      <c r="T592" s="728"/>
      <c r="U592" s="728"/>
      <c r="V592" s="728"/>
      <c r="W592" s="728"/>
      <c r="X592" s="728"/>
      <c r="Y592" s="728"/>
      <c r="Z592" s="728"/>
    </row>
    <row r="593" spans="1:26" ht="26.4">
      <c r="A593" s="763" t="s">
        <v>202</v>
      </c>
      <c r="B593" s="764" t="s">
        <v>352</v>
      </c>
      <c r="C593" s="738"/>
      <c r="D593" s="739"/>
      <c r="E593" s="740">
        <v>0</v>
      </c>
      <c r="F593" s="739"/>
      <c r="H593" s="728"/>
      <c r="I593" s="728"/>
      <c r="J593" s="740"/>
      <c r="K593" s="728"/>
      <c r="L593" s="728"/>
      <c r="M593" s="728"/>
      <c r="N593" s="728"/>
      <c r="O593" s="728"/>
      <c r="P593" s="728"/>
      <c r="Q593" s="728"/>
      <c r="R593" s="728"/>
      <c r="S593" s="728"/>
      <c r="T593" s="728"/>
      <c r="U593" s="728"/>
      <c r="V593" s="728"/>
      <c r="W593" s="728"/>
      <c r="X593" s="728"/>
      <c r="Y593" s="728"/>
      <c r="Z593" s="728"/>
    </row>
    <row r="594" spans="1:26" ht="105.6">
      <c r="A594" s="736"/>
      <c r="B594" s="747" t="s">
        <v>2153</v>
      </c>
      <c r="C594" s="738"/>
      <c r="D594" s="748"/>
      <c r="E594" s="749">
        <v>0</v>
      </c>
      <c r="F594" s="757"/>
      <c r="H594" s="728"/>
      <c r="I594" s="728"/>
      <c r="J594" s="749"/>
      <c r="K594" s="728"/>
      <c r="L594" s="728"/>
      <c r="M594" s="728"/>
      <c r="N594" s="728"/>
      <c r="O594" s="728"/>
      <c r="P594" s="728"/>
      <c r="Q594" s="728"/>
      <c r="R594" s="728"/>
      <c r="S594" s="728"/>
      <c r="T594" s="728"/>
      <c r="U594" s="728"/>
      <c r="V594" s="728"/>
      <c r="W594" s="728"/>
      <c r="X594" s="728"/>
      <c r="Y594" s="728"/>
      <c r="Z594" s="728"/>
    </row>
    <row r="595" spans="1:26">
      <c r="A595" s="736"/>
      <c r="B595" s="747" t="s">
        <v>306</v>
      </c>
      <c r="C595" s="738"/>
      <c r="D595" s="748"/>
      <c r="E595" s="749"/>
      <c r="F595" s="757">
        <f t="shared" ref="F595:F600" si="30">D595*E595</f>
        <v>0</v>
      </c>
      <c r="H595" s="728"/>
      <c r="I595" s="728"/>
      <c r="J595" s="728"/>
      <c r="K595" s="728"/>
      <c r="L595" s="728"/>
      <c r="M595" s="728"/>
      <c r="N595" s="728"/>
      <c r="O595" s="728"/>
      <c r="P595" s="728"/>
      <c r="Q595" s="728"/>
      <c r="R595" s="728"/>
      <c r="S595" s="728"/>
      <c r="T595" s="728"/>
      <c r="U595" s="728"/>
      <c r="V595" s="728"/>
      <c r="W595" s="728"/>
      <c r="X595" s="728"/>
      <c r="Y595" s="728"/>
      <c r="Z595" s="728"/>
    </row>
    <row r="596" spans="1:26" ht="26.4">
      <c r="A596" s="736" t="s">
        <v>178</v>
      </c>
      <c r="B596" s="747" t="s">
        <v>351</v>
      </c>
      <c r="C596" s="738"/>
      <c r="D596" s="748"/>
      <c r="E596" s="749">
        <v>0</v>
      </c>
      <c r="F596" s="757">
        <f t="shared" si="30"/>
        <v>0</v>
      </c>
      <c r="H596" s="728"/>
      <c r="I596" s="728"/>
      <c r="J596" s="749"/>
      <c r="K596" s="728"/>
      <c r="L596" s="728"/>
      <c r="M596" s="728"/>
      <c r="N596" s="728"/>
      <c r="O596" s="728"/>
      <c r="P596" s="728"/>
      <c r="Q596" s="728"/>
      <c r="R596" s="728"/>
      <c r="S596" s="728"/>
      <c r="T596" s="728"/>
      <c r="U596" s="728"/>
      <c r="V596" s="728"/>
      <c r="W596" s="728"/>
      <c r="X596" s="728"/>
      <c r="Y596" s="728"/>
      <c r="Z596" s="728"/>
    </row>
    <row r="597" spans="1:26" ht="39.6">
      <c r="A597" s="736" t="s">
        <v>178</v>
      </c>
      <c r="B597" s="789" t="s">
        <v>327</v>
      </c>
      <c r="C597" s="738"/>
      <c r="D597" s="748"/>
      <c r="E597" s="749">
        <v>0</v>
      </c>
      <c r="F597" s="757">
        <f t="shared" si="30"/>
        <v>0</v>
      </c>
      <c r="G597" s="760"/>
      <c r="H597" s="728"/>
      <c r="I597" s="728"/>
      <c r="J597" s="749"/>
      <c r="K597" s="728"/>
      <c r="L597" s="728"/>
      <c r="M597" s="728"/>
      <c r="N597" s="728"/>
      <c r="O597" s="728"/>
      <c r="P597" s="728"/>
      <c r="Q597" s="728"/>
      <c r="R597" s="728"/>
      <c r="S597" s="728"/>
      <c r="T597" s="728"/>
      <c r="U597" s="728"/>
      <c r="V597" s="728"/>
      <c r="W597" s="728"/>
      <c r="X597" s="728"/>
      <c r="Y597" s="728"/>
      <c r="Z597" s="728"/>
    </row>
    <row r="598" spans="1:26">
      <c r="A598" s="736" t="s">
        <v>178</v>
      </c>
      <c r="B598" s="789" t="s">
        <v>323</v>
      </c>
      <c r="C598" s="738"/>
      <c r="D598" s="748"/>
      <c r="E598" s="749">
        <v>0</v>
      </c>
      <c r="F598" s="757">
        <f t="shared" si="30"/>
        <v>0</v>
      </c>
      <c r="G598" s="766"/>
      <c r="H598" s="728"/>
      <c r="I598" s="728"/>
      <c r="J598" s="749"/>
      <c r="K598" s="728"/>
      <c r="L598" s="728"/>
      <c r="M598" s="728"/>
      <c r="N598" s="728"/>
      <c r="O598" s="728"/>
      <c r="P598" s="728"/>
      <c r="Q598" s="728"/>
      <c r="R598" s="728"/>
      <c r="S598" s="728"/>
      <c r="T598" s="728"/>
      <c r="U598" s="728"/>
      <c r="V598" s="728"/>
      <c r="W598" s="728"/>
      <c r="X598" s="728"/>
      <c r="Y598" s="728"/>
      <c r="Z598" s="728"/>
    </row>
    <row r="599" spans="1:26" ht="39.6">
      <c r="A599" s="736" t="s">
        <v>178</v>
      </c>
      <c r="B599" s="90" t="s">
        <v>313</v>
      </c>
      <c r="C599" s="738"/>
      <c r="D599" s="748"/>
      <c r="E599" s="749">
        <v>0</v>
      </c>
      <c r="F599" s="757">
        <f t="shared" si="30"/>
        <v>0</v>
      </c>
      <c r="G599" s="760"/>
      <c r="H599" s="728"/>
      <c r="I599" s="728"/>
      <c r="J599" s="749"/>
      <c r="K599" s="728"/>
      <c r="L599" s="728"/>
      <c r="M599" s="728"/>
      <c r="N599" s="728"/>
      <c r="O599" s="728"/>
      <c r="P599" s="728"/>
      <c r="Q599" s="728"/>
      <c r="R599" s="728"/>
      <c r="S599" s="728"/>
      <c r="T599" s="728"/>
      <c r="U599" s="728"/>
      <c r="V599" s="728"/>
      <c r="W599" s="728"/>
      <c r="X599" s="728"/>
      <c r="Y599" s="728"/>
      <c r="Z599" s="728"/>
    </row>
    <row r="600" spans="1:26" ht="26.4">
      <c r="A600" s="736"/>
      <c r="B600" s="747" t="s">
        <v>1713</v>
      </c>
      <c r="C600" s="738" t="s">
        <v>215</v>
      </c>
      <c r="D600" s="739">
        <v>10</v>
      </c>
      <c r="E600" s="740"/>
      <c r="F600" s="739">
        <f t="shared" si="30"/>
        <v>0</v>
      </c>
      <c r="H600" s="728"/>
      <c r="I600" s="728"/>
      <c r="J600" s="740"/>
      <c r="K600" s="728"/>
      <c r="L600" s="728"/>
      <c r="M600" s="728"/>
      <c r="N600" s="728"/>
      <c r="O600" s="728"/>
      <c r="P600" s="728"/>
      <c r="Q600" s="728"/>
      <c r="R600" s="728"/>
      <c r="S600" s="728"/>
      <c r="T600" s="728"/>
      <c r="U600" s="728"/>
      <c r="V600" s="728"/>
      <c r="W600" s="728"/>
      <c r="X600" s="728"/>
      <c r="Y600" s="728"/>
      <c r="Z600" s="728"/>
    </row>
    <row r="601" spans="1:26">
      <c r="A601" s="736"/>
      <c r="B601" s="747"/>
      <c r="C601" s="738"/>
      <c r="D601" s="748"/>
      <c r="E601" s="749">
        <v>0</v>
      </c>
      <c r="F601" s="757"/>
      <c r="G601" s="766"/>
      <c r="H601" s="728"/>
      <c r="I601" s="728"/>
      <c r="J601" s="749"/>
      <c r="K601" s="728"/>
      <c r="L601" s="728"/>
      <c r="M601" s="728"/>
      <c r="N601" s="728"/>
      <c r="O601" s="728"/>
      <c r="P601" s="728"/>
      <c r="Q601" s="728"/>
      <c r="R601" s="728"/>
      <c r="S601" s="728"/>
      <c r="T601" s="728"/>
      <c r="U601" s="728"/>
      <c r="V601" s="728"/>
      <c r="W601" s="728"/>
      <c r="X601" s="728"/>
      <c r="Y601" s="728"/>
      <c r="Z601" s="728"/>
    </row>
    <row r="602" spans="1:26">
      <c r="A602" s="763" t="s">
        <v>203</v>
      </c>
      <c r="B602" s="764" t="s">
        <v>356</v>
      </c>
      <c r="C602" s="738"/>
      <c r="D602" s="748"/>
      <c r="E602" s="749">
        <v>0</v>
      </c>
      <c r="F602" s="757"/>
      <c r="G602" s="775"/>
      <c r="H602" s="728"/>
      <c r="I602" s="728"/>
      <c r="J602" s="749"/>
      <c r="K602" s="728"/>
      <c r="L602" s="728"/>
      <c r="M602" s="728"/>
      <c r="N602" s="728"/>
      <c r="O602" s="728"/>
      <c r="P602" s="728"/>
      <c r="Q602" s="728"/>
      <c r="R602" s="728"/>
      <c r="S602" s="728"/>
      <c r="T602" s="728"/>
      <c r="U602" s="728"/>
      <c r="V602" s="728"/>
      <c r="W602" s="728"/>
      <c r="X602" s="728"/>
      <c r="Y602" s="728"/>
      <c r="Z602" s="728"/>
    </row>
    <row r="603" spans="1:26" ht="79.2">
      <c r="A603" s="736"/>
      <c r="B603" s="747" t="s">
        <v>357</v>
      </c>
      <c r="C603" s="738"/>
      <c r="D603" s="748"/>
      <c r="E603" s="749">
        <v>0</v>
      </c>
      <c r="F603" s="757"/>
      <c r="H603" s="728"/>
      <c r="I603" s="728"/>
      <c r="J603" s="749"/>
      <c r="K603" s="728"/>
      <c r="L603" s="728"/>
      <c r="M603" s="728"/>
      <c r="N603" s="728"/>
      <c r="O603" s="728"/>
      <c r="P603" s="728"/>
      <c r="Q603" s="728"/>
      <c r="R603" s="728"/>
      <c r="S603" s="728"/>
      <c r="T603" s="728"/>
      <c r="U603" s="728"/>
      <c r="V603" s="728"/>
      <c r="W603" s="728"/>
      <c r="X603" s="728"/>
      <c r="Y603" s="728"/>
      <c r="Z603" s="728"/>
    </row>
    <row r="604" spans="1:26">
      <c r="A604" s="736"/>
      <c r="B604" s="747" t="s">
        <v>306</v>
      </c>
      <c r="C604" s="738"/>
      <c r="D604" s="748"/>
      <c r="E604" s="749"/>
      <c r="F604" s="757"/>
      <c r="H604" s="728"/>
      <c r="I604" s="728"/>
      <c r="J604" s="728"/>
      <c r="K604" s="728"/>
      <c r="L604" s="728"/>
      <c r="M604" s="728"/>
      <c r="N604" s="728"/>
      <c r="O604" s="728"/>
      <c r="P604" s="728"/>
      <c r="Q604" s="728"/>
      <c r="R604" s="728"/>
      <c r="S604" s="728"/>
      <c r="T604" s="728"/>
      <c r="U604" s="728"/>
      <c r="V604" s="728"/>
      <c r="W604" s="728"/>
      <c r="X604" s="728"/>
      <c r="Y604" s="728"/>
      <c r="Z604" s="728"/>
    </row>
    <row r="605" spans="1:26" ht="26.4">
      <c r="A605" s="736" t="s">
        <v>178</v>
      </c>
      <c r="B605" s="747" t="s">
        <v>358</v>
      </c>
      <c r="C605" s="738"/>
      <c r="D605" s="748"/>
      <c r="E605" s="749">
        <v>0</v>
      </c>
      <c r="F605" s="757"/>
      <c r="H605" s="760"/>
      <c r="I605" s="728"/>
      <c r="J605" s="749"/>
      <c r="K605" s="728"/>
      <c r="L605" s="728"/>
      <c r="M605" s="728"/>
      <c r="N605" s="728"/>
      <c r="O605" s="728"/>
      <c r="P605" s="728"/>
      <c r="Q605" s="728"/>
      <c r="R605" s="728"/>
      <c r="S605" s="728"/>
      <c r="T605" s="728"/>
      <c r="U605" s="728"/>
      <c r="V605" s="728"/>
      <c r="W605" s="728"/>
      <c r="X605" s="728"/>
      <c r="Y605" s="728"/>
      <c r="Z605" s="728"/>
    </row>
    <row r="606" spans="1:26" ht="39.6">
      <c r="A606" s="736" t="s">
        <v>178</v>
      </c>
      <c r="B606" s="747" t="s">
        <v>1714</v>
      </c>
      <c r="C606" s="738"/>
      <c r="D606" s="748"/>
      <c r="E606" s="749"/>
      <c r="F606" s="757"/>
      <c r="H606" s="728"/>
      <c r="I606" s="728"/>
      <c r="J606" s="749"/>
      <c r="K606" s="728"/>
      <c r="L606" s="728"/>
      <c r="M606" s="728"/>
      <c r="N606" s="728"/>
      <c r="O606" s="728"/>
      <c r="P606" s="728"/>
      <c r="Q606" s="728"/>
      <c r="R606" s="728"/>
      <c r="S606" s="728"/>
      <c r="T606" s="728"/>
      <c r="U606" s="728"/>
      <c r="V606" s="728"/>
      <c r="W606" s="728"/>
      <c r="X606" s="728"/>
      <c r="Y606" s="728"/>
      <c r="Z606" s="728"/>
    </row>
    <row r="607" spans="1:26" ht="52.8">
      <c r="A607" s="736" t="s">
        <v>178</v>
      </c>
      <c r="B607" s="747" t="s">
        <v>311</v>
      </c>
      <c r="C607" s="738"/>
      <c r="D607" s="748"/>
      <c r="E607" s="749">
        <v>0</v>
      </c>
      <c r="F607" s="757"/>
      <c r="H607" s="728"/>
      <c r="I607" s="728"/>
      <c r="J607" s="749"/>
      <c r="K607" s="728"/>
      <c r="L607" s="728"/>
      <c r="M607" s="728"/>
      <c r="N607" s="728"/>
      <c r="O607" s="728"/>
      <c r="P607" s="728"/>
      <c r="Q607" s="728"/>
      <c r="R607" s="728"/>
      <c r="S607" s="728"/>
      <c r="T607" s="728"/>
      <c r="U607" s="728"/>
      <c r="V607" s="728"/>
      <c r="W607" s="728"/>
      <c r="X607" s="728"/>
      <c r="Y607" s="728"/>
      <c r="Z607" s="728"/>
    </row>
    <row r="608" spans="1:26">
      <c r="A608" s="736" t="s">
        <v>178</v>
      </c>
      <c r="B608" s="789" t="s">
        <v>323</v>
      </c>
      <c r="C608" s="738"/>
      <c r="D608" s="748"/>
      <c r="E608" s="749">
        <v>0</v>
      </c>
      <c r="F608" s="757"/>
      <c r="H608" s="728"/>
      <c r="I608" s="728"/>
      <c r="J608" s="749"/>
      <c r="K608" s="728"/>
      <c r="L608" s="728"/>
      <c r="M608" s="728"/>
      <c r="N608" s="728"/>
      <c r="O608" s="728"/>
      <c r="P608" s="728"/>
      <c r="Q608" s="728"/>
      <c r="R608" s="728"/>
      <c r="S608" s="728"/>
      <c r="T608" s="728"/>
      <c r="U608" s="728"/>
      <c r="V608" s="728"/>
      <c r="W608" s="728"/>
      <c r="X608" s="728"/>
      <c r="Y608" s="728"/>
      <c r="Z608" s="728"/>
    </row>
    <row r="609" spans="1:26" ht="39.6">
      <c r="A609" s="736" t="s">
        <v>178</v>
      </c>
      <c r="B609" s="90" t="s">
        <v>313</v>
      </c>
      <c r="C609" s="738"/>
      <c r="D609" s="748"/>
      <c r="E609" s="749">
        <v>0</v>
      </c>
      <c r="F609" s="757"/>
      <c r="H609" s="728"/>
      <c r="I609" s="728"/>
      <c r="J609" s="749"/>
      <c r="K609" s="728"/>
      <c r="L609" s="728"/>
      <c r="M609" s="728"/>
      <c r="N609" s="728"/>
      <c r="O609" s="728"/>
      <c r="P609" s="728"/>
      <c r="Q609" s="728"/>
      <c r="R609" s="728"/>
      <c r="S609" s="728"/>
      <c r="T609" s="728"/>
      <c r="U609" s="728"/>
      <c r="V609" s="728"/>
      <c r="W609" s="728"/>
      <c r="X609" s="728"/>
      <c r="Y609" s="728"/>
      <c r="Z609" s="728"/>
    </row>
    <row r="610" spans="1:26" ht="26.4">
      <c r="A610" s="736"/>
      <c r="B610" s="747" t="s">
        <v>1715</v>
      </c>
      <c r="C610" s="738" t="s">
        <v>215</v>
      </c>
      <c r="D610" s="739">
        <v>9</v>
      </c>
      <c r="E610" s="740"/>
      <c r="F610" s="739">
        <f t="shared" ref="F610" si="31">D610*E610</f>
        <v>0</v>
      </c>
      <c r="H610" s="728"/>
      <c r="I610" s="728"/>
      <c r="J610" s="740"/>
      <c r="K610" s="728"/>
      <c r="L610" s="728"/>
      <c r="M610" s="728"/>
      <c r="N610" s="728"/>
      <c r="O610" s="728"/>
      <c r="P610" s="728"/>
      <c r="Q610" s="728"/>
      <c r="R610" s="728"/>
      <c r="S610" s="728"/>
      <c r="T610" s="728"/>
      <c r="U610" s="728"/>
      <c r="V610" s="728"/>
      <c r="W610" s="728"/>
      <c r="X610" s="728"/>
      <c r="Y610" s="728"/>
      <c r="Z610" s="728"/>
    </row>
    <row r="611" spans="1:26">
      <c r="A611" s="736"/>
      <c r="B611" s="747"/>
      <c r="C611" s="738"/>
      <c r="D611" s="748"/>
      <c r="E611" s="749"/>
      <c r="F611" s="757"/>
      <c r="H611" s="728"/>
      <c r="I611" s="728"/>
      <c r="J611" s="728"/>
      <c r="K611" s="728"/>
      <c r="L611" s="728"/>
      <c r="M611" s="728"/>
      <c r="N611" s="728"/>
      <c r="O611" s="728"/>
      <c r="P611" s="728"/>
      <c r="Q611" s="728"/>
      <c r="R611" s="728"/>
      <c r="S611" s="728"/>
      <c r="T611" s="728"/>
      <c r="U611" s="728"/>
      <c r="V611" s="728"/>
      <c r="W611" s="728"/>
      <c r="X611" s="728"/>
      <c r="Y611" s="728"/>
      <c r="Z611" s="728"/>
    </row>
    <row r="612" spans="1:26">
      <c r="A612" s="763" t="s">
        <v>205</v>
      </c>
      <c r="B612" s="764" t="s">
        <v>1716</v>
      </c>
      <c r="C612" s="738"/>
      <c r="D612" s="748"/>
      <c r="E612" s="749">
        <v>0</v>
      </c>
      <c r="F612" s="757"/>
      <c r="G612" s="852"/>
      <c r="H612" s="728"/>
      <c r="I612" s="728"/>
      <c r="J612" s="749"/>
      <c r="K612" s="728"/>
      <c r="L612" s="728"/>
      <c r="M612" s="728"/>
      <c r="N612" s="728"/>
      <c r="O612" s="728"/>
      <c r="P612" s="728"/>
      <c r="Q612" s="728"/>
      <c r="R612" s="728"/>
      <c r="S612" s="728"/>
      <c r="T612" s="728"/>
      <c r="U612" s="728"/>
      <c r="V612" s="728"/>
      <c r="W612" s="728"/>
      <c r="X612" s="728"/>
      <c r="Y612" s="728"/>
      <c r="Z612" s="728"/>
    </row>
    <row r="613" spans="1:26" ht="145.19999999999999">
      <c r="A613" s="736"/>
      <c r="B613" s="747" t="s">
        <v>2154</v>
      </c>
      <c r="C613" s="738"/>
      <c r="D613" s="748"/>
      <c r="E613" s="749">
        <v>0</v>
      </c>
      <c r="F613" s="757"/>
      <c r="H613" s="728"/>
      <c r="I613" s="728"/>
      <c r="J613" s="749"/>
      <c r="K613" s="728"/>
      <c r="L613" s="728"/>
      <c r="M613" s="728"/>
      <c r="N613" s="728"/>
      <c r="O613" s="728"/>
      <c r="P613" s="728"/>
      <c r="Q613" s="728"/>
      <c r="R613" s="728"/>
      <c r="S613" s="728"/>
      <c r="T613" s="728"/>
      <c r="U613" s="728"/>
      <c r="V613" s="728"/>
      <c r="W613" s="728"/>
      <c r="X613" s="728"/>
      <c r="Y613" s="728"/>
      <c r="Z613" s="728"/>
    </row>
    <row r="614" spans="1:26">
      <c r="A614" s="736"/>
      <c r="B614" s="747" t="s">
        <v>306</v>
      </c>
      <c r="C614" s="738"/>
      <c r="D614" s="748"/>
      <c r="E614" s="749"/>
      <c r="F614" s="757">
        <f t="shared" ref="F614:F619" si="32">D614*E614</f>
        <v>0</v>
      </c>
      <c r="H614" s="728"/>
      <c r="I614" s="728"/>
      <c r="J614" s="728"/>
      <c r="K614" s="728"/>
      <c r="L614" s="728"/>
      <c r="M614" s="728"/>
      <c r="N614" s="728"/>
      <c r="O614" s="728"/>
      <c r="P614" s="728"/>
      <c r="Q614" s="728"/>
      <c r="R614" s="728"/>
      <c r="S614" s="728"/>
      <c r="T614" s="728"/>
      <c r="U614" s="728"/>
      <c r="V614" s="728"/>
      <c r="W614" s="728"/>
      <c r="X614" s="728"/>
      <c r="Y614" s="728"/>
      <c r="Z614" s="728"/>
    </row>
    <row r="615" spans="1:26" ht="26.4">
      <c r="A615" s="736" t="s">
        <v>178</v>
      </c>
      <c r="B615" s="747" t="s">
        <v>1717</v>
      </c>
      <c r="C615" s="738"/>
      <c r="D615" s="748"/>
      <c r="E615" s="749">
        <v>0</v>
      </c>
      <c r="F615" s="757">
        <f t="shared" si="32"/>
        <v>0</v>
      </c>
      <c r="H615" s="728"/>
      <c r="I615" s="728"/>
      <c r="J615" s="749"/>
      <c r="K615" s="728"/>
      <c r="L615" s="728"/>
      <c r="M615" s="728"/>
      <c r="N615" s="728"/>
      <c r="O615" s="728"/>
      <c r="P615" s="728"/>
      <c r="Q615" s="728"/>
      <c r="R615" s="728"/>
      <c r="S615" s="728"/>
      <c r="T615" s="728"/>
      <c r="U615" s="728"/>
      <c r="V615" s="728"/>
      <c r="W615" s="728"/>
      <c r="X615" s="728"/>
      <c r="Y615" s="728"/>
      <c r="Z615" s="728"/>
    </row>
    <row r="616" spans="1:26" ht="39.6">
      <c r="A616" s="736" t="s">
        <v>178</v>
      </c>
      <c r="B616" s="789" t="s">
        <v>327</v>
      </c>
      <c r="C616" s="738"/>
      <c r="D616" s="748"/>
      <c r="E616" s="749">
        <v>0</v>
      </c>
      <c r="F616" s="757">
        <f t="shared" si="32"/>
        <v>0</v>
      </c>
      <c r="G616" s="760"/>
      <c r="H616" s="728"/>
      <c r="I616" s="728"/>
      <c r="J616" s="749"/>
      <c r="K616" s="728"/>
      <c r="L616" s="728"/>
      <c r="M616" s="728"/>
      <c r="N616" s="728"/>
      <c r="O616" s="728"/>
      <c r="P616" s="728"/>
      <c r="Q616" s="728"/>
      <c r="R616" s="728"/>
      <c r="S616" s="728"/>
      <c r="T616" s="728"/>
      <c r="U616" s="728"/>
      <c r="V616" s="728"/>
      <c r="W616" s="728"/>
      <c r="X616" s="728"/>
      <c r="Y616" s="728"/>
      <c r="Z616" s="728"/>
    </row>
    <row r="617" spans="1:26">
      <c r="A617" s="736" t="s">
        <v>178</v>
      </c>
      <c r="B617" s="789" t="s">
        <v>323</v>
      </c>
      <c r="C617" s="738"/>
      <c r="D617" s="748"/>
      <c r="E617" s="749">
        <v>0</v>
      </c>
      <c r="F617" s="757">
        <f t="shared" si="32"/>
        <v>0</v>
      </c>
      <c r="H617" s="728"/>
      <c r="I617" s="728"/>
      <c r="J617" s="749"/>
      <c r="K617" s="728"/>
      <c r="L617" s="728"/>
      <c r="M617" s="728"/>
      <c r="N617" s="728"/>
      <c r="O617" s="728"/>
      <c r="P617" s="728"/>
      <c r="Q617" s="728"/>
      <c r="R617" s="728"/>
      <c r="S617" s="728"/>
      <c r="T617" s="728"/>
      <c r="U617" s="728"/>
      <c r="V617" s="728"/>
      <c r="W617" s="728"/>
      <c r="X617" s="728"/>
      <c r="Y617" s="728"/>
      <c r="Z617" s="728"/>
    </row>
    <row r="618" spans="1:26" ht="39.6">
      <c r="A618" s="736" t="s">
        <v>178</v>
      </c>
      <c r="B618" s="90" t="s">
        <v>313</v>
      </c>
      <c r="C618" s="738"/>
      <c r="D618" s="748"/>
      <c r="E618" s="749">
        <v>0</v>
      </c>
      <c r="F618" s="757">
        <f t="shared" si="32"/>
        <v>0</v>
      </c>
      <c r="H618" s="728"/>
      <c r="I618" s="728"/>
      <c r="J618" s="749"/>
      <c r="K618" s="728"/>
      <c r="L618" s="728"/>
      <c r="M618" s="728"/>
      <c r="N618" s="728"/>
      <c r="O618" s="728"/>
      <c r="P618" s="728"/>
      <c r="Q618" s="728"/>
      <c r="R618" s="728"/>
      <c r="S618" s="728"/>
      <c r="T618" s="728"/>
      <c r="U618" s="728"/>
      <c r="V618" s="728"/>
      <c r="W618" s="728"/>
      <c r="X618" s="728"/>
      <c r="Y618" s="728"/>
      <c r="Z618" s="728"/>
    </row>
    <row r="619" spans="1:26">
      <c r="A619" s="736"/>
      <c r="B619" s="747" t="s">
        <v>214</v>
      </c>
      <c r="C619" s="738" t="s">
        <v>215</v>
      </c>
      <c r="D619" s="739">
        <v>2</v>
      </c>
      <c r="E619" s="740"/>
      <c r="F619" s="739">
        <f t="shared" si="32"/>
        <v>0</v>
      </c>
      <c r="H619" s="728"/>
      <c r="I619" s="728"/>
      <c r="J619" s="740"/>
      <c r="K619" s="728"/>
      <c r="L619" s="728"/>
      <c r="M619" s="728"/>
      <c r="N619" s="728"/>
      <c r="O619" s="728"/>
      <c r="P619" s="728"/>
      <c r="Q619" s="728"/>
      <c r="R619" s="728"/>
      <c r="S619" s="728"/>
      <c r="T619" s="728"/>
      <c r="U619" s="728"/>
      <c r="V619" s="728"/>
      <c r="W619" s="728"/>
      <c r="X619" s="728"/>
      <c r="Y619" s="728"/>
      <c r="Z619" s="728"/>
    </row>
    <row r="620" spans="1:26">
      <c r="A620" s="736"/>
      <c r="B620" s="747"/>
      <c r="C620" s="738"/>
      <c r="D620" s="748"/>
      <c r="E620" s="749"/>
      <c r="F620" s="757"/>
      <c r="H620" s="728"/>
      <c r="I620" s="728"/>
      <c r="J620" s="728"/>
      <c r="K620" s="728"/>
      <c r="L620" s="728"/>
      <c r="M620" s="728"/>
      <c r="N620" s="728"/>
      <c r="O620" s="728"/>
      <c r="P620" s="728"/>
      <c r="Q620" s="728"/>
      <c r="R620" s="728"/>
      <c r="S620" s="728"/>
      <c r="T620" s="728"/>
      <c r="U620" s="728"/>
      <c r="V620" s="728"/>
      <c r="W620" s="728"/>
      <c r="X620" s="728"/>
      <c r="Y620" s="728"/>
      <c r="Z620" s="728"/>
    </row>
    <row r="621" spans="1:26">
      <c r="A621" s="736"/>
      <c r="B621" s="747"/>
      <c r="C621" s="738"/>
      <c r="D621" s="748"/>
      <c r="E621" s="749"/>
      <c r="F621" s="757"/>
      <c r="H621" s="728"/>
      <c r="I621" s="728"/>
      <c r="J621" s="728"/>
      <c r="K621" s="728"/>
      <c r="L621" s="728"/>
      <c r="M621" s="728"/>
      <c r="N621" s="728"/>
      <c r="O621" s="728"/>
      <c r="P621" s="728"/>
      <c r="Q621" s="728"/>
      <c r="R621" s="728"/>
      <c r="S621" s="728"/>
      <c r="T621" s="728"/>
      <c r="U621" s="728"/>
      <c r="V621" s="728"/>
      <c r="W621" s="728"/>
      <c r="X621" s="728"/>
      <c r="Y621" s="728"/>
      <c r="Z621" s="728"/>
    </row>
    <row r="622" spans="1:26">
      <c r="A622" s="867" t="str">
        <f>A578</f>
        <v>IV.</v>
      </c>
      <c r="B622" s="868" t="s">
        <v>348</v>
      </c>
      <c r="C622" s="869"/>
      <c r="D622" s="870"/>
      <c r="E622" s="871"/>
      <c r="F622" s="866">
        <f>SUM(F579:F621)</f>
        <v>0</v>
      </c>
      <c r="G622" s="807"/>
      <c r="H622" s="808"/>
      <c r="I622" s="808"/>
      <c r="J622" s="808"/>
      <c r="K622" s="808"/>
      <c r="L622" s="808"/>
      <c r="M622" s="808"/>
      <c r="N622" s="808"/>
      <c r="O622" s="808"/>
      <c r="P622" s="808"/>
      <c r="Q622" s="808"/>
      <c r="R622" s="808"/>
      <c r="S622" s="808"/>
      <c r="T622" s="808"/>
      <c r="U622" s="808"/>
      <c r="V622" s="808"/>
      <c r="W622" s="808"/>
      <c r="X622" s="808"/>
      <c r="Y622" s="808"/>
      <c r="Z622" s="808"/>
    </row>
    <row r="623" spans="1:26">
      <c r="A623" s="777"/>
      <c r="B623" s="778"/>
      <c r="C623" s="712"/>
      <c r="D623" s="779"/>
      <c r="E623" s="780"/>
      <c r="F623" s="806"/>
      <c r="G623" s="807"/>
      <c r="H623" s="808"/>
      <c r="I623" s="808"/>
      <c r="J623" s="808"/>
      <c r="K623" s="808"/>
      <c r="L623" s="808"/>
      <c r="M623" s="808"/>
      <c r="N623" s="808"/>
      <c r="O623" s="808"/>
      <c r="P623" s="808"/>
      <c r="Q623" s="808"/>
      <c r="R623" s="808"/>
      <c r="S623" s="808"/>
      <c r="T623" s="808"/>
      <c r="U623" s="808"/>
      <c r="V623" s="808"/>
      <c r="W623" s="808"/>
      <c r="X623" s="808"/>
      <c r="Y623" s="808"/>
      <c r="Z623" s="808"/>
    </row>
    <row r="624" spans="1:26">
      <c r="A624" s="777"/>
      <c r="B624" s="778"/>
      <c r="C624" s="712"/>
      <c r="D624" s="779"/>
      <c r="E624" s="780"/>
      <c r="F624" s="806"/>
      <c r="G624" s="807"/>
      <c r="H624" s="808"/>
      <c r="I624" s="808"/>
      <c r="J624" s="808"/>
      <c r="K624" s="808"/>
      <c r="L624" s="808"/>
      <c r="M624" s="808"/>
      <c r="N624" s="808"/>
      <c r="O624" s="808"/>
      <c r="P624" s="808"/>
      <c r="Q624" s="808"/>
      <c r="R624" s="808"/>
      <c r="S624" s="808"/>
      <c r="T624" s="808"/>
      <c r="U624" s="808"/>
      <c r="V624" s="808"/>
      <c r="W624" s="808"/>
      <c r="X624" s="808"/>
      <c r="Y624" s="808"/>
      <c r="Z624" s="808"/>
    </row>
    <row r="625" spans="1:26">
      <c r="A625" s="783" t="s">
        <v>217</v>
      </c>
      <c r="B625" s="784" t="s">
        <v>1253</v>
      </c>
      <c r="C625" s="785"/>
      <c r="D625" s="786"/>
      <c r="E625" s="787"/>
      <c r="F625" s="786"/>
      <c r="H625" s="728"/>
      <c r="I625" s="728"/>
      <c r="J625" s="728"/>
      <c r="K625" s="728"/>
      <c r="L625" s="728"/>
      <c r="M625" s="728"/>
      <c r="N625" s="728"/>
      <c r="O625" s="728"/>
      <c r="P625" s="728"/>
      <c r="Q625" s="728"/>
      <c r="R625" s="728"/>
      <c r="S625" s="728"/>
      <c r="T625" s="728"/>
      <c r="U625" s="728"/>
      <c r="V625" s="728"/>
      <c r="W625" s="728"/>
      <c r="X625" s="728"/>
      <c r="Y625" s="728"/>
      <c r="Z625" s="728"/>
    </row>
    <row r="626" spans="1:26">
      <c r="A626" s="736"/>
      <c r="B626" s="747"/>
      <c r="C626" s="738"/>
      <c r="D626" s="739"/>
      <c r="E626" s="740"/>
      <c r="F626" s="739"/>
      <c r="H626" s="728"/>
      <c r="I626" s="728"/>
      <c r="J626" s="728"/>
      <c r="K626" s="728"/>
      <c r="L626" s="728"/>
      <c r="M626" s="728"/>
      <c r="N626" s="728"/>
      <c r="O626" s="728"/>
      <c r="P626" s="728"/>
      <c r="Q626" s="728"/>
      <c r="R626" s="728"/>
      <c r="S626" s="728"/>
      <c r="T626" s="728"/>
      <c r="U626" s="728"/>
      <c r="V626" s="728"/>
      <c r="W626" s="728"/>
      <c r="X626" s="728"/>
      <c r="Y626" s="728"/>
      <c r="Z626" s="728"/>
    </row>
    <row r="627" spans="1:26">
      <c r="A627" s="736"/>
      <c r="B627" s="747"/>
      <c r="C627" s="738"/>
      <c r="D627" s="739"/>
      <c r="E627" s="740"/>
      <c r="F627" s="739"/>
      <c r="H627" s="728"/>
      <c r="I627" s="728"/>
      <c r="J627" s="728"/>
      <c r="K627" s="728"/>
      <c r="L627" s="728"/>
      <c r="M627" s="728"/>
      <c r="N627" s="728"/>
      <c r="O627" s="728"/>
      <c r="P627" s="728"/>
      <c r="Q627" s="728"/>
      <c r="R627" s="728"/>
      <c r="S627" s="728"/>
      <c r="T627" s="728"/>
      <c r="U627" s="728"/>
      <c r="V627" s="728"/>
      <c r="W627" s="728"/>
      <c r="X627" s="728"/>
      <c r="Y627" s="728"/>
      <c r="Z627" s="728"/>
    </row>
    <row r="628" spans="1:26">
      <c r="A628" s="763" t="s">
        <v>172</v>
      </c>
      <c r="B628" s="764" t="s">
        <v>1718</v>
      </c>
      <c r="C628" s="738"/>
      <c r="D628" s="739"/>
      <c r="E628" s="740"/>
      <c r="F628" s="739"/>
      <c r="H628" s="728"/>
      <c r="I628" s="728"/>
      <c r="J628" s="728"/>
      <c r="K628" s="728"/>
      <c r="L628" s="728"/>
      <c r="M628" s="728"/>
      <c r="N628" s="728"/>
      <c r="O628" s="728"/>
      <c r="P628" s="728"/>
      <c r="Q628" s="728"/>
      <c r="R628" s="728"/>
      <c r="S628" s="728"/>
      <c r="T628" s="728"/>
      <c r="U628" s="728"/>
      <c r="V628" s="728"/>
      <c r="W628" s="728"/>
      <c r="X628" s="728"/>
      <c r="Y628" s="728"/>
      <c r="Z628" s="728"/>
    </row>
    <row r="629" spans="1:26" ht="132">
      <c r="A629" s="736"/>
      <c r="B629" s="747" t="s">
        <v>2155</v>
      </c>
      <c r="C629" s="738"/>
      <c r="D629" s="739"/>
      <c r="E629" s="740"/>
      <c r="F629" s="739"/>
      <c r="G629" s="765"/>
      <c r="H629" s="728"/>
      <c r="I629" s="728"/>
      <c r="J629" s="728"/>
      <c r="K629" s="728"/>
      <c r="L629" s="728"/>
      <c r="M629" s="728"/>
      <c r="N629" s="728"/>
      <c r="O629" s="728"/>
      <c r="P629" s="728"/>
      <c r="Q629" s="728"/>
      <c r="R629" s="728"/>
      <c r="S629" s="728"/>
      <c r="T629" s="728"/>
      <c r="U629" s="728"/>
      <c r="V629" s="728"/>
      <c r="W629" s="728"/>
      <c r="X629" s="728"/>
      <c r="Y629" s="728"/>
      <c r="Z629" s="728"/>
    </row>
    <row r="630" spans="1:26">
      <c r="A630" s="736"/>
      <c r="B630" s="747" t="s">
        <v>306</v>
      </c>
      <c r="C630" s="738"/>
      <c r="D630" s="748"/>
      <c r="E630" s="749"/>
      <c r="F630" s="757">
        <f>D630*E630</f>
        <v>0</v>
      </c>
      <c r="H630" s="728"/>
      <c r="I630" s="728"/>
      <c r="J630" s="728"/>
      <c r="K630" s="728"/>
      <c r="L630" s="728"/>
      <c r="M630" s="728"/>
      <c r="N630" s="728"/>
      <c r="O630" s="728"/>
      <c r="P630" s="728"/>
      <c r="Q630" s="728"/>
      <c r="R630" s="728"/>
      <c r="S630" s="728"/>
      <c r="T630" s="728"/>
      <c r="U630" s="728"/>
      <c r="V630" s="728"/>
      <c r="W630" s="728"/>
      <c r="X630" s="728"/>
      <c r="Y630" s="728"/>
      <c r="Z630" s="728"/>
    </row>
    <row r="631" spans="1:26" ht="26.4">
      <c r="A631" s="736" t="s">
        <v>178</v>
      </c>
      <c r="B631" s="747" t="s">
        <v>1719</v>
      </c>
      <c r="C631" s="738"/>
      <c r="D631" s="748"/>
      <c r="E631" s="749"/>
      <c r="F631" s="757">
        <f>D631*E631</f>
        <v>0</v>
      </c>
      <c r="H631" s="728"/>
      <c r="I631" s="728"/>
      <c r="J631" s="728"/>
      <c r="K631" s="728"/>
      <c r="L631" s="728"/>
      <c r="M631" s="728"/>
      <c r="N631" s="728"/>
      <c r="O631" s="728"/>
      <c r="P631" s="728"/>
      <c r="Q631" s="728"/>
      <c r="R631" s="728"/>
      <c r="S631" s="728"/>
      <c r="T631" s="728"/>
      <c r="U631" s="728"/>
      <c r="V631" s="728"/>
      <c r="W631" s="728"/>
      <c r="X631" s="728"/>
      <c r="Y631" s="728"/>
      <c r="Z631" s="728"/>
    </row>
    <row r="632" spans="1:26">
      <c r="A632" s="736" t="s">
        <v>178</v>
      </c>
      <c r="B632" s="747" t="s">
        <v>1720</v>
      </c>
      <c r="C632" s="738"/>
      <c r="D632" s="748"/>
      <c r="E632" s="749"/>
      <c r="F632" s="757"/>
      <c r="H632" s="728"/>
      <c r="I632" s="728"/>
      <c r="J632" s="728"/>
      <c r="K632" s="728"/>
      <c r="L632" s="728"/>
      <c r="M632" s="728"/>
      <c r="N632" s="728"/>
      <c r="O632" s="728"/>
      <c r="P632" s="728"/>
      <c r="Q632" s="728"/>
      <c r="R632" s="728"/>
      <c r="S632" s="728"/>
      <c r="T632" s="728"/>
      <c r="U632" s="728"/>
      <c r="V632" s="728"/>
      <c r="W632" s="728"/>
      <c r="X632" s="728"/>
      <c r="Y632" s="728"/>
      <c r="Z632" s="728"/>
    </row>
    <row r="633" spans="1:26" ht="39.6">
      <c r="A633" s="736" t="s">
        <v>178</v>
      </c>
      <c r="B633" s="789" t="s">
        <v>327</v>
      </c>
      <c r="C633" s="738"/>
      <c r="D633" s="748"/>
      <c r="E633" s="749"/>
      <c r="F633" s="757">
        <f>D633*E633</f>
        <v>0</v>
      </c>
      <c r="H633" s="728"/>
      <c r="I633" s="728"/>
      <c r="J633" s="728"/>
      <c r="K633" s="728"/>
      <c r="L633" s="728"/>
      <c r="M633" s="728"/>
      <c r="N633" s="728"/>
      <c r="O633" s="728"/>
      <c r="P633" s="728"/>
      <c r="Q633" s="728"/>
      <c r="R633" s="728"/>
      <c r="S633" s="728"/>
      <c r="T633" s="728"/>
      <c r="U633" s="728"/>
      <c r="V633" s="728"/>
      <c r="W633" s="728"/>
      <c r="X633" s="728"/>
      <c r="Y633" s="728"/>
      <c r="Z633" s="728"/>
    </row>
    <row r="634" spans="1:26">
      <c r="A634" s="736" t="s">
        <v>178</v>
      </c>
      <c r="B634" s="789" t="s">
        <v>323</v>
      </c>
      <c r="C634" s="738"/>
      <c r="D634" s="748"/>
      <c r="E634" s="749"/>
      <c r="F634" s="757">
        <f>D634*E634</f>
        <v>0</v>
      </c>
      <c r="H634" s="728"/>
      <c r="I634" s="728"/>
      <c r="J634" s="728"/>
      <c r="K634" s="728"/>
      <c r="L634" s="728"/>
      <c r="M634" s="728"/>
      <c r="N634" s="728"/>
      <c r="O634" s="728"/>
      <c r="P634" s="728"/>
      <c r="Q634" s="728"/>
      <c r="R634" s="728"/>
      <c r="S634" s="728"/>
      <c r="T634" s="728"/>
      <c r="U634" s="728"/>
      <c r="V634" s="728"/>
      <c r="W634" s="728"/>
      <c r="X634" s="728"/>
      <c r="Y634" s="728"/>
      <c r="Z634" s="728"/>
    </row>
    <row r="635" spans="1:26" ht="39.6">
      <c r="A635" s="736" t="s">
        <v>178</v>
      </c>
      <c r="B635" s="90" t="s">
        <v>313</v>
      </c>
      <c r="C635" s="738"/>
      <c r="D635" s="748"/>
      <c r="E635" s="749"/>
      <c r="F635" s="757">
        <f>D635*E635</f>
        <v>0</v>
      </c>
      <c r="H635" s="728"/>
      <c r="I635" s="728"/>
      <c r="J635" s="728"/>
      <c r="K635" s="728"/>
      <c r="L635" s="728"/>
      <c r="M635" s="728"/>
      <c r="N635" s="728"/>
      <c r="O635" s="728"/>
      <c r="P635" s="728"/>
      <c r="Q635" s="728"/>
      <c r="R635" s="728"/>
      <c r="S635" s="728"/>
      <c r="T635" s="728"/>
      <c r="U635" s="728"/>
      <c r="V635" s="728"/>
      <c r="W635" s="728"/>
      <c r="X635" s="728"/>
      <c r="Y635" s="728"/>
      <c r="Z635" s="728"/>
    </row>
    <row r="636" spans="1:26">
      <c r="A636" s="736"/>
      <c r="B636" s="747" t="s">
        <v>214</v>
      </c>
      <c r="C636" s="738"/>
      <c r="D636" s="739"/>
      <c r="E636" s="740"/>
      <c r="F636" s="739"/>
      <c r="G636" s="760"/>
      <c r="H636" s="728"/>
      <c r="I636" s="728"/>
      <c r="J636" s="740"/>
      <c r="K636" s="728"/>
      <c r="L636" s="728"/>
      <c r="M636" s="728"/>
      <c r="N636" s="728"/>
      <c r="O636" s="728"/>
      <c r="P636" s="728"/>
      <c r="Q636" s="728"/>
      <c r="R636" s="728"/>
      <c r="S636" s="728"/>
      <c r="T636" s="728"/>
      <c r="U636" s="728"/>
      <c r="V636" s="728"/>
      <c r="W636" s="728"/>
      <c r="X636" s="728"/>
      <c r="Y636" s="728"/>
      <c r="Z636" s="728"/>
    </row>
    <row r="637" spans="1:26">
      <c r="A637" s="736"/>
      <c r="B637" s="872" t="s">
        <v>1721</v>
      </c>
      <c r="C637" s="738" t="s">
        <v>215</v>
      </c>
      <c r="D637" s="739">
        <v>1</v>
      </c>
      <c r="E637" s="740"/>
      <c r="F637" s="739">
        <f>D637*E637</f>
        <v>0</v>
      </c>
      <c r="G637" s="760"/>
      <c r="H637" s="728"/>
      <c r="I637" s="728"/>
      <c r="J637" s="740"/>
      <c r="K637" s="728"/>
      <c r="L637" s="728"/>
      <c r="M637" s="728"/>
      <c r="N637" s="728"/>
      <c r="O637" s="728"/>
      <c r="P637" s="728"/>
      <c r="Q637" s="728"/>
      <c r="R637" s="728"/>
      <c r="S637" s="728"/>
      <c r="T637" s="728"/>
      <c r="U637" s="728"/>
      <c r="V637" s="728"/>
      <c r="W637" s="728"/>
      <c r="X637" s="728"/>
      <c r="Y637" s="728"/>
      <c r="Z637" s="728"/>
    </row>
    <row r="638" spans="1:26">
      <c r="A638" s="736"/>
      <c r="B638" s="872" t="s">
        <v>1722</v>
      </c>
      <c r="C638" s="738" t="s">
        <v>215</v>
      </c>
      <c r="D638" s="739">
        <v>2</v>
      </c>
      <c r="E638" s="740"/>
      <c r="F638" s="739">
        <f>D638*E638</f>
        <v>0</v>
      </c>
      <c r="G638" s="760"/>
      <c r="H638" s="728"/>
      <c r="I638" s="728"/>
      <c r="J638" s="740"/>
      <c r="K638" s="728"/>
      <c r="L638" s="728"/>
      <c r="M638" s="728"/>
      <c r="N638" s="728"/>
      <c r="O638" s="728"/>
      <c r="P638" s="728"/>
      <c r="Q638" s="728"/>
      <c r="R638" s="728"/>
      <c r="S638" s="728"/>
      <c r="T638" s="728"/>
      <c r="U638" s="728"/>
      <c r="V638" s="728"/>
      <c r="W638" s="728"/>
      <c r="X638" s="728"/>
      <c r="Y638" s="728"/>
      <c r="Z638" s="728"/>
    </row>
    <row r="639" spans="1:26">
      <c r="A639" s="736"/>
      <c r="B639" s="747"/>
      <c r="C639" s="738"/>
      <c r="D639" s="739"/>
      <c r="E639" s="740">
        <v>0</v>
      </c>
      <c r="F639" s="739"/>
      <c r="H639" s="728"/>
      <c r="I639" s="728"/>
      <c r="J639" s="740"/>
      <c r="K639" s="728"/>
      <c r="L639" s="728"/>
      <c r="M639" s="728"/>
      <c r="N639" s="728"/>
      <c r="O639" s="728"/>
      <c r="P639" s="728"/>
      <c r="Q639" s="728"/>
      <c r="R639" s="728"/>
      <c r="S639" s="728"/>
      <c r="T639" s="728"/>
      <c r="U639" s="728"/>
      <c r="V639" s="728"/>
      <c r="W639" s="728"/>
      <c r="X639" s="728"/>
      <c r="Y639" s="728"/>
      <c r="Z639" s="728"/>
    </row>
    <row r="640" spans="1:26" ht="26.4">
      <c r="A640" s="763" t="s">
        <v>202</v>
      </c>
      <c r="B640" s="764" t="s">
        <v>1723</v>
      </c>
      <c r="C640" s="738"/>
      <c r="D640" s="739"/>
      <c r="E640" s="740">
        <v>0</v>
      </c>
      <c r="F640" s="739"/>
      <c r="H640" s="728"/>
      <c r="I640" s="728"/>
      <c r="J640" s="740"/>
      <c r="K640" s="728"/>
      <c r="L640" s="728"/>
      <c r="M640" s="728"/>
      <c r="N640" s="728"/>
      <c r="O640" s="728"/>
      <c r="P640" s="728"/>
      <c r="Q640" s="728"/>
      <c r="R640" s="728"/>
      <c r="S640" s="728"/>
      <c r="T640" s="728"/>
      <c r="U640" s="728"/>
      <c r="V640" s="728"/>
      <c r="W640" s="728"/>
      <c r="X640" s="728"/>
      <c r="Y640" s="728"/>
      <c r="Z640" s="728"/>
    </row>
    <row r="641" spans="1:26" ht="105.6">
      <c r="A641" s="736"/>
      <c r="B641" s="747" t="s">
        <v>1724</v>
      </c>
      <c r="C641" s="738"/>
      <c r="D641" s="748"/>
      <c r="E641" s="749">
        <v>0</v>
      </c>
      <c r="F641" s="757"/>
      <c r="G641" s="760"/>
      <c r="H641" s="728"/>
      <c r="I641" s="728"/>
      <c r="J641" s="749"/>
      <c r="K641" s="728"/>
      <c r="L641" s="728"/>
      <c r="M641" s="728"/>
      <c r="N641" s="728"/>
      <c r="O641" s="728"/>
      <c r="P641" s="728"/>
      <c r="Q641" s="728"/>
      <c r="R641" s="728"/>
      <c r="S641" s="728"/>
      <c r="T641" s="728"/>
      <c r="U641" s="728"/>
      <c r="V641" s="728"/>
      <c r="W641" s="728"/>
      <c r="X641" s="728"/>
      <c r="Y641" s="728"/>
      <c r="Z641" s="728"/>
    </row>
    <row r="642" spans="1:26">
      <c r="A642" s="736"/>
      <c r="B642" s="747" t="s">
        <v>306</v>
      </c>
      <c r="C642" s="738"/>
      <c r="D642" s="748"/>
      <c r="E642" s="749"/>
      <c r="F642" s="757">
        <f t="shared" ref="F642:F647" si="33">D642*E642</f>
        <v>0</v>
      </c>
      <c r="G642" s="760"/>
      <c r="H642" s="728"/>
      <c r="I642" s="728"/>
      <c r="J642" s="728"/>
      <c r="K642" s="728"/>
      <c r="L642" s="728"/>
      <c r="M642" s="728"/>
      <c r="N642" s="728"/>
      <c r="O642" s="728"/>
      <c r="P642" s="728"/>
      <c r="Q642" s="728"/>
      <c r="R642" s="728"/>
      <c r="S642" s="728"/>
      <c r="T642" s="728"/>
      <c r="U642" s="728"/>
      <c r="V642" s="728"/>
      <c r="W642" s="728"/>
      <c r="X642" s="728"/>
      <c r="Y642" s="728"/>
      <c r="Z642" s="728"/>
    </row>
    <row r="643" spans="1:26" ht="26.4">
      <c r="A643" s="736" t="s">
        <v>178</v>
      </c>
      <c r="B643" s="747" t="s">
        <v>1725</v>
      </c>
      <c r="C643" s="738"/>
      <c r="D643" s="748"/>
      <c r="E643" s="749">
        <v>0</v>
      </c>
      <c r="F643" s="757">
        <f t="shared" si="33"/>
        <v>0</v>
      </c>
      <c r="G643" s="760"/>
      <c r="H643" s="728"/>
      <c r="I643" s="728"/>
      <c r="J643" s="749"/>
      <c r="K643" s="728"/>
      <c r="L643" s="728"/>
      <c r="M643" s="728"/>
      <c r="N643" s="728"/>
      <c r="O643" s="728"/>
      <c r="P643" s="728"/>
      <c r="Q643" s="728"/>
      <c r="R643" s="728"/>
      <c r="S643" s="728"/>
      <c r="T643" s="728"/>
      <c r="U643" s="728"/>
      <c r="V643" s="728"/>
      <c r="W643" s="728"/>
      <c r="X643" s="728"/>
      <c r="Y643" s="728"/>
      <c r="Z643" s="728"/>
    </row>
    <row r="644" spans="1:26" ht="39.6">
      <c r="A644" s="736" t="s">
        <v>178</v>
      </c>
      <c r="B644" s="789" t="s">
        <v>327</v>
      </c>
      <c r="C644" s="738"/>
      <c r="D644" s="748"/>
      <c r="E644" s="749">
        <v>0</v>
      </c>
      <c r="F644" s="757">
        <f t="shared" si="33"/>
        <v>0</v>
      </c>
      <c r="G644" s="760"/>
      <c r="H644" s="728"/>
      <c r="I644" s="728"/>
      <c r="J644" s="749"/>
      <c r="K644" s="728"/>
      <c r="L644" s="728"/>
      <c r="M644" s="728"/>
      <c r="N644" s="728"/>
      <c r="O644" s="728"/>
      <c r="P644" s="728"/>
      <c r="Q644" s="728"/>
      <c r="R644" s="728"/>
      <c r="S644" s="728"/>
      <c r="T644" s="728"/>
      <c r="U644" s="728"/>
      <c r="V644" s="728"/>
      <c r="W644" s="728"/>
      <c r="X644" s="728"/>
      <c r="Y644" s="728"/>
      <c r="Z644" s="728"/>
    </row>
    <row r="645" spans="1:26">
      <c r="A645" s="736" t="s">
        <v>178</v>
      </c>
      <c r="B645" s="789" t="s">
        <v>323</v>
      </c>
      <c r="C645" s="738"/>
      <c r="D645" s="748"/>
      <c r="E645" s="749">
        <v>0</v>
      </c>
      <c r="F645" s="757">
        <f t="shared" si="33"/>
        <v>0</v>
      </c>
      <c r="H645" s="728"/>
      <c r="I645" s="728"/>
      <c r="J645" s="749"/>
      <c r="K645" s="728"/>
      <c r="L645" s="728"/>
      <c r="M645" s="728"/>
      <c r="N645" s="728"/>
      <c r="O645" s="728"/>
      <c r="P645" s="728"/>
      <c r="Q645" s="728"/>
      <c r="R645" s="728"/>
      <c r="S645" s="728"/>
      <c r="T645" s="728"/>
      <c r="U645" s="728"/>
      <c r="V645" s="728"/>
      <c r="W645" s="728"/>
      <c r="X645" s="728"/>
      <c r="Y645" s="728"/>
      <c r="Z645" s="728"/>
    </row>
    <row r="646" spans="1:26" ht="39.6">
      <c r="A646" s="736" t="s">
        <v>178</v>
      </c>
      <c r="B646" s="90" t="s">
        <v>313</v>
      </c>
      <c r="C646" s="738"/>
      <c r="D646" s="748"/>
      <c r="E646" s="749">
        <v>0</v>
      </c>
      <c r="F646" s="757">
        <f t="shared" si="33"/>
        <v>0</v>
      </c>
      <c r="H646" s="728"/>
      <c r="I646" s="728"/>
      <c r="J646" s="749"/>
      <c r="K646" s="728"/>
      <c r="L646" s="728"/>
      <c r="M646" s="728"/>
      <c r="N646" s="728"/>
      <c r="O646" s="728"/>
      <c r="P646" s="728"/>
      <c r="Q646" s="728"/>
      <c r="R646" s="728"/>
      <c r="S646" s="728"/>
      <c r="T646" s="728"/>
      <c r="U646" s="728"/>
      <c r="V646" s="728"/>
      <c r="W646" s="728"/>
      <c r="X646" s="728"/>
      <c r="Y646" s="728"/>
      <c r="Z646" s="728"/>
    </row>
    <row r="647" spans="1:26">
      <c r="A647" s="736"/>
      <c r="B647" s="747" t="s">
        <v>1726</v>
      </c>
      <c r="C647" s="738" t="s">
        <v>216</v>
      </c>
      <c r="D647" s="739">
        <v>13300</v>
      </c>
      <c r="E647" s="740"/>
      <c r="F647" s="739">
        <f t="shared" si="33"/>
        <v>0</v>
      </c>
      <c r="H647" s="728"/>
      <c r="I647" s="728"/>
      <c r="J647" s="740"/>
      <c r="K647" s="728">
        <f t="shared" ref="K647:K648" si="34">J647/7.5435</f>
        <v>0</v>
      </c>
      <c r="L647" s="728"/>
      <c r="M647" s="728"/>
      <c r="N647" s="728"/>
      <c r="O647" s="728"/>
      <c r="P647" s="728"/>
      <c r="Q647" s="728"/>
      <c r="R647" s="728"/>
      <c r="S647" s="728"/>
      <c r="T647" s="728"/>
      <c r="U647" s="728"/>
      <c r="V647" s="728"/>
      <c r="W647" s="728"/>
      <c r="X647" s="728"/>
      <c r="Y647" s="728"/>
      <c r="Z647" s="728"/>
    </row>
    <row r="648" spans="1:26">
      <c r="A648" s="736"/>
      <c r="B648" s="747"/>
      <c r="C648" s="738"/>
      <c r="D648" s="748"/>
      <c r="E648" s="749">
        <v>0</v>
      </c>
      <c r="F648" s="757"/>
      <c r="H648" s="728"/>
      <c r="I648" s="728"/>
      <c r="J648" s="749"/>
      <c r="K648" s="728">
        <f t="shared" si="34"/>
        <v>0</v>
      </c>
      <c r="L648" s="728"/>
      <c r="M648" s="728"/>
      <c r="N648" s="728"/>
      <c r="O648" s="728"/>
      <c r="P648" s="728"/>
      <c r="Q648" s="728"/>
      <c r="R648" s="728"/>
      <c r="S648" s="728"/>
      <c r="T648" s="728"/>
      <c r="U648" s="728"/>
      <c r="V648" s="728"/>
      <c r="W648" s="728"/>
      <c r="X648" s="728"/>
      <c r="Y648" s="728"/>
      <c r="Z648" s="728"/>
    </row>
    <row r="649" spans="1:26" ht="26.4">
      <c r="A649" s="763" t="s">
        <v>203</v>
      </c>
      <c r="B649" s="764" t="s">
        <v>2270</v>
      </c>
      <c r="C649" s="738"/>
      <c r="D649" s="748"/>
      <c r="E649" s="749"/>
      <c r="F649" s="757"/>
      <c r="H649" s="728"/>
      <c r="I649" s="728"/>
      <c r="J649" s="749"/>
      <c r="K649" s="728"/>
      <c r="L649" s="728"/>
      <c r="M649" s="728"/>
      <c r="N649" s="728"/>
      <c r="O649" s="728"/>
      <c r="P649" s="728"/>
      <c r="Q649" s="728"/>
      <c r="R649" s="728"/>
      <c r="S649" s="728"/>
      <c r="T649" s="728"/>
      <c r="U649" s="728"/>
      <c r="V649" s="728"/>
      <c r="W649" s="728"/>
      <c r="X649" s="728"/>
      <c r="Y649" s="728"/>
      <c r="Z649" s="728"/>
    </row>
    <row r="650" spans="1:26" ht="184.8">
      <c r="A650" s="736"/>
      <c r="B650" s="747" t="s">
        <v>2269</v>
      </c>
      <c r="C650" s="738"/>
      <c r="D650" s="748"/>
      <c r="E650" s="749"/>
      <c r="F650" s="757"/>
      <c r="H650" s="728"/>
      <c r="I650" s="728"/>
      <c r="J650" s="749"/>
      <c r="K650" s="728"/>
      <c r="L650" s="728"/>
      <c r="M650" s="728"/>
      <c r="N650" s="728"/>
      <c r="O650" s="728"/>
      <c r="P650" s="728"/>
      <c r="Q650" s="728"/>
      <c r="R650" s="728"/>
      <c r="S650" s="728"/>
      <c r="T650" s="728"/>
      <c r="U650" s="728"/>
      <c r="V650" s="728"/>
      <c r="W650" s="728"/>
      <c r="X650" s="728"/>
      <c r="Y650" s="728"/>
      <c r="Z650" s="728"/>
    </row>
    <row r="651" spans="1:26">
      <c r="A651" s="736"/>
      <c r="B651" s="747" t="s">
        <v>306</v>
      </c>
      <c r="C651" s="738"/>
      <c r="D651" s="748"/>
      <c r="E651" s="749"/>
      <c r="F651" s="757">
        <f t="shared" ref="F651:F656" si="35">D651*E651</f>
        <v>0</v>
      </c>
      <c r="H651" s="728"/>
      <c r="I651" s="728"/>
      <c r="J651" s="749"/>
      <c r="K651" s="728"/>
      <c r="L651" s="728"/>
      <c r="M651" s="728"/>
      <c r="N651" s="728"/>
      <c r="O651" s="728"/>
      <c r="P651" s="728"/>
      <c r="Q651" s="728"/>
      <c r="R651" s="728"/>
      <c r="S651" s="728"/>
      <c r="T651" s="728"/>
      <c r="U651" s="728"/>
      <c r="V651" s="728"/>
      <c r="W651" s="728"/>
      <c r="X651" s="728"/>
      <c r="Y651" s="728"/>
      <c r="Z651" s="728"/>
    </row>
    <row r="652" spans="1:26" ht="26.4">
      <c r="A652" s="736" t="s">
        <v>178</v>
      </c>
      <c r="B652" s="747" t="s">
        <v>2267</v>
      </c>
      <c r="C652" s="738"/>
      <c r="D652" s="748"/>
      <c r="E652" s="749">
        <v>0</v>
      </c>
      <c r="F652" s="757">
        <f t="shared" si="35"/>
        <v>0</v>
      </c>
      <c r="H652" s="728"/>
      <c r="I652" s="728"/>
      <c r="J652" s="749"/>
      <c r="K652" s="728"/>
      <c r="L652" s="728"/>
      <c r="M652" s="728"/>
      <c r="N652" s="728"/>
      <c r="O652" s="728"/>
      <c r="P652" s="728"/>
      <c r="Q652" s="728"/>
      <c r="R652" s="728"/>
      <c r="S652" s="728"/>
      <c r="T652" s="728"/>
      <c r="U652" s="728"/>
      <c r="V652" s="728"/>
      <c r="W652" s="728"/>
      <c r="X652" s="728"/>
      <c r="Y652" s="728"/>
      <c r="Z652" s="728"/>
    </row>
    <row r="653" spans="1:26" ht="52.8">
      <c r="A653" s="736" t="s">
        <v>178</v>
      </c>
      <c r="B653" s="747" t="s">
        <v>2268</v>
      </c>
      <c r="C653" s="738"/>
      <c r="D653" s="748"/>
      <c r="E653" s="749"/>
      <c r="F653" s="757"/>
      <c r="H653" s="728"/>
      <c r="I653" s="728"/>
      <c r="J653" s="749"/>
      <c r="K653" s="728"/>
      <c r="L653" s="728"/>
      <c r="M653" s="728"/>
      <c r="N653" s="728"/>
      <c r="O653" s="728"/>
      <c r="P653" s="728"/>
      <c r="Q653" s="728"/>
      <c r="R653" s="728"/>
      <c r="S653" s="728"/>
      <c r="T653" s="728"/>
      <c r="U653" s="728"/>
      <c r="V653" s="728"/>
      <c r="W653" s="728"/>
      <c r="X653" s="728"/>
      <c r="Y653" s="728"/>
      <c r="Z653" s="728"/>
    </row>
    <row r="654" spans="1:26">
      <c r="A654" s="736" t="s">
        <v>178</v>
      </c>
      <c r="B654" s="789" t="s">
        <v>323</v>
      </c>
      <c r="C654" s="738"/>
      <c r="D654" s="748"/>
      <c r="E654" s="749">
        <v>0</v>
      </c>
      <c r="F654" s="757">
        <f t="shared" si="35"/>
        <v>0</v>
      </c>
      <c r="H654" s="728"/>
      <c r="I654" s="728"/>
      <c r="J654" s="749"/>
      <c r="K654" s="728"/>
      <c r="L654" s="728"/>
      <c r="M654" s="728"/>
      <c r="N654" s="728"/>
      <c r="O654" s="728"/>
      <c r="P654" s="728"/>
      <c r="Q654" s="728"/>
      <c r="R654" s="728"/>
      <c r="S654" s="728"/>
      <c r="T654" s="728"/>
      <c r="U654" s="728"/>
      <c r="V654" s="728"/>
      <c r="W654" s="728"/>
      <c r="X654" s="728"/>
      <c r="Y654" s="728"/>
      <c r="Z654" s="728"/>
    </row>
    <row r="655" spans="1:26" ht="39.6">
      <c r="A655" s="736" t="s">
        <v>178</v>
      </c>
      <c r="B655" s="90" t="s">
        <v>313</v>
      </c>
      <c r="C655" s="738"/>
      <c r="D655" s="748"/>
      <c r="E655" s="749">
        <v>0</v>
      </c>
      <c r="F655" s="757">
        <f t="shared" si="35"/>
        <v>0</v>
      </c>
      <c r="H655" s="728"/>
      <c r="I655" s="728"/>
      <c r="J655" s="749"/>
      <c r="K655" s="728"/>
      <c r="L655" s="728"/>
      <c r="M655" s="728"/>
      <c r="N655" s="728"/>
      <c r="O655" s="728"/>
      <c r="P655" s="728"/>
      <c r="Q655" s="728"/>
      <c r="R655" s="728"/>
      <c r="S655" s="728"/>
      <c r="T655" s="728"/>
      <c r="U655" s="728"/>
      <c r="V655" s="728"/>
      <c r="W655" s="728"/>
      <c r="X655" s="728"/>
      <c r="Y655" s="728"/>
      <c r="Z655" s="728"/>
    </row>
    <row r="656" spans="1:26">
      <c r="A656" s="736"/>
      <c r="B656" s="747" t="s">
        <v>222</v>
      </c>
      <c r="C656" s="738" t="s">
        <v>201</v>
      </c>
      <c r="D656" s="739">
        <v>1</v>
      </c>
      <c r="E656" s="740"/>
      <c r="F656" s="739">
        <f t="shared" si="35"/>
        <v>0</v>
      </c>
      <c r="H656" s="728"/>
      <c r="I656" s="728"/>
      <c r="J656" s="749"/>
      <c r="K656" s="728"/>
      <c r="L656" s="728"/>
      <c r="M656" s="728"/>
      <c r="N656" s="728"/>
      <c r="O656" s="728"/>
      <c r="P656" s="728"/>
      <c r="Q656" s="728"/>
      <c r="R656" s="728"/>
      <c r="S656" s="728"/>
      <c r="T656" s="728"/>
      <c r="U656" s="728"/>
      <c r="V656" s="728"/>
      <c r="W656" s="728"/>
      <c r="X656" s="728"/>
      <c r="Y656" s="728"/>
      <c r="Z656" s="728"/>
    </row>
    <row r="657" spans="1:26">
      <c r="A657" s="736"/>
      <c r="B657" s="747"/>
      <c r="C657" s="738"/>
      <c r="D657" s="748"/>
      <c r="E657" s="749"/>
      <c r="F657" s="757"/>
      <c r="H657" s="728"/>
      <c r="I657" s="728"/>
      <c r="J657" s="749"/>
      <c r="K657" s="728"/>
      <c r="L657" s="728"/>
      <c r="M657" s="728"/>
      <c r="N657" s="728"/>
      <c r="O657" s="728"/>
      <c r="P657" s="728"/>
      <c r="Q657" s="728"/>
      <c r="R657" s="728"/>
      <c r="S657" s="728"/>
      <c r="T657" s="728"/>
      <c r="U657" s="728"/>
      <c r="V657" s="728"/>
      <c r="W657" s="728"/>
      <c r="X657" s="728"/>
      <c r="Y657" s="728"/>
      <c r="Z657" s="728"/>
    </row>
    <row r="658" spans="1:26">
      <c r="A658" s="867" t="str">
        <f>A625</f>
        <v>V.</v>
      </c>
      <c r="B658" s="868" t="s">
        <v>1727</v>
      </c>
      <c r="C658" s="869"/>
      <c r="D658" s="870"/>
      <c r="E658" s="871"/>
      <c r="F658" s="866">
        <f>SUM(F626:F657)</f>
        <v>0</v>
      </c>
      <c r="G658" s="807"/>
      <c r="H658" s="808"/>
      <c r="I658" s="808"/>
      <c r="J658" s="808"/>
      <c r="K658" s="808"/>
      <c r="L658" s="808"/>
      <c r="M658" s="808"/>
      <c r="N658" s="808"/>
      <c r="O658" s="808"/>
      <c r="P658" s="808"/>
      <c r="Q658" s="808"/>
      <c r="R658" s="808"/>
      <c r="S658" s="808"/>
      <c r="T658" s="808"/>
      <c r="U658" s="808"/>
      <c r="V658" s="808"/>
      <c r="W658" s="808"/>
      <c r="X658" s="808"/>
      <c r="Y658" s="808"/>
      <c r="Z658" s="808"/>
    </row>
    <row r="659" spans="1:26">
      <c r="A659" s="777"/>
      <c r="B659" s="778"/>
      <c r="C659" s="712"/>
      <c r="D659" s="779"/>
      <c r="E659" s="780"/>
      <c r="F659" s="806"/>
      <c r="G659" s="807"/>
      <c r="H659" s="808"/>
      <c r="I659" s="808"/>
      <c r="J659" s="808"/>
      <c r="K659" s="808"/>
      <c r="L659" s="808"/>
      <c r="M659" s="808"/>
      <c r="N659" s="808"/>
      <c r="O659" s="808"/>
      <c r="P659" s="808"/>
      <c r="Q659" s="808"/>
      <c r="R659" s="808"/>
      <c r="S659" s="808"/>
      <c r="T659" s="808"/>
      <c r="U659" s="808"/>
      <c r="V659" s="808"/>
      <c r="W659" s="808"/>
      <c r="X659" s="808"/>
      <c r="Y659" s="808"/>
      <c r="Z659" s="808"/>
    </row>
    <row r="660" spans="1:26">
      <c r="A660" s="777"/>
      <c r="B660" s="778"/>
      <c r="C660" s="712"/>
      <c r="D660" s="779"/>
      <c r="E660" s="780"/>
      <c r="F660" s="806"/>
      <c r="G660" s="807"/>
      <c r="H660" s="808"/>
      <c r="I660" s="808"/>
      <c r="J660" s="808"/>
      <c r="K660" s="808"/>
      <c r="L660" s="808"/>
      <c r="M660" s="808"/>
      <c r="N660" s="808"/>
      <c r="O660" s="808"/>
      <c r="P660" s="808"/>
      <c r="Q660" s="808"/>
      <c r="R660" s="808"/>
      <c r="S660" s="808"/>
      <c r="T660" s="808"/>
      <c r="U660" s="808"/>
      <c r="V660" s="808"/>
      <c r="W660" s="808"/>
      <c r="X660" s="808"/>
      <c r="Y660" s="808"/>
      <c r="Z660" s="808"/>
    </row>
    <row r="661" spans="1:26">
      <c r="A661" s="873" t="s">
        <v>218</v>
      </c>
      <c r="B661" s="874" t="s">
        <v>159</v>
      </c>
      <c r="C661" s="875"/>
      <c r="D661" s="876"/>
      <c r="E661" s="877"/>
      <c r="F661" s="878"/>
      <c r="G661" s="807"/>
      <c r="H661" s="808"/>
      <c r="I661" s="808"/>
      <c r="J661" s="808"/>
      <c r="K661" s="808"/>
      <c r="L661" s="808"/>
      <c r="M661" s="808"/>
      <c r="N661" s="808"/>
      <c r="O661" s="808"/>
      <c r="P661" s="808"/>
      <c r="Q661" s="808"/>
      <c r="R661" s="808"/>
      <c r="S661" s="808"/>
      <c r="T661" s="808"/>
      <c r="U661" s="808"/>
      <c r="V661" s="808"/>
      <c r="W661" s="808"/>
      <c r="X661" s="808"/>
      <c r="Y661" s="808"/>
      <c r="Z661" s="808"/>
    </row>
    <row r="662" spans="1:26">
      <c r="A662" s="777"/>
      <c r="B662" s="778"/>
      <c r="C662" s="712"/>
      <c r="D662" s="779"/>
      <c r="E662" s="780"/>
      <c r="F662" s="739"/>
      <c r="G662" s="807"/>
      <c r="H662" s="808"/>
      <c r="I662" s="808"/>
      <c r="J662" s="808"/>
      <c r="K662" s="808"/>
      <c r="L662" s="808"/>
      <c r="M662" s="808"/>
      <c r="N662" s="808"/>
      <c r="O662" s="808"/>
      <c r="P662" s="808"/>
      <c r="Q662" s="808"/>
      <c r="R662" s="808"/>
      <c r="S662" s="808"/>
      <c r="T662" s="808"/>
      <c r="U662" s="808"/>
      <c r="V662" s="808"/>
      <c r="W662" s="808"/>
      <c r="X662" s="808"/>
      <c r="Y662" s="808"/>
      <c r="Z662" s="808"/>
    </row>
    <row r="663" spans="1:26" ht="26.4">
      <c r="A663" s="879" t="s">
        <v>172</v>
      </c>
      <c r="B663" s="880" t="s">
        <v>1728</v>
      </c>
      <c r="C663" s="712"/>
      <c r="D663" s="779"/>
      <c r="E663" s="780"/>
      <c r="F663" s="739"/>
      <c r="G663" s="760"/>
      <c r="H663" s="808"/>
      <c r="I663" s="808"/>
      <c r="J663" s="808"/>
      <c r="K663" s="808"/>
      <c r="L663" s="808"/>
      <c r="M663" s="808"/>
      <c r="N663" s="808"/>
      <c r="O663" s="808"/>
      <c r="P663" s="808"/>
      <c r="Q663" s="808"/>
      <c r="R663" s="808"/>
      <c r="S663" s="808"/>
      <c r="T663" s="808"/>
      <c r="U663" s="808"/>
      <c r="V663" s="808"/>
      <c r="W663" s="808"/>
      <c r="X663" s="808"/>
      <c r="Y663" s="808"/>
      <c r="Z663" s="808"/>
    </row>
    <row r="664" spans="1:26" ht="250.8">
      <c r="A664" s="777"/>
      <c r="B664" s="881" t="s">
        <v>2156</v>
      </c>
      <c r="C664" s="712"/>
      <c r="D664" s="779"/>
      <c r="E664" s="780"/>
      <c r="F664" s="739"/>
      <c r="G664" s="852"/>
      <c r="H664" s="808"/>
      <c r="I664" s="808"/>
      <c r="J664" s="808"/>
      <c r="K664" s="808"/>
      <c r="L664" s="808"/>
      <c r="M664" s="808"/>
      <c r="N664" s="808"/>
      <c r="O664" s="808"/>
      <c r="P664" s="808"/>
      <c r="Q664" s="808"/>
      <c r="R664" s="808"/>
      <c r="S664" s="808"/>
      <c r="T664" s="808"/>
      <c r="U664" s="808"/>
      <c r="V664" s="808"/>
      <c r="W664" s="808"/>
      <c r="X664" s="808"/>
      <c r="Y664" s="808"/>
      <c r="Z664" s="808"/>
    </row>
    <row r="665" spans="1:26">
      <c r="A665" s="777"/>
      <c r="B665" s="882" t="s">
        <v>1729</v>
      </c>
      <c r="C665" s="712"/>
      <c r="D665" s="779"/>
      <c r="E665" s="780"/>
      <c r="F665" s="739"/>
      <c r="G665" s="807"/>
      <c r="H665" s="808"/>
      <c r="I665" s="808"/>
      <c r="J665" s="808"/>
      <c r="K665" s="808"/>
      <c r="L665" s="808"/>
      <c r="M665" s="808"/>
      <c r="N665" s="808"/>
      <c r="O665" s="808"/>
      <c r="P665" s="808"/>
      <c r="Q665" s="808"/>
      <c r="R665" s="808"/>
      <c r="S665" s="808"/>
      <c r="T665" s="808"/>
      <c r="U665" s="808"/>
      <c r="V665" s="808"/>
      <c r="W665" s="808"/>
      <c r="X665" s="808"/>
      <c r="Y665" s="808"/>
      <c r="Z665" s="808"/>
    </row>
    <row r="666" spans="1:26" ht="26.4">
      <c r="A666" s="736" t="s">
        <v>178</v>
      </c>
      <c r="B666" s="881" t="s">
        <v>1730</v>
      </c>
      <c r="C666" s="712"/>
      <c r="D666" s="779"/>
      <c r="E666" s="780"/>
      <c r="F666" s="739"/>
      <c r="G666" s="807"/>
      <c r="H666" s="808"/>
      <c r="I666" s="808"/>
      <c r="J666" s="808"/>
      <c r="K666" s="808"/>
      <c r="L666" s="808"/>
      <c r="M666" s="808"/>
      <c r="N666" s="808"/>
      <c r="O666" s="808"/>
      <c r="P666" s="808"/>
      <c r="Q666" s="808"/>
      <c r="R666" s="808"/>
      <c r="S666" s="808"/>
      <c r="T666" s="808"/>
      <c r="U666" s="808"/>
      <c r="V666" s="808"/>
      <c r="W666" s="808"/>
      <c r="X666" s="808"/>
      <c r="Y666" s="808"/>
      <c r="Z666" s="808"/>
    </row>
    <row r="667" spans="1:26" s="824" customFormat="1" ht="52.8">
      <c r="A667" s="736" t="s">
        <v>178</v>
      </c>
      <c r="B667" s="789" t="s">
        <v>326</v>
      </c>
      <c r="C667" s="92"/>
      <c r="D667" s="820"/>
      <c r="E667" s="820"/>
      <c r="F667" s="739"/>
      <c r="G667" s="859"/>
    </row>
    <row r="668" spans="1:26" s="886" customFormat="1">
      <c r="A668" s="736" t="s">
        <v>178</v>
      </c>
      <c r="B668" s="789" t="s">
        <v>323</v>
      </c>
      <c r="C668" s="883"/>
      <c r="D668" s="884"/>
      <c r="E668" s="884"/>
      <c r="F668" s="739"/>
      <c r="G668" s="885"/>
    </row>
    <row r="669" spans="1:26" s="886" customFormat="1" ht="39.6">
      <c r="A669" s="736" t="s">
        <v>178</v>
      </c>
      <c r="B669" s="90" t="s">
        <v>313</v>
      </c>
      <c r="C669" s="883"/>
      <c r="D669" s="884"/>
      <c r="E669" s="884"/>
      <c r="F669" s="739"/>
      <c r="G669" s="885"/>
    </row>
    <row r="670" spans="1:26" s="824" customFormat="1">
      <c r="A670" s="768"/>
      <c r="B670" s="762" t="s">
        <v>2157</v>
      </c>
      <c r="C670" s="818"/>
      <c r="D670" s="820"/>
      <c r="E670" s="820"/>
      <c r="F670" s="739"/>
      <c r="G670" s="859"/>
    </row>
    <row r="671" spans="1:26">
      <c r="A671" s="777"/>
      <c r="B671" s="778"/>
      <c r="C671" s="712" t="s">
        <v>1645</v>
      </c>
      <c r="D671" s="779">
        <v>45</v>
      </c>
      <c r="E671" s="780"/>
      <c r="F671" s="739">
        <f>D671*E671</f>
        <v>0</v>
      </c>
      <c r="G671" s="807"/>
      <c r="H671" s="808"/>
      <c r="I671" s="808"/>
      <c r="J671" s="808"/>
      <c r="K671" s="808"/>
      <c r="L671" s="808"/>
      <c r="M671" s="808"/>
      <c r="N671" s="808"/>
      <c r="O671" s="808"/>
      <c r="P671" s="808"/>
      <c r="Q671" s="808"/>
      <c r="R671" s="808"/>
      <c r="S671" s="808"/>
      <c r="T671" s="808"/>
      <c r="U671" s="808"/>
      <c r="V671" s="808"/>
      <c r="W671" s="808"/>
      <c r="X671" s="808"/>
      <c r="Y671" s="808"/>
      <c r="Z671" s="808"/>
    </row>
    <row r="672" spans="1:26">
      <c r="A672" s="777"/>
      <c r="B672" s="778"/>
      <c r="C672" s="712"/>
      <c r="D672" s="779"/>
      <c r="E672" s="780"/>
      <c r="F672" s="739"/>
      <c r="G672" s="807"/>
      <c r="H672" s="808"/>
      <c r="I672" s="808"/>
      <c r="J672" s="808"/>
      <c r="K672" s="808"/>
      <c r="L672" s="808"/>
      <c r="M672" s="808"/>
      <c r="N672" s="808"/>
      <c r="O672" s="808"/>
      <c r="P672" s="808"/>
      <c r="Q672" s="808"/>
      <c r="R672" s="808"/>
      <c r="S672" s="808"/>
      <c r="T672" s="808"/>
      <c r="U672" s="808"/>
      <c r="V672" s="808"/>
      <c r="W672" s="808"/>
      <c r="X672" s="808"/>
      <c r="Y672" s="808"/>
      <c r="Z672" s="808"/>
    </row>
    <row r="673" spans="1:26" ht="26.4">
      <c r="A673" s="763" t="s">
        <v>202</v>
      </c>
      <c r="B673" s="764" t="s">
        <v>2334</v>
      </c>
      <c r="C673" s="738"/>
      <c r="D673" s="748"/>
      <c r="E673" s="749"/>
      <c r="F673" s="757"/>
      <c r="G673" s="766"/>
      <c r="H673" s="728"/>
      <c r="I673" s="728"/>
      <c r="J673" s="728"/>
      <c r="K673" s="728"/>
      <c r="L673" s="728"/>
      <c r="M673" s="728"/>
      <c r="N673" s="728"/>
      <c r="O673" s="728"/>
      <c r="P673" s="728"/>
      <c r="Q673" s="728"/>
      <c r="R673" s="728"/>
      <c r="S673" s="728"/>
      <c r="T673" s="728"/>
      <c r="U673" s="728"/>
      <c r="V673" s="728"/>
      <c r="W673" s="728"/>
      <c r="X673" s="728"/>
      <c r="Y673" s="728"/>
      <c r="Z673" s="728"/>
    </row>
    <row r="674" spans="1:26" ht="250.8">
      <c r="A674" s="736"/>
      <c r="B674" s="747" t="s">
        <v>2414</v>
      </c>
      <c r="C674" s="738"/>
      <c r="D674" s="748"/>
      <c r="E674" s="749">
        <v>0</v>
      </c>
      <c r="F674" s="757"/>
      <c r="H674" s="728"/>
      <c r="I674" s="728"/>
      <c r="J674" s="728"/>
      <c r="K674" s="728"/>
      <c r="L674" s="728"/>
      <c r="M674" s="728"/>
      <c r="N674" s="728"/>
      <c r="O674" s="728"/>
      <c r="P674" s="728"/>
      <c r="Q674" s="728"/>
      <c r="R674" s="728"/>
      <c r="S674" s="728"/>
      <c r="T674" s="728"/>
      <c r="U674" s="728"/>
      <c r="V674" s="728"/>
      <c r="W674" s="728"/>
      <c r="X674" s="728"/>
      <c r="Y674" s="728"/>
      <c r="Z674" s="728"/>
    </row>
    <row r="675" spans="1:26">
      <c r="A675" s="736"/>
      <c r="B675" s="747" t="s">
        <v>306</v>
      </c>
      <c r="C675" s="738"/>
      <c r="D675" s="748"/>
      <c r="E675" s="749">
        <v>0</v>
      </c>
      <c r="F675" s="757"/>
      <c r="H675" s="728"/>
      <c r="I675" s="728"/>
      <c r="J675" s="728"/>
      <c r="K675" s="728"/>
      <c r="L675" s="728"/>
      <c r="M675" s="728"/>
      <c r="N675" s="728"/>
      <c r="O675" s="728"/>
      <c r="P675" s="728"/>
      <c r="Q675" s="728"/>
      <c r="R675" s="728"/>
      <c r="S675" s="728"/>
      <c r="T675" s="728"/>
      <c r="U675" s="728"/>
      <c r="V675" s="728"/>
      <c r="W675" s="728"/>
      <c r="X675" s="728"/>
      <c r="Y675" s="728"/>
      <c r="Z675" s="728"/>
    </row>
    <row r="676" spans="1:26" s="1400" customFormat="1" ht="26.4">
      <c r="A676" s="736" t="s">
        <v>178</v>
      </c>
      <c r="B676" s="825" t="s">
        <v>1731</v>
      </c>
      <c r="C676" s="830"/>
      <c r="D676" s="820"/>
      <c r="E676" s="1399"/>
      <c r="F676" s="757"/>
    </row>
    <row r="677" spans="1:26">
      <c r="A677" s="736" t="s">
        <v>178</v>
      </c>
      <c r="B677" s="747" t="s">
        <v>1732</v>
      </c>
      <c r="C677" s="738"/>
      <c r="D677" s="748"/>
      <c r="E677" s="749">
        <v>0</v>
      </c>
      <c r="F677" s="757"/>
      <c r="H677" s="728"/>
      <c r="I677" s="728"/>
      <c r="J677" s="728"/>
      <c r="K677" s="728"/>
      <c r="L677" s="728"/>
      <c r="M677" s="728"/>
      <c r="N677" s="728"/>
      <c r="O677" s="728"/>
      <c r="P677" s="728"/>
      <c r="Q677" s="728"/>
      <c r="R677" s="728"/>
      <c r="S677" s="728"/>
      <c r="T677" s="728"/>
      <c r="U677" s="728"/>
      <c r="V677" s="728"/>
      <c r="W677" s="728"/>
      <c r="X677" s="728"/>
      <c r="Y677" s="728"/>
      <c r="Z677" s="728"/>
    </row>
    <row r="678" spans="1:26" s="1400" customFormat="1" ht="39.6">
      <c r="A678" s="736" t="s">
        <v>178</v>
      </c>
      <c r="B678" s="825" t="s">
        <v>1733</v>
      </c>
      <c r="C678" s="830"/>
      <c r="D678" s="820"/>
      <c r="E678" s="1399"/>
      <c r="F678" s="820"/>
    </row>
    <row r="679" spans="1:26" s="1400" customFormat="1" ht="39.6">
      <c r="A679" s="736" t="s">
        <v>178</v>
      </c>
      <c r="B679" s="825" t="s">
        <v>1734</v>
      </c>
      <c r="C679" s="830"/>
      <c r="D679" s="820"/>
      <c r="E679" s="1399"/>
      <c r="F679" s="820"/>
    </row>
    <row r="680" spans="1:26" s="824" customFormat="1" ht="26.4">
      <c r="A680" s="736" t="s">
        <v>178</v>
      </c>
      <c r="B680" s="825" t="s">
        <v>1735</v>
      </c>
      <c r="C680" s="818"/>
      <c r="D680" s="820"/>
      <c r="E680" s="820"/>
      <c r="F680" s="820"/>
    </row>
    <row r="681" spans="1:26" s="1400" customFormat="1" ht="26.4">
      <c r="A681" s="736" t="s">
        <v>178</v>
      </c>
      <c r="B681" s="825" t="s">
        <v>1736</v>
      </c>
      <c r="C681" s="830"/>
      <c r="D681" s="820"/>
      <c r="E681" s="1399"/>
      <c r="F681" s="820"/>
    </row>
    <row r="682" spans="1:26" s="1400" customFormat="1">
      <c r="A682" s="736" t="s">
        <v>178</v>
      </c>
      <c r="B682" s="825" t="s">
        <v>1737</v>
      </c>
      <c r="C682" s="830"/>
      <c r="D682" s="820"/>
      <c r="E682" s="1399"/>
      <c r="F682" s="820"/>
    </row>
    <row r="683" spans="1:26" s="1400" customFormat="1" ht="52.8">
      <c r="A683" s="736" t="s">
        <v>178</v>
      </c>
      <c r="B683" s="825" t="s">
        <v>1738</v>
      </c>
      <c r="C683" s="830"/>
      <c r="D683" s="820"/>
      <c r="E683" s="1399"/>
      <c r="F683" s="820"/>
    </row>
    <row r="684" spans="1:26" s="1400" customFormat="1" ht="52.8">
      <c r="A684" s="736" t="s">
        <v>178</v>
      </c>
      <c r="B684" s="825" t="s">
        <v>1739</v>
      </c>
      <c r="C684" s="1401"/>
      <c r="D684" s="820"/>
      <c r="E684" s="1399"/>
      <c r="F684" s="887"/>
    </row>
    <row r="685" spans="1:26" s="1400" customFormat="1">
      <c r="A685" s="736" t="s">
        <v>178</v>
      </c>
      <c r="B685" s="825" t="s">
        <v>1740</v>
      </c>
      <c r="C685" s="1402"/>
      <c r="D685" s="820"/>
      <c r="E685" s="1399"/>
      <c r="F685" s="820"/>
    </row>
    <row r="686" spans="1:26" s="1400" customFormat="1" ht="39.6">
      <c r="A686" s="736" t="s">
        <v>178</v>
      </c>
      <c r="B686" s="825" t="s">
        <v>1741</v>
      </c>
      <c r="C686" s="830"/>
      <c r="D686" s="820"/>
      <c r="E686" s="1399"/>
      <c r="F686" s="820"/>
    </row>
    <row r="687" spans="1:26" s="1400" customFormat="1" ht="26.4">
      <c r="A687" s="736" t="s">
        <v>178</v>
      </c>
      <c r="B687" s="825" t="s">
        <v>1742</v>
      </c>
      <c r="C687" s="830"/>
      <c r="D687" s="820"/>
      <c r="E687" s="1399"/>
      <c r="F687" s="820"/>
    </row>
    <row r="688" spans="1:26" s="824" customFormat="1">
      <c r="A688" s="736" t="s">
        <v>178</v>
      </c>
      <c r="B688" s="825" t="s">
        <v>323</v>
      </c>
      <c r="C688" s="1403"/>
      <c r="D688" s="1404"/>
      <c r="E688" s="1404"/>
      <c r="F688" s="820"/>
    </row>
    <row r="689" spans="1:26" ht="22.8">
      <c r="A689" s="736" t="s">
        <v>178</v>
      </c>
      <c r="B689" s="761" t="s">
        <v>309</v>
      </c>
      <c r="C689" s="738"/>
      <c r="D689" s="748"/>
      <c r="E689" s="749">
        <v>0</v>
      </c>
      <c r="F689" s="757"/>
      <c r="H689" s="728"/>
      <c r="I689" s="728"/>
      <c r="J689" s="728"/>
      <c r="K689" s="728"/>
      <c r="L689" s="728"/>
      <c r="M689" s="728"/>
      <c r="N689" s="728"/>
      <c r="O689" s="728"/>
      <c r="P689" s="728"/>
      <c r="Q689" s="728"/>
      <c r="R689" s="728"/>
      <c r="S689" s="728"/>
      <c r="T689" s="728"/>
      <c r="U689" s="728"/>
      <c r="V689" s="728"/>
      <c r="W689" s="728"/>
      <c r="X689" s="728"/>
      <c r="Y689" s="728"/>
      <c r="Z689" s="728"/>
    </row>
    <row r="690" spans="1:26" ht="39.6">
      <c r="A690" s="736" t="s">
        <v>178</v>
      </c>
      <c r="B690" s="762" t="s">
        <v>313</v>
      </c>
      <c r="C690" s="738"/>
      <c r="D690" s="748"/>
      <c r="E690" s="749">
        <v>0</v>
      </c>
      <c r="F690" s="757"/>
      <c r="H690" s="728"/>
      <c r="I690" s="728"/>
      <c r="J690" s="728"/>
      <c r="K690" s="728"/>
      <c r="L690" s="728"/>
      <c r="M690" s="728"/>
      <c r="N690" s="728"/>
      <c r="O690" s="728"/>
      <c r="P690" s="728"/>
      <c r="Q690" s="728"/>
      <c r="R690" s="728"/>
      <c r="S690" s="728"/>
      <c r="T690" s="728"/>
      <c r="U690" s="728"/>
      <c r="V690" s="728"/>
      <c r="W690" s="728"/>
      <c r="X690" s="728"/>
      <c r="Y690" s="728"/>
      <c r="Z690" s="728"/>
    </row>
    <row r="691" spans="1:26">
      <c r="A691" s="736"/>
      <c r="B691" s="747" t="s">
        <v>1636</v>
      </c>
      <c r="C691" s="738"/>
      <c r="D691" s="748"/>
      <c r="E691" s="749"/>
      <c r="F691" s="757"/>
      <c r="H691" s="728"/>
      <c r="I691" s="728"/>
      <c r="J691" s="728"/>
      <c r="K691" s="728"/>
      <c r="L691" s="728"/>
      <c r="M691" s="728"/>
      <c r="N691" s="728"/>
      <c r="O691" s="728"/>
      <c r="P691" s="728"/>
      <c r="Q691" s="728"/>
      <c r="R691" s="728"/>
      <c r="S691" s="728"/>
      <c r="T691" s="728"/>
      <c r="U691" s="728"/>
      <c r="V691" s="728"/>
      <c r="W691" s="728"/>
      <c r="X691" s="728"/>
      <c r="Y691" s="728"/>
      <c r="Z691" s="728"/>
    </row>
    <row r="692" spans="1:26">
      <c r="A692" s="763"/>
      <c r="B692" s="764"/>
      <c r="C692" s="738" t="s">
        <v>179</v>
      </c>
      <c r="D692" s="748">
        <v>30</v>
      </c>
      <c r="E692" s="749"/>
      <c r="F692" s="757">
        <f t="shared" ref="F692" si="36">D692*E692</f>
        <v>0</v>
      </c>
      <c r="G692" s="766"/>
      <c r="H692" s="728"/>
      <c r="I692" s="728"/>
      <c r="J692" s="728"/>
      <c r="K692" s="728"/>
      <c r="L692" s="728"/>
      <c r="M692" s="728"/>
      <c r="N692" s="728"/>
      <c r="O692" s="728"/>
      <c r="P692" s="728"/>
      <c r="Q692" s="728"/>
      <c r="R692" s="728"/>
      <c r="S692" s="728"/>
      <c r="T692" s="728"/>
      <c r="U692" s="728"/>
      <c r="V692" s="728"/>
      <c r="W692" s="728"/>
      <c r="X692" s="728"/>
      <c r="Y692" s="728"/>
      <c r="Z692" s="728"/>
    </row>
    <row r="693" spans="1:26">
      <c r="A693" s="763"/>
      <c r="B693" s="764"/>
      <c r="C693" s="738"/>
      <c r="D693" s="748"/>
      <c r="E693" s="749"/>
      <c r="F693" s="757"/>
      <c r="G693" s="766"/>
      <c r="H693" s="728"/>
      <c r="I693" s="728"/>
      <c r="J693" s="728"/>
      <c r="K693" s="728"/>
      <c r="L693" s="728"/>
      <c r="M693" s="728"/>
      <c r="N693" s="728"/>
      <c r="O693" s="728"/>
      <c r="P693" s="728"/>
      <c r="Q693" s="728"/>
      <c r="R693" s="728"/>
      <c r="S693" s="728"/>
      <c r="T693" s="728"/>
      <c r="U693" s="728"/>
      <c r="V693" s="728"/>
      <c r="W693" s="728"/>
      <c r="X693" s="728"/>
      <c r="Y693" s="728"/>
      <c r="Z693" s="728"/>
    </row>
    <row r="694" spans="1:26" ht="26.4">
      <c r="A694" s="763" t="s">
        <v>203</v>
      </c>
      <c r="B694" s="764" t="s">
        <v>2168</v>
      </c>
      <c r="C694" s="738"/>
      <c r="D694" s="748"/>
      <c r="E694" s="749"/>
      <c r="F694" s="757"/>
      <c r="G694" s="766"/>
      <c r="H694" s="728"/>
      <c r="I694" s="728"/>
      <c r="J694" s="728"/>
      <c r="K694" s="728"/>
      <c r="L694" s="728"/>
      <c r="M694" s="728"/>
      <c r="N694" s="728"/>
      <c r="O694" s="728"/>
      <c r="P694" s="728"/>
      <c r="Q694" s="728"/>
      <c r="R694" s="728"/>
      <c r="S694" s="728"/>
      <c r="T694" s="728"/>
      <c r="U694" s="728"/>
      <c r="V694" s="728"/>
      <c r="W694" s="728"/>
      <c r="X694" s="728"/>
      <c r="Y694" s="728"/>
      <c r="Z694" s="728"/>
    </row>
    <row r="695" spans="1:26" ht="250.8">
      <c r="A695" s="763"/>
      <c r="B695" s="1368" t="s">
        <v>2271</v>
      </c>
      <c r="C695" s="738"/>
      <c r="D695" s="748"/>
      <c r="E695" s="749"/>
      <c r="F695" s="757"/>
      <c r="G695" s="766"/>
      <c r="H695" s="728"/>
      <c r="I695" s="728"/>
      <c r="J695" s="728"/>
      <c r="K695" s="728"/>
      <c r="L695" s="728"/>
      <c r="M695" s="728"/>
      <c r="N695" s="728"/>
      <c r="O695" s="728"/>
      <c r="P695" s="728"/>
      <c r="Q695" s="728"/>
      <c r="R695" s="728"/>
      <c r="S695" s="728"/>
      <c r="T695" s="728"/>
      <c r="U695" s="728"/>
      <c r="V695" s="728"/>
      <c r="W695" s="728"/>
      <c r="X695" s="728"/>
      <c r="Y695" s="728"/>
      <c r="Z695" s="728"/>
    </row>
    <row r="696" spans="1:26">
      <c r="A696" s="763"/>
      <c r="B696" s="1368" t="s">
        <v>306</v>
      </c>
      <c r="C696" s="738"/>
      <c r="D696" s="748"/>
      <c r="E696" s="749"/>
      <c r="F696" s="757"/>
      <c r="G696" s="766"/>
      <c r="H696" s="728"/>
      <c r="I696" s="728"/>
      <c r="J696" s="728"/>
      <c r="K696" s="728"/>
      <c r="L696" s="728"/>
      <c r="M696" s="728"/>
      <c r="N696" s="728"/>
      <c r="O696" s="728"/>
      <c r="P696" s="728"/>
      <c r="Q696" s="728"/>
      <c r="R696" s="728"/>
      <c r="S696" s="728"/>
      <c r="T696" s="728"/>
      <c r="U696" s="728"/>
      <c r="V696" s="728"/>
      <c r="W696" s="728"/>
      <c r="X696" s="728"/>
      <c r="Y696" s="728"/>
      <c r="Z696" s="728"/>
    </row>
    <row r="697" spans="1:26" ht="26.4">
      <c r="A697" s="736" t="s">
        <v>178</v>
      </c>
      <c r="B697" s="1368" t="s">
        <v>2272</v>
      </c>
      <c r="C697" s="738"/>
      <c r="D697" s="748"/>
      <c r="E697" s="749"/>
      <c r="F697" s="757"/>
      <c r="G697" s="766"/>
      <c r="H697" s="728"/>
      <c r="I697" s="728"/>
      <c r="J697" s="728"/>
      <c r="K697" s="728"/>
      <c r="L697" s="728"/>
      <c r="M697" s="728"/>
      <c r="N697" s="728"/>
      <c r="O697" s="728"/>
      <c r="P697" s="728"/>
      <c r="Q697" s="728"/>
      <c r="R697" s="728"/>
      <c r="S697" s="728"/>
      <c r="T697" s="728"/>
      <c r="U697" s="728"/>
      <c r="V697" s="728"/>
      <c r="W697" s="728"/>
      <c r="X697" s="728"/>
      <c r="Y697" s="728"/>
      <c r="Z697" s="728"/>
    </row>
    <row r="698" spans="1:26" ht="39.6">
      <c r="A698" s="736" t="s">
        <v>178</v>
      </c>
      <c r="B698" s="1368" t="s">
        <v>2284</v>
      </c>
      <c r="C698" s="738"/>
      <c r="D698" s="748"/>
      <c r="E698" s="749"/>
      <c r="F698" s="757"/>
      <c r="G698" s="766"/>
      <c r="H698" s="728"/>
      <c r="I698" s="728"/>
      <c r="J698" s="728"/>
      <c r="K698" s="728"/>
      <c r="L698" s="728"/>
      <c r="M698" s="728"/>
      <c r="N698" s="728"/>
      <c r="O698" s="728"/>
      <c r="P698" s="728"/>
      <c r="Q698" s="728"/>
      <c r="R698" s="728"/>
      <c r="S698" s="728"/>
      <c r="T698" s="728"/>
      <c r="U698" s="728"/>
      <c r="V698" s="728"/>
      <c r="W698" s="728"/>
      <c r="X698" s="728"/>
      <c r="Y698" s="728"/>
      <c r="Z698" s="728"/>
    </row>
    <row r="699" spans="1:26">
      <c r="A699" s="736" t="s">
        <v>178</v>
      </c>
      <c r="B699" s="1368" t="s">
        <v>2285</v>
      </c>
      <c r="C699" s="738"/>
      <c r="D699" s="748"/>
      <c r="E699" s="749"/>
      <c r="F699" s="757"/>
      <c r="G699" s="766"/>
      <c r="H699" s="728"/>
      <c r="I699" s="728"/>
      <c r="J699" s="728"/>
      <c r="K699" s="728"/>
      <c r="L699" s="728"/>
      <c r="M699" s="728"/>
      <c r="N699" s="728"/>
      <c r="O699" s="728"/>
      <c r="P699" s="728"/>
      <c r="Q699" s="728"/>
      <c r="R699" s="728"/>
      <c r="S699" s="728"/>
      <c r="T699" s="728"/>
      <c r="U699" s="728"/>
      <c r="V699" s="728"/>
      <c r="W699" s="728"/>
      <c r="X699" s="728"/>
      <c r="Y699" s="728"/>
      <c r="Z699" s="728"/>
    </row>
    <row r="700" spans="1:26" ht="26.4">
      <c r="A700" s="736" t="s">
        <v>178</v>
      </c>
      <c r="B700" s="1368" t="s">
        <v>2273</v>
      </c>
      <c r="C700" s="738"/>
      <c r="D700" s="748"/>
      <c r="E700" s="749"/>
      <c r="F700" s="757"/>
      <c r="G700" s="766"/>
      <c r="H700" s="728"/>
      <c r="I700" s="728"/>
      <c r="J700" s="728"/>
      <c r="K700" s="728"/>
      <c r="L700" s="728"/>
      <c r="M700" s="728"/>
      <c r="N700" s="728"/>
      <c r="O700" s="728"/>
      <c r="P700" s="728"/>
      <c r="Q700" s="728"/>
      <c r="R700" s="728"/>
      <c r="S700" s="728"/>
      <c r="T700" s="728"/>
      <c r="U700" s="728"/>
      <c r="V700" s="728"/>
      <c r="W700" s="728"/>
      <c r="X700" s="728"/>
      <c r="Y700" s="728"/>
      <c r="Z700" s="728"/>
    </row>
    <row r="701" spans="1:26" ht="39.6">
      <c r="A701" s="736" t="s">
        <v>178</v>
      </c>
      <c r="B701" s="1368" t="s">
        <v>2274</v>
      </c>
      <c r="C701" s="738"/>
      <c r="D701" s="748"/>
      <c r="E701" s="749"/>
      <c r="F701" s="757"/>
      <c r="G701" s="766"/>
      <c r="H701" s="728"/>
      <c r="I701" s="728"/>
      <c r="J701" s="728"/>
      <c r="K701" s="728"/>
      <c r="L701" s="728"/>
      <c r="M701" s="728"/>
      <c r="N701" s="728"/>
      <c r="O701" s="728"/>
      <c r="P701" s="728"/>
      <c r="Q701" s="728"/>
      <c r="R701" s="728"/>
      <c r="S701" s="728"/>
      <c r="T701" s="728"/>
      <c r="U701" s="728"/>
      <c r="V701" s="728"/>
      <c r="W701" s="728"/>
      <c r="X701" s="728"/>
      <c r="Y701" s="728"/>
      <c r="Z701" s="728"/>
    </row>
    <row r="702" spans="1:26" ht="39.6">
      <c r="A702" s="736" t="s">
        <v>178</v>
      </c>
      <c r="B702" s="1368" t="s">
        <v>1734</v>
      </c>
      <c r="C702" s="738"/>
      <c r="D702" s="748"/>
      <c r="E702" s="749"/>
      <c r="F702" s="757"/>
      <c r="G702" s="766"/>
      <c r="H702" s="728"/>
      <c r="I702" s="728"/>
      <c r="J702" s="728"/>
      <c r="K702" s="728"/>
      <c r="L702" s="728"/>
      <c r="M702" s="728"/>
      <c r="N702" s="728"/>
      <c r="O702" s="728"/>
      <c r="P702" s="728"/>
      <c r="Q702" s="728"/>
      <c r="R702" s="728"/>
      <c r="S702" s="728"/>
      <c r="T702" s="728"/>
      <c r="U702" s="728"/>
      <c r="V702" s="728"/>
      <c r="W702" s="728"/>
      <c r="X702" s="728"/>
      <c r="Y702" s="728"/>
      <c r="Z702" s="728"/>
    </row>
    <row r="703" spans="1:26" ht="26.4">
      <c r="A703" s="736" t="s">
        <v>178</v>
      </c>
      <c r="B703" s="1368" t="s">
        <v>2275</v>
      </c>
      <c r="C703" s="738"/>
      <c r="D703" s="748"/>
      <c r="E703" s="749"/>
      <c r="F703" s="757"/>
      <c r="G703" s="766"/>
      <c r="H703" s="728"/>
      <c r="I703" s="728"/>
      <c r="J703" s="728"/>
      <c r="K703" s="728"/>
      <c r="L703" s="728"/>
      <c r="M703" s="728"/>
      <c r="N703" s="728"/>
      <c r="O703" s="728"/>
      <c r="P703" s="728"/>
      <c r="Q703" s="728"/>
      <c r="R703" s="728"/>
      <c r="S703" s="728"/>
      <c r="T703" s="728"/>
      <c r="U703" s="728"/>
      <c r="V703" s="728"/>
      <c r="W703" s="728"/>
      <c r="X703" s="728"/>
      <c r="Y703" s="728"/>
      <c r="Z703" s="728"/>
    </row>
    <row r="704" spans="1:26" ht="26.4">
      <c r="A704" s="736" t="s">
        <v>178</v>
      </c>
      <c r="B704" s="1368" t="s">
        <v>2276</v>
      </c>
      <c r="C704" s="738"/>
      <c r="D704" s="748"/>
      <c r="E704" s="749"/>
      <c r="F704" s="757"/>
      <c r="G704" s="766"/>
      <c r="H704" s="728"/>
      <c r="I704" s="728"/>
      <c r="J704" s="728"/>
      <c r="K704" s="728"/>
      <c r="L704" s="728"/>
      <c r="M704" s="728"/>
      <c r="N704" s="728"/>
      <c r="O704" s="728"/>
      <c r="P704" s="728"/>
      <c r="Q704" s="728"/>
      <c r="R704" s="728"/>
      <c r="S704" s="728"/>
      <c r="T704" s="728"/>
      <c r="U704" s="728"/>
      <c r="V704" s="728"/>
      <c r="W704" s="728"/>
      <c r="X704" s="728"/>
      <c r="Y704" s="728"/>
      <c r="Z704" s="728"/>
    </row>
    <row r="705" spans="1:26">
      <c r="A705" s="736" t="s">
        <v>178</v>
      </c>
      <c r="B705" s="1368" t="s">
        <v>2277</v>
      </c>
      <c r="C705" s="738"/>
      <c r="D705" s="748"/>
      <c r="E705" s="749"/>
      <c r="F705" s="757"/>
      <c r="G705" s="766"/>
      <c r="H705" s="728"/>
      <c r="I705" s="728"/>
      <c r="J705" s="728"/>
      <c r="K705" s="728"/>
      <c r="L705" s="728"/>
      <c r="M705" s="728"/>
      <c r="N705" s="728"/>
      <c r="O705" s="728"/>
      <c r="P705" s="728"/>
      <c r="Q705" s="728"/>
      <c r="R705" s="728"/>
      <c r="S705" s="728"/>
      <c r="T705" s="728"/>
      <c r="U705" s="728"/>
      <c r="V705" s="728"/>
      <c r="W705" s="728"/>
      <c r="X705" s="728"/>
      <c r="Y705" s="728"/>
      <c r="Z705" s="728"/>
    </row>
    <row r="706" spans="1:26" ht="52.8">
      <c r="A706" s="736" t="s">
        <v>178</v>
      </c>
      <c r="B706" s="1368" t="s">
        <v>2278</v>
      </c>
      <c r="C706" s="738"/>
      <c r="D706" s="748"/>
      <c r="E706" s="749"/>
      <c r="F706" s="757"/>
      <c r="G706" s="766"/>
      <c r="H706" s="728"/>
      <c r="I706" s="728"/>
      <c r="J706" s="728"/>
      <c r="K706" s="728"/>
      <c r="L706" s="728"/>
      <c r="M706" s="728"/>
      <c r="N706" s="728"/>
      <c r="O706" s="728"/>
      <c r="P706" s="728"/>
      <c r="Q706" s="728"/>
      <c r="R706" s="728"/>
      <c r="S706" s="728"/>
      <c r="T706" s="728"/>
      <c r="U706" s="728"/>
      <c r="V706" s="728"/>
      <c r="W706" s="728"/>
      <c r="X706" s="728"/>
      <c r="Y706" s="728"/>
      <c r="Z706" s="728"/>
    </row>
    <row r="707" spans="1:26" ht="26.4">
      <c r="A707" s="736" t="s">
        <v>178</v>
      </c>
      <c r="B707" s="1368" t="s">
        <v>2279</v>
      </c>
      <c r="C707" s="738"/>
      <c r="D707" s="748"/>
      <c r="E707" s="749"/>
      <c r="F707" s="757"/>
      <c r="G707" s="766"/>
      <c r="H707" s="728"/>
      <c r="I707" s="728"/>
      <c r="J707" s="728"/>
      <c r="K707" s="728"/>
      <c r="L707" s="728"/>
      <c r="M707" s="728"/>
      <c r="N707" s="728"/>
      <c r="O707" s="728"/>
      <c r="P707" s="728"/>
      <c r="Q707" s="728"/>
      <c r="R707" s="728"/>
      <c r="S707" s="728"/>
      <c r="T707" s="728"/>
      <c r="U707" s="728"/>
      <c r="V707" s="728"/>
      <c r="W707" s="728"/>
      <c r="X707" s="728"/>
      <c r="Y707" s="728"/>
      <c r="Z707" s="728"/>
    </row>
    <row r="708" spans="1:26" ht="39.6">
      <c r="A708" s="736" t="s">
        <v>178</v>
      </c>
      <c r="B708" s="1368" t="s">
        <v>2280</v>
      </c>
      <c r="C708" s="738"/>
      <c r="D708" s="748"/>
      <c r="E708" s="749"/>
      <c r="F708" s="757"/>
      <c r="G708" s="766"/>
      <c r="H708" s="728"/>
      <c r="I708" s="728"/>
      <c r="J708" s="728"/>
      <c r="K708" s="728"/>
      <c r="L708" s="728"/>
      <c r="M708" s="728"/>
      <c r="N708" s="728"/>
      <c r="O708" s="728"/>
      <c r="P708" s="728"/>
      <c r="Q708" s="728"/>
      <c r="R708" s="728"/>
      <c r="S708" s="728"/>
      <c r="T708" s="728"/>
      <c r="U708" s="728"/>
      <c r="V708" s="728"/>
      <c r="W708" s="728"/>
      <c r="X708" s="728"/>
      <c r="Y708" s="728"/>
      <c r="Z708" s="728"/>
    </row>
    <row r="709" spans="1:26" ht="26.4">
      <c r="A709" s="736" t="s">
        <v>178</v>
      </c>
      <c r="B709" s="1368" t="s">
        <v>2281</v>
      </c>
      <c r="C709" s="738"/>
      <c r="D709" s="748"/>
      <c r="E709" s="749"/>
      <c r="F709" s="757"/>
      <c r="G709" s="766"/>
      <c r="H709" s="728"/>
      <c r="I709" s="728"/>
      <c r="J709" s="728"/>
      <c r="K709" s="728"/>
      <c r="L709" s="728"/>
      <c r="M709" s="728"/>
      <c r="N709" s="728"/>
      <c r="O709" s="728"/>
      <c r="P709" s="728"/>
      <c r="Q709" s="728"/>
      <c r="R709" s="728"/>
      <c r="S709" s="728"/>
      <c r="T709" s="728"/>
      <c r="U709" s="728"/>
      <c r="V709" s="728"/>
      <c r="W709" s="728"/>
      <c r="X709" s="728"/>
      <c r="Y709" s="728"/>
      <c r="Z709" s="728"/>
    </row>
    <row r="710" spans="1:26">
      <c r="A710" s="736" t="s">
        <v>178</v>
      </c>
      <c r="B710" s="1368" t="s">
        <v>2282</v>
      </c>
      <c r="C710" s="738"/>
      <c r="D710" s="748"/>
      <c r="E710" s="749"/>
      <c r="F710" s="757"/>
      <c r="G710" s="766"/>
      <c r="H710" s="728"/>
      <c r="I710" s="728"/>
      <c r="J710" s="728"/>
      <c r="K710" s="728"/>
      <c r="L710" s="728"/>
      <c r="M710" s="728"/>
      <c r="N710" s="728"/>
      <c r="O710" s="728"/>
      <c r="P710" s="728"/>
      <c r="Q710" s="728"/>
      <c r="R710" s="728"/>
      <c r="S710" s="728"/>
      <c r="T710" s="728"/>
      <c r="U710" s="728"/>
      <c r="V710" s="728"/>
      <c r="W710" s="728"/>
      <c r="X710" s="728"/>
      <c r="Y710" s="728"/>
      <c r="Z710" s="728"/>
    </row>
    <row r="711" spans="1:26" ht="52.8">
      <c r="A711" s="736" t="s">
        <v>178</v>
      </c>
      <c r="B711" s="1368" t="s">
        <v>2283</v>
      </c>
      <c r="C711" s="738"/>
      <c r="D711" s="748"/>
      <c r="E711" s="749"/>
      <c r="F711" s="757"/>
      <c r="G711" s="766"/>
      <c r="H711" s="728"/>
      <c r="I711" s="728"/>
      <c r="J711" s="728"/>
      <c r="K711" s="728"/>
      <c r="L711" s="728"/>
      <c r="M711" s="728"/>
      <c r="N711" s="728"/>
      <c r="O711" s="728"/>
      <c r="P711" s="728"/>
      <c r="Q711" s="728"/>
      <c r="R711" s="728"/>
      <c r="S711" s="728"/>
      <c r="T711" s="728"/>
      <c r="U711" s="728"/>
      <c r="V711" s="728"/>
      <c r="W711" s="728"/>
      <c r="X711" s="728"/>
      <c r="Y711" s="728"/>
      <c r="Z711" s="728"/>
    </row>
    <row r="712" spans="1:26">
      <c r="A712" s="1374" t="s">
        <v>340</v>
      </c>
      <c r="B712" s="1368" t="s">
        <v>2286</v>
      </c>
      <c r="C712" s="738" t="s">
        <v>179</v>
      </c>
      <c r="D712" s="748">
        <v>251</v>
      </c>
      <c r="E712" s="749"/>
      <c r="F712" s="757">
        <f t="shared" ref="F712:F714" si="37">D712*E712</f>
        <v>0</v>
      </c>
      <c r="G712" s="766"/>
      <c r="H712" s="728"/>
      <c r="I712" s="728"/>
      <c r="J712" s="728"/>
      <c r="K712" s="728"/>
      <c r="L712" s="728"/>
      <c r="M712" s="728"/>
      <c r="N712" s="728"/>
      <c r="O712" s="728"/>
      <c r="P712" s="728"/>
      <c r="Q712" s="728"/>
      <c r="R712" s="728"/>
      <c r="S712" s="728"/>
      <c r="T712" s="728"/>
      <c r="U712" s="728"/>
      <c r="V712" s="728"/>
      <c r="W712" s="728"/>
      <c r="X712" s="728"/>
      <c r="Y712" s="728"/>
      <c r="Z712" s="728"/>
    </row>
    <row r="713" spans="1:26">
      <c r="A713" s="1374" t="s">
        <v>2290</v>
      </c>
      <c r="B713" s="1368" t="s">
        <v>2287</v>
      </c>
      <c r="C713" s="738" t="s">
        <v>179</v>
      </c>
      <c r="D713" s="748">
        <v>251</v>
      </c>
      <c r="E713" s="749"/>
      <c r="F713" s="757">
        <f t="shared" si="37"/>
        <v>0</v>
      </c>
      <c r="G713" s="766"/>
      <c r="H713" s="728"/>
      <c r="I713" s="728"/>
      <c r="J713" s="728"/>
      <c r="K713" s="728"/>
      <c r="L713" s="728"/>
      <c r="M713" s="728"/>
      <c r="N713" s="728"/>
      <c r="O713" s="728"/>
      <c r="P713" s="728"/>
      <c r="Q713" s="728"/>
      <c r="R713" s="728"/>
      <c r="S713" s="728"/>
      <c r="T713" s="728"/>
      <c r="U713" s="728"/>
      <c r="V713" s="728"/>
      <c r="W713" s="728"/>
      <c r="X713" s="728"/>
      <c r="Y713" s="728"/>
      <c r="Z713" s="728"/>
    </row>
    <row r="714" spans="1:26">
      <c r="A714" s="1374" t="s">
        <v>2289</v>
      </c>
      <c r="B714" s="1368" t="s">
        <v>2288</v>
      </c>
      <c r="C714" s="738" t="s">
        <v>179</v>
      </c>
      <c r="D714" s="748">
        <v>251</v>
      </c>
      <c r="E714" s="749"/>
      <c r="F714" s="757">
        <f t="shared" si="37"/>
        <v>0</v>
      </c>
      <c r="G714" s="766"/>
      <c r="H714" s="728"/>
      <c r="I714" s="728"/>
      <c r="J714" s="728"/>
      <c r="K714" s="728"/>
      <c r="L714" s="728"/>
      <c r="M714" s="728"/>
      <c r="N714" s="728"/>
      <c r="O714" s="728"/>
      <c r="P714" s="728"/>
      <c r="Q714" s="728"/>
      <c r="R714" s="728"/>
      <c r="S714" s="728"/>
      <c r="T714" s="728"/>
      <c r="U714" s="728"/>
      <c r="V714" s="728"/>
      <c r="W714" s="728"/>
      <c r="X714" s="728"/>
      <c r="Y714" s="728"/>
      <c r="Z714" s="728"/>
    </row>
    <row r="715" spans="1:26">
      <c r="A715" s="763"/>
      <c r="B715" s="764"/>
      <c r="C715" s="738"/>
      <c r="D715" s="748"/>
      <c r="E715" s="749"/>
      <c r="F715" s="757"/>
      <c r="G715" s="766"/>
      <c r="H715" s="728"/>
      <c r="I715" s="728"/>
      <c r="J715" s="728"/>
      <c r="K715" s="728"/>
      <c r="L715" s="728"/>
      <c r="M715" s="728"/>
      <c r="N715" s="728"/>
      <c r="O715" s="728"/>
      <c r="P715" s="728"/>
      <c r="Q715" s="728"/>
      <c r="R715" s="728"/>
      <c r="S715" s="728"/>
      <c r="T715" s="728"/>
      <c r="U715" s="728"/>
      <c r="V715" s="728"/>
      <c r="W715" s="728"/>
      <c r="X715" s="728"/>
      <c r="Y715" s="728"/>
      <c r="Z715" s="728"/>
    </row>
    <row r="716" spans="1:26">
      <c r="A716" s="758" t="s">
        <v>205</v>
      </c>
      <c r="B716" s="759" t="s">
        <v>1621</v>
      </c>
      <c r="C716" s="738"/>
      <c r="D716" s="748"/>
      <c r="E716" s="749"/>
      <c r="F716" s="757"/>
      <c r="G716" s="766"/>
      <c r="H716" s="728"/>
      <c r="I716" s="728"/>
      <c r="J716" s="728"/>
      <c r="K716" s="728"/>
      <c r="L716" s="728"/>
      <c r="M716" s="728"/>
      <c r="N716" s="728"/>
      <c r="O716" s="728"/>
      <c r="P716" s="728"/>
      <c r="Q716" s="728"/>
      <c r="R716" s="728"/>
      <c r="S716" s="728"/>
      <c r="T716" s="728"/>
      <c r="U716" s="728"/>
      <c r="V716" s="728"/>
      <c r="W716" s="728"/>
      <c r="X716" s="728"/>
      <c r="Y716" s="728"/>
      <c r="Z716" s="728"/>
    </row>
    <row r="717" spans="1:26" ht="39.6">
      <c r="A717" s="736"/>
      <c r="B717" s="747" t="s">
        <v>2223</v>
      </c>
      <c r="C717" s="738"/>
      <c r="D717" s="748"/>
      <c r="E717" s="749"/>
      <c r="F717" s="757"/>
      <c r="G717" s="766"/>
      <c r="H717" s="728"/>
      <c r="I717" s="728"/>
      <c r="J717" s="728"/>
      <c r="K717" s="728"/>
      <c r="L717" s="728"/>
      <c r="M717" s="728"/>
      <c r="N717" s="728"/>
      <c r="O717" s="728"/>
      <c r="P717" s="728"/>
      <c r="Q717" s="728"/>
      <c r="R717" s="728"/>
      <c r="S717" s="728"/>
      <c r="T717" s="728"/>
      <c r="U717" s="728"/>
      <c r="V717" s="728"/>
      <c r="W717" s="728"/>
      <c r="X717" s="728"/>
      <c r="Y717" s="728"/>
      <c r="Z717" s="728"/>
    </row>
    <row r="718" spans="1:26">
      <c r="A718" s="736"/>
      <c r="B718" s="747" t="s">
        <v>306</v>
      </c>
      <c r="C718" s="738"/>
      <c r="D718" s="748"/>
      <c r="E718" s="749"/>
      <c r="F718" s="757"/>
      <c r="G718" s="766"/>
      <c r="H718" s="728"/>
      <c r="I718" s="728"/>
      <c r="J718" s="728"/>
      <c r="K718" s="728"/>
      <c r="L718" s="728"/>
      <c r="M718" s="728"/>
      <c r="N718" s="728"/>
      <c r="O718" s="728"/>
      <c r="P718" s="728"/>
      <c r="Q718" s="728"/>
      <c r="R718" s="728"/>
      <c r="S718" s="728"/>
      <c r="T718" s="728"/>
      <c r="U718" s="728"/>
      <c r="V718" s="728"/>
      <c r="W718" s="728"/>
      <c r="X718" s="728"/>
      <c r="Y718" s="728"/>
      <c r="Z718" s="728"/>
    </row>
    <row r="719" spans="1:26" ht="26.4">
      <c r="A719" s="736" t="s">
        <v>178</v>
      </c>
      <c r="B719" s="747" t="s">
        <v>1622</v>
      </c>
      <c r="C719" s="738"/>
      <c r="D719" s="748"/>
      <c r="E719" s="749"/>
      <c r="F719" s="757"/>
      <c r="G719" s="766"/>
      <c r="H719" s="728"/>
      <c r="I719" s="728"/>
      <c r="J719" s="728"/>
      <c r="K719" s="728"/>
      <c r="L719" s="728"/>
      <c r="M719" s="728"/>
      <c r="N719" s="728"/>
      <c r="O719" s="728"/>
      <c r="P719" s="728"/>
      <c r="Q719" s="728"/>
      <c r="R719" s="728"/>
      <c r="S719" s="728"/>
      <c r="T719" s="728"/>
      <c r="U719" s="728"/>
      <c r="V719" s="728"/>
      <c r="W719" s="728"/>
      <c r="X719" s="728"/>
      <c r="Y719" s="728"/>
      <c r="Z719" s="728"/>
    </row>
    <row r="720" spans="1:26" ht="52.8">
      <c r="A720" s="736" t="s">
        <v>178</v>
      </c>
      <c r="B720" s="770" t="s">
        <v>311</v>
      </c>
      <c r="C720" s="738"/>
      <c r="D720" s="748"/>
      <c r="E720" s="749"/>
      <c r="F720" s="757"/>
      <c r="G720" s="766"/>
      <c r="H720" s="728"/>
      <c r="I720" s="728"/>
      <c r="J720" s="728"/>
      <c r="K720" s="728"/>
      <c r="L720" s="728"/>
      <c r="M720" s="728"/>
      <c r="N720" s="728"/>
      <c r="O720" s="728"/>
      <c r="P720" s="728"/>
      <c r="Q720" s="728"/>
      <c r="R720" s="728"/>
      <c r="S720" s="728"/>
      <c r="T720" s="728"/>
      <c r="U720" s="728"/>
      <c r="V720" s="728"/>
      <c r="W720" s="728"/>
      <c r="X720" s="728"/>
      <c r="Y720" s="728"/>
      <c r="Z720" s="728"/>
    </row>
    <row r="721" spans="1:26" ht="26.4">
      <c r="A721" s="736" t="s">
        <v>178</v>
      </c>
      <c r="B721" s="770" t="s">
        <v>309</v>
      </c>
      <c r="C721" s="738"/>
      <c r="D721" s="748"/>
      <c r="E721" s="749"/>
      <c r="F721" s="757"/>
      <c r="G721" s="766"/>
      <c r="H721" s="728"/>
      <c r="I721" s="728"/>
      <c r="J721" s="728"/>
      <c r="K721" s="728"/>
      <c r="L721" s="728"/>
      <c r="M721" s="728"/>
      <c r="N721" s="728"/>
      <c r="O721" s="728"/>
      <c r="P721" s="728"/>
      <c r="Q721" s="728"/>
      <c r="R721" s="728"/>
      <c r="S721" s="728"/>
      <c r="T721" s="728"/>
      <c r="U721" s="728"/>
      <c r="V721" s="728"/>
      <c r="W721" s="728"/>
      <c r="X721" s="728"/>
      <c r="Y721" s="728"/>
      <c r="Z721" s="728"/>
    </row>
    <row r="722" spans="1:26" ht="39.6">
      <c r="A722" s="736" t="s">
        <v>178</v>
      </c>
      <c r="B722" s="90" t="s">
        <v>313</v>
      </c>
      <c r="C722" s="738"/>
      <c r="D722" s="748"/>
      <c r="E722" s="749"/>
      <c r="F722" s="757"/>
      <c r="G722" s="766"/>
      <c r="H722" s="728"/>
      <c r="I722" s="728"/>
      <c r="J722" s="728"/>
      <c r="K722" s="728"/>
      <c r="L722" s="728"/>
      <c r="M722" s="728"/>
      <c r="N722" s="728"/>
      <c r="O722" s="728"/>
      <c r="P722" s="728"/>
      <c r="Q722" s="728"/>
      <c r="R722" s="728"/>
      <c r="S722" s="728"/>
      <c r="T722" s="728"/>
      <c r="U722" s="728"/>
      <c r="V722" s="728"/>
      <c r="W722" s="728"/>
      <c r="X722" s="728"/>
      <c r="Y722" s="728"/>
      <c r="Z722" s="728"/>
    </row>
    <row r="723" spans="1:26">
      <c r="A723" s="736"/>
      <c r="B723" s="747" t="s">
        <v>221</v>
      </c>
      <c r="C723" s="738"/>
      <c r="D723" s="748"/>
      <c r="E723" s="749"/>
      <c r="F723" s="757"/>
      <c r="G723" s="766"/>
      <c r="H723" s="728"/>
      <c r="I723" s="728"/>
      <c r="J723" s="728"/>
      <c r="K723" s="728"/>
      <c r="L723" s="728"/>
      <c r="M723" s="728"/>
      <c r="N723" s="728"/>
      <c r="O723" s="728"/>
      <c r="P723" s="728"/>
      <c r="Q723" s="728"/>
      <c r="R723" s="728"/>
      <c r="S723" s="728"/>
      <c r="T723" s="728"/>
      <c r="U723" s="728"/>
      <c r="V723" s="728"/>
      <c r="W723" s="728"/>
      <c r="X723" s="728"/>
      <c r="Y723" s="728"/>
      <c r="Z723" s="728"/>
    </row>
    <row r="724" spans="1:26">
      <c r="A724" s="736"/>
      <c r="B724" s="747"/>
      <c r="C724" s="738" t="s">
        <v>179</v>
      </c>
      <c r="D724" s="748">
        <v>446</v>
      </c>
      <c r="E724" s="749"/>
      <c r="F724" s="757">
        <f t="shared" ref="F724" si="38">D724*E724</f>
        <v>0</v>
      </c>
      <c r="G724" s="766"/>
      <c r="H724" s="728"/>
      <c r="I724" s="728"/>
      <c r="J724" s="728"/>
      <c r="K724" s="728"/>
      <c r="L724" s="728"/>
      <c r="M724" s="728"/>
      <c r="N724" s="728"/>
      <c r="O724" s="728"/>
      <c r="P724" s="728"/>
      <c r="Q724" s="728"/>
      <c r="R724" s="728"/>
      <c r="S724" s="728"/>
      <c r="T724" s="728"/>
      <c r="U724" s="728"/>
      <c r="V724" s="728"/>
      <c r="W724" s="728"/>
      <c r="X724" s="728"/>
      <c r="Y724" s="728"/>
      <c r="Z724" s="728"/>
    </row>
    <row r="725" spans="1:26">
      <c r="A725" s="736"/>
      <c r="B725" s="747"/>
      <c r="C725" s="738"/>
      <c r="D725" s="748"/>
      <c r="E725" s="749"/>
      <c r="F725" s="757"/>
      <c r="G725" s="766"/>
      <c r="H725" s="728"/>
      <c r="I725" s="728"/>
      <c r="J725" s="728"/>
      <c r="K725" s="728"/>
      <c r="L725" s="728"/>
      <c r="M725" s="728"/>
      <c r="N725" s="728"/>
      <c r="O725" s="728"/>
      <c r="P725" s="728"/>
      <c r="Q725" s="728"/>
      <c r="R725" s="728"/>
      <c r="S725" s="728"/>
      <c r="T725" s="728"/>
      <c r="U725" s="728"/>
      <c r="V725" s="728"/>
      <c r="W725" s="728"/>
      <c r="X725" s="728"/>
      <c r="Y725" s="728"/>
      <c r="Z725" s="728"/>
    </row>
    <row r="726" spans="1:26">
      <c r="A726" s="758" t="s">
        <v>206</v>
      </c>
      <c r="B726" s="759" t="s">
        <v>1623</v>
      </c>
      <c r="C726" s="738"/>
      <c r="D726" s="748"/>
      <c r="E726" s="749"/>
      <c r="F726" s="757"/>
      <c r="G726" s="760"/>
      <c r="H726" s="728"/>
      <c r="I726" s="728"/>
      <c r="J726" s="728"/>
      <c r="K726" s="728"/>
      <c r="L726" s="728"/>
      <c r="M726" s="728"/>
      <c r="N726" s="728"/>
      <c r="O726" s="728"/>
      <c r="P726" s="728"/>
      <c r="Q726" s="728"/>
      <c r="R726" s="728"/>
      <c r="S726" s="728"/>
      <c r="T726" s="728"/>
      <c r="U726" s="728"/>
      <c r="V726" s="728"/>
      <c r="W726" s="728"/>
      <c r="X726" s="728"/>
      <c r="Y726" s="728"/>
      <c r="Z726" s="728"/>
    </row>
    <row r="727" spans="1:26" ht="39.6">
      <c r="A727" s="736"/>
      <c r="B727" s="747" t="s">
        <v>1624</v>
      </c>
      <c r="C727" s="738"/>
      <c r="D727" s="748"/>
      <c r="E727" s="749"/>
      <c r="F727" s="757"/>
      <c r="H727" s="728"/>
      <c r="I727" s="728"/>
      <c r="J727" s="728"/>
      <c r="K727" s="728"/>
      <c r="L727" s="728"/>
      <c r="M727" s="728"/>
      <c r="N727" s="728"/>
      <c r="O727" s="728"/>
      <c r="P727" s="728"/>
      <c r="Q727" s="728"/>
      <c r="R727" s="728"/>
      <c r="S727" s="728"/>
      <c r="T727" s="728"/>
      <c r="U727" s="728"/>
      <c r="V727" s="728"/>
      <c r="W727" s="728"/>
      <c r="X727" s="728"/>
      <c r="Y727" s="728"/>
      <c r="Z727" s="728"/>
    </row>
    <row r="728" spans="1:26">
      <c r="A728" s="736"/>
      <c r="B728" s="747" t="s">
        <v>306</v>
      </c>
      <c r="C728" s="738"/>
      <c r="D728" s="748"/>
      <c r="E728" s="749"/>
      <c r="F728" s="757"/>
      <c r="H728" s="728"/>
      <c r="I728" s="728"/>
      <c r="J728" s="728"/>
      <c r="K728" s="728"/>
      <c r="L728" s="728"/>
      <c r="M728" s="728"/>
      <c r="N728" s="728"/>
      <c r="O728" s="728"/>
      <c r="P728" s="728"/>
      <c r="Q728" s="728"/>
      <c r="R728" s="728"/>
      <c r="S728" s="728"/>
      <c r="T728" s="728"/>
      <c r="U728" s="728"/>
      <c r="V728" s="728"/>
      <c r="W728" s="728"/>
      <c r="X728" s="728"/>
      <c r="Y728" s="728"/>
      <c r="Z728" s="728"/>
    </row>
    <row r="729" spans="1:26" ht="26.4">
      <c r="A729" s="736" t="s">
        <v>178</v>
      </c>
      <c r="B729" s="747" t="s">
        <v>1625</v>
      </c>
      <c r="C729" s="738"/>
      <c r="D729" s="748"/>
      <c r="E729" s="749"/>
      <c r="F729" s="757"/>
      <c r="H729" s="728"/>
      <c r="I729" s="728"/>
      <c r="J729" s="728"/>
      <c r="K729" s="728"/>
      <c r="L729" s="728"/>
      <c r="M729" s="728"/>
      <c r="N729" s="728"/>
      <c r="O729" s="728"/>
      <c r="P729" s="728"/>
      <c r="Q729" s="728"/>
      <c r="R729" s="728"/>
      <c r="S729" s="728"/>
      <c r="T729" s="728"/>
      <c r="U729" s="728"/>
      <c r="V729" s="728"/>
      <c r="W729" s="728"/>
      <c r="X729" s="728"/>
      <c r="Y729" s="728"/>
      <c r="Z729" s="728"/>
    </row>
    <row r="730" spans="1:26" ht="26.4">
      <c r="B730" s="747" t="s">
        <v>1626</v>
      </c>
      <c r="C730" s="738"/>
      <c r="D730" s="748"/>
      <c r="E730" s="749"/>
      <c r="F730" s="757"/>
      <c r="H730" s="728"/>
      <c r="I730" s="728"/>
      <c r="J730" s="728"/>
      <c r="K730" s="728"/>
      <c r="L730" s="728"/>
      <c r="M730" s="728"/>
      <c r="N730" s="728"/>
      <c r="O730" s="728"/>
      <c r="P730" s="728"/>
      <c r="Q730" s="728"/>
      <c r="R730" s="728"/>
      <c r="S730" s="728"/>
      <c r="T730" s="728"/>
      <c r="U730" s="728"/>
      <c r="V730" s="728"/>
      <c r="W730" s="728"/>
      <c r="X730" s="728"/>
      <c r="Y730" s="728"/>
      <c r="Z730" s="728"/>
    </row>
    <row r="731" spans="1:26" ht="26.4">
      <c r="A731" s="736" t="s">
        <v>178</v>
      </c>
      <c r="B731" s="770" t="s">
        <v>1627</v>
      </c>
      <c r="C731" s="738"/>
      <c r="D731" s="748"/>
      <c r="E731" s="749"/>
      <c r="F731" s="757"/>
      <c r="H731" s="728"/>
      <c r="I731" s="728"/>
      <c r="J731" s="728"/>
      <c r="K731" s="728"/>
      <c r="L731" s="728"/>
      <c r="M731" s="728"/>
      <c r="N731" s="728"/>
      <c r="O731" s="728"/>
      <c r="P731" s="728"/>
      <c r="Q731" s="728"/>
      <c r="R731" s="728"/>
      <c r="S731" s="728"/>
      <c r="T731" s="728"/>
      <c r="U731" s="728"/>
      <c r="V731" s="728"/>
      <c r="W731" s="728"/>
      <c r="X731" s="728"/>
      <c r="Y731" s="728"/>
      <c r="Z731" s="728"/>
    </row>
    <row r="732" spans="1:26" ht="39.6">
      <c r="A732" s="736" t="s">
        <v>178</v>
      </c>
      <c r="B732" s="90" t="s">
        <v>313</v>
      </c>
      <c r="C732" s="738"/>
      <c r="D732" s="748"/>
      <c r="E732" s="749"/>
      <c r="F732" s="757"/>
      <c r="H732" s="728"/>
      <c r="I732" s="728"/>
      <c r="J732" s="728"/>
      <c r="K732" s="728"/>
      <c r="L732" s="728"/>
      <c r="M732" s="728"/>
      <c r="N732" s="728"/>
      <c r="O732" s="728"/>
      <c r="P732" s="728"/>
      <c r="Q732" s="728"/>
      <c r="R732" s="728"/>
      <c r="S732" s="728"/>
      <c r="T732" s="728"/>
      <c r="U732" s="728"/>
      <c r="V732" s="728"/>
      <c r="W732" s="728"/>
      <c r="X732" s="728"/>
      <c r="Y732" s="728"/>
      <c r="Z732" s="728"/>
    </row>
    <row r="733" spans="1:26" ht="15" customHeight="1">
      <c r="A733" s="736"/>
      <c r="B733" s="747" t="s">
        <v>221</v>
      </c>
      <c r="C733" s="738"/>
      <c r="D733" s="748"/>
      <c r="E733" s="749"/>
      <c r="F733" s="757"/>
      <c r="G733" s="760"/>
      <c r="H733" s="728"/>
      <c r="I733" s="728"/>
      <c r="J733" s="728"/>
      <c r="K733" s="728"/>
      <c r="L733" s="728"/>
      <c r="M733" s="728"/>
      <c r="N733" s="728"/>
      <c r="O733" s="728"/>
      <c r="P733" s="728"/>
      <c r="Q733" s="728"/>
      <c r="R733" s="728"/>
      <c r="S733" s="728"/>
      <c r="T733" s="728"/>
      <c r="U733" s="728"/>
      <c r="V733" s="728"/>
      <c r="W733" s="728"/>
      <c r="X733" s="728"/>
      <c r="Y733" s="728"/>
      <c r="Z733" s="728"/>
    </row>
    <row r="734" spans="1:26">
      <c r="A734" s="736"/>
      <c r="B734" s="747"/>
      <c r="C734" s="738" t="s">
        <v>179</v>
      </c>
      <c r="D734" s="748">
        <v>446</v>
      </c>
      <c r="E734" s="749"/>
      <c r="F734" s="757">
        <f t="shared" ref="F734" si="39">D734*E734</f>
        <v>0</v>
      </c>
      <c r="G734" s="766"/>
      <c r="H734" s="728"/>
      <c r="I734" s="728"/>
      <c r="J734" s="728"/>
      <c r="K734" s="728"/>
      <c r="L734" s="728"/>
      <c r="M734" s="728"/>
      <c r="N734" s="728"/>
      <c r="O734" s="728"/>
      <c r="P734" s="728"/>
      <c r="Q734" s="728"/>
      <c r="R734" s="728"/>
      <c r="S734" s="728"/>
      <c r="T734" s="728"/>
      <c r="U734" s="728"/>
      <c r="V734" s="728"/>
      <c r="W734" s="728"/>
      <c r="X734" s="728"/>
      <c r="Y734" s="728"/>
      <c r="Z734" s="728"/>
    </row>
    <row r="735" spans="1:26">
      <c r="A735" s="736"/>
      <c r="B735" s="747"/>
      <c r="C735" s="738"/>
      <c r="D735" s="748"/>
      <c r="E735" s="749"/>
      <c r="F735" s="757"/>
      <c r="G735" s="766"/>
      <c r="H735" s="728"/>
      <c r="I735" s="728"/>
      <c r="J735" s="728"/>
      <c r="K735" s="728"/>
      <c r="L735" s="728"/>
      <c r="M735" s="728"/>
      <c r="N735" s="728"/>
      <c r="O735" s="728"/>
      <c r="P735" s="728"/>
      <c r="Q735" s="728"/>
      <c r="R735" s="728"/>
      <c r="S735" s="728"/>
      <c r="T735" s="728"/>
      <c r="U735" s="728"/>
      <c r="V735" s="728"/>
      <c r="W735" s="728"/>
      <c r="X735" s="728"/>
      <c r="Y735" s="728"/>
      <c r="Z735" s="728"/>
    </row>
    <row r="736" spans="1:26" ht="26.4">
      <c r="A736" s="758" t="s">
        <v>207</v>
      </c>
      <c r="B736" s="1466" t="s">
        <v>2456</v>
      </c>
      <c r="C736" s="738"/>
      <c r="D736" s="748"/>
      <c r="E736" s="749"/>
      <c r="F736" s="757"/>
      <c r="G736" s="760"/>
      <c r="H736" s="728"/>
      <c r="I736" s="728"/>
      <c r="J736" s="728"/>
      <c r="K736" s="728"/>
      <c r="L736" s="728"/>
      <c r="M736" s="728"/>
      <c r="N736" s="728"/>
      <c r="O736" s="728"/>
      <c r="P736" s="728"/>
      <c r="Q736" s="728"/>
      <c r="R736" s="728"/>
      <c r="S736" s="728"/>
      <c r="T736" s="728"/>
      <c r="U736" s="728"/>
      <c r="V736" s="728"/>
      <c r="W736" s="728"/>
      <c r="X736" s="728"/>
      <c r="Y736" s="728"/>
      <c r="Z736" s="728"/>
    </row>
    <row r="737" spans="1:26" customFormat="1" ht="52.8">
      <c r="A737" s="1454"/>
      <c r="B737" s="1457" t="s">
        <v>2427</v>
      </c>
      <c r="C737" s="1455"/>
      <c r="D737" s="1456"/>
      <c r="E737" s="1456"/>
      <c r="F737" s="1456"/>
    </row>
    <row r="738" spans="1:26" customFormat="1" ht="39.6">
      <c r="B738" s="1445" t="s">
        <v>2358</v>
      </c>
    </row>
    <row r="739" spans="1:26" customFormat="1" ht="145.19999999999999">
      <c r="B739" s="1445" t="s">
        <v>2426</v>
      </c>
    </row>
    <row r="740" spans="1:26" customFormat="1" ht="66">
      <c r="B740" s="1444" t="s">
        <v>2382</v>
      </c>
    </row>
    <row r="741" spans="1:26" customFormat="1" ht="92.4">
      <c r="A741" s="1443"/>
      <c r="B741" s="1444" t="s">
        <v>2457</v>
      </c>
    </row>
    <row r="742" spans="1:26" customFormat="1" ht="52.8">
      <c r="A742" s="1443"/>
      <c r="B742" s="1444" t="s">
        <v>2428</v>
      </c>
    </row>
    <row r="743" spans="1:26" customFormat="1" ht="39.6">
      <c r="B743" s="1445" t="s">
        <v>2365</v>
      </c>
    </row>
    <row r="744" spans="1:26" customFormat="1">
      <c r="B744" s="1446" t="s">
        <v>2368</v>
      </c>
      <c r="C744" s="1447"/>
    </row>
    <row r="745" spans="1:26">
      <c r="A745" s="736"/>
      <c r="B745" s="747"/>
      <c r="C745" s="738" t="s">
        <v>179</v>
      </c>
      <c r="D745" s="1348">
        <v>64</v>
      </c>
      <c r="E745" s="749"/>
      <c r="F745" s="757">
        <f t="shared" ref="F745" si="40">D745*E745</f>
        <v>0</v>
      </c>
      <c r="G745" s="766"/>
      <c r="H745" s="728"/>
      <c r="I745" s="728"/>
      <c r="J745" s="728"/>
      <c r="K745" s="728"/>
      <c r="L745" s="728"/>
      <c r="M745" s="728"/>
      <c r="N745" s="728"/>
      <c r="O745" s="728"/>
      <c r="P745" s="728"/>
      <c r="Q745" s="728"/>
      <c r="R745" s="728"/>
      <c r="S745" s="728"/>
      <c r="T745" s="728"/>
      <c r="U745" s="728"/>
      <c r="V745" s="728"/>
      <c r="W745" s="728"/>
      <c r="X745" s="728"/>
      <c r="Y745" s="728"/>
      <c r="Z745" s="728"/>
    </row>
    <row r="746" spans="1:26">
      <c r="A746" s="736"/>
      <c r="B746" s="747"/>
      <c r="C746" s="738"/>
      <c r="D746" s="748"/>
      <c r="E746" s="749"/>
      <c r="F746" s="757"/>
      <c r="G746" s="766"/>
      <c r="H746" s="728"/>
      <c r="I746" s="728"/>
      <c r="J746" s="728"/>
      <c r="K746" s="728"/>
      <c r="L746" s="728"/>
      <c r="M746" s="728"/>
      <c r="N746" s="728"/>
      <c r="O746" s="728"/>
      <c r="P746" s="728"/>
      <c r="Q746" s="728"/>
      <c r="R746" s="728"/>
      <c r="S746" s="728"/>
      <c r="T746" s="728"/>
      <c r="U746" s="728"/>
      <c r="V746" s="728"/>
      <c r="W746" s="728"/>
      <c r="X746" s="728"/>
      <c r="Y746" s="728"/>
      <c r="Z746" s="728"/>
    </row>
    <row r="747" spans="1:26">
      <c r="A747" s="777" t="s">
        <v>208</v>
      </c>
      <c r="B747" s="764" t="s">
        <v>2160</v>
      </c>
      <c r="C747" s="712"/>
      <c r="D747" s="779"/>
      <c r="E747" s="780"/>
      <c r="F747" s="739"/>
      <c r="G747" s="807"/>
      <c r="H747" s="808"/>
      <c r="I747" s="808"/>
      <c r="J747" s="808"/>
      <c r="K747" s="808"/>
      <c r="L747" s="808"/>
      <c r="M747" s="808"/>
      <c r="N747" s="808"/>
      <c r="O747" s="808"/>
      <c r="P747" s="808"/>
      <c r="Q747" s="808"/>
      <c r="R747" s="808"/>
      <c r="S747" s="808"/>
      <c r="T747" s="808"/>
      <c r="U747" s="808"/>
      <c r="V747" s="808"/>
      <c r="W747" s="808"/>
      <c r="X747" s="808"/>
      <c r="Y747" s="808"/>
      <c r="Z747" s="808"/>
    </row>
    <row r="748" spans="1:26" ht="66">
      <c r="A748" s="777"/>
      <c r="B748" s="881" t="s">
        <v>2161</v>
      </c>
      <c r="C748" s="712"/>
      <c r="D748" s="779"/>
      <c r="E748" s="780"/>
      <c r="F748" s="739"/>
      <c r="G748" s="807"/>
      <c r="H748" s="808"/>
      <c r="I748" s="808"/>
      <c r="J748" s="808"/>
      <c r="K748" s="808"/>
      <c r="L748" s="808"/>
      <c r="M748" s="808"/>
      <c r="N748" s="808"/>
      <c r="O748" s="808"/>
      <c r="P748" s="808"/>
      <c r="Q748" s="808"/>
      <c r="R748" s="808"/>
      <c r="S748" s="808"/>
      <c r="T748" s="808"/>
      <c r="U748" s="808"/>
      <c r="V748" s="808"/>
      <c r="W748" s="808"/>
      <c r="X748" s="808"/>
      <c r="Y748" s="808"/>
      <c r="Z748" s="808"/>
    </row>
    <row r="749" spans="1:26">
      <c r="A749" s="777"/>
      <c r="B749" s="882" t="s">
        <v>2162</v>
      </c>
      <c r="C749" s="712" t="s">
        <v>2164</v>
      </c>
      <c r="D749" s="779">
        <v>20</v>
      </c>
      <c r="E749" s="780"/>
      <c r="F749" s="757">
        <f t="shared" ref="F749" si="41">D749*E749</f>
        <v>0</v>
      </c>
      <c r="G749" s="807"/>
      <c r="H749" s="808"/>
      <c r="I749" s="808"/>
      <c r="J749" s="808"/>
      <c r="K749" s="808"/>
      <c r="L749" s="808"/>
      <c r="M749" s="808"/>
      <c r="N749" s="808"/>
      <c r="O749" s="808"/>
      <c r="P749" s="808"/>
      <c r="Q749" s="808"/>
      <c r="R749" s="808"/>
      <c r="S749" s="808"/>
      <c r="T749" s="808"/>
      <c r="U749" s="808"/>
      <c r="V749" s="808"/>
      <c r="W749" s="808"/>
      <c r="X749" s="808"/>
      <c r="Y749" s="808"/>
      <c r="Z749" s="808"/>
    </row>
    <row r="750" spans="1:26">
      <c r="A750" s="777"/>
      <c r="B750" s="882" t="s">
        <v>2163</v>
      </c>
      <c r="C750" s="712" t="s">
        <v>2164</v>
      </c>
      <c r="D750" s="779">
        <v>40</v>
      </c>
      <c r="E750" s="780"/>
      <c r="F750" s="757">
        <f t="shared" ref="F750" si="42">D750*E750</f>
        <v>0</v>
      </c>
      <c r="G750" s="807"/>
      <c r="H750" s="808"/>
      <c r="I750" s="808"/>
      <c r="J750" s="808"/>
      <c r="K750" s="808"/>
      <c r="L750" s="808"/>
      <c r="M750" s="808"/>
      <c r="N750" s="808"/>
      <c r="O750" s="808"/>
      <c r="P750" s="808"/>
      <c r="Q750" s="808"/>
      <c r="R750" s="808"/>
      <c r="S750" s="808"/>
      <c r="T750" s="808"/>
      <c r="U750" s="808"/>
      <c r="V750" s="808"/>
      <c r="W750" s="808"/>
      <c r="X750" s="808"/>
      <c r="Y750" s="808"/>
      <c r="Z750" s="808"/>
    </row>
    <row r="751" spans="1:26">
      <c r="A751" s="777"/>
      <c r="B751" s="778"/>
      <c r="C751" s="712"/>
      <c r="D751" s="779"/>
      <c r="E751" s="780"/>
      <c r="F751" s="739"/>
      <c r="G751" s="807"/>
      <c r="H751" s="808"/>
      <c r="I751" s="808"/>
      <c r="J751" s="808"/>
      <c r="K751" s="808"/>
      <c r="L751" s="808"/>
      <c r="M751" s="808"/>
      <c r="N751" s="808"/>
      <c r="O751" s="808"/>
      <c r="P751" s="808"/>
      <c r="Q751" s="808"/>
      <c r="R751" s="808"/>
      <c r="S751" s="808"/>
      <c r="T751" s="808"/>
      <c r="U751" s="808"/>
      <c r="V751" s="808"/>
      <c r="W751" s="808"/>
      <c r="X751" s="808"/>
      <c r="Y751" s="808"/>
      <c r="Z751" s="808"/>
    </row>
    <row r="752" spans="1:26">
      <c r="A752" s="777"/>
      <c r="B752" s="778"/>
      <c r="C752" s="712"/>
      <c r="D752" s="779"/>
      <c r="E752" s="780"/>
      <c r="F752" s="739"/>
      <c r="G752" s="807"/>
      <c r="H752" s="808"/>
      <c r="I752" s="808"/>
      <c r="J752" s="808"/>
      <c r="K752" s="808"/>
      <c r="L752" s="808"/>
      <c r="M752" s="808"/>
      <c r="N752" s="808"/>
      <c r="O752" s="808"/>
      <c r="P752" s="808"/>
      <c r="Q752" s="808"/>
      <c r="R752" s="808"/>
      <c r="S752" s="808"/>
      <c r="T752" s="808"/>
      <c r="U752" s="808"/>
      <c r="V752" s="808"/>
      <c r="W752" s="808"/>
      <c r="X752" s="808"/>
      <c r="Y752" s="808"/>
      <c r="Z752" s="808"/>
    </row>
    <row r="753" spans="1:26">
      <c r="A753" s="763" t="s">
        <v>209</v>
      </c>
      <c r="B753" s="764" t="s">
        <v>2158</v>
      </c>
      <c r="C753" s="712"/>
      <c r="D753" s="779"/>
      <c r="E753" s="780"/>
      <c r="F753" s="739"/>
      <c r="G753" s="807"/>
      <c r="H753" s="808"/>
      <c r="I753" s="808"/>
      <c r="J753" s="808"/>
      <c r="K753" s="808"/>
      <c r="L753" s="808"/>
      <c r="M753" s="808"/>
      <c r="N753" s="808"/>
      <c r="O753" s="808"/>
      <c r="P753" s="808"/>
      <c r="Q753" s="808"/>
      <c r="R753" s="808"/>
      <c r="S753" s="808"/>
      <c r="T753" s="808"/>
      <c r="U753" s="808"/>
      <c r="V753" s="808"/>
      <c r="W753" s="808"/>
      <c r="X753" s="808"/>
      <c r="Y753" s="808"/>
      <c r="Z753" s="808"/>
    </row>
    <row r="754" spans="1:26" ht="105.6">
      <c r="A754" s="777"/>
      <c r="B754" s="881" t="s">
        <v>2159</v>
      </c>
      <c r="C754" s="712"/>
      <c r="D754" s="779"/>
      <c r="E754" s="780"/>
      <c r="F754" s="739"/>
      <c r="G754" s="807"/>
      <c r="H754" s="808"/>
      <c r="I754" s="808"/>
      <c r="J754" s="808"/>
      <c r="K754" s="808"/>
      <c r="L754" s="808"/>
      <c r="M754" s="808"/>
      <c r="N754" s="808"/>
      <c r="O754" s="808"/>
      <c r="P754" s="808"/>
      <c r="Q754" s="808"/>
      <c r="R754" s="808"/>
      <c r="S754" s="808"/>
      <c r="T754" s="808"/>
      <c r="U754" s="808"/>
      <c r="V754" s="808"/>
      <c r="W754" s="808"/>
      <c r="X754" s="808"/>
      <c r="Y754" s="808"/>
      <c r="Z754" s="808"/>
    </row>
    <row r="755" spans="1:26">
      <c r="A755" s="777"/>
      <c r="B755" s="778"/>
      <c r="C755" s="738" t="s">
        <v>201</v>
      </c>
      <c r="D755" s="748">
        <v>1</v>
      </c>
      <c r="E755" s="749"/>
      <c r="F755" s="757">
        <f t="shared" ref="F755" si="43">D755*E755</f>
        <v>0</v>
      </c>
      <c r="G755" s="807"/>
      <c r="H755" s="808"/>
      <c r="I755" s="808"/>
      <c r="J755" s="808"/>
      <c r="K755" s="808"/>
      <c r="L755" s="808"/>
      <c r="M755" s="808"/>
      <c r="N755" s="808"/>
      <c r="O755" s="808"/>
      <c r="P755" s="808"/>
      <c r="Q755" s="808"/>
      <c r="R755" s="808"/>
      <c r="S755" s="808"/>
      <c r="T755" s="808"/>
      <c r="U755" s="808"/>
      <c r="V755" s="808"/>
      <c r="W755" s="808"/>
      <c r="X755" s="808"/>
      <c r="Y755" s="808"/>
      <c r="Z755" s="808"/>
    </row>
    <row r="756" spans="1:26">
      <c r="A756" s="777"/>
      <c r="B756" s="778"/>
      <c r="C756" s="712"/>
      <c r="D756" s="779"/>
      <c r="E756" s="780"/>
      <c r="F756" s="739"/>
      <c r="G756" s="807"/>
      <c r="H756" s="808"/>
      <c r="I756" s="808"/>
      <c r="J756" s="808"/>
      <c r="K756" s="808"/>
      <c r="L756" s="808"/>
      <c r="M756" s="808"/>
      <c r="N756" s="808"/>
      <c r="O756" s="808"/>
      <c r="P756" s="808"/>
      <c r="Q756" s="808"/>
      <c r="R756" s="808"/>
      <c r="S756" s="808"/>
      <c r="T756" s="808"/>
      <c r="U756" s="808"/>
      <c r="V756" s="808"/>
      <c r="W756" s="808"/>
      <c r="X756" s="808"/>
      <c r="Y756" s="808"/>
      <c r="Z756" s="808"/>
    </row>
    <row r="757" spans="1:26">
      <c r="A757" s="867" t="s">
        <v>218</v>
      </c>
      <c r="B757" s="868" t="s">
        <v>1743</v>
      </c>
      <c r="C757" s="869"/>
      <c r="D757" s="870"/>
      <c r="E757" s="871"/>
      <c r="F757" s="1393">
        <f>SUM(F661:F756)</f>
        <v>0</v>
      </c>
      <c r="G757" s="807"/>
      <c r="H757" s="808"/>
      <c r="I757" s="808"/>
      <c r="J757" s="808"/>
      <c r="K757" s="808"/>
      <c r="L757" s="808"/>
      <c r="M757" s="808"/>
      <c r="N757" s="808"/>
      <c r="O757" s="808"/>
      <c r="P757" s="808"/>
      <c r="Q757" s="808"/>
      <c r="R757" s="808"/>
      <c r="S757" s="808"/>
      <c r="T757" s="808"/>
      <c r="U757" s="808"/>
      <c r="V757" s="808"/>
      <c r="W757" s="808"/>
      <c r="X757" s="808"/>
      <c r="Y757" s="808"/>
      <c r="Z757" s="808"/>
    </row>
    <row r="758" spans="1:26">
      <c r="A758" s="777"/>
      <c r="B758" s="778"/>
      <c r="C758" s="712"/>
      <c r="D758" s="779"/>
      <c r="E758" s="780"/>
      <c r="F758" s="806"/>
      <c r="H758" s="808"/>
      <c r="I758" s="808"/>
      <c r="J758" s="808"/>
      <c r="K758" s="808"/>
      <c r="L758" s="808"/>
      <c r="M758" s="808"/>
      <c r="N758" s="808"/>
      <c r="O758" s="808"/>
      <c r="P758" s="808"/>
      <c r="Q758" s="808"/>
      <c r="R758" s="808"/>
      <c r="S758" s="808"/>
      <c r="T758" s="808"/>
      <c r="U758" s="808"/>
      <c r="V758" s="808"/>
      <c r="W758" s="808"/>
      <c r="X758" s="808"/>
      <c r="Y758" s="808"/>
      <c r="Z758" s="808"/>
    </row>
    <row r="759" spans="1:26">
      <c r="A759" s="777"/>
      <c r="B759" s="778"/>
      <c r="C759" s="712"/>
      <c r="D759" s="779"/>
      <c r="E759" s="780"/>
      <c r="F759" s="806"/>
      <c r="G759" s="807"/>
      <c r="H759" s="808"/>
      <c r="I759" s="808"/>
      <c r="J759" s="808"/>
      <c r="K759" s="808"/>
      <c r="L759" s="808"/>
      <c r="M759" s="808"/>
      <c r="N759" s="808"/>
      <c r="O759" s="808"/>
      <c r="P759" s="808"/>
      <c r="Q759" s="808"/>
      <c r="R759" s="808"/>
      <c r="S759" s="808"/>
      <c r="T759" s="808"/>
      <c r="U759" s="808"/>
      <c r="V759" s="808"/>
      <c r="W759" s="808"/>
      <c r="X759" s="808"/>
      <c r="Y759" s="808"/>
      <c r="Z759" s="808"/>
    </row>
    <row r="760" spans="1:26">
      <c r="A760" s="777"/>
      <c r="B760" s="778"/>
      <c r="C760" s="712"/>
      <c r="D760" s="779"/>
      <c r="E760" s="780"/>
      <c r="F760" s="806"/>
      <c r="G760" s="807"/>
      <c r="H760" s="808"/>
      <c r="I760" s="808"/>
      <c r="J760" s="808"/>
      <c r="K760" s="808"/>
      <c r="L760" s="808"/>
      <c r="M760" s="808"/>
      <c r="N760" s="808"/>
      <c r="O760" s="808"/>
      <c r="P760" s="808"/>
      <c r="Q760" s="808"/>
      <c r="R760" s="808"/>
      <c r="S760" s="808"/>
      <c r="T760" s="808"/>
      <c r="U760" s="808"/>
      <c r="V760" s="808"/>
      <c r="W760" s="808"/>
      <c r="X760" s="808"/>
      <c r="Y760" s="808"/>
      <c r="Z760" s="808"/>
    </row>
    <row r="761" spans="1:26">
      <c r="A761" s="797" t="s">
        <v>219</v>
      </c>
      <c r="B761" s="752" t="s">
        <v>220</v>
      </c>
      <c r="C761" s="752"/>
      <c r="D761" s="752"/>
      <c r="E761" s="752"/>
      <c r="F761" s="752"/>
      <c r="G761" s="807"/>
      <c r="H761" s="808"/>
      <c r="I761" s="808"/>
      <c r="J761" s="808"/>
      <c r="K761" s="808"/>
      <c r="L761" s="808"/>
      <c r="M761" s="808"/>
      <c r="N761" s="808"/>
      <c r="O761" s="808"/>
      <c r="P761" s="808"/>
      <c r="Q761" s="808"/>
      <c r="R761" s="808"/>
      <c r="S761" s="808"/>
      <c r="T761" s="808"/>
      <c r="U761" s="808"/>
      <c r="V761" s="808"/>
      <c r="W761" s="808"/>
      <c r="X761" s="808"/>
      <c r="Y761" s="808"/>
      <c r="Z761" s="808"/>
    </row>
    <row r="762" spans="1:26">
      <c r="A762" s="777"/>
      <c r="B762" s="778"/>
      <c r="C762" s="712"/>
      <c r="D762" s="779"/>
      <c r="E762" s="780"/>
      <c r="F762" s="806"/>
      <c r="G762" s="807"/>
      <c r="H762" s="808"/>
      <c r="I762" s="808"/>
      <c r="J762" s="808"/>
      <c r="K762" s="808"/>
      <c r="L762" s="808"/>
      <c r="M762" s="808"/>
      <c r="N762" s="808"/>
      <c r="O762" s="808"/>
      <c r="P762" s="808"/>
      <c r="Q762" s="808"/>
      <c r="R762" s="808"/>
      <c r="S762" s="808"/>
      <c r="T762" s="808"/>
      <c r="U762" s="808"/>
      <c r="V762" s="808"/>
      <c r="W762" s="808"/>
      <c r="X762" s="808"/>
      <c r="Y762" s="808"/>
      <c r="Z762" s="808"/>
    </row>
    <row r="763" spans="1:26">
      <c r="A763" s="777"/>
      <c r="B763" s="778"/>
      <c r="C763" s="712"/>
      <c r="D763" s="779"/>
      <c r="E763" s="780"/>
      <c r="F763" s="806"/>
      <c r="G763" s="807"/>
      <c r="H763" s="808"/>
      <c r="I763" s="808"/>
      <c r="J763" s="808"/>
      <c r="K763" s="808"/>
      <c r="L763" s="808"/>
      <c r="M763" s="808"/>
      <c r="N763" s="808"/>
      <c r="O763" s="808"/>
      <c r="P763" s="808"/>
      <c r="Q763" s="808"/>
      <c r="R763" s="808"/>
      <c r="S763" s="808"/>
      <c r="T763" s="808"/>
      <c r="U763" s="808"/>
      <c r="V763" s="808"/>
      <c r="W763" s="808"/>
      <c r="X763" s="808"/>
      <c r="Y763" s="808"/>
      <c r="Z763" s="808"/>
    </row>
    <row r="764" spans="1:26">
      <c r="A764" s="777"/>
      <c r="B764" s="778"/>
      <c r="C764" s="712"/>
      <c r="D764" s="779"/>
      <c r="E764" s="780"/>
      <c r="F764" s="806"/>
      <c r="G764" s="807"/>
      <c r="H764" s="808"/>
      <c r="I764" s="808"/>
      <c r="J764" s="808"/>
      <c r="K764" s="808"/>
      <c r="L764" s="808"/>
      <c r="M764" s="808"/>
      <c r="N764" s="808"/>
      <c r="O764" s="808"/>
      <c r="P764" s="808"/>
      <c r="Q764" s="808"/>
      <c r="R764" s="808"/>
      <c r="S764" s="808"/>
      <c r="T764" s="808"/>
      <c r="U764" s="808"/>
      <c r="V764" s="808"/>
      <c r="W764" s="808"/>
      <c r="X764" s="808"/>
      <c r="Y764" s="808"/>
      <c r="Z764" s="808"/>
    </row>
    <row r="765" spans="1:26">
      <c r="A765" s="783" t="s">
        <v>177</v>
      </c>
      <c r="B765" s="784" t="s">
        <v>161</v>
      </c>
      <c r="C765" s="785"/>
      <c r="D765" s="810"/>
      <c r="E765" s="890"/>
      <c r="F765" s="891">
        <f>ROUND(D765*E765,2)</f>
        <v>0</v>
      </c>
      <c r="H765" s="728"/>
      <c r="I765" s="728"/>
      <c r="J765" s="728"/>
      <c r="K765" s="728"/>
      <c r="L765" s="728"/>
      <c r="M765" s="728"/>
      <c r="N765" s="728"/>
      <c r="O765" s="728"/>
      <c r="P765" s="728"/>
      <c r="Q765" s="728"/>
      <c r="R765" s="728"/>
      <c r="S765" s="728"/>
      <c r="T765" s="728"/>
      <c r="U765" s="728"/>
      <c r="V765" s="728"/>
      <c r="W765" s="728"/>
      <c r="X765" s="728"/>
      <c r="Y765" s="728"/>
      <c r="Z765" s="728"/>
    </row>
    <row r="766" spans="1:26">
      <c r="A766" s="750"/>
      <c r="B766" s="747"/>
      <c r="C766" s="738"/>
      <c r="D766" s="813"/>
      <c r="E766" s="814"/>
      <c r="F766" s="892">
        <f>ROUND(D766*E766,2)</f>
        <v>0</v>
      </c>
      <c r="H766" s="728"/>
      <c r="I766" s="728"/>
      <c r="J766" s="728"/>
      <c r="K766" s="728"/>
      <c r="L766" s="728"/>
      <c r="M766" s="728"/>
      <c r="N766" s="728"/>
      <c r="O766" s="728"/>
      <c r="P766" s="728"/>
      <c r="Q766" s="728"/>
      <c r="R766" s="728"/>
      <c r="S766" s="728"/>
      <c r="T766" s="728"/>
      <c r="U766" s="728"/>
      <c r="V766" s="728"/>
      <c r="W766" s="728"/>
      <c r="X766" s="728"/>
      <c r="Y766" s="728"/>
      <c r="Z766" s="728"/>
    </row>
    <row r="767" spans="1:26">
      <c r="A767" s="750"/>
      <c r="B767" s="747"/>
      <c r="C767" s="738"/>
      <c r="D767" s="813"/>
      <c r="E767" s="814"/>
      <c r="F767" s="892"/>
      <c r="H767" s="728"/>
      <c r="I767" s="728"/>
      <c r="J767" s="728"/>
      <c r="K767" s="728"/>
      <c r="L767" s="728"/>
      <c r="M767" s="728"/>
      <c r="N767" s="728"/>
      <c r="O767" s="728"/>
      <c r="P767" s="728"/>
      <c r="Q767" s="728"/>
      <c r="R767" s="728"/>
      <c r="S767" s="728"/>
      <c r="T767" s="728"/>
      <c r="U767" s="728"/>
      <c r="V767" s="728"/>
      <c r="W767" s="728"/>
      <c r="X767" s="728"/>
      <c r="Y767" s="728"/>
      <c r="Z767" s="728"/>
    </row>
    <row r="768" spans="1:26" ht="39.6">
      <c r="A768" s="879" t="s">
        <v>172</v>
      </c>
      <c r="B768" s="764" t="s">
        <v>362</v>
      </c>
      <c r="C768" s="738"/>
      <c r="D768" s="813"/>
      <c r="E768" s="814"/>
      <c r="F768" s="892">
        <f t="shared" ref="F768:F777" si="44">ROUND(D768*E768,2)</f>
        <v>0</v>
      </c>
      <c r="H768" s="728"/>
      <c r="I768" s="728"/>
      <c r="J768" s="728"/>
      <c r="K768" s="728"/>
      <c r="L768" s="728"/>
      <c r="M768" s="728"/>
      <c r="N768" s="728"/>
      <c r="O768" s="728"/>
      <c r="P768" s="728"/>
      <c r="Q768" s="728"/>
      <c r="R768" s="728"/>
      <c r="S768" s="728"/>
      <c r="T768" s="728"/>
      <c r="U768" s="728"/>
      <c r="V768" s="728"/>
      <c r="W768" s="728"/>
      <c r="X768" s="728"/>
      <c r="Y768" s="728"/>
      <c r="Z768" s="728"/>
    </row>
    <row r="769" spans="1:26" s="824" customFormat="1" ht="118.8">
      <c r="A769" s="768"/>
      <c r="B769" s="893" t="s">
        <v>1744</v>
      </c>
      <c r="C769" s="91"/>
      <c r="D769" s="820"/>
      <c r="E769" s="820"/>
      <c r="F769" s="892"/>
      <c r="G769" s="852"/>
    </row>
    <row r="770" spans="1:26" s="824" customFormat="1">
      <c r="A770" s="768"/>
      <c r="B770" s="893" t="s">
        <v>322</v>
      </c>
      <c r="C770" s="818"/>
      <c r="D770" s="820"/>
      <c r="E770" s="820"/>
      <c r="F770" s="892"/>
      <c r="G770" s="894"/>
    </row>
    <row r="771" spans="1:26" s="824" customFormat="1" ht="92.4">
      <c r="A771" s="736" t="s">
        <v>178</v>
      </c>
      <c r="B771" s="893" t="s">
        <v>363</v>
      </c>
      <c r="C771" s="92"/>
      <c r="D771" s="820"/>
      <c r="E771" s="820"/>
      <c r="F771" s="892"/>
      <c r="G771" s="895"/>
    </row>
    <row r="772" spans="1:26" s="824" customFormat="1" ht="39.6">
      <c r="A772" s="736" t="s">
        <v>178</v>
      </c>
      <c r="B772" s="896" t="s">
        <v>328</v>
      </c>
      <c r="C772" s="92"/>
      <c r="D772" s="820"/>
      <c r="E772" s="820"/>
      <c r="F772" s="892"/>
      <c r="G772" s="859"/>
    </row>
    <row r="773" spans="1:26" s="824" customFormat="1" ht="52.8">
      <c r="A773" s="736" t="s">
        <v>178</v>
      </c>
      <c r="B773" s="789" t="s">
        <v>326</v>
      </c>
      <c r="C773" s="92"/>
      <c r="D773" s="820"/>
      <c r="E773" s="820"/>
      <c r="F773" s="892"/>
      <c r="G773" s="859"/>
    </row>
    <row r="774" spans="1:26" s="886" customFormat="1">
      <c r="A774" s="736" t="s">
        <v>178</v>
      </c>
      <c r="B774" s="789" t="s">
        <v>323</v>
      </c>
      <c r="C774" s="883"/>
      <c r="D774" s="884"/>
      <c r="E774" s="884"/>
      <c r="F774" s="892"/>
      <c r="G774" s="885"/>
    </row>
    <row r="775" spans="1:26" s="886" customFormat="1" ht="39.6">
      <c r="A775" s="736" t="s">
        <v>178</v>
      </c>
      <c r="B775" s="90" t="s">
        <v>313</v>
      </c>
      <c r="C775" s="883"/>
      <c r="D775" s="884"/>
      <c r="E775" s="884"/>
      <c r="F775" s="892"/>
      <c r="G775" s="885"/>
    </row>
    <row r="776" spans="1:26" s="824" customFormat="1">
      <c r="A776" s="768"/>
      <c r="B776" s="762" t="s">
        <v>324</v>
      </c>
      <c r="C776" s="818"/>
      <c r="D776" s="820"/>
      <c r="E776" s="820"/>
      <c r="F776" s="892"/>
      <c r="G776" s="859"/>
    </row>
    <row r="777" spans="1:26">
      <c r="A777" s="879"/>
      <c r="B777" s="747"/>
      <c r="C777" s="738" t="s">
        <v>179</v>
      </c>
      <c r="D777" s="813">
        <v>3925</v>
      </c>
      <c r="E777" s="814"/>
      <c r="F777" s="892">
        <f t="shared" si="44"/>
        <v>0</v>
      </c>
      <c r="H777" s="728"/>
      <c r="I777" s="814"/>
      <c r="J777" s="728"/>
      <c r="K777" s="728"/>
      <c r="L777" s="728"/>
      <c r="M777" s="728"/>
      <c r="N777" s="728"/>
      <c r="O777" s="728"/>
      <c r="P777" s="728"/>
      <c r="Q777" s="728"/>
      <c r="R777" s="728"/>
      <c r="S777" s="728"/>
      <c r="T777" s="728"/>
      <c r="U777" s="728"/>
      <c r="V777" s="728"/>
      <c r="W777" s="728"/>
      <c r="X777" s="728"/>
      <c r="Y777" s="728"/>
      <c r="Z777" s="728"/>
    </row>
    <row r="778" spans="1:26">
      <c r="A778" s="879"/>
      <c r="B778" s="747"/>
      <c r="C778" s="738"/>
      <c r="D778" s="813"/>
      <c r="E778" s="814">
        <v>0</v>
      </c>
      <c r="F778" s="892"/>
      <c r="H778" s="728"/>
      <c r="I778" s="814"/>
      <c r="J778" s="728"/>
      <c r="K778" s="728"/>
      <c r="L778" s="728"/>
      <c r="M778" s="728"/>
      <c r="N778" s="728"/>
      <c r="O778" s="728"/>
      <c r="P778" s="728"/>
      <c r="Q778" s="728"/>
      <c r="R778" s="728"/>
      <c r="S778" s="728"/>
      <c r="T778" s="728"/>
      <c r="U778" s="728"/>
      <c r="V778" s="728"/>
      <c r="W778" s="728"/>
      <c r="X778" s="728"/>
      <c r="Y778" s="728"/>
      <c r="Z778" s="728"/>
    </row>
    <row r="779" spans="1:26" ht="39.6">
      <c r="A779" s="763" t="s">
        <v>202</v>
      </c>
      <c r="B779" s="764" t="s">
        <v>2355</v>
      </c>
      <c r="C779" s="738"/>
      <c r="D779" s="813"/>
      <c r="E779" s="814">
        <v>0</v>
      </c>
      <c r="F779" s="892">
        <f>ROUND(D779*E779,2)</f>
        <v>0</v>
      </c>
      <c r="H779" s="728"/>
      <c r="I779" s="814"/>
      <c r="J779" s="728"/>
      <c r="K779" s="728"/>
      <c r="L779" s="728"/>
      <c r="M779" s="728"/>
      <c r="N779" s="728"/>
      <c r="O779" s="728"/>
      <c r="P779" s="728"/>
      <c r="Q779" s="728"/>
      <c r="R779" s="728"/>
      <c r="S779" s="728"/>
      <c r="T779" s="728"/>
      <c r="U779" s="728"/>
      <c r="V779" s="728"/>
      <c r="W779" s="728"/>
      <c r="X779" s="728"/>
      <c r="Y779" s="728"/>
      <c r="Z779" s="728"/>
    </row>
    <row r="780" spans="1:26" s="1353" customFormat="1" ht="198">
      <c r="A780" s="897"/>
      <c r="B780" s="789" t="s">
        <v>2291</v>
      </c>
      <c r="C780" s="883"/>
      <c r="D780" s="884"/>
      <c r="E780" s="884">
        <v>0</v>
      </c>
      <c r="F780" s="892"/>
      <c r="G780" s="1352"/>
      <c r="I780" s="1351"/>
      <c r="J780" s="1337"/>
    </row>
    <row r="781" spans="1:26" s="886" customFormat="1">
      <c r="A781" s="897"/>
      <c r="B781" s="789" t="s">
        <v>322</v>
      </c>
      <c r="C781" s="883"/>
      <c r="D781" s="884"/>
      <c r="E781" s="884">
        <v>0</v>
      </c>
      <c r="F781" s="892"/>
      <c r="G781" s="885"/>
      <c r="I781" s="884"/>
      <c r="J781" s="728"/>
    </row>
    <row r="782" spans="1:26" s="886" customFormat="1" ht="26.4">
      <c r="A782" s="736" t="s">
        <v>178</v>
      </c>
      <c r="B782" s="789" t="s">
        <v>325</v>
      </c>
      <c r="C782" s="883"/>
      <c r="D782" s="884"/>
      <c r="E782" s="884"/>
      <c r="F782" s="892"/>
      <c r="G782" s="885"/>
      <c r="I782" s="884"/>
      <c r="J782" s="728"/>
    </row>
    <row r="783" spans="1:26" s="886" customFormat="1" ht="105.6">
      <c r="A783" s="736" t="s">
        <v>178</v>
      </c>
      <c r="B783" s="789" t="s">
        <v>2166</v>
      </c>
      <c r="C783" s="883"/>
      <c r="D783" s="884"/>
      <c r="E783" s="884">
        <v>0</v>
      </c>
      <c r="F783" s="892"/>
      <c r="G783" s="885"/>
      <c r="I783" s="884"/>
      <c r="J783" s="728"/>
    </row>
    <row r="784" spans="1:26" s="886" customFormat="1" ht="39.6">
      <c r="A784" s="736" t="s">
        <v>178</v>
      </c>
      <c r="B784" s="789" t="s">
        <v>327</v>
      </c>
      <c r="C784" s="883"/>
      <c r="D784" s="884"/>
      <c r="E784" s="884">
        <v>0</v>
      </c>
      <c r="F784" s="892">
        <f t="shared" ref="F784:F789" si="45">ROUND(D784*E784,2)</f>
        <v>0</v>
      </c>
      <c r="G784" s="885"/>
      <c r="I784" s="884"/>
      <c r="J784" s="728"/>
    </row>
    <row r="785" spans="1:26" s="886" customFormat="1" ht="52.8">
      <c r="A785" s="736" t="s">
        <v>178</v>
      </c>
      <c r="B785" s="789" t="s">
        <v>326</v>
      </c>
      <c r="C785" s="883"/>
      <c r="D785" s="884"/>
      <c r="E785" s="884">
        <v>0</v>
      </c>
      <c r="F785" s="892">
        <f t="shared" si="45"/>
        <v>0</v>
      </c>
      <c r="G785" s="885"/>
      <c r="I785" s="884"/>
      <c r="J785" s="728"/>
    </row>
    <row r="786" spans="1:26" s="886" customFormat="1">
      <c r="A786" s="736" t="s">
        <v>178</v>
      </c>
      <c r="B786" s="789" t="s">
        <v>323</v>
      </c>
      <c r="C786" s="883"/>
      <c r="D786" s="884"/>
      <c r="E786" s="884">
        <v>0</v>
      </c>
      <c r="F786" s="892">
        <f t="shared" si="45"/>
        <v>0</v>
      </c>
      <c r="G786" s="885"/>
      <c r="I786" s="884"/>
      <c r="J786" s="728"/>
    </row>
    <row r="787" spans="1:26" s="886" customFormat="1" ht="39.6">
      <c r="A787" s="736" t="s">
        <v>178</v>
      </c>
      <c r="B787" s="90" t="s">
        <v>313</v>
      </c>
      <c r="C787" s="883"/>
      <c r="D787" s="884"/>
      <c r="E787" s="884">
        <v>0</v>
      </c>
      <c r="F787" s="892">
        <f t="shared" si="45"/>
        <v>0</v>
      </c>
      <c r="G787" s="898"/>
      <c r="I787" s="884"/>
      <c r="J787" s="728"/>
    </row>
    <row r="788" spans="1:26" s="886" customFormat="1">
      <c r="A788" s="897"/>
      <c r="B788" s="789" t="s">
        <v>324</v>
      </c>
      <c r="C788" s="883"/>
      <c r="D788" s="884"/>
      <c r="E788" s="884">
        <v>0</v>
      </c>
      <c r="F788" s="892">
        <f t="shared" si="45"/>
        <v>0</v>
      </c>
      <c r="G788" s="885"/>
      <c r="I788" s="884"/>
      <c r="J788" s="728"/>
    </row>
    <row r="789" spans="1:26">
      <c r="A789" s="736" t="s">
        <v>340</v>
      </c>
      <c r="B789" s="776" t="s">
        <v>341</v>
      </c>
      <c r="C789" s="738" t="s">
        <v>179</v>
      </c>
      <c r="D789" s="815">
        <v>934</v>
      </c>
      <c r="E789" s="814"/>
      <c r="F789" s="892">
        <f t="shared" si="45"/>
        <v>0</v>
      </c>
      <c r="G789" s="852"/>
      <c r="H789" s="728"/>
      <c r="I789" s="814"/>
      <c r="J789" s="728"/>
      <c r="K789" s="728"/>
      <c r="L789" s="728"/>
      <c r="M789" s="728"/>
      <c r="N789" s="728"/>
      <c r="O789" s="728"/>
      <c r="P789" s="728"/>
      <c r="Q789" s="728"/>
      <c r="R789" s="728"/>
      <c r="S789" s="728"/>
      <c r="T789" s="728"/>
      <c r="U789" s="728"/>
      <c r="V789" s="728"/>
      <c r="W789" s="728"/>
      <c r="X789" s="728"/>
      <c r="Y789" s="728"/>
      <c r="Z789" s="728"/>
    </row>
    <row r="790" spans="1:26">
      <c r="A790" s="750"/>
      <c r="B790" s="747"/>
      <c r="C790" s="738"/>
      <c r="D790" s="813"/>
      <c r="E790" s="814"/>
      <c r="F790" s="892"/>
      <c r="H790" s="728"/>
      <c r="I790" s="728"/>
      <c r="J790" s="728"/>
      <c r="K790" s="728"/>
      <c r="L790" s="728"/>
      <c r="M790" s="728"/>
      <c r="N790" s="728"/>
      <c r="O790" s="728"/>
      <c r="P790" s="728"/>
      <c r="Q790" s="728"/>
      <c r="R790" s="728"/>
      <c r="S790" s="728"/>
      <c r="T790" s="728"/>
      <c r="U790" s="728"/>
      <c r="V790" s="728"/>
      <c r="W790" s="728"/>
      <c r="X790" s="728"/>
      <c r="Y790" s="728"/>
      <c r="Z790" s="728"/>
    </row>
    <row r="791" spans="1:26">
      <c r="A791" s="750"/>
      <c r="B791" s="747"/>
      <c r="E791" s="814"/>
      <c r="F791" s="892"/>
      <c r="H791" s="728"/>
      <c r="I791" s="728"/>
      <c r="J791" s="728"/>
      <c r="K791" s="728"/>
      <c r="L791" s="728"/>
      <c r="M791" s="728"/>
      <c r="N791" s="728"/>
      <c r="O791" s="728"/>
      <c r="P791" s="728"/>
      <c r="Q791" s="728"/>
      <c r="R791" s="728"/>
      <c r="S791" s="728"/>
      <c r="T791" s="728"/>
      <c r="U791" s="728"/>
      <c r="V791" s="728"/>
      <c r="W791" s="728"/>
      <c r="X791" s="728"/>
      <c r="Y791" s="728"/>
      <c r="Z791" s="728"/>
    </row>
    <row r="792" spans="1:26" ht="26.4">
      <c r="A792" s="763" t="s">
        <v>203</v>
      </c>
      <c r="B792" s="764" t="s">
        <v>1745</v>
      </c>
      <c r="C792" s="738"/>
      <c r="D792" s="813"/>
      <c r="E792" s="814">
        <v>0</v>
      </c>
      <c r="F792" s="892">
        <f t="shared" ref="F792:F802" si="46">ROUND(D792*E792,2)</f>
        <v>0</v>
      </c>
      <c r="G792" s="852"/>
      <c r="H792" s="728"/>
      <c r="I792" s="814"/>
      <c r="J792" s="728"/>
      <c r="K792" s="728"/>
      <c r="L792" s="728"/>
      <c r="M792" s="728"/>
      <c r="N792" s="728"/>
      <c r="O792" s="728"/>
      <c r="P792" s="728"/>
      <c r="Q792" s="728"/>
      <c r="R792" s="728"/>
      <c r="S792" s="728"/>
      <c r="T792" s="728"/>
      <c r="U792" s="728"/>
      <c r="V792" s="728"/>
      <c r="W792" s="728"/>
      <c r="X792" s="728"/>
      <c r="Y792" s="728"/>
      <c r="Z792" s="728"/>
    </row>
    <row r="793" spans="1:26" s="886" customFormat="1" ht="132">
      <c r="A793" s="897"/>
      <c r="B793" s="789" t="s">
        <v>2167</v>
      </c>
      <c r="C793" s="883"/>
      <c r="D793" s="884"/>
      <c r="E793" s="884">
        <v>0</v>
      </c>
      <c r="F793" s="892">
        <f t="shared" si="46"/>
        <v>0</v>
      </c>
      <c r="G793" s="899"/>
      <c r="I793" s="884"/>
      <c r="J793" s="728"/>
    </row>
    <row r="794" spans="1:26" s="886" customFormat="1">
      <c r="A794" s="897"/>
      <c r="B794" s="789" t="s">
        <v>322</v>
      </c>
      <c r="C794" s="883"/>
      <c r="D794" s="884"/>
      <c r="E794" s="884">
        <v>0</v>
      </c>
      <c r="F794" s="892">
        <f t="shared" si="46"/>
        <v>0</v>
      </c>
      <c r="G794" s="900"/>
      <c r="I794" s="884"/>
      <c r="J794" s="728"/>
    </row>
    <row r="795" spans="1:26" s="886" customFormat="1" ht="52.8">
      <c r="A795" s="736" t="s">
        <v>178</v>
      </c>
      <c r="B795" s="789" t="s">
        <v>1746</v>
      </c>
      <c r="C795" s="883"/>
      <c r="D795" s="884"/>
      <c r="E795" s="884">
        <v>0</v>
      </c>
      <c r="F795" s="892">
        <f t="shared" si="46"/>
        <v>0</v>
      </c>
      <c r="G795" s="885"/>
      <c r="I795" s="884"/>
      <c r="J795" s="728"/>
    </row>
    <row r="796" spans="1:26" s="886" customFormat="1" ht="39.6">
      <c r="A796" s="736" t="s">
        <v>178</v>
      </c>
      <c r="B796" s="789" t="s">
        <v>327</v>
      </c>
      <c r="C796" s="883"/>
      <c r="D796" s="884"/>
      <c r="E796" s="884">
        <v>0</v>
      </c>
      <c r="F796" s="892">
        <f t="shared" si="46"/>
        <v>0</v>
      </c>
      <c r="G796" s="885"/>
      <c r="I796" s="884"/>
      <c r="J796" s="728"/>
    </row>
    <row r="797" spans="1:26" s="886" customFormat="1" ht="52.8">
      <c r="A797" s="736" t="s">
        <v>178</v>
      </c>
      <c r="B797" s="789" t="s">
        <v>326</v>
      </c>
      <c r="C797" s="883"/>
      <c r="D797" s="884"/>
      <c r="E797" s="884">
        <v>0</v>
      </c>
      <c r="F797" s="892">
        <f t="shared" si="46"/>
        <v>0</v>
      </c>
      <c r="G797" s="885"/>
      <c r="I797" s="884"/>
      <c r="J797" s="728"/>
    </row>
    <row r="798" spans="1:26" s="886" customFormat="1">
      <c r="A798" s="736" t="s">
        <v>178</v>
      </c>
      <c r="B798" s="789" t="s">
        <v>323</v>
      </c>
      <c r="C798" s="883"/>
      <c r="D798" s="884"/>
      <c r="E798" s="884">
        <v>0</v>
      </c>
      <c r="F798" s="892">
        <f t="shared" si="46"/>
        <v>0</v>
      </c>
      <c r="G798" s="885"/>
      <c r="I798" s="884"/>
      <c r="J798" s="728"/>
    </row>
    <row r="799" spans="1:26" s="886" customFormat="1" ht="39.6">
      <c r="A799" s="736" t="s">
        <v>178</v>
      </c>
      <c r="B799" s="90" t="s">
        <v>313</v>
      </c>
      <c r="C799" s="883"/>
      <c r="D799" s="884"/>
      <c r="E799" s="884">
        <v>0</v>
      </c>
      <c r="F799" s="892">
        <f t="shared" si="46"/>
        <v>0</v>
      </c>
      <c r="G799" s="885"/>
      <c r="I799" s="884"/>
      <c r="J799" s="728"/>
    </row>
    <row r="800" spans="1:26" s="886" customFormat="1">
      <c r="A800" s="897"/>
      <c r="B800" s="789" t="s">
        <v>324</v>
      </c>
      <c r="C800" s="883"/>
      <c r="D800" s="884"/>
      <c r="E800" s="884">
        <v>0</v>
      </c>
      <c r="F800" s="892">
        <f t="shared" si="46"/>
        <v>0</v>
      </c>
      <c r="G800" s="885"/>
      <c r="I800" s="884"/>
      <c r="J800" s="728"/>
    </row>
    <row r="801" spans="1:26">
      <c r="A801" s="736"/>
      <c r="B801" s="776"/>
      <c r="C801" s="738" t="s">
        <v>179</v>
      </c>
      <c r="D801" s="813">
        <v>2388</v>
      </c>
      <c r="E801" s="814"/>
      <c r="F801" s="892">
        <f>ROUND(D801*E801,2)</f>
        <v>0</v>
      </c>
      <c r="G801" s="852"/>
      <c r="H801" s="728"/>
      <c r="I801" s="814"/>
      <c r="J801" s="728"/>
      <c r="K801" s="728"/>
      <c r="L801" s="728"/>
      <c r="M801" s="728"/>
      <c r="N801" s="728"/>
      <c r="O801" s="728"/>
      <c r="P801" s="728"/>
      <c r="Q801" s="728"/>
      <c r="R801" s="728"/>
      <c r="S801" s="728"/>
      <c r="T801" s="728"/>
      <c r="U801" s="728"/>
      <c r="V801" s="728"/>
      <c r="W801" s="728"/>
      <c r="X801" s="728"/>
      <c r="Y801" s="728"/>
      <c r="Z801" s="728"/>
    </row>
    <row r="802" spans="1:26">
      <c r="A802" s="879"/>
      <c r="B802" s="747"/>
      <c r="C802" s="738"/>
      <c r="D802" s="813"/>
      <c r="E802" s="814"/>
      <c r="F802" s="892">
        <f t="shared" si="46"/>
        <v>0</v>
      </c>
      <c r="H802" s="728"/>
      <c r="I802" s="728"/>
      <c r="J802" s="728"/>
      <c r="K802" s="728"/>
      <c r="L802" s="728"/>
      <c r="M802" s="728"/>
      <c r="N802" s="728"/>
      <c r="O802" s="728"/>
      <c r="P802" s="728"/>
      <c r="Q802" s="728"/>
      <c r="R802" s="728"/>
      <c r="S802" s="728"/>
      <c r="T802" s="728"/>
      <c r="U802" s="728"/>
      <c r="V802" s="728"/>
      <c r="W802" s="728"/>
      <c r="X802" s="728"/>
      <c r="Y802" s="728"/>
      <c r="Z802" s="728"/>
    </row>
    <row r="803" spans="1:26" s="955" customFormat="1" ht="66">
      <c r="A803" s="976" t="s">
        <v>205</v>
      </c>
      <c r="B803" s="1354" t="s">
        <v>2356</v>
      </c>
      <c r="C803" s="978"/>
      <c r="D803" s="980"/>
      <c r="E803" s="960"/>
      <c r="F803" s="1359">
        <f t="shared" ref="F803:F813" si="47">SUM(D803*E803)</f>
        <v>0</v>
      </c>
      <c r="G803" s="962"/>
      <c r="H803" s="954"/>
      <c r="I803" s="954"/>
      <c r="J803" s="954"/>
      <c r="K803" s="954"/>
      <c r="L803" s="954"/>
      <c r="M803" s="954"/>
      <c r="N803" s="954"/>
      <c r="O803" s="954"/>
      <c r="P803" s="954"/>
      <c r="Q803" s="954"/>
      <c r="R803" s="954"/>
      <c r="S803" s="954"/>
      <c r="T803" s="954"/>
      <c r="U803" s="954"/>
      <c r="V803" s="954"/>
      <c r="W803" s="954"/>
      <c r="X803" s="954"/>
      <c r="Y803" s="954"/>
      <c r="Z803" s="954"/>
    </row>
    <row r="804" spans="1:26" s="1436" customFormat="1" ht="158.4">
      <c r="A804" s="1379"/>
      <c r="B804" s="1357" t="s">
        <v>2357</v>
      </c>
      <c r="C804" s="91"/>
      <c r="D804" s="961"/>
      <c r="E804" s="961"/>
      <c r="F804" s="1359">
        <f t="shared" si="47"/>
        <v>0</v>
      </c>
      <c r="G804" s="1435"/>
      <c r="J804" s="954"/>
    </row>
    <row r="805" spans="1:26" s="1436" customFormat="1">
      <c r="A805" s="1379"/>
      <c r="B805" s="1357" t="s">
        <v>322</v>
      </c>
      <c r="C805" s="1358"/>
      <c r="D805" s="961"/>
      <c r="E805" s="961"/>
      <c r="F805" s="1359">
        <f t="shared" si="47"/>
        <v>0</v>
      </c>
      <c r="G805" s="1435"/>
      <c r="J805" s="954"/>
    </row>
    <row r="806" spans="1:26" s="1436" customFormat="1" ht="105.6">
      <c r="A806" s="1339" t="s">
        <v>178</v>
      </c>
      <c r="B806" s="1357" t="s">
        <v>2354</v>
      </c>
      <c r="C806" s="92"/>
      <c r="D806" s="961"/>
      <c r="E806" s="961"/>
      <c r="F806" s="1359">
        <f t="shared" si="47"/>
        <v>0</v>
      </c>
      <c r="G806" s="1435"/>
      <c r="J806" s="954"/>
    </row>
    <row r="807" spans="1:26" s="1436" customFormat="1" ht="39.6">
      <c r="A807" s="1339" t="s">
        <v>178</v>
      </c>
      <c r="B807" s="1375" t="s">
        <v>328</v>
      </c>
      <c r="C807" s="92"/>
      <c r="D807" s="961"/>
      <c r="E807" s="961"/>
      <c r="F807" s="1359">
        <f t="shared" si="47"/>
        <v>0</v>
      </c>
      <c r="G807" s="1435"/>
      <c r="J807" s="954"/>
    </row>
    <row r="808" spans="1:26" s="1436" customFormat="1" ht="52.8">
      <c r="A808" s="1339" t="s">
        <v>178</v>
      </c>
      <c r="B808" s="1376" t="s">
        <v>326</v>
      </c>
      <c r="C808" s="92"/>
      <c r="D808" s="961"/>
      <c r="E808" s="961"/>
      <c r="F808" s="1359">
        <f t="shared" si="47"/>
        <v>0</v>
      </c>
      <c r="G808" s="1435"/>
      <c r="J808" s="954"/>
    </row>
    <row r="809" spans="1:26" s="1438" customFormat="1">
      <c r="A809" s="1339" t="s">
        <v>178</v>
      </c>
      <c r="B809" s="1376" t="s">
        <v>323</v>
      </c>
      <c r="C809" s="1377"/>
      <c r="D809" s="1378"/>
      <c r="E809" s="1378"/>
      <c r="F809" s="1359">
        <f t="shared" si="47"/>
        <v>0</v>
      </c>
      <c r="G809" s="1437"/>
      <c r="J809" s="954"/>
    </row>
    <row r="810" spans="1:26" s="1438" customFormat="1" ht="39.6">
      <c r="A810" s="1339" t="s">
        <v>178</v>
      </c>
      <c r="B810" s="88" t="s">
        <v>313</v>
      </c>
      <c r="C810" s="1377"/>
      <c r="D810" s="1378"/>
      <c r="E810" s="1378"/>
      <c r="F810" s="1359">
        <f t="shared" si="47"/>
        <v>0</v>
      </c>
      <c r="G810" s="1437"/>
      <c r="J810" s="954"/>
    </row>
    <row r="811" spans="1:26" s="1436" customFormat="1">
      <c r="A811" s="1379"/>
      <c r="B811" s="86" t="s">
        <v>324</v>
      </c>
      <c r="C811" s="1358"/>
      <c r="D811" s="961"/>
      <c r="E811" s="961"/>
      <c r="F811" s="1359">
        <f t="shared" si="47"/>
        <v>0</v>
      </c>
      <c r="G811" s="1435"/>
      <c r="J811" s="954"/>
    </row>
    <row r="812" spans="1:26" s="955" customFormat="1">
      <c r="A812" s="976"/>
      <c r="B812" s="1355"/>
      <c r="C812" s="978" t="s">
        <v>179</v>
      </c>
      <c r="D812" s="748">
        <v>1342</v>
      </c>
      <c r="E812" s="960"/>
      <c r="F812" s="1359">
        <f t="shared" si="47"/>
        <v>0</v>
      </c>
      <c r="G812" s="962"/>
      <c r="H812" s="954"/>
      <c r="I812" s="954"/>
      <c r="J812" s="954"/>
      <c r="K812" s="954"/>
      <c r="L812" s="954"/>
      <c r="M812" s="954"/>
      <c r="N812" s="954"/>
      <c r="O812" s="954"/>
      <c r="P812" s="954"/>
      <c r="Q812" s="954"/>
      <c r="R812" s="954"/>
      <c r="S812" s="954"/>
      <c r="T812" s="954"/>
      <c r="U812" s="954"/>
      <c r="V812" s="954"/>
      <c r="W812" s="954"/>
      <c r="X812" s="954"/>
      <c r="Y812" s="954"/>
      <c r="Z812" s="954"/>
    </row>
    <row r="813" spans="1:26" s="955" customFormat="1">
      <c r="A813" s="976"/>
      <c r="B813" s="1355"/>
      <c r="C813" s="978"/>
      <c r="D813" s="980"/>
      <c r="E813" s="960"/>
      <c r="F813" s="1359">
        <f t="shared" si="47"/>
        <v>0</v>
      </c>
      <c r="G813" s="962"/>
      <c r="H813" s="954"/>
      <c r="I813" s="954"/>
      <c r="J813" s="954"/>
      <c r="K813" s="954"/>
      <c r="L813" s="954"/>
      <c r="M813" s="954"/>
      <c r="N813" s="954"/>
      <c r="O813" s="954"/>
      <c r="P813" s="954"/>
      <c r="Q813" s="954"/>
      <c r="R813" s="954"/>
      <c r="S813" s="954"/>
      <c r="T813" s="954"/>
      <c r="U813" s="954"/>
      <c r="V813" s="954"/>
      <c r="W813" s="954"/>
      <c r="X813" s="954"/>
      <c r="Y813" s="954"/>
      <c r="Z813" s="954"/>
    </row>
    <row r="814" spans="1:26">
      <c r="A814" s="867" t="str">
        <f>A765</f>
        <v>I.</v>
      </c>
      <c r="B814" s="868" t="str">
        <f>CONCATENATE(B765," ", "UKUPNO:")</f>
        <v>HIDROIZOLACIJE UKUPNO:</v>
      </c>
      <c r="C814" s="869"/>
      <c r="D814" s="1394"/>
      <c r="E814" s="1395"/>
      <c r="F814" s="912">
        <f>SUM(F766:F802)</f>
        <v>0</v>
      </c>
      <c r="H814" s="728"/>
      <c r="I814" s="728"/>
      <c r="J814" s="728"/>
      <c r="K814" s="728"/>
      <c r="L814" s="728"/>
      <c r="M814" s="728"/>
      <c r="N814" s="728"/>
      <c r="O814" s="728"/>
      <c r="P814" s="728"/>
      <c r="Q814" s="728"/>
      <c r="R814" s="728"/>
      <c r="S814" s="728"/>
      <c r="T814" s="728"/>
      <c r="U814" s="728"/>
      <c r="V814" s="728"/>
      <c r="W814" s="728"/>
      <c r="X814" s="728"/>
      <c r="Y814" s="728"/>
      <c r="Z814" s="728"/>
    </row>
    <row r="815" spans="1:26">
      <c r="A815" s="777"/>
      <c r="B815" s="778"/>
      <c r="C815" s="712"/>
      <c r="D815" s="779"/>
      <c r="E815" s="780"/>
      <c r="F815" s="806"/>
      <c r="G815" s="807"/>
      <c r="H815" s="808"/>
      <c r="I815" s="808"/>
      <c r="J815" s="808"/>
      <c r="K815" s="808"/>
      <c r="L815" s="808"/>
      <c r="M815" s="808"/>
      <c r="N815" s="808"/>
      <c r="O815" s="808"/>
      <c r="P815" s="808"/>
      <c r="Q815" s="808"/>
      <c r="R815" s="808"/>
      <c r="S815" s="808"/>
      <c r="T815" s="808"/>
      <c r="U815" s="808"/>
      <c r="V815" s="808"/>
      <c r="W815" s="808"/>
      <c r="X815" s="808"/>
      <c r="Y815" s="808"/>
      <c r="Z815" s="808"/>
    </row>
    <row r="816" spans="1:26">
      <c r="A816" s="777"/>
      <c r="B816" s="778"/>
      <c r="C816" s="712"/>
      <c r="D816" s="779"/>
      <c r="E816" s="780"/>
      <c r="F816" s="806"/>
      <c r="G816" s="807"/>
      <c r="H816" s="808"/>
      <c r="I816" s="808"/>
      <c r="J816" s="808"/>
      <c r="K816" s="808"/>
      <c r="L816" s="808"/>
      <c r="M816" s="808"/>
      <c r="N816" s="808"/>
      <c r="O816" s="808"/>
      <c r="P816" s="808"/>
      <c r="Q816" s="808"/>
      <c r="R816" s="808"/>
      <c r="S816" s="808"/>
      <c r="T816" s="808"/>
      <c r="U816" s="808"/>
      <c r="V816" s="808"/>
      <c r="W816" s="808"/>
      <c r="X816" s="808"/>
      <c r="Y816" s="808"/>
      <c r="Z816" s="808"/>
    </row>
    <row r="817" spans="1:26">
      <c r="A817" s="777"/>
      <c r="B817" s="778"/>
      <c r="C817" s="712"/>
      <c r="D817" s="779"/>
      <c r="E817" s="780"/>
      <c r="F817" s="806"/>
      <c r="G817" s="807"/>
      <c r="H817" s="808"/>
      <c r="I817" s="808"/>
      <c r="J817" s="808"/>
      <c r="K817" s="808"/>
      <c r="L817" s="808"/>
      <c r="M817" s="808"/>
      <c r="N817" s="808"/>
      <c r="O817" s="808"/>
      <c r="P817" s="808"/>
      <c r="Q817" s="808"/>
      <c r="R817" s="808"/>
      <c r="S817" s="808"/>
      <c r="T817" s="808"/>
      <c r="U817" s="808"/>
      <c r="V817" s="808"/>
      <c r="W817" s="808"/>
      <c r="X817" s="808"/>
      <c r="Y817" s="808"/>
      <c r="Z817" s="808"/>
    </row>
    <row r="818" spans="1:26">
      <c r="A818" s="783" t="s">
        <v>180</v>
      </c>
      <c r="B818" s="784" t="s">
        <v>436</v>
      </c>
      <c r="C818" s="785"/>
      <c r="D818" s="810"/>
      <c r="E818" s="901"/>
      <c r="F818" s="810">
        <f>ROUND(D818*E818,2)</f>
        <v>0</v>
      </c>
      <c r="H818" s="728"/>
      <c r="I818" s="728"/>
      <c r="J818" s="728"/>
      <c r="K818" s="728"/>
      <c r="L818" s="728"/>
      <c r="M818" s="728"/>
      <c r="N818" s="728"/>
      <c r="O818" s="728"/>
      <c r="P818" s="728"/>
      <c r="Q818" s="728"/>
      <c r="R818" s="728"/>
      <c r="S818" s="728"/>
      <c r="T818" s="728"/>
      <c r="U818" s="728"/>
      <c r="V818" s="728"/>
      <c r="W818" s="728"/>
      <c r="X818" s="728"/>
      <c r="Y818" s="728"/>
      <c r="Z818" s="728"/>
    </row>
    <row r="819" spans="1:26">
      <c r="A819" s="750"/>
      <c r="B819" s="747"/>
      <c r="C819" s="738"/>
      <c r="D819" s="813"/>
      <c r="E819" s="814"/>
      <c r="F819" s="892">
        <f>ROUND(D819*E819,2)</f>
        <v>0</v>
      </c>
      <c r="H819" s="728"/>
      <c r="I819" s="728"/>
      <c r="J819" s="728"/>
      <c r="K819" s="728"/>
      <c r="L819" s="728"/>
      <c r="M819" s="728"/>
      <c r="N819" s="728"/>
      <c r="O819" s="728"/>
      <c r="P819" s="728"/>
      <c r="Q819" s="728"/>
      <c r="R819" s="728"/>
      <c r="S819" s="728"/>
      <c r="T819" s="728"/>
      <c r="U819" s="728"/>
      <c r="V819" s="728"/>
      <c r="W819" s="728"/>
      <c r="X819" s="728"/>
      <c r="Y819" s="728"/>
      <c r="Z819" s="728"/>
    </row>
    <row r="820" spans="1:26">
      <c r="A820" s="736" t="s">
        <v>175</v>
      </c>
      <c r="B820" s="747"/>
      <c r="C820" s="738"/>
      <c r="D820" s="813"/>
      <c r="E820" s="814"/>
      <c r="F820" s="892"/>
      <c r="H820" s="728"/>
      <c r="I820" s="728"/>
      <c r="J820" s="728"/>
      <c r="K820" s="728"/>
      <c r="L820" s="728"/>
      <c r="M820" s="728"/>
      <c r="N820" s="728"/>
      <c r="O820" s="728"/>
      <c r="P820" s="728"/>
      <c r="Q820" s="728"/>
      <c r="R820" s="728"/>
      <c r="S820" s="728"/>
      <c r="T820" s="728"/>
      <c r="U820" s="728"/>
      <c r="V820" s="728"/>
      <c r="W820" s="728"/>
      <c r="X820" s="728"/>
      <c r="Y820" s="728"/>
      <c r="Z820" s="728"/>
    </row>
    <row r="821" spans="1:26" s="773" customFormat="1" ht="39.6">
      <c r="A821" s="902" t="s">
        <v>172</v>
      </c>
      <c r="B821" s="903" t="s">
        <v>364</v>
      </c>
      <c r="C821" s="772"/>
      <c r="D821" s="813"/>
      <c r="E821" s="814"/>
      <c r="F821" s="892"/>
      <c r="G821" s="904"/>
    </row>
    <row r="822" spans="1:26" s="824" customFormat="1" ht="184.8">
      <c r="A822" s="832"/>
      <c r="B822" s="762" t="s">
        <v>2292</v>
      </c>
      <c r="C822" s="91"/>
      <c r="D822" s="820"/>
      <c r="E822" s="820"/>
      <c r="F822" s="892"/>
      <c r="G822" s="852"/>
    </row>
    <row r="823" spans="1:26" s="824" customFormat="1">
      <c r="A823" s="832"/>
      <c r="B823" s="893" t="s">
        <v>322</v>
      </c>
      <c r="C823" s="91"/>
      <c r="D823" s="820"/>
      <c r="E823" s="820"/>
      <c r="F823" s="892"/>
      <c r="G823" s="859"/>
    </row>
    <row r="824" spans="1:26" s="824" customFormat="1" ht="79.2">
      <c r="A824" s="736" t="s">
        <v>178</v>
      </c>
      <c r="B824" s="762" t="s">
        <v>2293</v>
      </c>
      <c r="C824" s="91"/>
      <c r="D824" s="820"/>
      <c r="E824" s="820"/>
      <c r="F824" s="892"/>
      <c r="G824" s="859"/>
    </row>
    <row r="825" spans="1:26" s="824" customFormat="1" ht="26.4">
      <c r="A825" s="736" t="s">
        <v>178</v>
      </c>
      <c r="B825" s="762" t="s">
        <v>365</v>
      </c>
      <c r="C825" s="818"/>
      <c r="D825" s="820"/>
      <c r="E825" s="820"/>
      <c r="F825" s="892"/>
      <c r="G825" s="859"/>
    </row>
    <row r="826" spans="1:26" s="824" customFormat="1" ht="39.6">
      <c r="A826" s="736" t="s">
        <v>178</v>
      </c>
      <c r="B826" s="762" t="s">
        <v>1747</v>
      </c>
      <c r="C826" s="818"/>
      <c r="D826" s="820"/>
      <c r="E826" s="820"/>
      <c r="F826" s="892"/>
      <c r="G826" s="859"/>
    </row>
    <row r="827" spans="1:26" s="824" customFormat="1" ht="39.6">
      <c r="A827" s="736" t="s">
        <v>178</v>
      </c>
      <c r="B827" s="896" t="s">
        <v>328</v>
      </c>
      <c r="C827" s="92"/>
      <c r="D827" s="820"/>
      <c r="E827" s="820"/>
      <c r="F827" s="892"/>
      <c r="G827" s="859"/>
    </row>
    <row r="828" spans="1:26" s="824" customFormat="1" ht="52.8">
      <c r="A828" s="736" t="s">
        <v>178</v>
      </c>
      <c r="B828" s="789" t="s">
        <v>326</v>
      </c>
      <c r="C828" s="92"/>
      <c r="D828" s="820"/>
      <c r="E828" s="820"/>
      <c r="F828" s="892"/>
      <c r="G828" s="859"/>
    </row>
    <row r="829" spans="1:26" s="886" customFormat="1">
      <c r="A829" s="736" t="s">
        <v>178</v>
      </c>
      <c r="B829" s="789" t="s">
        <v>323</v>
      </c>
      <c r="C829" s="883"/>
      <c r="D829" s="884"/>
      <c r="E829" s="884"/>
      <c r="F829" s="892"/>
      <c r="G829" s="905"/>
    </row>
    <row r="830" spans="1:26" s="886" customFormat="1" ht="39.6">
      <c r="A830" s="736" t="s">
        <v>178</v>
      </c>
      <c r="B830" s="90" t="s">
        <v>313</v>
      </c>
      <c r="C830" s="883"/>
      <c r="D830" s="884"/>
      <c r="E830" s="884"/>
      <c r="F830" s="892"/>
      <c r="G830" s="885"/>
    </row>
    <row r="831" spans="1:26" s="824" customFormat="1">
      <c r="A831" s="768"/>
      <c r="B831" s="762" t="s">
        <v>324</v>
      </c>
      <c r="C831" s="818"/>
      <c r="D831" s="820"/>
      <c r="E831" s="820"/>
      <c r="F831" s="892"/>
      <c r="G831" s="859"/>
    </row>
    <row r="832" spans="1:26">
      <c r="A832" s="736"/>
      <c r="B832" s="747"/>
      <c r="C832" s="738" t="s">
        <v>179</v>
      </c>
      <c r="D832" s="813">
        <v>2855</v>
      </c>
      <c r="E832" s="814"/>
      <c r="F832" s="892">
        <f t="shared" ref="F832" si="48">ROUND(D832*E832,2)</f>
        <v>0</v>
      </c>
      <c r="H832" s="728"/>
      <c r="I832" s="813"/>
      <c r="J832" s="906"/>
      <c r="K832" s="728"/>
      <c r="L832" s="728"/>
      <c r="M832" s="728"/>
      <c r="N832" s="728"/>
      <c r="O832" s="728"/>
      <c r="P832" s="728"/>
      <c r="Q832" s="728"/>
      <c r="R832" s="728"/>
      <c r="S832" s="728"/>
      <c r="T832" s="728"/>
      <c r="U832" s="728"/>
      <c r="V832" s="728"/>
      <c r="W832" s="728"/>
      <c r="X832" s="728"/>
      <c r="Y832" s="728"/>
      <c r="Z832" s="728"/>
    </row>
    <row r="833" spans="1:26">
      <c r="A833" s="736"/>
      <c r="B833" s="747"/>
      <c r="C833" s="738"/>
      <c r="D833" s="813"/>
      <c r="E833" s="814"/>
      <c r="F833" s="892"/>
      <c r="H833" s="728"/>
      <c r="I833" s="813"/>
      <c r="J833" s="906"/>
      <c r="K833" s="728"/>
      <c r="L833" s="728"/>
      <c r="M833" s="728"/>
      <c r="N833" s="728"/>
      <c r="O833" s="728"/>
      <c r="P833" s="728"/>
      <c r="Q833" s="728"/>
      <c r="R833" s="728"/>
      <c r="S833" s="728"/>
      <c r="T833" s="728"/>
      <c r="U833" s="728"/>
      <c r="V833" s="728"/>
      <c r="W833" s="728"/>
      <c r="X833" s="728"/>
      <c r="Y833" s="728"/>
      <c r="Z833" s="728"/>
    </row>
    <row r="834" spans="1:26" ht="26.4">
      <c r="A834" s="763" t="s">
        <v>202</v>
      </c>
      <c r="B834" s="764" t="s">
        <v>1748</v>
      </c>
      <c r="C834" s="738"/>
      <c r="D834" s="813"/>
      <c r="E834" s="814">
        <v>0</v>
      </c>
      <c r="F834" s="892"/>
      <c r="G834" s="760"/>
      <c r="H834" s="728"/>
      <c r="I834" s="813"/>
      <c r="J834" s="906"/>
      <c r="K834" s="728"/>
      <c r="L834" s="728"/>
      <c r="M834" s="728"/>
      <c r="N834" s="728"/>
      <c r="O834" s="728"/>
      <c r="P834" s="728"/>
      <c r="Q834" s="728"/>
      <c r="R834" s="728"/>
      <c r="S834" s="728"/>
      <c r="T834" s="728"/>
      <c r="U834" s="728"/>
      <c r="V834" s="728"/>
      <c r="W834" s="728"/>
      <c r="X834" s="728"/>
      <c r="Y834" s="728"/>
      <c r="Z834" s="728"/>
    </row>
    <row r="835" spans="1:26" s="824" customFormat="1" ht="66">
      <c r="A835" s="832"/>
      <c r="B835" s="762" t="s">
        <v>1749</v>
      </c>
      <c r="C835" s="91"/>
      <c r="D835" s="820"/>
      <c r="E835" s="820">
        <v>0</v>
      </c>
      <c r="F835" s="892"/>
      <c r="G835" s="807"/>
      <c r="I835" s="813"/>
      <c r="J835" s="906"/>
    </row>
    <row r="836" spans="1:26" s="824" customFormat="1">
      <c r="A836" s="832"/>
      <c r="B836" s="893" t="s">
        <v>322</v>
      </c>
      <c r="C836" s="91"/>
      <c r="D836" s="820"/>
      <c r="E836" s="820">
        <v>0</v>
      </c>
      <c r="F836" s="892"/>
      <c r="G836" s="859"/>
      <c r="I836" s="813"/>
      <c r="J836" s="906"/>
    </row>
    <row r="837" spans="1:26" s="824" customFormat="1" ht="39.6">
      <c r="A837" s="736" t="s">
        <v>178</v>
      </c>
      <c r="B837" s="762" t="s">
        <v>342</v>
      </c>
      <c r="C837" s="818"/>
      <c r="D837" s="820"/>
      <c r="E837" s="820">
        <v>0</v>
      </c>
      <c r="F837" s="892"/>
      <c r="G837" s="859"/>
      <c r="I837" s="813"/>
      <c r="J837" s="906"/>
    </row>
    <row r="838" spans="1:26" s="824" customFormat="1" ht="39.6">
      <c r="A838" s="736" t="s">
        <v>178</v>
      </c>
      <c r="B838" s="896" t="s">
        <v>328</v>
      </c>
      <c r="C838" s="92"/>
      <c r="D838" s="820"/>
      <c r="E838" s="820">
        <v>0</v>
      </c>
      <c r="F838" s="892"/>
      <c r="G838" s="859"/>
      <c r="I838" s="813"/>
      <c r="J838" s="906"/>
    </row>
    <row r="839" spans="1:26" s="824" customFormat="1" ht="52.8">
      <c r="A839" s="736" t="s">
        <v>178</v>
      </c>
      <c r="B839" s="789" t="s">
        <v>326</v>
      </c>
      <c r="C839" s="92"/>
      <c r="D839" s="820"/>
      <c r="E839" s="820">
        <v>0</v>
      </c>
      <c r="F839" s="892"/>
      <c r="G839" s="859"/>
      <c r="I839" s="813"/>
      <c r="J839" s="906"/>
    </row>
    <row r="840" spans="1:26" s="886" customFormat="1">
      <c r="A840" s="736" t="s">
        <v>178</v>
      </c>
      <c r="B840" s="789" t="s">
        <v>323</v>
      </c>
      <c r="C840" s="883"/>
      <c r="D840" s="884"/>
      <c r="E840" s="884">
        <v>0</v>
      </c>
      <c r="F840" s="892"/>
      <c r="G840" s="885"/>
      <c r="I840" s="813"/>
      <c r="J840" s="906"/>
    </row>
    <row r="841" spans="1:26" s="886" customFormat="1" ht="39.6">
      <c r="A841" s="736" t="s">
        <v>178</v>
      </c>
      <c r="B841" s="90" t="s">
        <v>313</v>
      </c>
      <c r="C841" s="883"/>
      <c r="D841" s="884"/>
      <c r="E841" s="884">
        <v>0</v>
      </c>
      <c r="F841" s="892"/>
      <c r="G841" s="885"/>
      <c r="I841" s="813"/>
      <c r="J841" s="906"/>
    </row>
    <row r="842" spans="1:26" s="824" customFormat="1">
      <c r="A842" s="768"/>
      <c r="B842" s="762" t="s">
        <v>324</v>
      </c>
      <c r="C842" s="818"/>
      <c r="D842" s="820"/>
      <c r="E842" s="820">
        <v>0</v>
      </c>
      <c r="F842" s="892"/>
      <c r="G842" s="859"/>
      <c r="I842" s="813"/>
      <c r="J842" s="906"/>
    </row>
    <row r="843" spans="1:26">
      <c r="A843" s="736"/>
      <c r="B843" s="747"/>
      <c r="C843" s="738" t="s">
        <v>179</v>
      </c>
      <c r="D843" s="813">
        <v>1342</v>
      </c>
      <c r="E843" s="814"/>
      <c r="F843" s="892">
        <f t="shared" ref="F843:F853" si="49">ROUND(D843*E843,2)</f>
        <v>0</v>
      </c>
      <c r="G843" s="760"/>
      <c r="H843" s="728"/>
      <c r="I843" s="813"/>
      <c r="J843" s="906"/>
      <c r="K843" s="728"/>
      <c r="L843" s="728"/>
      <c r="M843" s="728"/>
      <c r="N843" s="728"/>
      <c r="O843" s="728"/>
      <c r="P843" s="728"/>
      <c r="Q843" s="728"/>
      <c r="R843" s="728"/>
      <c r="S843" s="728"/>
      <c r="T843" s="728"/>
      <c r="U843" s="728"/>
      <c r="V843" s="728"/>
      <c r="W843" s="728"/>
      <c r="X843" s="728"/>
      <c r="Y843" s="728"/>
      <c r="Z843" s="728"/>
    </row>
    <row r="844" spans="1:26">
      <c r="A844" s="736"/>
      <c r="B844" s="747"/>
      <c r="C844" s="738"/>
      <c r="D844" s="813"/>
      <c r="E844" s="814">
        <v>0</v>
      </c>
      <c r="F844" s="892"/>
      <c r="H844" s="728"/>
      <c r="I844" s="813"/>
      <c r="J844" s="906"/>
      <c r="K844" s="728"/>
      <c r="L844" s="728"/>
      <c r="M844" s="728"/>
      <c r="N844" s="728"/>
      <c r="O844" s="728"/>
      <c r="P844" s="728"/>
      <c r="Q844" s="728"/>
      <c r="R844" s="728"/>
      <c r="S844" s="728"/>
      <c r="T844" s="728"/>
      <c r="U844" s="728"/>
      <c r="V844" s="728"/>
      <c r="W844" s="728"/>
      <c r="X844" s="728"/>
      <c r="Y844" s="728"/>
      <c r="Z844" s="728"/>
    </row>
    <row r="845" spans="1:26" ht="26.4">
      <c r="A845" s="763" t="s">
        <v>203</v>
      </c>
      <c r="B845" s="764" t="s">
        <v>1750</v>
      </c>
      <c r="C845" s="738"/>
      <c r="D845" s="813"/>
      <c r="E845" s="814">
        <v>0</v>
      </c>
      <c r="F845" s="892"/>
      <c r="G845" s="760"/>
      <c r="H845" s="728"/>
      <c r="I845" s="813"/>
      <c r="J845" s="906"/>
      <c r="K845" s="728"/>
      <c r="L845" s="728"/>
      <c r="M845" s="728"/>
      <c r="N845" s="728"/>
      <c r="O845" s="728"/>
      <c r="P845" s="728"/>
      <c r="Q845" s="728"/>
      <c r="R845" s="728"/>
      <c r="S845" s="728"/>
      <c r="T845" s="728"/>
      <c r="U845" s="728"/>
      <c r="V845" s="728"/>
      <c r="W845" s="728"/>
      <c r="X845" s="728"/>
      <c r="Y845" s="728"/>
      <c r="Z845" s="728"/>
    </row>
    <row r="846" spans="1:26" ht="52.8">
      <c r="A846" s="736" t="s">
        <v>175</v>
      </c>
      <c r="B846" s="771" t="s">
        <v>329</v>
      </c>
      <c r="C846" s="738"/>
      <c r="D846" s="813"/>
      <c r="E846" s="814">
        <v>0</v>
      </c>
      <c r="F846" s="892"/>
      <c r="H846" s="728"/>
      <c r="I846" s="813"/>
      <c r="J846" s="906"/>
      <c r="K846" s="728"/>
      <c r="L846" s="728"/>
      <c r="M846" s="728"/>
      <c r="N846" s="728"/>
      <c r="O846" s="728"/>
      <c r="P846" s="728"/>
      <c r="Q846" s="728"/>
      <c r="R846" s="728"/>
      <c r="S846" s="728"/>
      <c r="T846" s="728"/>
      <c r="U846" s="728"/>
      <c r="V846" s="728"/>
      <c r="W846" s="728"/>
      <c r="X846" s="728"/>
      <c r="Y846" s="728"/>
      <c r="Z846" s="728"/>
    </row>
    <row r="847" spans="1:26">
      <c r="A847" s="736"/>
      <c r="B847" s="770" t="s">
        <v>322</v>
      </c>
      <c r="C847" s="738"/>
      <c r="D847" s="813"/>
      <c r="E847" s="814">
        <v>0</v>
      </c>
      <c r="F847" s="892"/>
      <c r="H847" s="728"/>
      <c r="I847" s="813"/>
      <c r="J847" s="906"/>
      <c r="K847" s="728"/>
      <c r="L847" s="728"/>
      <c r="M847" s="728"/>
      <c r="N847" s="728"/>
      <c r="O847" s="728"/>
      <c r="P847" s="728"/>
      <c r="Q847" s="728"/>
      <c r="R847" s="728"/>
      <c r="S847" s="728"/>
      <c r="T847" s="728"/>
      <c r="U847" s="728"/>
      <c r="V847" s="728"/>
      <c r="W847" s="728"/>
      <c r="X847" s="728"/>
      <c r="Y847" s="728"/>
      <c r="Z847" s="728"/>
    </row>
    <row r="848" spans="1:26">
      <c r="A848" s="736" t="s">
        <v>178</v>
      </c>
      <c r="B848" s="770" t="s">
        <v>366</v>
      </c>
      <c r="C848" s="738"/>
      <c r="D848" s="813"/>
      <c r="E848" s="814">
        <v>0</v>
      </c>
      <c r="F848" s="892"/>
      <c r="H848" s="728"/>
      <c r="I848" s="813"/>
      <c r="J848" s="906"/>
      <c r="K848" s="728"/>
      <c r="L848" s="728"/>
      <c r="M848" s="728"/>
      <c r="N848" s="728"/>
      <c r="O848" s="728"/>
      <c r="P848" s="728"/>
      <c r="Q848" s="728"/>
      <c r="R848" s="728"/>
      <c r="S848" s="728"/>
      <c r="T848" s="728"/>
      <c r="U848" s="728"/>
      <c r="V848" s="728"/>
      <c r="W848" s="728"/>
      <c r="X848" s="728"/>
      <c r="Y848" s="728"/>
      <c r="Z848" s="728"/>
    </row>
    <row r="849" spans="1:26" s="824" customFormat="1" ht="39.6">
      <c r="A849" s="736" t="s">
        <v>178</v>
      </c>
      <c r="B849" s="896" t="s">
        <v>328</v>
      </c>
      <c r="C849" s="92"/>
      <c r="D849" s="820"/>
      <c r="E849" s="820">
        <v>0</v>
      </c>
      <c r="F849" s="892"/>
      <c r="G849" s="859"/>
      <c r="I849" s="813"/>
      <c r="J849" s="906"/>
    </row>
    <row r="850" spans="1:26">
      <c r="A850" s="736" t="s">
        <v>178</v>
      </c>
      <c r="B850" s="789" t="s">
        <v>323</v>
      </c>
      <c r="C850" s="738"/>
      <c r="D850" s="813"/>
      <c r="E850" s="814">
        <v>0</v>
      </c>
      <c r="F850" s="892"/>
      <c r="H850" s="728"/>
      <c r="I850" s="813"/>
      <c r="J850" s="906"/>
      <c r="K850" s="728"/>
      <c r="L850" s="728"/>
      <c r="M850" s="728"/>
      <c r="N850" s="728"/>
      <c r="O850" s="728"/>
      <c r="P850" s="728"/>
      <c r="Q850" s="728"/>
      <c r="R850" s="728"/>
      <c r="S850" s="728"/>
      <c r="T850" s="728"/>
      <c r="U850" s="728"/>
      <c r="V850" s="728"/>
      <c r="W850" s="728"/>
      <c r="X850" s="728"/>
      <c r="Y850" s="728"/>
      <c r="Z850" s="728"/>
    </row>
    <row r="851" spans="1:26" ht="39.6">
      <c r="A851" s="736" t="s">
        <v>178</v>
      </c>
      <c r="B851" s="90" t="s">
        <v>313</v>
      </c>
      <c r="C851" s="738"/>
      <c r="D851" s="813"/>
      <c r="E851" s="814">
        <v>0</v>
      </c>
      <c r="F851" s="892"/>
      <c r="H851" s="728"/>
      <c r="I851" s="813"/>
      <c r="J851" s="906"/>
      <c r="K851" s="728"/>
      <c r="L851" s="728"/>
      <c r="M851" s="728"/>
      <c r="N851" s="728"/>
      <c r="O851" s="728"/>
      <c r="P851" s="728"/>
      <c r="Q851" s="728"/>
      <c r="R851" s="728"/>
      <c r="S851" s="728"/>
      <c r="T851" s="728"/>
      <c r="U851" s="728"/>
      <c r="V851" s="728"/>
      <c r="W851" s="728"/>
      <c r="X851" s="728"/>
      <c r="Y851" s="728"/>
      <c r="Z851" s="728"/>
    </row>
    <row r="852" spans="1:26">
      <c r="A852" s="736" t="s">
        <v>175</v>
      </c>
      <c r="B852" s="90" t="s">
        <v>324</v>
      </c>
      <c r="C852" s="738"/>
      <c r="D852" s="813"/>
      <c r="E852" s="814">
        <v>0</v>
      </c>
      <c r="F852" s="892"/>
      <c r="H852" s="728"/>
      <c r="I852" s="813"/>
      <c r="J852" s="906"/>
      <c r="K852" s="728"/>
      <c r="L852" s="728"/>
      <c r="M852" s="728"/>
      <c r="N852" s="728"/>
      <c r="O852" s="728"/>
      <c r="P852" s="728"/>
      <c r="Q852" s="728"/>
      <c r="R852" s="728"/>
      <c r="S852" s="728"/>
      <c r="T852" s="728"/>
      <c r="U852" s="728"/>
      <c r="V852" s="728"/>
      <c r="W852" s="728"/>
      <c r="X852" s="728"/>
      <c r="Y852" s="728"/>
      <c r="Z852" s="728"/>
    </row>
    <row r="853" spans="1:26">
      <c r="A853" s="736"/>
      <c r="B853" s="747"/>
      <c r="C853" s="738" t="s">
        <v>179</v>
      </c>
      <c r="D853" s="813">
        <v>1342</v>
      </c>
      <c r="E853" s="814"/>
      <c r="F853" s="892">
        <f t="shared" si="49"/>
        <v>0</v>
      </c>
      <c r="G853" s="760"/>
      <c r="H853" s="728"/>
      <c r="I853" s="813"/>
      <c r="J853" s="906"/>
      <c r="K853" s="728"/>
      <c r="L853" s="728"/>
      <c r="M853" s="728"/>
      <c r="N853" s="728"/>
      <c r="O853" s="728"/>
      <c r="P853" s="728"/>
      <c r="Q853" s="728"/>
      <c r="R853" s="728"/>
      <c r="S853" s="728"/>
      <c r="T853" s="728"/>
      <c r="U853" s="728"/>
      <c r="V853" s="728"/>
      <c r="W853" s="728"/>
      <c r="X853" s="728"/>
      <c r="Y853" s="728"/>
      <c r="Z853" s="728"/>
    </row>
    <row r="854" spans="1:26">
      <c r="A854" s="736"/>
      <c r="B854" s="747"/>
      <c r="C854" s="738"/>
      <c r="D854" s="813"/>
      <c r="E854" s="814"/>
      <c r="F854" s="892"/>
      <c r="H854" s="728"/>
      <c r="I854" s="813"/>
      <c r="J854" s="906"/>
      <c r="K854" s="728"/>
      <c r="L854" s="728"/>
      <c r="M854" s="728"/>
      <c r="N854" s="728"/>
      <c r="O854" s="728"/>
      <c r="P854" s="728"/>
      <c r="Q854" s="728"/>
      <c r="R854" s="728"/>
      <c r="S854" s="728"/>
      <c r="T854" s="728"/>
      <c r="U854" s="728"/>
      <c r="V854" s="728"/>
      <c r="W854" s="728"/>
      <c r="X854" s="728"/>
      <c r="Y854" s="728"/>
      <c r="Z854" s="728"/>
    </row>
    <row r="855" spans="1:26">
      <c r="A855" s="763" t="s">
        <v>205</v>
      </c>
      <c r="B855" s="764" t="s">
        <v>437</v>
      </c>
      <c r="C855" s="738"/>
      <c r="D855" s="813"/>
      <c r="E855" s="814"/>
      <c r="F855" s="892"/>
      <c r="H855" s="728"/>
      <c r="I855" s="728"/>
      <c r="J855" s="906"/>
      <c r="K855" s="728"/>
      <c r="L855" s="728"/>
      <c r="M855" s="728"/>
      <c r="N855" s="728"/>
      <c r="O855" s="728"/>
      <c r="P855" s="728"/>
      <c r="Q855" s="728"/>
      <c r="R855" s="728"/>
      <c r="S855" s="728"/>
      <c r="T855" s="728"/>
      <c r="U855" s="728"/>
      <c r="V855" s="728"/>
      <c r="W855" s="728"/>
      <c r="X855" s="728"/>
      <c r="Y855" s="728"/>
      <c r="Z855" s="728"/>
    </row>
    <row r="856" spans="1:26" ht="343.2">
      <c r="A856" s="736"/>
      <c r="B856" s="90" t="s">
        <v>2458</v>
      </c>
      <c r="C856" s="738"/>
      <c r="D856" s="813"/>
      <c r="E856" s="814"/>
      <c r="F856" s="892"/>
      <c r="G856" s="765"/>
      <c r="H856" s="728"/>
      <c r="I856" s="728"/>
      <c r="J856" s="906"/>
      <c r="K856" s="728"/>
      <c r="L856" s="728"/>
      <c r="M856" s="728"/>
      <c r="N856" s="728"/>
      <c r="O856" s="728"/>
      <c r="P856" s="728"/>
      <c r="Q856" s="728"/>
      <c r="R856" s="728"/>
      <c r="S856" s="728"/>
      <c r="T856" s="728"/>
      <c r="U856" s="728"/>
      <c r="V856" s="728"/>
      <c r="W856" s="728"/>
      <c r="X856" s="728"/>
      <c r="Y856" s="728"/>
      <c r="Z856" s="728"/>
    </row>
    <row r="857" spans="1:26">
      <c r="A857" s="736"/>
      <c r="B857" s="770" t="s">
        <v>322</v>
      </c>
      <c r="C857" s="738"/>
      <c r="D857" s="813"/>
      <c r="E857" s="814">
        <v>0</v>
      </c>
      <c r="F857" s="892"/>
      <c r="H857" s="728"/>
      <c r="I857" s="813"/>
      <c r="J857" s="906"/>
      <c r="K857" s="728"/>
      <c r="L857" s="728"/>
      <c r="M857" s="728"/>
      <c r="N857" s="728"/>
      <c r="O857" s="728"/>
      <c r="P857" s="728"/>
      <c r="Q857" s="728"/>
      <c r="R857" s="728"/>
      <c r="S857" s="728"/>
      <c r="T857" s="728"/>
      <c r="U857" s="728"/>
      <c r="V857" s="728"/>
      <c r="W857" s="728"/>
      <c r="X857" s="728"/>
      <c r="Y857" s="728"/>
      <c r="Z857" s="728"/>
    </row>
    <row r="858" spans="1:26">
      <c r="A858" s="736" t="s">
        <v>178</v>
      </c>
      <c r="B858" s="770" t="s">
        <v>1751</v>
      </c>
      <c r="C858" s="738"/>
      <c r="D858" s="813"/>
      <c r="E858" s="814"/>
      <c r="F858" s="892"/>
      <c r="H858" s="728"/>
      <c r="I858" s="813"/>
      <c r="J858" s="906"/>
      <c r="K858" s="728"/>
      <c r="L858" s="728"/>
      <c r="M858" s="728"/>
      <c r="N858" s="728"/>
      <c r="O858" s="728"/>
      <c r="P858" s="728"/>
      <c r="Q858" s="728"/>
      <c r="R858" s="728"/>
      <c r="S858" s="728"/>
      <c r="T858" s="728"/>
      <c r="U858" s="728"/>
      <c r="V858" s="728"/>
      <c r="W858" s="728"/>
      <c r="X858" s="728"/>
      <c r="Y858" s="728"/>
      <c r="Z858" s="728"/>
    </row>
    <row r="859" spans="1:26">
      <c r="A859" s="736" t="s">
        <v>178</v>
      </c>
      <c r="B859" s="770" t="s">
        <v>438</v>
      </c>
      <c r="C859" s="738"/>
      <c r="D859" s="813"/>
      <c r="E859" s="814">
        <v>0</v>
      </c>
      <c r="F859" s="892"/>
      <c r="H859" s="728"/>
      <c r="I859" s="813"/>
      <c r="J859" s="906"/>
      <c r="K859" s="728"/>
      <c r="L859" s="728"/>
      <c r="M859" s="728"/>
      <c r="N859" s="728"/>
      <c r="O859" s="728"/>
      <c r="P859" s="728"/>
      <c r="Q859" s="728"/>
      <c r="R859" s="728"/>
      <c r="S859" s="728"/>
      <c r="T859" s="728"/>
      <c r="U859" s="728"/>
      <c r="V859" s="728"/>
      <c r="W859" s="728"/>
      <c r="X859" s="728"/>
      <c r="Y859" s="728"/>
      <c r="Z859" s="728"/>
    </row>
    <row r="860" spans="1:26" s="824" customFormat="1" ht="39.6">
      <c r="A860" s="736" t="s">
        <v>178</v>
      </c>
      <c r="B860" s="896" t="s">
        <v>328</v>
      </c>
      <c r="C860" s="92"/>
      <c r="D860" s="820"/>
      <c r="E860" s="820">
        <v>0</v>
      </c>
      <c r="F860" s="892"/>
      <c r="G860" s="859"/>
      <c r="I860" s="813"/>
      <c r="J860" s="906"/>
    </row>
    <row r="861" spans="1:26">
      <c r="A861" s="736" t="s">
        <v>178</v>
      </c>
      <c r="B861" s="789" t="s">
        <v>323</v>
      </c>
      <c r="C861" s="738"/>
      <c r="D861" s="813"/>
      <c r="E861" s="814">
        <v>0</v>
      </c>
      <c r="F861" s="892"/>
      <c r="H861" s="728"/>
      <c r="I861" s="813"/>
      <c r="J861" s="906"/>
      <c r="K861" s="728"/>
      <c r="L861" s="728"/>
      <c r="M861" s="728"/>
      <c r="N861" s="728"/>
      <c r="O861" s="728"/>
      <c r="P861" s="728"/>
      <c r="Q861" s="728"/>
      <c r="R861" s="728"/>
      <c r="S861" s="728"/>
      <c r="T861" s="728"/>
      <c r="U861" s="728"/>
      <c r="V861" s="728"/>
      <c r="W861" s="728"/>
      <c r="X861" s="728"/>
      <c r="Y861" s="728"/>
      <c r="Z861" s="728"/>
    </row>
    <row r="862" spans="1:26" ht="39.6">
      <c r="A862" s="736" t="s">
        <v>178</v>
      </c>
      <c r="B862" s="90" t="s">
        <v>313</v>
      </c>
      <c r="C862" s="738"/>
      <c r="D862" s="813"/>
      <c r="E862" s="814">
        <v>0</v>
      </c>
      <c r="F862" s="892"/>
      <c r="H862" s="728"/>
      <c r="I862" s="813"/>
      <c r="J862" s="906"/>
      <c r="K862" s="728"/>
      <c r="L862" s="728"/>
      <c r="M862" s="728"/>
      <c r="N862" s="728"/>
      <c r="O862" s="728"/>
      <c r="P862" s="728"/>
      <c r="Q862" s="728"/>
      <c r="R862" s="728"/>
      <c r="S862" s="728"/>
      <c r="T862" s="728"/>
      <c r="U862" s="728"/>
      <c r="V862" s="728"/>
      <c r="W862" s="728"/>
      <c r="X862" s="728"/>
      <c r="Y862" s="728"/>
      <c r="Z862" s="728"/>
    </row>
    <row r="863" spans="1:26" ht="26.4">
      <c r="A863" s="736"/>
      <c r="B863" s="747" t="s">
        <v>1752</v>
      </c>
      <c r="C863" s="738"/>
      <c r="D863" s="813"/>
      <c r="E863" s="814"/>
      <c r="F863" s="892"/>
      <c r="H863" s="728"/>
      <c r="I863" s="728"/>
      <c r="J863" s="906"/>
      <c r="K863" s="728"/>
      <c r="L863" s="728"/>
      <c r="M863" s="728"/>
      <c r="N863" s="728"/>
      <c r="O863" s="728"/>
      <c r="P863" s="728"/>
      <c r="Q863" s="728"/>
      <c r="R863" s="728"/>
      <c r="S863" s="728"/>
      <c r="T863" s="728"/>
      <c r="U863" s="728"/>
      <c r="V863" s="728"/>
      <c r="W863" s="728"/>
      <c r="X863" s="728"/>
      <c r="Y863" s="728"/>
      <c r="Z863" s="728"/>
    </row>
    <row r="864" spans="1:26">
      <c r="A864" s="736"/>
      <c r="B864" s="764"/>
      <c r="C864" s="738" t="s">
        <v>179</v>
      </c>
      <c r="D864" s="813">
        <v>2930</v>
      </c>
      <c r="E864" s="814"/>
      <c r="F864" s="892">
        <f t="shared" ref="F864" si="50">ROUND(D864*E864,2)</f>
        <v>0</v>
      </c>
      <c r="H864" s="728"/>
      <c r="I864" s="728"/>
      <c r="J864" s="906"/>
      <c r="K864" s="728"/>
      <c r="L864" s="728"/>
      <c r="M864" s="728"/>
      <c r="N864" s="728"/>
      <c r="O864" s="728"/>
      <c r="P864" s="728"/>
      <c r="Q864" s="728"/>
      <c r="R864" s="728"/>
      <c r="S864" s="728"/>
      <c r="T864" s="728"/>
      <c r="U864" s="728"/>
      <c r="V864" s="728"/>
      <c r="W864" s="728"/>
      <c r="X864" s="728"/>
      <c r="Y864" s="728"/>
      <c r="Z864" s="728"/>
    </row>
    <row r="865" spans="1:26">
      <c r="A865" s="736"/>
      <c r="B865" s="764"/>
      <c r="C865" s="738"/>
      <c r="D865" s="813"/>
      <c r="E865" s="814"/>
      <c r="F865" s="892"/>
      <c r="H865" s="728"/>
      <c r="I865" s="728"/>
      <c r="J865" s="906"/>
      <c r="K865" s="728"/>
      <c r="L865" s="728"/>
      <c r="M865" s="728"/>
      <c r="N865" s="728"/>
      <c r="O865" s="728"/>
      <c r="P865" s="728"/>
      <c r="Q865" s="728"/>
      <c r="R865" s="728"/>
      <c r="S865" s="728"/>
      <c r="T865" s="728"/>
      <c r="U865" s="728"/>
      <c r="V865" s="728"/>
      <c r="W865" s="728"/>
      <c r="X865" s="728"/>
      <c r="Y865" s="728"/>
      <c r="Z865" s="728"/>
    </row>
    <row r="866" spans="1:26" ht="26.4">
      <c r="A866" s="763" t="s">
        <v>206</v>
      </c>
      <c r="B866" s="764" t="s">
        <v>1753</v>
      </c>
      <c r="C866" s="738"/>
      <c r="D866" s="813"/>
      <c r="E866" s="814"/>
      <c r="F866" s="892"/>
      <c r="H866" s="728"/>
      <c r="I866" s="728"/>
      <c r="J866" s="906"/>
      <c r="K866" s="728"/>
      <c r="L866" s="728"/>
      <c r="M866" s="728"/>
      <c r="N866" s="728"/>
      <c r="O866" s="728"/>
      <c r="P866" s="728"/>
      <c r="Q866" s="728"/>
      <c r="R866" s="728"/>
      <c r="S866" s="728"/>
      <c r="T866" s="728"/>
      <c r="U866" s="728"/>
      <c r="V866" s="728"/>
      <c r="W866" s="728"/>
      <c r="X866" s="728"/>
      <c r="Y866" s="728"/>
      <c r="Z866" s="728"/>
    </row>
    <row r="867" spans="1:26" ht="132">
      <c r="A867" s="736"/>
      <c r="B867" s="90" t="s">
        <v>2294</v>
      </c>
      <c r="C867" s="738"/>
      <c r="D867" s="813"/>
      <c r="E867" s="814"/>
      <c r="F867" s="892"/>
      <c r="G867" s="765"/>
      <c r="H867" s="728"/>
      <c r="I867" s="728"/>
      <c r="J867" s="906"/>
      <c r="K867" s="728"/>
      <c r="L867" s="728"/>
      <c r="M867" s="728"/>
      <c r="N867" s="728"/>
      <c r="O867" s="728"/>
      <c r="P867" s="728"/>
      <c r="Q867" s="728"/>
      <c r="R867" s="728"/>
      <c r="S867" s="728"/>
      <c r="T867" s="728"/>
      <c r="U867" s="728"/>
      <c r="V867" s="728"/>
      <c r="W867" s="728"/>
      <c r="X867" s="728"/>
      <c r="Y867" s="728"/>
      <c r="Z867" s="728"/>
    </row>
    <row r="868" spans="1:26">
      <c r="A868" s="736"/>
      <c r="B868" s="770" t="s">
        <v>322</v>
      </c>
      <c r="C868" s="738"/>
      <c r="D868" s="813"/>
      <c r="E868" s="814">
        <v>0</v>
      </c>
      <c r="F868" s="892"/>
      <c r="H868" s="728"/>
      <c r="I868" s="813"/>
      <c r="J868" s="906"/>
      <c r="K868" s="728"/>
      <c r="L868" s="728"/>
      <c r="M868" s="728"/>
      <c r="N868" s="728"/>
      <c r="O868" s="728"/>
      <c r="P868" s="728"/>
      <c r="Q868" s="728"/>
      <c r="R868" s="728"/>
      <c r="S868" s="728"/>
      <c r="T868" s="728"/>
      <c r="U868" s="728"/>
      <c r="V868" s="728"/>
      <c r="W868" s="728"/>
      <c r="X868" s="728"/>
      <c r="Y868" s="728"/>
      <c r="Z868" s="728"/>
    </row>
    <row r="869" spans="1:26" ht="26.4">
      <c r="A869" s="736" t="s">
        <v>178</v>
      </c>
      <c r="B869" s="770" t="s">
        <v>1754</v>
      </c>
      <c r="C869" s="738"/>
      <c r="D869" s="813"/>
      <c r="E869" s="814"/>
      <c r="F869" s="892"/>
      <c r="H869" s="728"/>
      <c r="I869" s="813"/>
      <c r="J869" s="906"/>
      <c r="K869" s="728"/>
      <c r="L869" s="728"/>
      <c r="M869" s="728"/>
      <c r="N869" s="728"/>
      <c r="O869" s="728"/>
      <c r="P869" s="728"/>
      <c r="Q869" s="728"/>
      <c r="R869" s="728"/>
      <c r="S869" s="728"/>
      <c r="T869" s="728"/>
      <c r="U869" s="728"/>
      <c r="V869" s="728"/>
      <c r="W869" s="728"/>
      <c r="X869" s="728"/>
      <c r="Y869" s="728"/>
      <c r="Z869" s="728"/>
    </row>
    <row r="870" spans="1:26" s="824" customFormat="1" ht="39.6">
      <c r="A870" s="736" t="s">
        <v>178</v>
      </c>
      <c r="B870" s="896" t="s">
        <v>328</v>
      </c>
      <c r="C870" s="92"/>
      <c r="D870" s="820"/>
      <c r="E870" s="820">
        <v>0</v>
      </c>
      <c r="F870" s="892"/>
      <c r="G870" s="859"/>
      <c r="I870" s="813"/>
      <c r="J870" s="906"/>
    </row>
    <row r="871" spans="1:26">
      <c r="A871" s="736" t="s">
        <v>178</v>
      </c>
      <c r="B871" s="789" t="s">
        <v>323</v>
      </c>
      <c r="C871" s="738"/>
      <c r="D871" s="813"/>
      <c r="E871" s="814">
        <v>0</v>
      </c>
      <c r="F871" s="892"/>
      <c r="H871" s="728"/>
      <c r="I871" s="813"/>
      <c r="J871" s="906"/>
      <c r="K871" s="728"/>
      <c r="L871" s="728"/>
      <c r="M871" s="728"/>
      <c r="N871" s="728"/>
      <c r="O871" s="728"/>
      <c r="P871" s="728"/>
      <c r="Q871" s="728"/>
      <c r="R871" s="728"/>
      <c r="S871" s="728"/>
      <c r="T871" s="728"/>
      <c r="U871" s="728"/>
      <c r="V871" s="728"/>
      <c r="W871" s="728"/>
      <c r="X871" s="728"/>
      <c r="Y871" s="728"/>
      <c r="Z871" s="728"/>
    </row>
    <row r="872" spans="1:26" ht="39.6">
      <c r="A872" s="736" t="s">
        <v>178</v>
      </c>
      <c r="B872" s="90" t="s">
        <v>313</v>
      </c>
      <c r="C872" s="738"/>
      <c r="D872" s="813"/>
      <c r="E872" s="814">
        <v>0</v>
      </c>
      <c r="F872" s="892"/>
      <c r="H872" s="728"/>
      <c r="I872" s="813"/>
      <c r="J872" s="906"/>
      <c r="K872" s="728"/>
      <c r="L872" s="728"/>
      <c r="M872" s="728"/>
      <c r="N872" s="728"/>
      <c r="O872" s="728"/>
      <c r="P872" s="728"/>
      <c r="Q872" s="728"/>
      <c r="R872" s="728"/>
      <c r="S872" s="728"/>
      <c r="T872" s="728"/>
      <c r="U872" s="728"/>
      <c r="V872" s="728"/>
      <c r="W872" s="728"/>
      <c r="X872" s="728"/>
      <c r="Y872" s="728"/>
      <c r="Z872" s="728"/>
    </row>
    <row r="873" spans="1:26" ht="26.4">
      <c r="A873" s="736"/>
      <c r="B873" s="747" t="s">
        <v>1752</v>
      </c>
      <c r="C873" s="738"/>
      <c r="D873" s="813"/>
      <c r="E873" s="814"/>
      <c r="F873" s="892"/>
      <c r="H873" s="728"/>
      <c r="I873" s="728"/>
      <c r="J873" s="906"/>
      <c r="K873" s="728"/>
      <c r="L873" s="728"/>
      <c r="M873" s="728"/>
      <c r="N873" s="728"/>
      <c r="O873" s="728"/>
      <c r="P873" s="728"/>
      <c r="Q873" s="728"/>
      <c r="R873" s="728"/>
      <c r="S873" s="728"/>
      <c r="T873" s="728"/>
      <c r="U873" s="728"/>
      <c r="V873" s="728"/>
      <c r="W873" s="728"/>
      <c r="X873" s="728"/>
      <c r="Y873" s="728"/>
      <c r="Z873" s="728"/>
    </row>
    <row r="874" spans="1:26">
      <c r="A874" s="736"/>
      <c r="B874" s="764"/>
      <c r="C874" s="738" t="s">
        <v>179</v>
      </c>
      <c r="D874" s="813">
        <v>2930</v>
      </c>
      <c r="E874" s="814"/>
      <c r="F874" s="892">
        <f>ROUND(D874*E874,2)</f>
        <v>0</v>
      </c>
      <c r="H874" s="728"/>
      <c r="I874" s="728"/>
      <c r="J874" s="906"/>
      <c r="K874" s="728"/>
      <c r="L874" s="728"/>
      <c r="M874" s="728"/>
      <c r="N874" s="728"/>
      <c r="O874" s="728"/>
      <c r="P874" s="728"/>
      <c r="Q874" s="728"/>
      <c r="R874" s="728"/>
      <c r="S874" s="728"/>
      <c r="T874" s="728"/>
      <c r="U874" s="728"/>
      <c r="V874" s="728"/>
      <c r="W874" s="728"/>
      <c r="X874" s="728"/>
      <c r="Y874" s="728"/>
      <c r="Z874" s="728"/>
    </row>
    <row r="875" spans="1:26">
      <c r="A875" s="736"/>
      <c r="B875" s="764"/>
      <c r="C875" s="738"/>
      <c r="D875" s="813"/>
      <c r="E875" s="814"/>
      <c r="F875" s="892"/>
      <c r="H875" s="728"/>
      <c r="I875" s="728"/>
      <c r="J875" s="906"/>
      <c r="K875" s="728"/>
      <c r="L875" s="728"/>
      <c r="M875" s="728"/>
      <c r="N875" s="728"/>
      <c r="O875" s="728"/>
      <c r="P875" s="728"/>
      <c r="Q875" s="728"/>
      <c r="R875" s="728"/>
      <c r="S875" s="728"/>
      <c r="T875" s="728"/>
      <c r="U875" s="728"/>
      <c r="V875" s="728"/>
      <c r="W875" s="728"/>
      <c r="X875" s="728"/>
      <c r="Y875" s="728"/>
      <c r="Z875" s="728"/>
    </row>
    <row r="876" spans="1:26">
      <c r="A876" s="763" t="s">
        <v>207</v>
      </c>
      <c r="B876" s="764" t="s">
        <v>1424</v>
      </c>
      <c r="C876" s="738"/>
      <c r="D876" s="813"/>
      <c r="E876" s="814"/>
      <c r="F876" s="892"/>
      <c r="H876" s="728"/>
      <c r="I876" s="728"/>
      <c r="J876" s="906"/>
      <c r="K876" s="728"/>
      <c r="L876" s="728"/>
      <c r="M876" s="728"/>
      <c r="N876" s="728"/>
      <c r="O876" s="728"/>
      <c r="P876" s="728"/>
      <c r="Q876" s="728"/>
      <c r="R876" s="728"/>
      <c r="S876" s="728"/>
      <c r="T876" s="728"/>
      <c r="U876" s="728"/>
      <c r="V876" s="728"/>
      <c r="W876" s="728"/>
      <c r="X876" s="728"/>
      <c r="Y876" s="728"/>
      <c r="Z876" s="728"/>
    </row>
    <row r="877" spans="1:26" ht="52.8">
      <c r="A877" s="736"/>
      <c r="B877" s="747" t="s">
        <v>1755</v>
      </c>
      <c r="C877" s="738"/>
      <c r="D877" s="813"/>
      <c r="E877" s="814"/>
      <c r="F877" s="892"/>
      <c r="G877" s="760"/>
      <c r="H877" s="728"/>
      <c r="I877" s="728"/>
      <c r="J877" s="906"/>
      <c r="K877" s="728"/>
      <c r="L877" s="728"/>
      <c r="M877" s="728"/>
      <c r="N877" s="728"/>
      <c r="O877" s="728"/>
      <c r="P877" s="728"/>
      <c r="Q877" s="728"/>
      <c r="R877" s="728"/>
      <c r="S877" s="728"/>
      <c r="T877" s="728"/>
      <c r="U877" s="728"/>
      <c r="V877" s="728"/>
      <c r="W877" s="728"/>
      <c r="X877" s="728"/>
      <c r="Y877" s="728"/>
      <c r="Z877" s="728"/>
    </row>
    <row r="878" spans="1:26">
      <c r="A878" s="736"/>
      <c r="B878" s="747" t="s">
        <v>1425</v>
      </c>
      <c r="C878" s="738"/>
      <c r="D878" s="813"/>
      <c r="E878" s="814"/>
      <c r="F878" s="892"/>
      <c r="H878" s="728"/>
      <c r="I878" s="728"/>
      <c r="J878" s="728"/>
      <c r="K878" s="728"/>
      <c r="L878" s="728"/>
      <c r="M878" s="728"/>
      <c r="N878" s="728"/>
      <c r="O878" s="728"/>
      <c r="P878" s="728"/>
      <c r="Q878" s="728"/>
      <c r="R878" s="728"/>
      <c r="S878" s="728"/>
      <c r="T878" s="728"/>
      <c r="U878" s="728"/>
      <c r="V878" s="728"/>
      <c r="W878" s="728"/>
      <c r="X878" s="728"/>
      <c r="Y878" s="728"/>
      <c r="Z878" s="728"/>
    </row>
    <row r="879" spans="1:26">
      <c r="A879" s="736"/>
      <c r="B879" s="747"/>
      <c r="C879" s="738" t="s">
        <v>179</v>
      </c>
      <c r="D879" s="813">
        <v>200</v>
      </c>
      <c r="E879" s="814"/>
      <c r="F879" s="892">
        <f t="shared" ref="F879:F884" si="51">ROUND(D879*E879,2)</f>
        <v>0</v>
      </c>
      <c r="H879" s="728"/>
      <c r="I879" s="728"/>
      <c r="J879" s="728"/>
      <c r="K879" s="728"/>
      <c r="L879" s="728"/>
      <c r="M879" s="728"/>
      <c r="N879" s="728"/>
      <c r="O879" s="728"/>
      <c r="P879" s="728"/>
      <c r="Q879" s="728"/>
      <c r="R879" s="728"/>
      <c r="S879" s="728"/>
      <c r="T879" s="728"/>
      <c r="U879" s="728"/>
      <c r="V879" s="728"/>
      <c r="W879" s="728"/>
      <c r="X879" s="728"/>
      <c r="Y879" s="728"/>
      <c r="Z879" s="728"/>
    </row>
    <row r="880" spans="1:26">
      <c r="A880" s="736"/>
      <c r="B880" s="747"/>
      <c r="C880" s="738"/>
      <c r="D880" s="813"/>
      <c r="E880" s="814"/>
      <c r="F880" s="892"/>
      <c r="H880" s="728"/>
      <c r="I880" s="728"/>
      <c r="J880" s="728"/>
      <c r="K880" s="728"/>
      <c r="L880" s="728"/>
      <c r="M880" s="728"/>
      <c r="N880" s="728"/>
      <c r="O880" s="728"/>
      <c r="P880" s="728"/>
      <c r="Q880" s="728"/>
      <c r="R880" s="728"/>
      <c r="S880" s="728"/>
      <c r="T880" s="728"/>
      <c r="U880" s="728"/>
      <c r="V880" s="728"/>
      <c r="W880" s="728"/>
      <c r="X880" s="728"/>
      <c r="Y880" s="728"/>
      <c r="Z880" s="728"/>
    </row>
    <row r="881" spans="1:26" ht="26.4">
      <c r="A881" s="763" t="s">
        <v>208</v>
      </c>
      <c r="B881" s="764" t="s">
        <v>1426</v>
      </c>
      <c r="C881" s="738"/>
      <c r="D881" s="813"/>
      <c r="E881" s="814"/>
      <c r="F881" s="892"/>
      <c r="H881" s="728"/>
      <c r="I881" s="728"/>
      <c r="J881" s="728"/>
      <c r="K881" s="728"/>
      <c r="L881" s="728"/>
      <c r="M881" s="728"/>
      <c r="N881" s="728"/>
      <c r="O881" s="728"/>
      <c r="P881" s="728"/>
      <c r="Q881" s="728"/>
      <c r="R881" s="728"/>
      <c r="S881" s="728"/>
      <c r="T881" s="728"/>
      <c r="U881" s="728"/>
      <c r="V881" s="728"/>
      <c r="W881" s="728"/>
      <c r="X881" s="728"/>
      <c r="Y881" s="728"/>
      <c r="Z881" s="728"/>
    </row>
    <row r="882" spans="1:26" ht="92.4">
      <c r="A882" s="736"/>
      <c r="B882" s="747" t="s">
        <v>1756</v>
      </c>
      <c r="C882" s="738"/>
      <c r="D882" s="813"/>
      <c r="E882" s="814"/>
      <c r="F882" s="892"/>
      <c r="G882" s="760"/>
      <c r="H882" s="728"/>
      <c r="I882" s="728"/>
      <c r="J882" s="728"/>
      <c r="K882" s="728"/>
      <c r="L882" s="728"/>
      <c r="M882" s="728"/>
      <c r="N882" s="728"/>
      <c r="O882" s="728"/>
      <c r="P882" s="728"/>
      <c r="Q882" s="728"/>
      <c r="R882" s="728"/>
      <c r="S882" s="728"/>
      <c r="T882" s="728"/>
      <c r="U882" s="728"/>
      <c r="V882" s="728"/>
      <c r="W882" s="728"/>
      <c r="X882" s="728"/>
      <c r="Y882" s="728"/>
      <c r="Z882" s="728"/>
    </row>
    <row r="883" spans="1:26">
      <c r="A883" s="736"/>
      <c r="B883" s="747" t="s">
        <v>221</v>
      </c>
      <c r="C883" s="738"/>
      <c r="D883" s="813"/>
      <c r="E883" s="814"/>
      <c r="F883" s="892"/>
      <c r="G883" s="760"/>
      <c r="H883" s="728"/>
      <c r="I883" s="728"/>
      <c r="J883" s="728"/>
      <c r="K883" s="728"/>
      <c r="L883" s="728"/>
      <c r="M883" s="728"/>
      <c r="N883" s="728"/>
      <c r="O883" s="728"/>
      <c r="P883" s="728"/>
      <c r="Q883" s="728"/>
      <c r="R883" s="728"/>
      <c r="S883" s="728"/>
      <c r="T883" s="728"/>
      <c r="U883" s="728"/>
      <c r="V883" s="728"/>
      <c r="W883" s="728"/>
      <c r="X883" s="728"/>
      <c r="Y883" s="728"/>
      <c r="Z883" s="728"/>
    </row>
    <row r="884" spans="1:26">
      <c r="A884" s="736"/>
      <c r="B884" s="747"/>
      <c r="C884" s="738" t="s">
        <v>179</v>
      </c>
      <c r="D884" s="813">
        <v>200</v>
      </c>
      <c r="E884" s="814"/>
      <c r="F884" s="892">
        <f t="shared" si="51"/>
        <v>0</v>
      </c>
      <c r="H884" s="728"/>
      <c r="I884" s="728"/>
      <c r="J884" s="728"/>
      <c r="K884" s="728"/>
      <c r="L884" s="728"/>
      <c r="M884" s="728"/>
      <c r="N884" s="728"/>
      <c r="O884" s="728"/>
      <c r="P884" s="728"/>
      <c r="Q884" s="728"/>
      <c r="R884" s="728"/>
      <c r="S884" s="728"/>
      <c r="T884" s="728"/>
      <c r="U884" s="728"/>
      <c r="V884" s="728"/>
      <c r="W884" s="728"/>
      <c r="X884" s="728"/>
      <c r="Y884" s="728"/>
      <c r="Z884" s="728"/>
    </row>
    <row r="885" spans="1:26">
      <c r="A885" s="736"/>
      <c r="B885" s="747"/>
      <c r="C885" s="738"/>
      <c r="D885" s="813"/>
      <c r="E885" s="814"/>
      <c r="F885" s="892"/>
      <c r="H885" s="728"/>
      <c r="I885" s="728"/>
      <c r="J885" s="728"/>
      <c r="K885" s="728"/>
      <c r="L885" s="728"/>
      <c r="M885" s="728"/>
      <c r="N885" s="728"/>
      <c r="O885" s="728"/>
      <c r="P885" s="728"/>
      <c r="Q885" s="728"/>
      <c r="R885" s="728"/>
      <c r="S885" s="728"/>
      <c r="T885" s="728"/>
      <c r="U885" s="728"/>
      <c r="V885" s="728"/>
      <c r="W885" s="728"/>
      <c r="X885" s="728"/>
      <c r="Y885" s="728"/>
      <c r="Z885" s="728"/>
    </row>
    <row r="886" spans="1:26" ht="26.4">
      <c r="A886" s="763" t="s">
        <v>209</v>
      </c>
      <c r="B886" s="764" t="s">
        <v>2296</v>
      </c>
      <c r="C886" s="738"/>
      <c r="D886" s="813"/>
      <c r="E886" s="814"/>
      <c r="F886" s="892"/>
      <c r="H886" s="728"/>
      <c r="I886" s="728"/>
      <c r="J886" s="728"/>
      <c r="K886" s="728"/>
      <c r="L886" s="728"/>
      <c r="M886" s="728"/>
      <c r="N886" s="728"/>
      <c r="O886" s="728"/>
      <c r="P886" s="728"/>
      <c r="Q886" s="728"/>
      <c r="R886" s="728"/>
      <c r="S886" s="728"/>
      <c r="T886" s="728"/>
      <c r="U886" s="728"/>
      <c r="V886" s="728"/>
      <c r="W886" s="728"/>
      <c r="X886" s="728"/>
      <c r="Y886" s="728"/>
      <c r="Z886" s="728"/>
    </row>
    <row r="887" spans="1:26" ht="79.2">
      <c r="A887" s="736"/>
      <c r="B887" s="1368" t="s">
        <v>2295</v>
      </c>
      <c r="C887" s="738"/>
      <c r="D887" s="813"/>
      <c r="E887" s="814"/>
      <c r="F887" s="892"/>
      <c r="H887" s="728"/>
      <c r="I887" s="728"/>
      <c r="J887" s="728"/>
      <c r="K887" s="728"/>
      <c r="L887" s="728"/>
      <c r="M887" s="728"/>
      <c r="N887" s="728"/>
      <c r="O887" s="728"/>
      <c r="P887" s="728"/>
      <c r="Q887" s="728"/>
      <c r="R887" s="728"/>
      <c r="S887" s="728"/>
      <c r="T887" s="728"/>
      <c r="U887" s="728"/>
      <c r="V887" s="728"/>
      <c r="W887" s="728"/>
      <c r="X887" s="728"/>
      <c r="Y887" s="728"/>
      <c r="Z887" s="728"/>
    </row>
    <row r="888" spans="1:26">
      <c r="A888" s="1356"/>
      <c r="B888" s="1357" t="s">
        <v>322</v>
      </c>
      <c r="C888" s="91"/>
      <c r="D888" s="961"/>
      <c r="E888" s="961"/>
      <c r="F888" s="1359"/>
      <c r="H888" s="728"/>
      <c r="I888" s="728"/>
      <c r="J888" s="728"/>
      <c r="K888" s="728"/>
      <c r="L888" s="728"/>
      <c r="M888" s="728"/>
      <c r="N888" s="728"/>
      <c r="O888" s="728"/>
      <c r="P888" s="728"/>
      <c r="Q888" s="728"/>
      <c r="R888" s="728"/>
      <c r="S888" s="728"/>
      <c r="T888" s="728"/>
      <c r="U888" s="728"/>
      <c r="V888" s="728"/>
      <c r="W888" s="728"/>
      <c r="X888" s="728"/>
      <c r="Y888" s="728"/>
      <c r="Z888" s="728"/>
    </row>
    <row r="889" spans="1:26" ht="39.6">
      <c r="A889" s="1339" t="s">
        <v>178</v>
      </c>
      <c r="B889" s="86" t="s">
        <v>2297</v>
      </c>
      <c r="C889" s="1358"/>
      <c r="D889" s="961"/>
      <c r="E889" s="961"/>
      <c r="F889" s="1359"/>
      <c r="H889" s="728"/>
      <c r="I889" s="728"/>
      <c r="J889" s="728"/>
      <c r="K889" s="728"/>
      <c r="L889" s="728"/>
      <c r="M889" s="728"/>
      <c r="N889" s="728"/>
      <c r="O889" s="728"/>
      <c r="P889" s="728"/>
      <c r="Q889" s="728"/>
      <c r="R889" s="728"/>
      <c r="S889" s="728"/>
      <c r="T889" s="728"/>
      <c r="U889" s="728"/>
      <c r="V889" s="728"/>
      <c r="W889" s="728"/>
      <c r="X889" s="728"/>
      <c r="Y889" s="728"/>
      <c r="Z889" s="728"/>
    </row>
    <row r="890" spans="1:26" ht="39.6">
      <c r="A890" s="1339" t="s">
        <v>178</v>
      </c>
      <c r="B890" s="1375" t="s">
        <v>328</v>
      </c>
      <c r="C890" s="92"/>
      <c r="D890" s="961"/>
      <c r="E890" s="961"/>
      <c r="F890" s="1359"/>
      <c r="H890" s="728"/>
      <c r="I890" s="728"/>
      <c r="J890" s="728"/>
      <c r="K890" s="728"/>
      <c r="L890" s="728"/>
      <c r="M890" s="728"/>
      <c r="N890" s="728"/>
      <c r="O890" s="728"/>
      <c r="P890" s="728"/>
      <c r="Q890" s="728"/>
      <c r="R890" s="728"/>
      <c r="S890" s="728"/>
      <c r="T890" s="728"/>
      <c r="U890" s="728"/>
      <c r="V890" s="728"/>
      <c r="W890" s="728"/>
      <c r="X890" s="728"/>
      <c r="Y890" s="728"/>
      <c r="Z890" s="728"/>
    </row>
    <row r="891" spans="1:26" ht="66">
      <c r="A891" s="1339" t="s">
        <v>178</v>
      </c>
      <c r="B891" s="1376" t="s">
        <v>2298</v>
      </c>
      <c r="C891" s="92"/>
      <c r="D891" s="961"/>
      <c r="E891" s="961"/>
      <c r="F891" s="1359"/>
      <c r="H891" s="728"/>
      <c r="I891" s="728"/>
      <c r="J891" s="728"/>
      <c r="K891" s="728"/>
      <c r="L891" s="728"/>
      <c r="M891" s="728"/>
      <c r="N891" s="728"/>
      <c r="O891" s="728"/>
      <c r="P891" s="728"/>
      <c r="Q891" s="728"/>
      <c r="R891" s="728"/>
      <c r="S891" s="728"/>
      <c r="T891" s="728"/>
      <c r="U891" s="728"/>
      <c r="V891" s="728"/>
      <c r="W891" s="728"/>
      <c r="X891" s="728"/>
      <c r="Y891" s="728"/>
      <c r="Z891" s="728"/>
    </row>
    <row r="892" spans="1:26">
      <c r="A892" s="1339" t="s">
        <v>178</v>
      </c>
      <c r="B892" s="1376" t="s">
        <v>323</v>
      </c>
      <c r="C892" s="1377"/>
      <c r="D892" s="1378"/>
      <c r="E892" s="1378"/>
      <c r="F892" s="1359"/>
      <c r="H892" s="728"/>
      <c r="I892" s="728"/>
      <c r="J892" s="728"/>
      <c r="K892" s="728"/>
      <c r="L892" s="728"/>
      <c r="M892" s="728"/>
      <c r="N892" s="728"/>
      <c r="O892" s="728"/>
      <c r="P892" s="728"/>
      <c r="Q892" s="728"/>
      <c r="R892" s="728"/>
      <c r="S892" s="728"/>
      <c r="T892" s="728"/>
      <c r="U892" s="728"/>
      <c r="V892" s="728"/>
      <c r="W892" s="728"/>
      <c r="X892" s="728"/>
      <c r="Y892" s="728"/>
      <c r="Z892" s="728"/>
    </row>
    <row r="893" spans="1:26" ht="39.6">
      <c r="A893" s="1339" t="s">
        <v>178</v>
      </c>
      <c r="B893" s="88" t="s">
        <v>313</v>
      </c>
      <c r="C893" s="1377"/>
      <c r="D893" s="1378"/>
      <c r="E893" s="1378"/>
      <c r="F893" s="1359"/>
      <c r="H893" s="728"/>
      <c r="I893" s="728"/>
      <c r="J893" s="728"/>
      <c r="K893" s="728"/>
      <c r="L893" s="728"/>
      <c r="M893" s="728"/>
      <c r="N893" s="728"/>
      <c r="O893" s="728"/>
      <c r="P893" s="728"/>
      <c r="Q893" s="728"/>
      <c r="R893" s="728"/>
      <c r="S893" s="728"/>
      <c r="T893" s="728"/>
      <c r="U893" s="728"/>
      <c r="V893" s="728"/>
      <c r="W893" s="728"/>
      <c r="X893" s="728"/>
      <c r="Y893" s="728"/>
      <c r="Z893" s="728"/>
    </row>
    <row r="894" spans="1:26">
      <c r="A894" s="1379"/>
      <c r="B894" s="86" t="s">
        <v>324</v>
      </c>
      <c r="C894" s="1358"/>
      <c r="D894" s="961"/>
      <c r="E894" s="961"/>
      <c r="F894" s="1359"/>
      <c r="H894" s="728"/>
      <c r="I894" s="728"/>
      <c r="J894" s="728"/>
      <c r="K894" s="728"/>
      <c r="L894" s="728"/>
      <c r="M894" s="728"/>
      <c r="N894" s="728"/>
      <c r="O894" s="728"/>
      <c r="P894" s="728"/>
      <c r="Q894" s="728"/>
      <c r="R894" s="728"/>
      <c r="S894" s="728"/>
      <c r="T894" s="728"/>
      <c r="U894" s="728"/>
      <c r="V894" s="728"/>
      <c r="W894" s="728"/>
      <c r="X894" s="728"/>
      <c r="Y894" s="728"/>
      <c r="Z894" s="728"/>
    </row>
    <row r="895" spans="1:26">
      <c r="A895" s="1339" t="s">
        <v>340</v>
      </c>
      <c r="B895" s="1355" t="s">
        <v>2300</v>
      </c>
      <c r="C895" s="978" t="s">
        <v>179</v>
      </c>
      <c r="D895" s="980">
        <v>255</v>
      </c>
      <c r="E895" s="960"/>
      <c r="F895" s="1359">
        <f t="shared" ref="F895" si="52">SUM(D895*E895)</f>
        <v>0</v>
      </c>
      <c r="H895" s="728"/>
      <c r="I895" s="728"/>
      <c r="J895" s="728"/>
      <c r="K895" s="728"/>
      <c r="L895" s="728"/>
      <c r="M895" s="728"/>
      <c r="N895" s="728"/>
      <c r="O895" s="728"/>
      <c r="P895" s="728"/>
      <c r="Q895" s="728"/>
      <c r="R895" s="728"/>
      <c r="S895" s="728"/>
      <c r="T895" s="728"/>
      <c r="U895" s="728"/>
      <c r="V895" s="728"/>
      <c r="W895" s="728"/>
      <c r="X895" s="728"/>
      <c r="Y895" s="728"/>
      <c r="Z895" s="728"/>
    </row>
    <row r="896" spans="1:26">
      <c r="A896" s="736" t="s">
        <v>2290</v>
      </c>
      <c r="B896" s="1355" t="s">
        <v>2299</v>
      </c>
      <c r="C896" s="978" t="s">
        <v>179</v>
      </c>
      <c r="D896" s="980">
        <v>35</v>
      </c>
      <c r="E896" s="960"/>
      <c r="F896" s="1359">
        <f t="shared" ref="F896" si="53">SUM(D896*E896)</f>
        <v>0</v>
      </c>
      <c r="H896" s="728"/>
      <c r="I896" s="728"/>
      <c r="J896" s="728"/>
      <c r="K896" s="728"/>
      <c r="L896" s="728"/>
      <c r="M896" s="728"/>
      <c r="N896" s="728"/>
      <c r="O896" s="728"/>
      <c r="P896" s="728"/>
      <c r="Q896" s="728"/>
      <c r="R896" s="728"/>
      <c r="S896" s="728"/>
      <c r="T896" s="728"/>
      <c r="U896" s="728"/>
      <c r="V896" s="728"/>
      <c r="W896" s="728"/>
      <c r="X896" s="728"/>
      <c r="Y896" s="728"/>
      <c r="Z896" s="728"/>
    </row>
    <row r="897" spans="1:26">
      <c r="A897" s="736"/>
      <c r="B897" s="759"/>
      <c r="C897" s="738"/>
      <c r="D897" s="813"/>
      <c r="E897" s="814"/>
      <c r="F897" s="892"/>
      <c r="H897" s="728"/>
      <c r="I897" s="728"/>
      <c r="J897" s="728"/>
      <c r="K897" s="728"/>
      <c r="L897" s="728"/>
      <c r="M897" s="728"/>
      <c r="N897" s="728"/>
      <c r="O897" s="728"/>
      <c r="P897" s="728"/>
      <c r="Q897" s="728"/>
      <c r="R897" s="728"/>
      <c r="S897" s="728"/>
      <c r="T897" s="728"/>
      <c r="U897" s="728"/>
      <c r="V897" s="728"/>
      <c r="W897" s="728"/>
      <c r="X897" s="728"/>
      <c r="Y897" s="728"/>
      <c r="Z897" s="728"/>
    </row>
    <row r="898" spans="1:26">
      <c r="A898" s="777"/>
      <c r="B898" s="778"/>
      <c r="C898" s="712"/>
      <c r="D898" s="841"/>
      <c r="E898" s="814"/>
      <c r="F898" s="892"/>
      <c r="H898" s="728"/>
      <c r="I898" s="728"/>
      <c r="J898" s="728"/>
      <c r="K898" s="728"/>
      <c r="L898" s="728"/>
      <c r="M898" s="728"/>
      <c r="N898" s="728"/>
      <c r="O898" s="728"/>
      <c r="P898" s="728"/>
      <c r="Q898" s="728"/>
      <c r="R898" s="728"/>
      <c r="S898" s="728"/>
      <c r="T898" s="728"/>
      <c r="U898" s="728"/>
      <c r="V898" s="728"/>
      <c r="W898" s="728"/>
      <c r="X898" s="728"/>
      <c r="Y898" s="728"/>
      <c r="Z898" s="728"/>
    </row>
    <row r="899" spans="1:26">
      <c r="A899" s="907" t="str">
        <f>A818</f>
        <v>II.</v>
      </c>
      <c r="B899" s="908" t="str">
        <f>CONCATENATE(B818," ", "UKUPNO:")</f>
        <v>TOPLINSKE I ZVUČNE IZOLACIJE UKUPNO:</v>
      </c>
      <c r="C899" s="909"/>
      <c r="D899" s="910"/>
      <c r="E899" s="911"/>
      <c r="F899" s="912">
        <f>SUM(F819:F898)</f>
        <v>0</v>
      </c>
      <c r="H899" s="728"/>
      <c r="I899" s="728"/>
      <c r="J899" s="728"/>
      <c r="K899" s="728"/>
      <c r="L899" s="728"/>
      <c r="M899" s="728"/>
      <c r="N899" s="728"/>
      <c r="O899" s="728"/>
      <c r="P899" s="728"/>
      <c r="Q899" s="728"/>
      <c r="R899" s="728"/>
      <c r="S899" s="728"/>
      <c r="T899" s="728"/>
      <c r="U899" s="728"/>
      <c r="V899" s="728"/>
      <c r="W899" s="728"/>
      <c r="X899" s="728"/>
      <c r="Y899" s="728"/>
      <c r="Z899" s="728"/>
    </row>
    <row r="900" spans="1:26">
      <c r="A900" s="777"/>
      <c r="B900" s="778"/>
      <c r="C900" s="712"/>
      <c r="D900" s="779"/>
      <c r="E900" s="780"/>
      <c r="F900" s="806"/>
      <c r="G900" s="807"/>
      <c r="H900" s="808"/>
      <c r="I900" s="808"/>
      <c r="J900" s="808"/>
      <c r="K900" s="808"/>
      <c r="L900" s="808"/>
      <c r="M900" s="808"/>
      <c r="N900" s="808"/>
      <c r="O900" s="808"/>
      <c r="P900" s="808"/>
      <c r="Q900" s="808"/>
      <c r="R900" s="808"/>
      <c r="S900" s="808"/>
      <c r="T900" s="808"/>
      <c r="U900" s="808"/>
      <c r="V900" s="808"/>
      <c r="W900" s="808"/>
      <c r="X900" s="808"/>
      <c r="Y900" s="808"/>
      <c r="Z900" s="808"/>
    </row>
    <row r="901" spans="1:26">
      <c r="A901" s="777"/>
      <c r="B901" s="778"/>
      <c r="C901" s="712"/>
      <c r="D901" s="779"/>
      <c r="E901" s="780"/>
      <c r="F901" s="806"/>
      <c r="G901" s="807"/>
      <c r="H901" s="808"/>
      <c r="I901" s="808"/>
      <c r="J901" s="808"/>
      <c r="K901" s="808"/>
      <c r="L901" s="808"/>
      <c r="M901" s="808"/>
      <c r="N901" s="808"/>
      <c r="O901" s="808"/>
      <c r="P901" s="808"/>
      <c r="Q901" s="808"/>
      <c r="R901" s="808"/>
      <c r="S901" s="808"/>
      <c r="T901" s="808"/>
      <c r="U901" s="808"/>
      <c r="V901" s="808"/>
      <c r="W901" s="808"/>
      <c r="X901" s="808"/>
      <c r="Y901" s="808"/>
      <c r="Z901" s="808"/>
    </row>
    <row r="902" spans="1:26">
      <c r="A902" s="783" t="s">
        <v>181</v>
      </c>
      <c r="B902" s="784" t="s">
        <v>359</v>
      </c>
      <c r="C902" s="785"/>
      <c r="D902" s="786"/>
      <c r="E902" s="787"/>
      <c r="F902" s="786"/>
      <c r="H902" s="728"/>
      <c r="I902" s="728"/>
      <c r="J902" s="728"/>
      <c r="K902" s="728"/>
      <c r="L902" s="728"/>
      <c r="M902" s="728"/>
      <c r="N902" s="728"/>
      <c r="O902" s="728"/>
      <c r="P902" s="728"/>
      <c r="Q902" s="728"/>
      <c r="R902" s="728"/>
      <c r="S902" s="728"/>
      <c r="T902" s="728"/>
      <c r="U902" s="728"/>
      <c r="V902" s="728"/>
      <c r="W902" s="728"/>
      <c r="X902" s="728"/>
      <c r="Y902" s="728"/>
      <c r="Z902" s="728"/>
    </row>
    <row r="903" spans="1:26">
      <c r="A903" s="750"/>
      <c r="B903" s="747"/>
      <c r="C903" s="738"/>
      <c r="D903" s="748"/>
      <c r="E903" s="749"/>
      <c r="F903" s="757"/>
      <c r="H903" s="728"/>
      <c r="I903" s="728"/>
      <c r="J903" s="728"/>
      <c r="K903" s="728"/>
      <c r="L903" s="728"/>
      <c r="M903" s="728"/>
      <c r="N903" s="728"/>
      <c r="O903" s="728"/>
      <c r="P903" s="728"/>
      <c r="Q903" s="728"/>
      <c r="R903" s="728"/>
      <c r="S903" s="728"/>
      <c r="T903" s="728"/>
      <c r="U903" s="728"/>
      <c r="V903" s="728"/>
      <c r="W903" s="728"/>
      <c r="X903" s="728"/>
      <c r="Y903" s="728"/>
      <c r="Z903" s="728"/>
    </row>
    <row r="904" spans="1:26">
      <c r="A904" s="750"/>
      <c r="B904" s="747"/>
      <c r="C904" s="738"/>
      <c r="D904" s="748"/>
      <c r="E904" s="748"/>
      <c r="F904" s="739"/>
      <c r="G904" s="803"/>
      <c r="H904" s="804"/>
      <c r="I904" s="804"/>
      <c r="J904" s="804"/>
      <c r="K904" s="804"/>
      <c r="L904" s="804"/>
      <c r="M904" s="804"/>
      <c r="N904" s="804"/>
      <c r="O904" s="804"/>
      <c r="P904" s="804"/>
      <c r="Q904" s="804"/>
      <c r="R904" s="804"/>
      <c r="S904" s="804"/>
      <c r="T904" s="804"/>
      <c r="U904" s="804"/>
      <c r="V904" s="804"/>
      <c r="W904" s="804"/>
      <c r="X904" s="804"/>
      <c r="Y904" s="804"/>
      <c r="Z904" s="804"/>
    </row>
    <row r="905" spans="1:26" s="857" customFormat="1">
      <c r="A905" s="902" t="s">
        <v>172</v>
      </c>
      <c r="B905" s="913" t="s">
        <v>360</v>
      </c>
      <c r="C905" s="914"/>
      <c r="D905" s="815"/>
      <c r="E905" s="815"/>
      <c r="F905" s="815"/>
      <c r="G905" s="859"/>
    </row>
    <row r="906" spans="1:26" s="857" customFormat="1" ht="277.2">
      <c r="A906" s="1347"/>
      <c r="B906" s="770" t="s">
        <v>2332</v>
      </c>
      <c r="C906" s="914"/>
      <c r="D906" s="815"/>
      <c r="E906" s="815"/>
      <c r="F906" s="815"/>
      <c r="G906" s="859"/>
    </row>
    <row r="907" spans="1:26" s="857" customFormat="1">
      <c r="A907" s="1347"/>
      <c r="B907" s="770" t="s">
        <v>322</v>
      </c>
      <c r="C907" s="914"/>
      <c r="D907" s="815"/>
      <c r="E907" s="815"/>
      <c r="F907" s="815"/>
      <c r="G907" s="859"/>
    </row>
    <row r="908" spans="1:26" s="857" customFormat="1" ht="26.4">
      <c r="A908" s="736" t="s">
        <v>178</v>
      </c>
      <c r="B908" s="770" t="s">
        <v>1757</v>
      </c>
      <c r="C908" s="914"/>
      <c r="D908" s="815"/>
      <c r="E908" s="815"/>
      <c r="F908" s="815"/>
      <c r="G908" s="858"/>
    </row>
    <row r="909" spans="1:26" s="857" customFormat="1" ht="26.4">
      <c r="A909" s="736" t="s">
        <v>178</v>
      </c>
      <c r="B909" s="770" t="s">
        <v>361</v>
      </c>
      <c r="C909" s="914"/>
      <c r="D909" s="815"/>
      <c r="E909" s="815"/>
      <c r="F909" s="815"/>
      <c r="G909" s="859"/>
    </row>
    <row r="910" spans="1:26" s="857" customFormat="1">
      <c r="A910" s="736" t="s">
        <v>178</v>
      </c>
      <c r="B910" s="770" t="s">
        <v>1758</v>
      </c>
      <c r="C910" s="914"/>
      <c r="D910" s="815"/>
      <c r="E910" s="815"/>
      <c r="F910" s="815"/>
      <c r="G910" s="859"/>
    </row>
    <row r="911" spans="1:26" s="857" customFormat="1" ht="92.4">
      <c r="A911" s="736" t="s">
        <v>178</v>
      </c>
      <c r="B911" s="770" t="s">
        <v>2301</v>
      </c>
      <c r="C911" s="914"/>
      <c r="D911" s="815"/>
      <c r="E911" s="815"/>
      <c r="F911" s="815"/>
      <c r="G911" s="859"/>
    </row>
    <row r="912" spans="1:26" s="857" customFormat="1">
      <c r="A912" s="736" t="s">
        <v>178</v>
      </c>
      <c r="B912" s="770" t="s">
        <v>1763</v>
      </c>
      <c r="C912" s="914"/>
      <c r="D912" s="815"/>
      <c r="E912" s="815"/>
      <c r="F912" s="815"/>
      <c r="G912" s="859"/>
    </row>
    <row r="913" spans="1:26" s="857" customFormat="1" ht="26.4">
      <c r="A913" s="736" t="s">
        <v>178</v>
      </c>
      <c r="B913" s="915" t="s">
        <v>1764</v>
      </c>
      <c r="C913" s="89"/>
      <c r="D913" s="815"/>
      <c r="E913" s="815"/>
      <c r="F913" s="815"/>
      <c r="G913" s="859"/>
    </row>
    <row r="914" spans="1:26" s="857" customFormat="1" ht="26.4">
      <c r="A914" s="736"/>
      <c r="B914" s="915" t="s">
        <v>1759</v>
      </c>
      <c r="C914" s="89"/>
      <c r="D914" s="815"/>
      <c r="E914" s="815"/>
      <c r="F914" s="815"/>
      <c r="G914" s="859"/>
    </row>
    <row r="915" spans="1:26" s="857" customFormat="1">
      <c r="A915" s="736" t="s">
        <v>178</v>
      </c>
      <c r="B915" s="789" t="s">
        <v>323</v>
      </c>
      <c r="C915" s="916"/>
      <c r="D915" s="815"/>
      <c r="E915" s="815"/>
      <c r="F915" s="815">
        <f>D915*E915</f>
        <v>0</v>
      </c>
      <c r="G915" s="859"/>
    </row>
    <row r="916" spans="1:26" s="857" customFormat="1" ht="39.6">
      <c r="A916" s="736" t="s">
        <v>178</v>
      </c>
      <c r="B916" s="90" t="s">
        <v>313</v>
      </c>
      <c r="C916" s="846"/>
      <c r="D916" s="815"/>
      <c r="E916" s="815"/>
      <c r="F916" s="815"/>
      <c r="G916" s="859"/>
    </row>
    <row r="917" spans="1:26" s="857" customFormat="1">
      <c r="A917" s="1347"/>
      <c r="B917" s="770" t="s">
        <v>221</v>
      </c>
      <c r="C917" s="914"/>
      <c r="D917" s="815"/>
      <c r="E917" s="815"/>
      <c r="F917" s="815"/>
      <c r="G917" s="859"/>
    </row>
    <row r="918" spans="1:26" s="857" customFormat="1">
      <c r="A918" s="1347"/>
      <c r="B918" s="770"/>
      <c r="C918" s="914" t="s">
        <v>179</v>
      </c>
      <c r="D918" s="815">
        <v>3925</v>
      </c>
      <c r="E918" s="815"/>
      <c r="F918" s="739">
        <f>D918*E918</f>
        <v>0</v>
      </c>
      <c r="G918" s="858"/>
    </row>
    <row r="919" spans="1:26">
      <c r="A919" s="750"/>
      <c r="B919" s="747"/>
      <c r="C919" s="738"/>
      <c r="D919" s="748"/>
      <c r="E919" s="748"/>
      <c r="F919" s="739"/>
      <c r="H919" s="728"/>
      <c r="I919" s="728"/>
      <c r="J919" s="728"/>
      <c r="K919" s="728"/>
      <c r="L919" s="728"/>
      <c r="M919" s="728"/>
      <c r="N919" s="728"/>
      <c r="O919" s="728"/>
      <c r="P919" s="728"/>
      <c r="Q919" s="728"/>
      <c r="R919" s="728"/>
      <c r="S919" s="728"/>
      <c r="T919" s="728"/>
      <c r="U919" s="728"/>
      <c r="V919" s="728"/>
      <c r="W919" s="728"/>
      <c r="X919" s="728"/>
      <c r="Y919" s="728"/>
      <c r="Z919" s="728"/>
    </row>
    <row r="920" spans="1:26" ht="26.4">
      <c r="A920" s="902" t="s">
        <v>202</v>
      </c>
      <c r="B920" s="913" t="s">
        <v>2305</v>
      </c>
      <c r="C920" s="738"/>
      <c r="D920" s="748"/>
      <c r="E920" s="748"/>
      <c r="F920" s="739"/>
      <c r="H920" s="728"/>
      <c r="I920" s="728"/>
      <c r="J920" s="728"/>
      <c r="K920" s="728"/>
      <c r="L920" s="728"/>
      <c r="M920" s="728"/>
      <c r="N920" s="728"/>
      <c r="O920" s="728"/>
      <c r="P920" s="728"/>
      <c r="Q920" s="728"/>
      <c r="R920" s="728"/>
      <c r="S920" s="728"/>
      <c r="T920" s="728"/>
      <c r="U920" s="728"/>
      <c r="V920" s="728"/>
      <c r="W920" s="728"/>
      <c r="X920" s="728"/>
      <c r="Y920" s="728"/>
      <c r="Z920" s="728"/>
    </row>
    <row r="921" spans="1:26" ht="132">
      <c r="A921" s="750"/>
      <c r="B921" s="747" t="s">
        <v>2333</v>
      </c>
      <c r="C921" s="738"/>
      <c r="D921" s="748"/>
      <c r="E921" s="748"/>
      <c r="F921" s="739"/>
      <c r="H921" s="728"/>
      <c r="I921" s="728"/>
      <c r="J921" s="728"/>
      <c r="K921" s="728"/>
      <c r="L921" s="728"/>
      <c r="M921" s="728"/>
      <c r="N921" s="728"/>
      <c r="O921" s="728"/>
      <c r="P921" s="728"/>
      <c r="Q921" s="728"/>
      <c r="R921" s="728"/>
      <c r="S921" s="728"/>
      <c r="T921" s="728"/>
      <c r="U921" s="728"/>
      <c r="V921" s="728"/>
      <c r="W921" s="728"/>
      <c r="X921" s="728"/>
      <c r="Y921" s="728"/>
      <c r="Z921" s="728"/>
    </row>
    <row r="922" spans="1:26">
      <c r="A922" s="1347"/>
      <c r="B922" s="770" t="s">
        <v>322</v>
      </c>
      <c r="C922" s="914"/>
      <c r="D922" s="815"/>
      <c r="E922" s="815"/>
      <c r="F922" s="815"/>
      <c r="H922" s="728"/>
      <c r="I922" s="728"/>
      <c r="J922" s="728"/>
      <c r="K922" s="728"/>
      <c r="L922" s="728"/>
      <c r="M922" s="728"/>
      <c r="N922" s="728"/>
      <c r="O922" s="728"/>
      <c r="P922" s="728"/>
      <c r="Q922" s="728"/>
      <c r="R922" s="728"/>
      <c r="S922" s="728"/>
      <c r="T922" s="728"/>
      <c r="U922" s="728"/>
      <c r="V922" s="728"/>
      <c r="W922" s="728"/>
      <c r="X922" s="728"/>
      <c r="Y922" s="728"/>
      <c r="Z922" s="728"/>
    </row>
    <row r="923" spans="1:26" ht="26.4">
      <c r="A923" s="736" t="s">
        <v>178</v>
      </c>
      <c r="B923" s="770" t="s">
        <v>2307</v>
      </c>
      <c r="C923" s="914"/>
      <c r="D923" s="815"/>
      <c r="E923" s="815"/>
      <c r="F923" s="815"/>
      <c r="H923" s="728"/>
      <c r="I923" s="728"/>
      <c r="J923" s="728"/>
      <c r="K923" s="728"/>
      <c r="L923" s="728"/>
      <c r="M923" s="728"/>
      <c r="N923" s="728"/>
      <c r="O923" s="728"/>
      <c r="P923" s="728"/>
      <c r="Q923" s="728"/>
      <c r="R923" s="728"/>
      <c r="S923" s="728"/>
      <c r="T923" s="728"/>
      <c r="U923" s="728"/>
      <c r="V923" s="728"/>
      <c r="W923" s="728"/>
      <c r="X923" s="728"/>
      <c r="Y923" s="728"/>
      <c r="Z923" s="728"/>
    </row>
    <row r="924" spans="1:26" ht="26.4">
      <c r="A924" s="736" t="s">
        <v>178</v>
      </c>
      <c r="B924" s="770" t="s">
        <v>2306</v>
      </c>
      <c r="C924" s="914"/>
      <c r="D924" s="815"/>
      <c r="E924" s="815"/>
      <c r="F924" s="815"/>
      <c r="H924" s="728"/>
      <c r="I924" s="728"/>
      <c r="J924" s="728"/>
      <c r="K924" s="728"/>
      <c r="L924" s="728"/>
      <c r="M924" s="728"/>
      <c r="N924" s="728"/>
      <c r="O924" s="728"/>
      <c r="P924" s="728"/>
      <c r="Q924" s="728"/>
      <c r="R924" s="728"/>
      <c r="S924" s="728"/>
      <c r="T924" s="728"/>
      <c r="U924" s="728"/>
      <c r="V924" s="728"/>
      <c r="W924" s="728"/>
      <c r="X924" s="728"/>
      <c r="Y924" s="728"/>
      <c r="Z924" s="728"/>
    </row>
    <row r="925" spans="1:26">
      <c r="A925" s="736" t="s">
        <v>178</v>
      </c>
      <c r="B925" s="789" t="s">
        <v>323</v>
      </c>
      <c r="C925" s="916"/>
      <c r="D925" s="815"/>
      <c r="E925" s="815"/>
      <c r="F925" s="815">
        <f>D925*E925</f>
        <v>0</v>
      </c>
      <c r="H925" s="728"/>
      <c r="I925" s="728"/>
      <c r="J925" s="728"/>
      <c r="K925" s="728"/>
      <c r="L925" s="728"/>
      <c r="M925" s="728"/>
      <c r="N925" s="728"/>
      <c r="O925" s="728"/>
      <c r="P925" s="728"/>
      <c r="Q925" s="728"/>
      <c r="R925" s="728"/>
      <c r="S925" s="728"/>
      <c r="T925" s="728"/>
      <c r="U925" s="728"/>
      <c r="V925" s="728"/>
      <c r="W925" s="728"/>
      <c r="X925" s="728"/>
      <c r="Y925" s="728"/>
      <c r="Z925" s="728"/>
    </row>
    <row r="926" spans="1:26" ht="39.6">
      <c r="A926" s="736" t="s">
        <v>178</v>
      </c>
      <c r="B926" s="90" t="s">
        <v>313</v>
      </c>
      <c r="C926" s="846"/>
      <c r="D926" s="815"/>
      <c r="E926" s="815"/>
      <c r="F926" s="815"/>
      <c r="H926" s="728"/>
      <c r="I926" s="728"/>
      <c r="J926" s="728"/>
      <c r="K926" s="728"/>
      <c r="L926" s="728"/>
      <c r="M926" s="728"/>
      <c r="N926" s="728"/>
      <c r="O926" s="728"/>
      <c r="P926" s="728"/>
      <c r="Q926" s="728"/>
      <c r="R926" s="728"/>
      <c r="S926" s="728"/>
      <c r="T926" s="728"/>
      <c r="U926" s="728"/>
      <c r="V926" s="728"/>
      <c r="W926" s="728"/>
      <c r="X926" s="728"/>
      <c r="Y926" s="728"/>
      <c r="Z926" s="728"/>
    </row>
    <row r="927" spans="1:26">
      <c r="A927" s="1347"/>
      <c r="B927" s="770" t="s">
        <v>2308</v>
      </c>
      <c r="C927" s="914"/>
      <c r="D927" s="815"/>
      <c r="E927" s="815"/>
      <c r="F927" s="815"/>
      <c r="H927" s="728"/>
      <c r="I927" s="728"/>
      <c r="J927" s="728"/>
      <c r="K927" s="728"/>
      <c r="L927" s="728"/>
      <c r="M927" s="728"/>
      <c r="N927" s="728"/>
      <c r="O927" s="728"/>
      <c r="P927" s="728"/>
      <c r="Q927" s="728"/>
      <c r="R927" s="728"/>
      <c r="S927" s="728"/>
      <c r="T927" s="728"/>
      <c r="U927" s="728"/>
      <c r="V927" s="728"/>
      <c r="W927" s="728"/>
      <c r="X927" s="728"/>
      <c r="Y927" s="728"/>
      <c r="Z927" s="728"/>
    </row>
    <row r="928" spans="1:26">
      <c r="A928" s="1347"/>
      <c r="B928" s="770"/>
      <c r="C928" s="914" t="s">
        <v>2309</v>
      </c>
      <c r="D928" s="815">
        <v>950</v>
      </c>
      <c r="E928" s="815"/>
      <c r="F928" s="739">
        <f>D928*E928</f>
        <v>0</v>
      </c>
      <c r="H928" s="728"/>
      <c r="I928" s="728"/>
      <c r="J928" s="728"/>
      <c r="K928" s="728"/>
      <c r="L928" s="728"/>
      <c r="M928" s="728"/>
      <c r="N928" s="728"/>
      <c r="O928" s="728"/>
      <c r="P928" s="728"/>
      <c r="Q928" s="728"/>
      <c r="R928" s="728"/>
      <c r="S928" s="728"/>
      <c r="T928" s="728"/>
      <c r="U928" s="728"/>
      <c r="V928" s="728"/>
      <c r="W928" s="728"/>
      <c r="X928" s="728"/>
      <c r="Y928" s="728"/>
      <c r="Z928" s="728"/>
    </row>
    <row r="929" spans="1:26">
      <c r="A929" s="750"/>
      <c r="B929" s="747"/>
      <c r="C929" s="738"/>
      <c r="D929" s="748"/>
      <c r="E929" s="748"/>
      <c r="F929" s="739"/>
      <c r="H929" s="728"/>
      <c r="I929" s="728"/>
      <c r="J929" s="728"/>
      <c r="K929" s="728"/>
      <c r="L929" s="728"/>
      <c r="M929" s="728"/>
      <c r="N929" s="728"/>
      <c r="O929" s="728"/>
      <c r="P929" s="728"/>
      <c r="Q929" s="728"/>
      <c r="R929" s="728"/>
      <c r="S929" s="728"/>
      <c r="T929" s="728"/>
      <c r="U929" s="728"/>
      <c r="V929" s="728"/>
      <c r="W929" s="728"/>
      <c r="X929" s="728"/>
      <c r="Y929" s="728"/>
      <c r="Z929" s="728"/>
    </row>
    <row r="930" spans="1:26" s="857" customFormat="1">
      <c r="A930" s="902" t="s">
        <v>203</v>
      </c>
      <c r="B930" s="913" t="s">
        <v>1760</v>
      </c>
      <c r="C930" s="914"/>
      <c r="D930" s="815"/>
      <c r="E930" s="815"/>
      <c r="F930" s="815"/>
      <c r="G930" s="852"/>
    </row>
    <row r="931" spans="1:26" s="857" customFormat="1" ht="92.4">
      <c r="A931" s="1347"/>
      <c r="B931" s="770" t="s">
        <v>2311</v>
      </c>
      <c r="C931" s="914"/>
      <c r="D931" s="815"/>
      <c r="E931" s="815"/>
      <c r="F931" s="815"/>
      <c r="G931" s="858"/>
    </row>
    <row r="932" spans="1:26" s="857" customFormat="1">
      <c r="A932" s="1347"/>
      <c r="B932" s="770" t="s">
        <v>322</v>
      </c>
      <c r="C932" s="914"/>
      <c r="D932" s="815"/>
      <c r="E932" s="815"/>
      <c r="F932" s="815"/>
      <c r="G932" s="859"/>
    </row>
    <row r="933" spans="1:26" s="857" customFormat="1" ht="26.4">
      <c r="A933" s="736" t="s">
        <v>178</v>
      </c>
      <c r="B933" s="770" t="s">
        <v>1761</v>
      </c>
      <c r="C933" s="914"/>
      <c r="D933" s="815"/>
      <c r="E933" s="815"/>
      <c r="F933" s="815"/>
      <c r="G933" s="859"/>
    </row>
    <row r="934" spans="1:26" s="857" customFormat="1" ht="66">
      <c r="A934" s="736" t="s">
        <v>178</v>
      </c>
      <c r="B934" s="770" t="s">
        <v>1762</v>
      </c>
      <c r="C934" s="914"/>
      <c r="D934" s="815"/>
      <c r="E934" s="815"/>
      <c r="F934" s="815"/>
      <c r="G934" s="859"/>
    </row>
    <row r="935" spans="1:26" s="857" customFormat="1">
      <c r="A935" s="736" t="s">
        <v>178</v>
      </c>
      <c r="B935" s="770" t="s">
        <v>1763</v>
      </c>
      <c r="C935" s="914"/>
      <c r="D935" s="815"/>
      <c r="E935" s="815"/>
      <c r="F935" s="815"/>
      <c r="G935" s="859"/>
    </row>
    <row r="936" spans="1:26" s="857" customFormat="1" ht="26.4">
      <c r="A936" s="736" t="s">
        <v>178</v>
      </c>
      <c r="B936" s="915" t="s">
        <v>1764</v>
      </c>
      <c r="C936" s="89"/>
      <c r="D936" s="815"/>
      <c r="E936" s="815"/>
      <c r="F936" s="815"/>
      <c r="G936" s="859"/>
    </row>
    <row r="937" spans="1:26" s="857" customFormat="1">
      <c r="A937" s="736" t="s">
        <v>178</v>
      </c>
      <c r="B937" s="789" t="s">
        <v>323</v>
      </c>
      <c r="C937" s="916"/>
      <c r="D937" s="815"/>
      <c r="E937" s="815"/>
      <c r="F937" s="815">
        <f>D937*E937</f>
        <v>0</v>
      </c>
      <c r="G937" s="859"/>
    </row>
    <row r="938" spans="1:26" s="857" customFormat="1" ht="39.6">
      <c r="A938" s="736" t="s">
        <v>178</v>
      </c>
      <c r="B938" s="90" t="s">
        <v>313</v>
      </c>
      <c r="C938" s="846"/>
      <c r="D938" s="815"/>
      <c r="E938" s="815"/>
      <c r="F938" s="815"/>
      <c r="G938" s="852"/>
    </row>
    <row r="939" spans="1:26" s="857" customFormat="1">
      <c r="A939" s="848"/>
      <c r="B939" s="770" t="s">
        <v>2310</v>
      </c>
      <c r="C939" s="914"/>
      <c r="D939" s="815"/>
      <c r="E939" s="815"/>
      <c r="F939" s="815"/>
      <c r="G939" s="859"/>
    </row>
    <row r="940" spans="1:26" s="857" customFormat="1">
      <c r="A940" s="848"/>
      <c r="B940" s="770"/>
      <c r="C940" s="914" t="s">
        <v>2309</v>
      </c>
      <c r="D940" s="815">
        <v>32</v>
      </c>
      <c r="E940" s="815"/>
      <c r="F940" s="739">
        <f>D940*E940</f>
        <v>0</v>
      </c>
      <c r="G940" s="859"/>
    </row>
    <row r="941" spans="1:26">
      <c r="A941" s="750"/>
      <c r="B941" s="747"/>
      <c r="C941" s="738"/>
      <c r="D941" s="748"/>
      <c r="E941" s="748"/>
      <c r="F941" s="739"/>
      <c r="H941" s="728"/>
      <c r="I941" s="728"/>
      <c r="J941" s="728"/>
      <c r="K941" s="728"/>
      <c r="L941" s="728"/>
      <c r="M941" s="728"/>
      <c r="N941" s="728"/>
      <c r="O941" s="728"/>
      <c r="P941" s="728"/>
      <c r="Q941" s="728"/>
      <c r="R941" s="728"/>
      <c r="S941" s="728"/>
      <c r="T941" s="728"/>
      <c r="U941" s="728"/>
      <c r="V941" s="728"/>
      <c r="W941" s="728"/>
      <c r="X941" s="728"/>
      <c r="Y941" s="728"/>
      <c r="Z941" s="728"/>
    </row>
    <row r="942" spans="1:26">
      <c r="A942" s="750"/>
      <c r="B942" s="747"/>
      <c r="C942" s="738"/>
      <c r="D942" s="748"/>
      <c r="E942" s="748"/>
      <c r="F942" s="739"/>
      <c r="H942" s="728"/>
      <c r="I942" s="728"/>
      <c r="J942" s="728"/>
      <c r="K942" s="728"/>
      <c r="L942" s="728"/>
      <c r="M942" s="728"/>
      <c r="N942" s="728"/>
      <c r="O942" s="728"/>
      <c r="P942" s="728"/>
      <c r="Q942" s="728"/>
      <c r="R942" s="728"/>
      <c r="S942" s="728"/>
      <c r="T942" s="728"/>
      <c r="U942" s="728"/>
      <c r="V942" s="728"/>
      <c r="W942" s="728"/>
      <c r="X942" s="728"/>
      <c r="Y942" s="728"/>
      <c r="Z942" s="728"/>
    </row>
    <row r="943" spans="1:26">
      <c r="A943" s="867" t="str">
        <f>A902</f>
        <v>III.</v>
      </c>
      <c r="B943" s="868" t="s">
        <v>359</v>
      </c>
      <c r="C943" s="869"/>
      <c r="D943" s="870"/>
      <c r="E943" s="871"/>
      <c r="F943" s="912">
        <f>SUM(F903:F942)</f>
        <v>0</v>
      </c>
      <c r="G943" s="807"/>
      <c r="H943" s="808"/>
      <c r="I943" s="808"/>
      <c r="J943" s="808"/>
      <c r="K943" s="808"/>
      <c r="L943" s="808"/>
      <c r="M943" s="808"/>
      <c r="N943" s="808"/>
      <c r="O943" s="808"/>
      <c r="P943" s="808"/>
      <c r="Q943" s="808"/>
      <c r="R943" s="808"/>
      <c r="S943" s="808"/>
      <c r="T943" s="808"/>
      <c r="U943" s="808"/>
      <c r="V943" s="808"/>
      <c r="W943" s="808"/>
      <c r="X943" s="808"/>
      <c r="Y943" s="808"/>
      <c r="Z943" s="808"/>
    </row>
    <row r="944" spans="1:26">
      <c r="A944" s="777"/>
      <c r="B944" s="778"/>
      <c r="C944" s="712"/>
      <c r="D944" s="779"/>
      <c r="E944" s="779"/>
      <c r="F944" s="796"/>
      <c r="H944" s="728"/>
      <c r="I944" s="728"/>
      <c r="J944" s="728"/>
      <c r="K944" s="728"/>
      <c r="L944" s="728"/>
      <c r="M944" s="728"/>
      <c r="N944" s="728"/>
      <c r="O944" s="728"/>
      <c r="P944" s="728"/>
      <c r="Q944" s="728"/>
      <c r="R944" s="728"/>
      <c r="S944" s="728"/>
      <c r="T944" s="728"/>
      <c r="U944" s="728"/>
      <c r="V944" s="728"/>
      <c r="W944" s="728"/>
      <c r="X944" s="728"/>
      <c r="Y944" s="728"/>
      <c r="Z944" s="728"/>
    </row>
    <row r="945" spans="1:26">
      <c r="A945" s="777"/>
      <c r="B945" s="778"/>
      <c r="C945" s="712"/>
      <c r="D945" s="779"/>
      <c r="E945" s="779"/>
      <c r="F945" s="796"/>
      <c r="G945" s="760"/>
      <c r="H945" s="728"/>
      <c r="I945" s="728"/>
      <c r="J945" s="728"/>
      <c r="K945" s="728"/>
      <c r="L945" s="728"/>
      <c r="M945" s="728"/>
      <c r="N945" s="728"/>
      <c r="O945" s="728"/>
      <c r="P945" s="728"/>
      <c r="Q945" s="728"/>
      <c r="R945" s="728"/>
      <c r="S945" s="728"/>
      <c r="T945" s="728"/>
      <c r="U945" s="728"/>
      <c r="V945" s="728"/>
      <c r="W945" s="728"/>
      <c r="X945" s="728"/>
      <c r="Y945" s="728"/>
      <c r="Z945" s="728"/>
    </row>
    <row r="946" spans="1:26" s="824" customFormat="1">
      <c r="A946" s="783" t="s">
        <v>182</v>
      </c>
      <c r="B946" s="784" t="s">
        <v>164</v>
      </c>
      <c r="C946" s="785"/>
      <c r="D946" s="810"/>
      <c r="E946" s="890">
        <v>0</v>
      </c>
      <c r="F946" s="891"/>
      <c r="G946" s="859"/>
    </row>
    <row r="947" spans="1:26" s="824" customFormat="1">
      <c r="A947" s="816"/>
      <c r="B947" s="831"/>
      <c r="C947" s="818"/>
      <c r="D947" s="820"/>
      <c r="E947" s="820">
        <v>0</v>
      </c>
      <c r="F947" s="820"/>
      <c r="G947" s="859"/>
    </row>
    <row r="948" spans="1:26" s="824" customFormat="1">
      <c r="A948" s="1392"/>
      <c r="B948" s="831"/>
      <c r="C948" s="818"/>
      <c r="D948" s="820"/>
      <c r="E948" s="820">
        <v>0</v>
      </c>
      <c r="F948" s="820"/>
      <c r="G948" s="859"/>
    </row>
    <row r="949" spans="1:26" s="824" customFormat="1" ht="26.4">
      <c r="A949" s="1392" t="s">
        <v>172</v>
      </c>
      <c r="B949" s="917" t="s">
        <v>1765</v>
      </c>
      <c r="C949" s="818"/>
      <c r="D949" s="820"/>
      <c r="E949" s="820"/>
      <c r="F949" s="820"/>
      <c r="G949" s="859"/>
    </row>
    <row r="950" spans="1:26" s="824" customFormat="1" ht="92.4">
      <c r="A950" s="1396"/>
      <c r="B950" s="893" t="s">
        <v>1766</v>
      </c>
      <c r="C950" s="827"/>
      <c r="D950" s="820"/>
      <c r="E950" s="820">
        <v>0</v>
      </c>
      <c r="F950" s="820"/>
      <c r="G950" s="859"/>
    </row>
    <row r="951" spans="1:26" s="824" customFormat="1">
      <c r="A951" s="1397"/>
      <c r="B951" s="893" t="s">
        <v>322</v>
      </c>
      <c r="C951" s="827"/>
      <c r="D951" s="820"/>
      <c r="E951" s="820"/>
      <c r="F951" s="820"/>
      <c r="G951" s="859"/>
    </row>
    <row r="952" spans="1:26" s="824" customFormat="1" ht="79.2">
      <c r="A952" s="736" t="s">
        <v>178</v>
      </c>
      <c r="B952" s="893" t="s">
        <v>1767</v>
      </c>
      <c r="C952" s="827"/>
      <c r="D952" s="820"/>
      <c r="E952" s="820"/>
      <c r="F952" s="820"/>
      <c r="G952" s="859"/>
    </row>
    <row r="953" spans="1:26" s="824" customFormat="1" ht="39.6">
      <c r="A953" s="736" t="s">
        <v>178</v>
      </c>
      <c r="B953" s="893" t="s">
        <v>2345</v>
      </c>
      <c r="C953" s="827"/>
      <c r="D953" s="820"/>
      <c r="E953" s="820">
        <v>0</v>
      </c>
      <c r="F953" s="820"/>
      <c r="G953" s="859"/>
    </row>
    <row r="954" spans="1:26" s="824" customFormat="1" ht="26.4">
      <c r="A954" s="736" t="s">
        <v>178</v>
      </c>
      <c r="B954" s="893" t="s">
        <v>339</v>
      </c>
      <c r="C954" s="827"/>
      <c r="D954" s="820"/>
      <c r="E954" s="820"/>
      <c r="F954" s="820"/>
      <c r="G954" s="859"/>
    </row>
    <row r="955" spans="1:26" s="824" customFormat="1">
      <c r="A955" s="768"/>
      <c r="B955" s="893" t="s">
        <v>336</v>
      </c>
      <c r="C955" s="818"/>
      <c r="D955" s="820"/>
      <c r="E955" s="820"/>
      <c r="F955" s="820"/>
      <c r="G955" s="859"/>
    </row>
    <row r="956" spans="1:26" s="824" customFormat="1" ht="26.4">
      <c r="A956" s="768"/>
      <c r="B956" s="893" t="s">
        <v>2400</v>
      </c>
      <c r="C956" s="818"/>
      <c r="D956" s="820"/>
      <c r="E956" s="820"/>
      <c r="F956" s="820"/>
      <c r="G956" s="859"/>
    </row>
    <row r="957" spans="1:26" s="824" customFormat="1" ht="52.8">
      <c r="A957" s="768"/>
      <c r="B957" s="893" t="s">
        <v>1768</v>
      </c>
      <c r="C957" s="827" t="s">
        <v>179</v>
      </c>
      <c r="D957" s="820">
        <v>410</v>
      </c>
      <c r="E957" s="820"/>
      <c r="F957" s="820">
        <f>D957*E957</f>
        <v>0</v>
      </c>
      <c r="G957" s="852"/>
      <c r="I957" s="820"/>
    </row>
    <row r="958" spans="1:26" s="824" customFormat="1" ht="52.8">
      <c r="A958" s="768"/>
      <c r="B958" s="893" t="s">
        <v>1769</v>
      </c>
      <c r="C958" s="827" t="s">
        <v>179</v>
      </c>
      <c r="D958" s="820">
        <v>40</v>
      </c>
      <c r="E958" s="820"/>
      <c r="F958" s="820">
        <f>D958*E958</f>
        <v>0</v>
      </c>
      <c r="G958" s="859"/>
      <c r="I958" s="820"/>
    </row>
    <row r="959" spans="1:26" s="824" customFormat="1">
      <c r="A959" s="768"/>
      <c r="B959" s="893" t="s">
        <v>331</v>
      </c>
      <c r="C959" s="827" t="s">
        <v>179</v>
      </c>
      <c r="D959" s="820">
        <f>SUM(D957:D958)</f>
        <v>450</v>
      </c>
      <c r="E959" s="820"/>
      <c r="F959" s="820">
        <f>D959*E959</f>
        <v>0</v>
      </c>
      <c r="G959" s="859"/>
      <c r="I959" s="820"/>
    </row>
    <row r="960" spans="1:26" s="824" customFormat="1">
      <c r="A960" s="768"/>
      <c r="B960" s="893"/>
      <c r="C960" s="827"/>
      <c r="D960" s="820"/>
      <c r="E960" s="820"/>
      <c r="F960" s="820"/>
      <c r="G960" s="859"/>
      <c r="I960" s="820"/>
    </row>
    <row r="961" spans="1:9" s="824" customFormat="1" ht="26.4">
      <c r="A961" s="1392" t="s">
        <v>202</v>
      </c>
      <c r="B961" s="917" t="s">
        <v>1770</v>
      </c>
      <c r="C961" s="818"/>
      <c r="D961" s="820"/>
      <c r="E961" s="820"/>
      <c r="F961" s="820"/>
      <c r="G961" s="859"/>
    </row>
    <row r="962" spans="1:9" s="824" customFormat="1" ht="105.6">
      <c r="A962" s="1396"/>
      <c r="B962" s="893" t="s">
        <v>1771</v>
      </c>
      <c r="C962" s="827"/>
      <c r="D962" s="820"/>
      <c r="E962" s="820">
        <v>0</v>
      </c>
      <c r="F962" s="820"/>
      <c r="G962" s="859"/>
    </row>
    <row r="963" spans="1:9" s="824" customFormat="1">
      <c r="A963" s="1397"/>
      <c r="B963" s="893" t="s">
        <v>322</v>
      </c>
      <c r="C963" s="827"/>
      <c r="D963" s="820"/>
      <c r="E963" s="820"/>
      <c r="F963" s="820"/>
      <c r="G963" s="859"/>
    </row>
    <row r="964" spans="1:9" s="824" customFormat="1" ht="39.6">
      <c r="A964" s="736" t="s">
        <v>178</v>
      </c>
      <c r="B964" s="893" t="s">
        <v>1772</v>
      </c>
      <c r="C964" s="827"/>
      <c r="D964" s="820"/>
      <c r="E964" s="820"/>
      <c r="F964" s="820"/>
      <c r="G964" s="859"/>
    </row>
    <row r="965" spans="1:9" s="824" customFormat="1" ht="39.6">
      <c r="A965" s="736" t="s">
        <v>178</v>
      </c>
      <c r="B965" s="893" t="s">
        <v>2345</v>
      </c>
      <c r="C965" s="827"/>
      <c r="D965" s="820"/>
      <c r="E965" s="820">
        <v>0</v>
      </c>
      <c r="F965" s="820"/>
      <c r="G965" s="859"/>
    </row>
    <row r="966" spans="1:9" s="824" customFormat="1" ht="26.4">
      <c r="A966" s="736" t="s">
        <v>178</v>
      </c>
      <c r="B966" s="893" t="s">
        <v>339</v>
      </c>
      <c r="C966" s="827"/>
      <c r="D966" s="820"/>
      <c r="E966" s="820"/>
      <c r="F966" s="820"/>
      <c r="G966" s="859"/>
    </row>
    <row r="967" spans="1:9" s="824" customFormat="1" ht="26.4">
      <c r="A967" s="768"/>
      <c r="B967" s="893" t="s">
        <v>2400</v>
      </c>
      <c r="C967" s="818"/>
      <c r="D967" s="820"/>
      <c r="E967" s="820"/>
      <c r="F967" s="820"/>
      <c r="G967" s="859"/>
    </row>
    <row r="968" spans="1:9" s="824" customFormat="1">
      <c r="A968" s="768"/>
      <c r="B968" s="893" t="s">
        <v>1773</v>
      </c>
      <c r="C968" s="818"/>
      <c r="D968" s="820"/>
      <c r="E968" s="820"/>
      <c r="F968" s="820"/>
      <c r="G968" s="859"/>
    </row>
    <row r="969" spans="1:9" s="824" customFormat="1" ht="52.8">
      <c r="A969" s="768"/>
      <c r="B969" s="1009" t="s">
        <v>1774</v>
      </c>
      <c r="C969" s="827" t="s">
        <v>179</v>
      </c>
      <c r="D969" s="820">
        <v>165</v>
      </c>
      <c r="E969" s="820"/>
      <c r="F969" s="820">
        <f>D969*E969</f>
        <v>0</v>
      </c>
      <c r="G969" s="852"/>
      <c r="I969" s="820"/>
    </row>
    <row r="970" spans="1:9" s="824" customFormat="1" ht="52.8">
      <c r="A970" s="768"/>
      <c r="B970" s="1009" t="s">
        <v>1775</v>
      </c>
      <c r="C970" s="827" t="s">
        <v>179</v>
      </c>
      <c r="D970" s="820">
        <v>8</v>
      </c>
      <c r="E970" s="820"/>
      <c r="F970" s="820">
        <f>D970*E970</f>
        <v>0</v>
      </c>
      <c r="G970" s="859"/>
      <c r="I970" s="820"/>
    </row>
    <row r="971" spans="1:9" s="824" customFormat="1">
      <c r="A971" s="768"/>
      <c r="B971" s="1009" t="s">
        <v>331</v>
      </c>
      <c r="C971" s="827" t="s">
        <v>179</v>
      </c>
      <c r="D971" s="820">
        <f>SUM(D969:D970)</f>
        <v>173</v>
      </c>
      <c r="E971" s="820"/>
      <c r="F971" s="820">
        <f>D971*E971</f>
        <v>0</v>
      </c>
      <c r="G971" s="859"/>
      <c r="I971" s="820"/>
    </row>
    <row r="972" spans="1:9" s="824" customFormat="1">
      <c r="A972" s="768"/>
      <c r="B972" s="893"/>
      <c r="C972" s="827"/>
      <c r="D972" s="820"/>
      <c r="E972" s="820"/>
      <c r="F972" s="820"/>
      <c r="G972" s="859"/>
      <c r="I972" s="820"/>
    </row>
    <row r="973" spans="1:9" s="824" customFormat="1" ht="26.4">
      <c r="A973" s="1392" t="s">
        <v>203</v>
      </c>
      <c r="B973" s="917" t="s">
        <v>1776</v>
      </c>
      <c r="C973" s="818"/>
      <c r="D973" s="820"/>
      <c r="E973" s="820"/>
      <c r="F973" s="820"/>
      <c r="G973" s="859"/>
    </row>
    <row r="974" spans="1:9" s="824" customFormat="1" ht="92.4">
      <c r="A974" s="1396"/>
      <c r="B974" s="893" t="s">
        <v>1777</v>
      </c>
      <c r="C974" s="827"/>
      <c r="D974" s="820"/>
      <c r="E974" s="820">
        <v>0</v>
      </c>
      <c r="F974" s="820"/>
      <c r="G974" s="859"/>
    </row>
    <row r="975" spans="1:9" s="824" customFormat="1">
      <c r="A975" s="1397"/>
      <c r="B975" s="893" t="s">
        <v>322</v>
      </c>
      <c r="C975" s="827"/>
      <c r="D975" s="820"/>
      <c r="E975" s="820"/>
      <c r="F975" s="820"/>
      <c r="G975" s="859"/>
    </row>
    <row r="976" spans="1:9" s="824" customFormat="1" ht="92.4">
      <c r="A976" s="736" t="s">
        <v>178</v>
      </c>
      <c r="B976" s="893" t="s">
        <v>1778</v>
      </c>
      <c r="C976" s="827"/>
      <c r="D976" s="820"/>
      <c r="E976" s="820"/>
      <c r="F976" s="820"/>
      <c r="G976" s="859"/>
    </row>
    <row r="977" spans="1:9" s="824" customFormat="1" ht="39.6">
      <c r="A977" s="736" t="s">
        <v>178</v>
      </c>
      <c r="B977" s="893" t="s">
        <v>2345</v>
      </c>
      <c r="C977" s="827"/>
      <c r="D977" s="820"/>
      <c r="E977" s="820">
        <v>0</v>
      </c>
      <c r="F977" s="820"/>
      <c r="G977" s="859"/>
    </row>
    <row r="978" spans="1:9" s="824" customFormat="1" ht="26.4">
      <c r="A978" s="736" t="s">
        <v>178</v>
      </c>
      <c r="B978" s="893" t="s">
        <v>339</v>
      </c>
      <c r="C978" s="827"/>
      <c r="D978" s="820"/>
      <c r="E978" s="820"/>
      <c r="F978" s="820"/>
      <c r="G978" s="859"/>
    </row>
    <row r="979" spans="1:9" s="824" customFormat="1" ht="26.4">
      <c r="A979" s="768"/>
      <c r="B979" s="893" t="s">
        <v>2400</v>
      </c>
      <c r="C979" s="818"/>
      <c r="D979" s="820"/>
      <c r="E979" s="820"/>
      <c r="F979" s="820"/>
      <c r="G979" s="859"/>
    </row>
    <row r="980" spans="1:9" s="824" customFormat="1">
      <c r="A980" s="768"/>
      <c r="B980" s="893" t="s">
        <v>333</v>
      </c>
      <c r="C980" s="818"/>
      <c r="D980" s="820"/>
      <c r="E980" s="820"/>
      <c r="F980" s="820"/>
      <c r="G980" s="859"/>
    </row>
    <row r="981" spans="1:9" s="824" customFormat="1" ht="52.8">
      <c r="A981" s="768"/>
      <c r="B981" s="946" t="s">
        <v>1779</v>
      </c>
      <c r="C981" s="827" t="s">
        <v>215</v>
      </c>
      <c r="D981" s="820">
        <v>340</v>
      </c>
      <c r="E981" s="820"/>
      <c r="F981" s="820">
        <f>D981*E981</f>
        <v>0</v>
      </c>
      <c r="G981" s="852"/>
      <c r="I981" s="820"/>
    </row>
    <row r="982" spans="1:9" s="824" customFormat="1" ht="52.8">
      <c r="A982" s="768"/>
      <c r="B982" s="947" t="s">
        <v>1780</v>
      </c>
      <c r="C982" s="827" t="s">
        <v>215</v>
      </c>
      <c r="D982" s="820">
        <v>4</v>
      </c>
      <c r="E982" s="820"/>
      <c r="F982" s="820">
        <f>D982*E982</f>
        <v>0</v>
      </c>
      <c r="G982" s="859"/>
      <c r="I982" s="820"/>
    </row>
    <row r="983" spans="1:9" s="824" customFormat="1">
      <c r="A983" s="768"/>
      <c r="B983" s="947" t="s">
        <v>331</v>
      </c>
      <c r="C983" s="827" t="s">
        <v>215</v>
      </c>
      <c r="D983" s="820">
        <f>SUM(D981:D982)</f>
        <v>344</v>
      </c>
      <c r="E983" s="820"/>
      <c r="F983" s="820">
        <f>D983*E983</f>
        <v>0</v>
      </c>
      <c r="G983" s="859"/>
      <c r="I983" s="820"/>
    </row>
    <row r="984" spans="1:9" s="824" customFormat="1">
      <c r="A984" s="768"/>
      <c r="B984" s="893"/>
      <c r="C984" s="827"/>
      <c r="D984" s="820"/>
      <c r="E984" s="820"/>
      <c r="F984" s="820"/>
      <c r="G984" s="859"/>
      <c r="I984" s="820"/>
    </row>
    <row r="985" spans="1:9" s="824" customFormat="1" ht="26.4">
      <c r="A985" s="1392" t="s">
        <v>205</v>
      </c>
      <c r="B985" s="917" t="s">
        <v>1776</v>
      </c>
      <c r="C985" s="818"/>
      <c r="D985" s="820"/>
      <c r="E985" s="820"/>
      <c r="F985" s="820"/>
      <c r="G985" s="859"/>
    </row>
    <row r="986" spans="1:9" s="824" customFormat="1" ht="92.4">
      <c r="A986" s="1396"/>
      <c r="B986" s="893" t="s">
        <v>1777</v>
      </c>
      <c r="C986" s="827"/>
      <c r="D986" s="820"/>
      <c r="E986" s="820">
        <v>0</v>
      </c>
      <c r="F986" s="820"/>
      <c r="G986" s="859"/>
    </row>
    <row r="987" spans="1:9" s="824" customFormat="1">
      <c r="A987" s="1397"/>
      <c r="B987" s="893" t="s">
        <v>322</v>
      </c>
      <c r="C987" s="827"/>
      <c r="D987" s="820"/>
      <c r="E987" s="820"/>
      <c r="F987" s="820"/>
      <c r="G987" s="859"/>
    </row>
    <row r="988" spans="1:9" s="824" customFormat="1" ht="92.4">
      <c r="A988" s="736" t="s">
        <v>178</v>
      </c>
      <c r="B988" s="893" t="s">
        <v>1781</v>
      </c>
      <c r="C988" s="827"/>
      <c r="D988" s="820"/>
      <c r="E988" s="820"/>
      <c r="F988" s="820"/>
      <c r="G988" s="859"/>
    </row>
    <row r="989" spans="1:9" s="824" customFormat="1" ht="39.6">
      <c r="A989" s="736" t="s">
        <v>178</v>
      </c>
      <c r="B989" s="893" t="s">
        <v>2345</v>
      </c>
      <c r="C989" s="827"/>
      <c r="D989" s="820"/>
      <c r="E989" s="820">
        <v>0</v>
      </c>
      <c r="F989" s="820"/>
      <c r="G989" s="859"/>
    </row>
    <row r="990" spans="1:9" s="824" customFormat="1" ht="26.4">
      <c r="A990" s="736" t="s">
        <v>178</v>
      </c>
      <c r="B990" s="893" t="s">
        <v>339</v>
      </c>
      <c r="C990" s="827"/>
      <c r="D990" s="820"/>
      <c r="E990" s="820"/>
      <c r="F990" s="820"/>
      <c r="G990" s="859"/>
    </row>
    <row r="991" spans="1:9" s="824" customFormat="1" ht="26.4">
      <c r="A991" s="768"/>
      <c r="B991" s="893" t="s">
        <v>2400</v>
      </c>
      <c r="C991" s="818"/>
      <c r="D991" s="820"/>
      <c r="E991" s="820"/>
      <c r="F991" s="820"/>
      <c r="G991" s="859"/>
    </row>
    <row r="992" spans="1:9" s="824" customFormat="1">
      <c r="A992" s="768"/>
      <c r="B992" s="893" t="s">
        <v>221</v>
      </c>
      <c r="C992" s="818"/>
      <c r="D992" s="820"/>
      <c r="E992" s="820"/>
      <c r="F992" s="820"/>
      <c r="G992" s="859"/>
    </row>
    <row r="993" spans="1:9" s="824" customFormat="1" ht="39.6">
      <c r="A993" s="768"/>
      <c r="B993" s="947" t="s">
        <v>1782</v>
      </c>
      <c r="C993" s="827" t="s">
        <v>179</v>
      </c>
      <c r="D993" s="820">
        <v>10.5</v>
      </c>
      <c r="E993" s="820"/>
      <c r="F993" s="820">
        <f>D993*E993</f>
        <v>0</v>
      </c>
      <c r="G993" s="852"/>
      <c r="I993" s="820"/>
    </row>
    <row r="994" spans="1:9" s="824" customFormat="1">
      <c r="A994" s="768"/>
      <c r="B994" s="947" t="s">
        <v>331</v>
      </c>
      <c r="C994" s="827" t="s">
        <v>179</v>
      </c>
      <c r="D994" s="820">
        <f>SUM(D992:D993)</f>
        <v>10.5</v>
      </c>
      <c r="E994" s="820"/>
      <c r="F994" s="820">
        <f>D994*E994</f>
        <v>0</v>
      </c>
      <c r="G994" s="859"/>
      <c r="I994" s="820"/>
    </row>
    <row r="995" spans="1:9" s="824" customFormat="1">
      <c r="A995" s="768"/>
      <c r="B995" s="918"/>
      <c r="C995" s="827"/>
      <c r="D995" s="820"/>
      <c r="E995" s="820"/>
      <c r="F995" s="820">
        <f>D995*E995</f>
        <v>0</v>
      </c>
      <c r="G995" s="859"/>
      <c r="I995" s="820"/>
    </row>
    <row r="996" spans="1:9" s="824" customFormat="1" ht="26.4">
      <c r="A996" s="1392" t="s">
        <v>206</v>
      </c>
      <c r="B996" s="917" t="s">
        <v>1783</v>
      </c>
      <c r="C996" s="818"/>
      <c r="D996" s="820"/>
      <c r="E996" s="820"/>
      <c r="F996" s="820"/>
      <c r="G996" s="859"/>
    </row>
    <row r="997" spans="1:9" s="824" customFormat="1" ht="105.6">
      <c r="A997" s="1396"/>
      <c r="B997" s="893" t="s">
        <v>1784</v>
      </c>
      <c r="C997" s="827"/>
      <c r="D997" s="820"/>
      <c r="E997" s="820">
        <v>0</v>
      </c>
      <c r="F997" s="820"/>
      <c r="G997" s="859"/>
    </row>
    <row r="998" spans="1:9" s="824" customFormat="1">
      <c r="A998" s="1397"/>
      <c r="B998" s="893" t="s">
        <v>322</v>
      </c>
      <c r="C998" s="827"/>
      <c r="D998" s="820"/>
      <c r="E998" s="820"/>
      <c r="F998" s="820"/>
      <c r="G998" s="859"/>
    </row>
    <row r="999" spans="1:9" s="824" customFormat="1" ht="92.4">
      <c r="A999" s="736" t="s">
        <v>178</v>
      </c>
      <c r="B999" s="893" t="s">
        <v>1785</v>
      </c>
      <c r="C999" s="827"/>
      <c r="D999" s="820"/>
      <c r="E999" s="820"/>
      <c r="F999" s="820"/>
      <c r="G999" s="859"/>
    </row>
    <row r="1000" spans="1:9" s="824" customFormat="1" ht="39.6">
      <c r="A1000" s="736" t="s">
        <v>178</v>
      </c>
      <c r="B1000" s="893" t="s">
        <v>2345</v>
      </c>
      <c r="C1000" s="827"/>
      <c r="D1000" s="820"/>
      <c r="E1000" s="820">
        <v>0</v>
      </c>
      <c r="F1000" s="820"/>
      <c r="G1000" s="859"/>
    </row>
    <row r="1001" spans="1:9" s="824" customFormat="1" ht="26.4">
      <c r="A1001" s="736" t="s">
        <v>178</v>
      </c>
      <c r="B1001" s="893" t="s">
        <v>339</v>
      </c>
      <c r="C1001" s="827"/>
      <c r="D1001" s="820"/>
      <c r="E1001" s="820"/>
      <c r="F1001" s="820"/>
      <c r="G1001" s="859"/>
    </row>
    <row r="1002" spans="1:9" s="824" customFormat="1" ht="26.4">
      <c r="A1002" s="768"/>
      <c r="B1002" s="893" t="s">
        <v>2400</v>
      </c>
      <c r="C1002" s="818"/>
      <c r="D1002" s="820"/>
      <c r="E1002" s="820"/>
      <c r="F1002" s="820"/>
      <c r="G1002" s="859"/>
    </row>
    <row r="1003" spans="1:9" s="824" customFormat="1">
      <c r="A1003" s="768"/>
      <c r="B1003" s="893" t="s">
        <v>221</v>
      </c>
      <c r="C1003" s="818"/>
      <c r="D1003" s="820"/>
      <c r="E1003" s="820"/>
      <c r="F1003" s="820"/>
      <c r="G1003" s="859"/>
    </row>
    <row r="1004" spans="1:9" s="824" customFormat="1" ht="39.6">
      <c r="A1004" s="768"/>
      <c r="B1004" s="947" t="s">
        <v>1786</v>
      </c>
      <c r="C1004" s="827" t="s">
        <v>179</v>
      </c>
      <c r="D1004" s="820">
        <v>76</v>
      </c>
      <c r="E1004" s="820"/>
      <c r="F1004" s="820">
        <f>D1004*E1004</f>
        <v>0</v>
      </c>
      <c r="G1004" s="852"/>
      <c r="I1004" s="820"/>
    </row>
    <row r="1005" spans="1:9" s="824" customFormat="1">
      <c r="A1005" s="768"/>
      <c r="B1005" s="947" t="s">
        <v>331</v>
      </c>
      <c r="C1005" s="827" t="s">
        <v>179</v>
      </c>
      <c r="D1005" s="820">
        <f>SUM(D1003:D1004)</f>
        <v>76</v>
      </c>
      <c r="E1005" s="820"/>
      <c r="F1005" s="820">
        <f>D1005*E1005</f>
        <v>0</v>
      </c>
      <c r="G1005" s="859"/>
      <c r="I1005" s="820"/>
    </row>
    <row r="1006" spans="1:9" s="824" customFormat="1">
      <c r="A1006" s="768"/>
      <c r="B1006" s="893"/>
      <c r="C1006" s="827"/>
      <c r="D1006" s="820"/>
      <c r="E1006" s="820"/>
      <c r="F1006" s="820"/>
      <c r="G1006" s="859"/>
      <c r="I1006" s="820"/>
    </row>
    <row r="1007" spans="1:9" s="824" customFormat="1" ht="26.4">
      <c r="A1007" s="1392" t="s">
        <v>207</v>
      </c>
      <c r="B1007" s="917" t="s">
        <v>1787</v>
      </c>
      <c r="C1007" s="818"/>
      <c r="D1007" s="820"/>
      <c r="E1007" s="820"/>
      <c r="F1007" s="820"/>
      <c r="G1007" s="859"/>
    </row>
    <row r="1008" spans="1:9" s="824" customFormat="1" ht="118.8">
      <c r="A1008" s="1396"/>
      <c r="B1008" s="893" t="s">
        <v>2313</v>
      </c>
      <c r="C1008" s="827"/>
      <c r="D1008" s="820"/>
      <c r="E1008" s="820">
        <v>0</v>
      </c>
      <c r="F1008" s="820"/>
      <c r="G1008" s="858"/>
    </row>
    <row r="1009" spans="1:9" s="824" customFormat="1">
      <c r="A1009" s="1397"/>
      <c r="B1009" s="893" t="s">
        <v>322</v>
      </c>
      <c r="C1009" s="827"/>
      <c r="D1009" s="820"/>
      <c r="E1009" s="820"/>
      <c r="F1009" s="820"/>
      <c r="G1009" s="859"/>
    </row>
    <row r="1010" spans="1:9" s="824" customFormat="1" ht="26.4">
      <c r="A1010" s="736" t="s">
        <v>178</v>
      </c>
      <c r="B1010" s="1381" t="s">
        <v>1788</v>
      </c>
      <c r="C1010" s="827"/>
      <c r="D1010" s="820"/>
      <c r="E1010" s="820"/>
      <c r="F1010" s="820"/>
      <c r="G1010" s="859"/>
    </row>
    <row r="1011" spans="1:9" s="824" customFormat="1" ht="39.6">
      <c r="A1011" s="736" t="s">
        <v>178</v>
      </c>
      <c r="B1011" s="893" t="s">
        <v>2345</v>
      </c>
      <c r="C1011" s="827"/>
      <c r="D1011" s="820"/>
      <c r="E1011" s="820">
        <v>0</v>
      </c>
      <c r="F1011" s="820"/>
      <c r="G1011" s="859"/>
    </row>
    <row r="1012" spans="1:9" s="824" customFormat="1" ht="26.4">
      <c r="A1012" s="736" t="s">
        <v>178</v>
      </c>
      <c r="B1012" s="893" t="s">
        <v>339</v>
      </c>
      <c r="C1012" s="827"/>
      <c r="D1012" s="820"/>
      <c r="E1012" s="820"/>
      <c r="F1012" s="820"/>
      <c r="G1012" s="859"/>
    </row>
    <row r="1013" spans="1:9" s="824" customFormat="1" ht="26.4">
      <c r="A1013" s="768"/>
      <c r="B1013" s="893" t="s">
        <v>2400</v>
      </c>
      <c r="C1013" s="818"/>
      <c r="D1013" s="820"/>
      <c r="E1013" s="820"/>
      <c r="F1013" s="820"/>
      <c r="G1013" s="859"/>
    </row>
    <row r="1014" spans="1:9" s="824" customFormat="1">
      <c r="A1014" s="768"/>
      <c r="B1014" s="893" t="s">
        <v>221</v>
      </c>
      <c r="C1014" s="818"/>
      <c r="D1014" s="820"/>
      <c r="E1014" s="820"/>
      <c r="F1014" s="820"/>
      <c r="G1014" s="859"/>
    </row>
    <row r="1015" spans="1:9" s="824" customFormat="1" ht="39.6">
      <c r="A1015" s="768"/>
      <c r="B1015" s="947" t="s">
        <v>1930</v>
      </c>
      <c r="C1015" s="827" t="s">
        <v>179</v>
      </c>
      <c r="D1015" s="820">
        <v>210</v>
      </c>
      <c r="E1015" s="820"/>
      <c r="F1015" s="820">
        <f>D1015*E1015</f>
        <v>0</v>
      </c>
      <c r="G1015" s="852"/>
      <c r="I1015" s="820"/>
    </row>
    <row r="1016" spans="1:9" s="824" customFormat="1">
      <c r="A1016" s="768"/>
      <c r="B1016" s="947" t="s">
        <v>331</v>
      </c>
      <c r="C1016" s="827" t="s">
        <v>179</v>
      </c>
      <c r="D1016" s="820">
        <f>SUM(D1014:D1015)</f>
        <v>210</v>
      </c>
      <c r="E1016" s="820"/>
      <c r="F1016" s="820">
        <f>D1016*E1016</f>
        <v>0</v>
      </c>
      <c r="G1016" s="859"/>
      <c r="I1016" s="820"/>
    </row>
    <row r="1017" spans="1:9" s="824" customFormat="1">
      <c r="A1017" s="768"/>
      <c r="B1017" s="893"/>
      <c r="C1017" s="827"/>
      <c r="D1017" s="820"/>
      <c r="E1017" s="820"/>
      <c r="F1017" s="820"/>
      <c r="G1017" s="859"/>
      <c r="I1017" s="820"/>
    </row>
    <row r="1018" spans="1:9" s="824" customFormat="1" ht="26.4">
      <c r="A1018" s="1392" t="s">
        <v>208</v>
      </c>
      <c r="B1018" s="917" t="s">
        <v>2401</v>
      </c>
      <c r="C1018" s="818"/>
      <c r="D1018" s="820"/>
      <c r="E1018" s="820"/>
      <c r="F1018" s="820"/>
      <c r="G1018" s="859"/>
      <c r="H1018" s="852"/>
    </row>
    <row r="1019" spans="1:9" s="824" customFormat="1" ht="118.8">
      <c r="A1019" s="1396"/>
      <c r="B1019" s="893" t="s">
        <v>2402</v>
      </c>
      <c r="C1019" s="827"/>
      <c r="D1019" s="820"/>
      <c r="E1019" s="820">
        <v>0</v>
      </c>
      <c r="F1019" s="820"/>
      <c r="G1019" s="859"/>
    </row>
    <row r="1020" spans="1:9" s="824" customFormat="1">
      <c r="A1020" s="1397"/>
      <c r="B1020" s="893" t="s">
        <v>322</v>
      </c>
      <c r="C1020" s="827"/>
      <c r="D1020" s="820"/>
      <c r="E1020" s="820"/>
      <c r="F1020" s="820"/>
      <c r="G1020" s="859"/>
    </row>
    <row r="1021" spans="1:9" s="824" customFormat="1" ht="26.4">
      <c r="A1021" s="736" t="s">
        <v>178</v>
      </c>
      <c r="B1021" s="1381" t="s">
        <v>1788</v>
      </c>
      <c r="C1021" s="827"/>
      <c r="D1021" s="820"/>
      <c r="E1021" s="820"/>
      <c r="F1021" s="820"/>
      <c r="G1021" s="859"/>
    </row>
    <row r="1022" spans="1:9" s="824" customFormat="1" ht="39.6">
      <c r="A1022" s="736" t="s">
        <v>178</v>
      </c>
      <c r="B1022" s="893" t="s">
        <v>2345</v>
      </c>
      <c r="C1022" s="827"/>
      <c r="D1022" s="820"/>
      <c r="E1022" s="820">
        <v>0</v>
      </c>
      <c r="F1022" s="820"/>
      <c r="G1022" s="859"/>
    </row>
    <row r="1023" spans="1:9" s="824" customFormat="1" ht="26.4">
      <c r="A1023" s="736" t="s">
        <v>178</v>
      </c>
      <c r="B1023" s="893" t="s">
        <v>339</v>
      </c>
      <c r="C1023" s="827"/>
      <c r="D1023" s="820"/>
      <c r="E1023" s="820"/>
      <c r="F1023" s="820"/>
      <c r="G1023" s="859"/>
    </row>
    <row r="1024" spans="1:9" s="824" customFormat="1" ht="26.4">
      <c r="A1024" s="768"/>
      <c r="B1024" s="893" t="s">
        <v>2400</v>
      </c>
      <c r="C1024" s="818"/>
      <c r="D1024" s="820"/>
      <c r="E1024" s="820"/>
      <c r="F1024" s="820"/>
      <c r="G1024" s="859"/>
    </row>
    <row r="1025" spans="1:9" s="824" customFormat="1">
      <c r="A1025" s="768"/>
      <c r="B1025" s="893" t="s">
        <v>221</v>
      </c>
      <c r="C1025" s="818"/>
      <c r="D1025" s="820"/>
      <c r="E1025" s="820"/>
      <c r="F1025" s="820"/>
      <c r="G1025" s="859"/>
    </row>
    <row r="1026" spans="1:9" s="824" customFormat="1" ht="39.6">
      <c r="A1026" s="768"/>
      <c r="B1026" s="947" t="s">
        <v>1931</v>
      </c>
      <c r="C1026" s="827"/>
      <c r="D1026" s="820"/>
      <c r="E1026" s="820"/>
      <c r="F1026" s="820"/>
      <c r="G1026" s="852"/>
      <c r="I1026" s="820"/>
    </row>
    <row r="1027" spans="1:9" s="824" customFormat="1">
      <c r="A1027" s="768"/>
      <c r="B1027" s="893" t="s">
        <v>2403</v>
      </c>
      <c r="C1027" s="827" t="s">
        <v>179</v>
      </c>
      <c r="D1027" s="820">
        <v>48</v>
      </c>
      <c r="E1027" s="820">
        <v>0</v>
      </c>
      <c r="F1027" s="820"/>
      <c r="G1027" s="859"/>
      <c r="I1027" s="820"/>
    </row>
    <row r="1028" spans="1:9" s="824" customFormat="1">
      <c r="A1028" s="768"/>
      <c r="B1028" s="947" t="s">
        <v>331</v>
      </c>
      <c r="C1028" s="827" t="s">
        <v>179</v>
      </c>
      <c r="D1028" s="820">
        <f>SUM(D1026:D1027)</f>
        <v>48</v>
      </c>
      <c r="E1028" s="820"/>
      <c r="F1028" s="820">
        <f>D1028*E1028</f>
        <v>0</v>
      </c>
      <c r="G1028" s="859"/>
      <c r="I1028" s="820"/>
    </row>
    <row r="1029" spans="1:9" s="824" customFormat="1">
      <c r="A1029" s="768"/>
      <c r="B1029" s="893"/>
      <c r="C1029" s="827"/>
      <c r="D1029" s="820"/>
      <c r="E1029" s="820"/>
      <c r="F1029" s="820"/>
      <c r="G1029" s="859"/>
      <c r="I1029" s="820"/>
    </row>
    <row r="1030" spans="1:9" s="824" customFormat="1" ht="26.4">
      <c r="A1030" s="1392" t="s">
        <v>209</v>
      </c>
      <c r="B1030" s="917" t="s">
        <v>1789</v>
      </c>
      <c r="C1030" s="818"/>
      <c r="D1030" s="820"/>
      <c r="E1030" s="820"/>
      <c r="F1030" s="820"/>
      <c r="G1030" s="859"/>
      <c r="H1030" s="852"/>
    </row>
    <row r="1031" spans="1:9" s="824" customFormat="1" ht="79.2">
      <c r="A1031" s="1396"/>
      <c r="B1031" s="893" t="s">
        <v>1790</v>
      </c>
      <c r="C1031" s="827"/>
      <c r="D1031" s="820"/>
      <c r="E1031" s="820">
        <v>0</v>
      </c>
      <c r="F1031" s="820"/>
      <c r="G1031" s="859"/>
    </row>
    <row r="1032" spans="1:9" s="824" customFormat="1">
      <c r="A1032" s="1397"/>
      <c r="B1032" s="893" t="s">
        <v>322</v>
      </c>
      <c r="C1032" s="827"/>
      <c r="D1032" s="820"/>
      <c r="E1032" s="820"/>
      <c r="F1032" s="820"/>
      <c r="G1032" s="859"/>
    </row>
    <row r="1033" spans="1:9" s="824" customFormat="1" ht="26.4">
      <c r="A1033" s="736" t="s">
        <v>178</v>
      </c>
      <c r="B1033" s="1381" t="s">
        <v>1791</v>
      </c>
      <c r="C1033" s="827"/>
      <c r="D1033" s="820"/>
      <c r="E1033" s="820"/>
      <c r="F1033" s="820"/>
      <c r="G1033" s="859"/>
    </row>
    <row r="1034" spans="1:9" s="824" customFormat="1" ht="26.4">
      <c r="A1034" s="736" t="s">
        <v>178</v>
      </c>
      <c r="B1034" s="893" t="s">
        <v>338</v>
      </c>
      <c r="C1034" s="827"/>
      <c r="D1034" s="820"/>
      <c r="E1034" s="820">
        <v>0</v>
      </c>
      <c r="F1034" s="820"/>
      <c r="G1034" s="859"/>
    </row>
    <row r="1035" spans="1:9" s="824" customFormat="1" ht="26.4">
      <c r="A1035" s="736" t="s">
        <v>178</v>
      </c>
      <c r="B1035" s="893" t="s">
        <v>339</v>
      </c>
      <c r="C1035" s="827"/>
      <c r="D1035" s="820"/>
      <c r="E1035" s="820"/>
      <c r="F1035" s="820"/>
      <c r="G1035" s="859"/>
    </row>
    <row r="1036" spans="1:9" s="824" customFormat="1" ht="26.4">
      <c r="A1036" s="768"/>
      <c r="B1036" s="893" t="s">
        <v>2400</v>
      </c>
      <c r="C1036" s="818"/>
      <c r="D1036" s="820"/>
      <c r="E1036" s="820"/>
      <c r="F1036" s="820"/>
      <c r="G1036" s="859"/>
    </row>
    <row r="1037" spans="1:9" s="824" customFormat="1">
      <c r="A1037" s="768"/>
      <c r="B1037" s="893" t="s">
        <v>221</v>
      </c>
      <c r="C1037" s="818"/>
      <c r="D1037" s="820"/>
      <c r="E1037" s="820"/>
      <c r="F1037" s="820"/>
      <c r="G1037" s="859"/>
    </row>
    <row r="1038" spans="1:9" s="824" customFormat="1" ht="39.6">
      <c r="A1038" s="768"/>
      <c r="B1038" s="1380" t="s">
        <v>1932</v>
      </c>
      <c r="C1038" s="827"/>
      <c r="D1038" s="820"/>
      <c r="E1038" s="820"/>
      <c r="F1038" s="820"/>
      <c r="G1038" s="852"/>
      <c r="I1038" s="820"/>
    </row>
    <row r="1039" spans="1:9" s="824" customFormat="1">
      <c r="A1039" s="768"/>
      <c r="B1039" s="893" t="s">
        <v>2403</v>
      </c>
      <c r="C1039" s="827" t="s">
        <v>179</v>
      </c>
      <c r="D1039" s="820">
        <v>250</v>
      </c>
      <c r="E1039" s="820">
        <v>0</v>
      </c>
      <c r="F1039" s="820">
        <f>D1039*E1039</f>
        <v>0</v>
      </c>
      <c r="G1039" s="859"/>
      <c r="I1039" s="820"/>
    </row>
    <row r="1040" spans="1:9" s="824" customFormat="1">
      <c r="A1040" s="768"/>
      <c r="B1040" s="947" t="s">
        <v>331</v>
      </c>
      <c r="C1040" s="827" t="s">
        <v>179</v>
      </c>
      <c r="D1040" s="820">
        <f>SUM(D1038:D1039)</f>
        <v>250</v>
      </c>
      <c r="E1040" s="820"/>
      <c r="F1040" s="820">
        <f>D1040*E1040</f>
        <v>0</v>
      </c>
      <c r="G1040" s="859"/>
      <c r="I1040" s="820"/>
    </row>
    <row r="1041" spans="1:9" s="824" customFormat="1">
      <c r="A1041" s="768"/>
      <c r="B1041" s="893"/>
      <c r="C1041" s="827"/>
      <c r="D1041" s="820"/>
      <c r="E1041" s="820"/>
      <c r="F1041" s="820"/>
      <c r="G1041" s="859"/>
      <c r="I1041" s="820"/>
    </row>
    <row r="1042" spans="1:9" s="824" customFormat="1">
      <c r="A1042" s="1392" t="s">
        <v>210</v>
      </c>
      <c r="B1042" s="917" t="s">
        <v>2312</v>
      </c>
      <c r="C1042" s="818"/>
      <c r="D1042" s="820"/>
      <c r="E1042" s="820">
        <v>0</v>
      </c>
      <c r="F1042" s="820">
        <f>D1042*E1042</f>
        <v>0</v>
      </c>
      <c r="G1042" s="859"/>
      <c r="I1042" s="820"/>
    </row>
    <row r="1043" spans="1:9" s="824" customFormat="1" ht="118.8">
      <c r="A1043" s="1397" t="s">
        <v>335</v>
      </c>
      <c r="B1043" s="948" t="s">
        <v>2314</v>
      </c>
      <c r="C1043" s="827"/>
      <c r="D1043" s="820"/>
      <c r="E1043" s="820">
        <v>0</v>
      </c>
      <c r="F1043" s="820"/>
      <c r="G1043" s="859"/>
      <c r="I1043" s="820"/>
    </row>
    <row r="1044" spans="1:9" s="824" customFormat="1">
      <c r="A1044" s="1397"/>
      <c r="B1044" s="893" t="s">
        <v>322</v>
      </c>
      <c r="C1044" s="827"/>
      <c r="D1044" s="820"/>
      <c r="E1044" s="820">
        <v>0</v>
      </c>
      <c r="F1044" s="820"/>
      <c r="G1044" s="859"/>
      <c r="I1044" s="820"/>
    </row>
    <row r="1045" spans="1:9" s="824" customFormat="1" ht="66">
      <c r="A1045" s="736" t="s">
        <v>178</v>
      </c>
      <c r="B1045" s="893" t="s">
        <v>1792</v>
      </c>
      <c r="C1045" s="827"/>
      <c r="D1045" s="820"/>
      <c r="E1045" s="820">
        <v>0</v>
      </c>
      <c r="F1045" s="820"/>
      <c r="G1045" s="859"/>
      <c r="I1045" s="820"/>
    </row>
    <row r="1046" spans="1:9" s="824" customFormat="1" ht="39.6">
      <c r="A1046" s="736" t="s">
        <v>178</v>
      </c>
      <c r="B1046" s="893" t="s">
        <v>2345</v>
      </c>
      <c r="C1046" s="827"/>
      <c r="D1046" s="820"/>
      <c r="E1046" s="820">
        <v>0</v>
      </c>
      <c r="F1046" s="820"/>
      <c r="G1046" s="859"/>
      <c r="I1046" s="820"/>
    </row>
    <row r="1047" spans="1:9" s="824" customFormat="1" ht="26.4">
      <c r="A1047" s="736" t="s">
        <v>178</v>
      </c>
      <c r="B1047" s="893" t="s">
        <v>339</v>
      </c>
      <c r="C1047" s="827"/>
      <c r="D1047" s="820"/>
      <c r="E1047" s="820">
        <v>0</v>
      </c>
      <c r="F1047" s="820"/>
      <c r="G1047" s="859"/>
      <c r="I1047" s="820"/>
    </row>
    <row r="1048" spans="1:9" s="824" customFormat="1" ht="26.4">
      <c r="A1048" s="768"/>
      <c r="B1048" s="893" t="s">
        <v>2400</v>
      </c>
      <c r="C1048" s="818"/>
      <c r="D1048" s="820"/>
      <c r="E1048" s="820"/>
      <c r="F1048" s="820"/>
      <c r="G1048" s="859"/>
    </row>
    <row r="1049" spans="1:9" s="824" customFormat="1">
      <c r="A1049" s="768"/>
      <c r="B1049" s="893" t="s">
        <v>336</v>
      </c>
      <c r="C1049" s="818"/>
      <c r="D1049" s="820"/>
      <c r="E1049" s="820"/>
      <c r="F1049" s="820"/>
      <c r="G1049" s="859"/>
      <c r="I1049" s="820"/>
    </row>
    <row r="1050" spans="1:9" s="824" customFormat="1">
      <c r="A1050" s="768"/>
      <c r="B1050" s="893" t="s">
        <v>386</v>
      </c>
      <c r="C1050" s="827" t="s">
        <v>179</v>
      </c>
      <c r="D1050" s="820">
        <v>2013</v>
      </c>
      <c r="E1050" s="820"/>
      <c r="F1050" s="820">
        <f>D1050*E1050</f>
        <v>0</v>
      </c>
      <c r="G1050" s="852"/>
      <c r="I1050" s="820"/>
    </row>
    <row r="1051" spans="1:9" s="824" customFormat="1">
      <c r="A1051" s="768"/>
      <c r="B1051" s="947" t="s">
        <v>331</v>
      </c>
      <c r="C1051" s="827" t="s">
        <v>179</v>
      </c>
      <c r="D1051" s="820">
        <f>SUM(D1049:D1050)</f>
        <v>2013</v>
      </c>
      <c r="E1051" s="820"/>
      <c r="F1051" s="820">
        <f>D1051*E1051</f>
        <v>0</v>
      </c>
      <c r="G1051" s="859"/>
      <c r="I1051" s="820"/>
    </row>
    <row r="1052" spans="1:9" s="824" customFormat="1">
      <c r="A1052" s="768"/>
      <c r="B1052" s="893"/>
      <c r="C1052" s="827"/>
      <c r="D1052" s="820"/>
      <c r="E1052" s="820"/>
      <c r="F1052" s="820">
        <f>D1052*E1052</f>
        <v>0</v>
      </c>
      <c r="G1052" s="859"/>
      <c r="I1052" s="820"/>
    </row>
    <row r="1053" spans="1:9" s="824" customFormat="1" ht="26.4">
      <c r="A1053" s="1392" t="s">
        <v>211</v>
      </c>
      <c r="B1053" s="917" t="s">
        <v>2405</v>
      </c>
      <c r="C1053" s="818"/>
      <c r="D1053" s="820"/>
      <c r="E1053" s="820">
        <v>0</v>
      </c>
      <c r="F1053" s="820">
        <f>D1053*E1053</f>
        <v>0</v>
      </c>
      <c r="G1053" s="859"/>
      <c r="I1053" s="820"/>
    </row>
    <row r="1054" spans="1:9" s="824" customFormat="1" ht="118.8">
      <c r="A1054" s="1397" t="s">
        <v>335</v>
      </c>
      <c r="B1054" s="948" t="s">
        <v>2404</v>
      </c>
      <c r="C1054" s="827"/>
      <c r="D1054" s="820"/>
      <c r="E1054" s="820">
        <v>0</v>
      </c>
      <c r="F1054" s="820"/>
      <c r="G1054" s="859"/>
      <c r="I1054" s="820"/>
    </row>
    <row r="1055" spans="1:9" s="824" customFormat="1">
      <c r="A1055" s="1397"/>
      <c r="B1055" s="893" t="s">
        <v>322</v>
      </c>
      <c r="C1055" s="827"/>
      <c r="D1055" s="820"/>
      <c r="E1055" s="820">
        <v>0</v>
      </c>
      <c r="F1055" s="820"/>
      <c r="G1055" s="859"/>
      <c r="I1055" s="820"/>
    </row>
    <row r="1056" spans="1:9" s="824" customFormat="1" ht="66">
      <c r="A1056" s="736" t="s">
        <v>178</v>
      </c>
      <c r="B1056" s="893" t="s">
        <v>337</v>
      </c>
      <c r="C1056" s="827"/>
      <c r="D1056" s="820"/>
      <c r="E1056" s="820">
        <v>0</v>
      </c>
      <c r="F1056" s="820"/>
      <c r="G1056" s="859"/>
      <c r="I1056" s="820"/>
    </row>
    <row r="1057" spans="1:9" s="824" customFormat="1" ht="39.6">
      <c r="A1057" s="736" t="s">
        <v>178</v>
      </c>
      <c r="B1057" s="893" t="s">
        <v>2345</v>
      </c>
      <c r="C1057" s="827"/>
      <c r="D1057" s="820"/>
      <c r="E1057" s="820">
        <v>0</v>
      </c>
      <c r="F1057" s="820"/>
      <c r="G1057" s="859"/>
      <c r="I1057" s="820"/>
    </row>
    <row r="1058" spans="1:9" s="824" customFormat="1" ht="26.4">
      <c r="A1058" s="736" t="s">
        <v>178</v>
      </c>
      <c r="B1058" s="893" t="s">
        <v>339</v>
      </c>
      <c r="C1058" s="827"/>
      <c r="D1058" s="820"/>
      <c r="E1058" s="820">
        <v>0</v>
      </c>
      <c r="F1058" s="820"/>
      <c r="G1058" s="859"/>
      <c r="I1058" s="820"/>
    </row>
    <row r="1059" spans="1:9" s="824" customFormat="1" ht="26.4">
      <c r="A1059" s="768"/>
      <c r="B1059" s="893" t="s">
        <v>2400</v>
      </c>
      <c r="C1059" s="818"/>
      <c r="D1059" s="820"/>
      <c r="E1059" s="820"/>
      <c r="F1059" s="820"/>
      <c r="G1059" s="859"/>
    </row>
    <row r="1060" spans="1:9" s="824" customFormat="1">
      <c r="A1060" s="768"/>
      <c r="B1060" s="893" t="s">
        <v>1773</v>
      </c>
      <c r="C1060" s="818"/>
      <c r="D1060" s="820"/>
      <c r="E1060" s="820"/>
      <c r="F1060" s="820"/>
      <c r="G1060" s="859"/>
      <c r="I1060" s="820"/>
    </row>
    <row r="1061" spans="1:9" s="824" customFormat="1">
      <c r="A1061" s="768"/>
      <c r="B1061" s="893" t="s">
        <v>387</v>
      </c>
      <c r="C1061" s="827" t="s">
        <v>179</v>
      </c>
      <c r="D1061" s="820">
        <v>360</v>
      </c>
      <c r="E1061" s="820"/>
      <c r="F1061" s="820">
        <f>D1061*E1061</f>
        <v>0</v>
      </c>
      <c r="G1061" s="859"/>
      <c r="I1061" s="820"/>
    </row>
    <row r="1062" spans="1:9" s="824" customFormat="1">
      <c r="A1062" s="768"/>
      <c r="B1062" s="947" t="s">
        <v>331</v>
      </c>
      <c r="C1062" s="827" t="s">
        <v>179</v>
      </c>
      <c r="D1062" s="820">
        <f>SUM(D1060:D1061)</f>
        <v>360</v>
      </c>
      <c r="E1062" s="820"/>
      <c r="F1062" s="820">
        <f>D1062*E1062</f>
        <v>0</v>
      </c>
      <c r="G1062" s="859"/>
      <c r="I1062" s="820"/>
    </row>
    <row r="1063" spans="1:9" s="824" customFormat="1">
      <c r="A1063" s="768"/>
      <c r="B1063" s="893"/>
      <c r="C1063" s="827"/>
      <c r="D1063" s="820"/>
      <c r="E1063" s="820"/>
      <c r="F1063" s="820"/>
      <c r="G1063" s="859"/>
      <c r="I1063" s="820"/>
    </row>
    <row r="1064" spans="1:9" s="824" customFormat="1">
      <c r="A1064" s="1392" t="s">
        <v>213</v>
      </c>
      <c r="B1064" s="917" t="s">
        <v>389</v>
      </c>
      <c r="C1064" s="827"/>
      <c r="D1064" s="820"/>
      <c r="E1064" s="820">
        <v>0</v>
      </c>
      <c r="F1064" s="820"/>
      <c r="G1064" s="859"/>
      <c r="I1064" s="820"/>
    </row>
    <row r="1065" spans="1:9" s="824" customFormat="1" ht="145.19999999999999">
      <c r="A1065" s="768"/>
      <c r="B1065" s="948" t="s">
        <v>2406</v>
      </c>
      <c r="C1065" s="827"/>
      <c r="D1065" s="820"/>
      <c r="E1065" s="820">
        <v>0</v>
      </c>
      <c r="F1065" s="820"/>
      <c r="G1065" s="858"/>
      <c r="I1065" s="820"/>
    </row>
    <row r="1066" spans="1:9" s="824" customFormat="1" ht="39.6">
      <c r="A1066" s="1397"/>
      <c r="B1066" s="893" t="s">
        <v>330</v>
      </c>
      <c r="C1066" s="827"/>
      <c r="D1066" s="820"/>
      <c r="E1066" s="820">
        <v>0</v>
      </c>
      <c r="F1066" s="820"/>
      <c r="G1066" s="859"/>
      <c r="I1066" s="820"/>
    </row>
    <row r="1067" spans="1:9" s="824" customFormat="1">
      <c r="A1067" s="1397"/>
      <c r="B1067" s="893" t="s">
        <v>322</v>
      </c>
      <c r="C1067" s="827"/>
      <c r="D1067" s="820"/>
      <c r="E1067" s="820">
        <v>0</v>
      </c>
      <c r="F1067" s="820"/>
      <c r="G1067" s="859"/>
      <c r="I1067" s="820"/>
    </row>
    <row r="1068" spans="1:9" s="824" customFormat="1" ht="79.2">
      <c r="A1068" s="736" t="s">
        <v>178</v>
      </c>
      <c r="B1068" s="893" t="s">
        <v>1793</v>
      </c>
      <c r="C1068" s="827"/>
      <c r="D1068" s="820"/>
      <c r="E1068" s="820">
        <v>0</v>
      </c>
      <c r="F1068" s="820"/>
      <c r="G1068" s="859"/>
      <c r="I1068" s="820"/>
    </row>
    <row r="1069" spans="1:9" s="824" customFormat="1" ht="39.6">
      <c r="A1069" s="736" t="s">
        <v>178</v>
      </c>
      <c r="B1069" s="893" t="s">
        <v>2345</v>
      </c>
      <c r="C1069" s="827"/>
      <c r="D1069" s="820"/>
      <c r="E1069" s="820">
        <v>0</v>
      </c>
      <c r="F1069" s="820"/>
      <c r="G1069" s="859"/>
      <c r="I1069" s="820"/>
    </row>
    <row r="1070" spans="1:9" s="824" customFormat="1" ht="26.4">
      <c r="A1070" s="736" t="s">
        <v>178</v>
      </c>
      <c r="B1070" s="893" t="s">
        <v>339</v>
      </c>
      <c r="C1070" s="827"/>
      <c r="D1070" s="820"/>
      <c r="E1070" s="820">
        <v>0</v>
      </c>
      <c r="F1070" s="820"/>
      <c r="G1070" s="859"/>
      <c r="I1070" s="820"/>
    </row>
    <row r="1071" spans="1:9" s="824" customFormat="1" ht="26.4">
      <c r="A1071" s="768"/>
      <c r="B1071" s="893" t="s">
        <v>2400</v>
      </c>
      <c r="C1071" s="818"/>
      <c r="D1071" s="820"/>
      <c r="E1071" s="820"/>
      <c r="F1071" s="820"/>
      <c r="G1071" s="859"/>
    </row>
    <row r="1072" spans="1:9" s="824" customFormat="1">
      <c r="A1072" s="768"/>
      <c r="B1072" s="893" t="s">
        <v>332</v>
      </c>
      <c r="C1072" s="827"/>
      <c r="D1072" s="820"/>
      <c r="E1072" s="820">
        <v>0</v>
      </c>
      <c r="F1072" s="820"/>
      <c r="G1072" s="859"/>
      <c r="I1072" s="820"/>
    </row>
    <row r="1073" spans="1:9" s="824" customFormat="1">
      <c r="A1073" s="768"/>
      <c r="B1073" s="893"/>
      <c r="C1073" s="827" t="s">
        <v>226</v>
      </c>
      <c r="D1073" s="820">
        <v>146</v>
      </c>
      <c r="E1073" s="820"/>
      <c r="F1073" s="820">
        <f>D1073*E1073</f>
        <v>0</v>
      </c>
      <c r="G1073" s="859"/>
      <c r="I1073" s="820"/>
    </row>
    <row r="1074" spans="1:9" s="824" customFormat="1">
      <c r="A1074" s="768"/>
      <c r="B1074" s="947" t="s">
        <v>331</v>
      </c>
      <c r="C1074" s="827" t="s">
        <v>226</v>
      </c>
      <c r="D1074" s="820">
        <f>SUM(D1072:D1073)</f>
        <v>146</v>
      </c>
      <c r="E1074" s="820"/>
      <c r="F1074" s="820">
        <f>D1074*E1074</f>
        <v>0</v>
      </c>
      <c r="G1074" s="859"/>
      <c r="I1074" s="820"/>
    </row>
    <row r="1075" spans="1:9" s="824" customFormat="1">
      <c r="A1075" s="768"/>
      <c r="B1075" s="893"/>
      <c r="C1075" s="818"/>
      <c r="D1075" s="820"/>
      <c r="E1075" s="820"/>
      <c r="F1075" s="820"/>
      <c r="G1075" s="859"/>
    </row>
    <row r="1076" spans="1:9" s="824" customFormat="1" ht="39.6">
      <c r="A1076" s="1392" t="s">
        <v>425</v>
      </c>
      <c r="B1076" s="917" t="s">
        <v>1794</v>
      </c>
      <c r="C1076" s="818"/>
      <c r="D1076" s="820"/>
      <c r="E1076" s="820">
        <v>0</v>
      </c>
      <c r="F1076" s="820"/>
      <c r="G1076" s="852"/>
      <c r="I1076" s="820"/>
    </row>
    <row r="1077" spans="1:9" s="824" customFormat="1" ht="118.8">
      <c r="A1077" s="1397" t="s">
        <v>335</v>
      </c>
      <c r="B1077" s="948" t="s">
        <v>2315</v>
      </c>
      <c r="C1077" s="827"/>
      <c r="D1077" s="820"/>
      <c r="E1077" s="820">
        <v>0</v>
      </c>
      <c r="F1077" s="820"/>
      <c r="G1077" s="858"/>
      <c r="I1077" s="820"/>
    </row>
    <row r="1078" spans="1:9" s="824" customFormat="1">
      <c r="A1078" s="1397"/>
      <c r="B1078" s="893" t="s">
        <v>322</v>
      </c>
      <c r="C1078" s="827"/>
      <c r="D1078" s="820"/>
      <c r="E1078" s="820">
        <v>0</v>
      </c>
      <c r="F1078" s="820"/>
      <c r="G1078" s="859"/>
      <c r="I1078" s="820"/>
    </row>
    <row r="1079" spans="1:9" s="824" customFormat="1" ht="66">
      <c r="A1079" s="736" t="s">
        <v>178</v>
      </c>
      <c r="B1079" s="893" t="s">
        <v>337</v>
      </c>
      <c r="C1079" s="827"/>
      <c r="D1079" s="820"/>
      <c r="E1079" s="820">
        <v>0</v>
      </c>
      <c r="F1079" s="820"/>
      <c r="G1079" s="859"/>
      <c r="I1079" s="820"/>
    </row>
    <row r="1080" spans="1:9" s="824" customFormat="1" ht="39.6">
      <c r="A1080" s="736" t="s">
        <v>178</v>
      </c>
      <c r="B1080" s="893" t="s">
        <v>2345</v>
      </c>
      <c r="C1080" s="827"/>
      <c r="D1080" s="820"/>
      <c r="E1080" s="820">
        <v>0</v>
      </c>
      <c r="F1080" s="820"/>
      <c r="G1080" s="859"/>
      <c r="I1080" s="820"/>
    </row>
    <row r="1081" spans="1:9" s="824" customFormat="1" ht="26.4">
      <c r="A1081" s="736" t="s">
        <v>178</v>
      </c>
      <c r="B1081" s="893" t="s">
        <v>339</v>
      </c>
      <c r="C1081" s="827"/>
      <c r="D1081" s="820"/>
      <c r="E1081" s="820">
        <v>0</v>
      </c>
      <c r="F1081" s="820"/>
      <c r="G1081" s="859"/>
      <c r="I1081" s="820"/>
    </row>
    <row r="1082" spans="1:9" s="824" customFormat="1" ht="26.4">
      <c r="A1082" s="768"/>
      <c r="B1082" s="893" t="s">
        <v>2400</v>
      </c>
      <c r="C1082" s="818"/>
      <c r="D1082" s="820"/>
      <c r="E1082" s="820"/>
      <c r="F1082" s="820"/>
      <c r="G1082" s="859"/>
    </row>
    <row r="1083" spans="1:9" s="824" customFormat="1">
      <c r="A1083" s="768"/>
      <c r="B1083" s="893" t="s">
        <v>221</v>
      </c>
      <c r="C1083" s="818"/>
      <c r="D1083" s="820"/>
      <c r="E1083" s="820">
        <v>0</v>
      </c>
      <c r="F1083" s="820"/>
      <c r="G1083" s="859"/>
      <c r="I1083" s="820"/>
    </row>
    <row r="1084" spans="1:9" s="824" customFormat="1">
      <c r="A1084" s="768"/>
      <c r="B1084" s="893"/>
      <c r="C1084" s="827" t="s">
        <v>179</v>
      </c>
      <c r="D1084" s="820">
        <v>98</v>
      </c>
      <c r="E1084" s="820"/>
      <c r="F1084" s="820">
        <f>D1084*E1084</f>
        <v>0</v>
      </c>
      <c r="G1084" s="852"/>
      <c r="I1084" s="820"/>
    </row>
    <row r="1085" spans="1:9" s="824" customFormat="1">
      <c r="A1085" s="768"/>
      <c r="B1085" s="947" t="s">
        <v>331</v>
      </c>
      <c r="C1085" s="827" t="s">
        <v>179</v>
      </c>
      <c r="D1085" s="820">
        <f>SUM(D1083:D1084)</f>
        <v>98</v>
      </c>
      <c r="E1085" s="820"/>
      <c r="F1085" s="820">
        <f>D1085*E1085</f>
        <v>0</v>
      </c>
      <c r="G1085" s="859"/>
      <c r="I1085" s="820"/>
    </row>
    <row r="1086" spans="1:9" s="824" customFormat="1">
      <c r="A1086" s="768"/>
      <c r="B1086" s="893"/>
      <c r="C1086" s="827"/>
      <c r="D1086" s="820"/>
      <c r="E1086" s="820"/>
      <c r="F1086" s="820"/>
      <c r="G1086" s="852"/>
      <c r="I1086" s="820"/>
    </row>
    <row r="1087" spans="1:9" s="824" customFormat="1">
      <c r="A1087" s="1392" t="s">
        <v>426</v>
      </c>
      <c r="B1087" s="917" t="s">
        <v>1795</v>
      </c>
      <c r="C1087" s="818"/>
      <c r="D1087" s="820"/>
      <c r="E1087" s="820">
        <v>0</v>
      </c>
      <c r="F1087" s="820"/>
      <c r="G1087" s="852"/>
      <c r="I1087" s="820"/>
    </row>
    <row r="1088" spans="1:9" s="824" customFormat="1" ht="105.6">
      <c r="A1088" s="1397" t="s">
        <v>335</v>
      </c>
      <c r="B1088" s="948" t="s">
        <v>1893</v>
      </c>
      <c r="C1088" s="827"/>
      <c r="D1088" s="820"/>
      <c r="E1088" s="820">
        <v>0</v>
      </c>
      <c r="F1088" s="820"/>
      <c r="G1088" s="859"/>
      <c r="I1088" s="820"/>
    </row>
    <row r="1089" spans="1:9" s="824" customFormat="1">
      <c r="A1089" s="1397"/>
      <c r="B1089" s="893" t="s">
        <v>322</v>
      </c>
      <c r="C1089" s="827"/>
      <c r="D1089" s="820"/>
      <c r="E1089" s="820">
        <v>0</v>
      </c>
      <c r="F1089" s="820"/>
      <c r="G1089" s="859"/>
      <c r="I1089" s="820"/>
    </row>
    <row r="1090" spans="1:9" s="824" customFormat="1" ht="66">
      <c r="A1090" s="736" t="s">
        <v>178</v>
      </c>
      <c r="B1090" s="893" t="s">
        <v>337</v>
      </c>
      <c r="C1090" s="827"/>
      <c r="D1090" s="820"/>
      <c r="E1090" s="820">
        <v>0</v>
      </c>
      <c r="F1090" s="820"/>
      <c r="G1090" s="859"/>
      <c r="I1090" s="820"/>
    </row>
    <row r="1091" spans="1:9" s="824" customFormat="1" ht="39.6">
      <c r="A1091" s="736" t="s">
        <v>178</v>
      </c>
      <c r="B1091" s="893" t="s">
        <v>2345</v>
      </c>
      <c r="C1091" s="827"/>
      <c r="D1091" s="820"/>
      <c r="E1091" s="820">
        <v>0</v>
      </c>
      <c r="F1091" s="820"/>
      <c r="G1091" s="859"/>
      <c r="I1091" s="820"/>
    </row>
    <row r="1092" spans="1:9" s="824" customFormat="1" ht="26.4">
      <c r="A1092" s="736" t="s">
        <v>178</v>
      </c>
      <c r="B1092" s="893" t="s">
        <v>339</v>
      </c>
      <c r="C1092" s="827"/>
      <c r="D1092" s="820"/>
      <c r="E1092" s="820">
        <v>0</v>
      </c>
      <c r="F1092" s="820"/>
      <c r="G1092" s="859"/>
      <c r="I1092" s="820"/>
    </row>
    <row r="1093" spans="1:9" s="824" customFormat="1" ht="26.4">
      <c r="A1093" s="768"/>
      <c r="B1093" s="893" t="s">
        <v>2400</v>
      </c>
      <c r="C1093" s="818"/>
      <c r="D1093" s="820"/>
      <c r="E1093" s="820"/>
      <c r="F1093" s="820"/>
      <c r="G1093" s="859"/>
    </row>
    <row r="1094" spans="1:9" s="824" customFormat="1">
      <c r="A1094" s="768"/>
      <c r="B1094" s="893" t="s">
        <v>221</v>
      </c>
      <c r="C1094" s="818"/>
      <c r="D1094" s="820"/>
      <c r="E1094" s="820">
        <v>0</v>
      </c>
      <c r="F1094" s="820"/>
      <c r="G1094" s="859"/>
      <c r="I1094" s="820"/>
    </row>
    <row r="1095" spans="1:9" s="824" customFormat="1">
      <c r="A1095" s="768"/>
      <c r="B1095" s="893" t="s">
        <v>386</v>
      </c>
      <c r="C1095" s="827" t="s">
        <v>179</v>
      </c>
      <c r="D1095" s="820">
        <v>72</v>
      </c>
      <c r="E1095" s="820"/>
      <c r="F1095" s="820">
        <f>D1095*E1095</f>
        <v>0</v>
      </c>
      <c r="G1095" s="859"/>
      <c r="I1095" s="820"/>
    </row>
    <row r="1096" spans="1:9" s="824" customFormat="1">
      <c r="A1096" s="768"/>
      <c r="B1096" s="947" t="s">
        <v>331</v>
      </c>
      <c r="C1096" s="827" t="s">
        <v>179</v>
      </c>
      <c r="D1096" s="820">
        <f>SUM(D1094:D1095)</f>
        <v>72</v>
      </c>
      <c r="E1096" s="820"/>
      <c r="F1096" s="820">
        <f>D1096*E1096</f>
        <v>0</v>
      </c>
      <c r="G1096" s="859"/>
      <c r="I1096" s="820"/>
    </row>
    <row r="1097" spans="1:9" s="824" customFormat="1">
      <c r="A1097" s="768"/>
      <c r="B1097" s="893"/>
      <c r="C1097" s="827"/>
      <c r="D1097" s="820"/>
      <c r="E1097" s="820"/>
      <c r="F1097" s="820"/>
      <c r="G1097" s="859"/>
      <c r="I1097" s="820"/>
    </row>
    <row r="1098" spans="1:9" s="824" customFormat="1" ht="26.4">
      <c r="A1098" s="1392" t="s">
        <v>427</v>
      </c>
      <c r="B1098" s="917" t="s">
        <v>2409</v>
      </c>
      <c r="C1098" s="818"/>
      <c r="D1098" s="820"/>
      <c r="E1098" s="820">
        <v>0</v>
      </c>
      <c r="F1098" s="820"/>
      <c r="G1098" s="852"/>
      <c r="I1098" s="820"/>
    </row>
    <row r="1099" spans="1:9" s="824" customFormat="1" ht="79.2">
      <c r="A1099" s="1397" t="s">
        <v>335</v>
      </c>
      <c r="B1099" s="948" t="s">
        <v>2407</v>
      </c>
      <c r="C1099" s="827"/>
      <c r="D1099" s="820"/>
      <c r="E1099" s="820">
        <v>0</v>
      </c>
      <c r="F1099" s="820"/>
      <c r="G1099" s="858"/>
      <c r="I1099" s="820"/>
    </row>
    <row r="1100" spans="1:9" s="824" customFormat="1">
      <c r="A1100" s="1397"/>
      <c r="B1100" s="893" t="s">
        <v>322</v>
      </c>
      <c r="C1100" s="827"/>
      <c r="D1100" s="820"/>
      <c r="E1100" s="820">
        <v>0</v>
      </c>
      <c r="F1100" s="820"/>
      <c r="G1100" s="859"/>
      <c r="I1100" s="820"/>
    </row>
    <row r="1101" spans="1:9" s="824" customFormat="1" ht="66">
      <c r="A1101" s="736" t="s">
        <v>178</v>
      </c>
      <c r="B1101" s="893" t="s">
        <v>337</v>
      </c>
      <c r="C1101" s="827"/>
      <c r="D1101" s="820"/>
      <c r="E1101" s="820">
        <v>0</v>
      </c>
      <c r="F1101" s="820"/>
      <c r="G1101" s="859"/>
      <c r="I1101" s="820"/>
    </row>
    <row r="1102" spans="1:9" s="824" customFormat="1" ht="39.6">
      <c r="A1102" s="736" t="s">
        <v>178</v>
      </c>
      <c r="B1102" s="893" t="s">
        <v>2345</v>
      </c>
      <c r="C1102" s="827"/>
      <c r="D1102" s="820"/>
      <c r="E1102" s="820">
        <v>0</v>
      </c>
      <c r="F1102" s="820"/>
      <c r="G1102" s="859"/>
      <c r="I1102" s="820"/>
    </row>
    <row r="1103" spans="1:9" s="824" customFormat="1" ht="26.4">
      <c r="A1103" s="736" t="s">
        <v>178</v>
      </c>
      <c r="B1103" s="893" t="s">
        <v>339</v>
      </c>
      <c r="C1103" s="827"/>
      <c r="D1103" s="820"/>
      <c r="E1103" s="820">
        <v>0</v>
      </c>
      <c r="F1103" s="820"/>
      <c r="G1103" s="859"/>
      <c r="I1103" s="820"/>
    </row>
    <row r="1104" spans="1:9" s="824" customFormat="1" ht="26.4">
      <c r="A1104" s="768"/>
      <c r="B1104" s="893" t="s">
        <v>2400</v>
      </c>
      <c r="C1104" s="818"/>
      <c r="D1104" s="820"/>
      <c r="E1104" s="820"/>
      <c r="F1104" s="820"/>
      <c r="G1104" s="859"/>
    </row>
    <row r="1105" spans="1:9" s="824" customFormat="1">
      <c r="A1105" s="768"/>
      <c r="B1105" s="893" t="s">
        <v>221</v>
      </c>
      <c r="C1105" s="818"/>
      <c r="D1105" s="820"/>
      <c r="E1105" s="820">
        <v>0</v>
      </c>
      <c r="F1105" s="820"/>
      <c r="G1105" s="859"/>
      <c r="I1105" s="820"/>
    </row>
    <row r="1106" spans="1:9" s="824" customFormat="1">
      <c r="A1106" s="768"/>
      <c r="B1106" s="919" t="s">
        <v>387</v>
      </c>
      <c r="C1106" s="818" t="s">
        <v>179</v>
      </c>
      <c r="D1106" s="820">
        <v>210</v>
      </c>
      <c r="E1106" s="820"/>
      <c r="F1106" s="820">
        <f>D1106*E1106</f>
        <v>0</v>
      </c>
    </row>
    <row r="1107" spans="1:9" s="824" customFormat="1">
      <c r="A1107" s="768"/>
      <c r="B1107" s="947" t="s">
        <v>331</v>
      </c>
      <c r="C1107" s="827" t="s">
        <v>179</v>
      </c>
      <c r="D1107" s="820">
        <f>SUM(D1105:D1106)</f>
        <v>210</v>
      </c>
      <c r="E1107" s="820"/>
      <c r="F1107" s="820">
        <f>D1107*E1107</f>
        <v>0</v>
      </c>
      <c r="G1107" s="859"/>
      <c r="I1107" s="820"/>
    </row>
    <row r="1108" spans="1:9" s="824" customFormat="1">
      <c r="A1108" s="768"/>
      <c r="B1108" s="919"/>
      <c r="C1108" s="818"/>
      <c r="D1108" s="820"/>
      <c r="E1108" s="820"/>
      <c r="F1108" s="820"/>
    </row>
    <row r="1109" spans="1:9" s="824" customFormat="1" ht="26.4">
      <c r="A1109" s="1392" t="s">
        <v>428</v>
      </c>
      <c r="B1109" s="917" t="s">
        <v>2408</v>
      </c>
      <c r="C1109" s="818"/>
      <c r="D1109" s="820"/>
      <c r="E1109" s="820">
        <v>0</v>
      </c>
      <c r="F1109" s="820"/>
      <c r="G1109" s="852"/>
      <c r="I1109" s="820"/>
    </row>
    <row r="1110" spans="1:9" s="824" customFormat="1" ht="105.6">
      <c r="A1110" s="1397" t="s">
        <v>335</v>
      </c>
      <c r="B1110" s="948" t="s">
        <v>1893</v>
      </c>
      <c r="C1110" s="827"/>
      <c r="D1110" s="820"/>
      <c r="E1110" s="820">
        <v>0</v>
      </c>
      <c r="F1110" s="820"/>
      <c r="G1110" s="894"/>
      <c r="I1110" s="820"/>
    </row>
    <row r="1111" spans="1:9" s="824" customFormat="1">
      <c r="A1111" s="1397"/>
      <c r="B1111" s="893" t="s">
        <v>322</v>
      </c>
      <c r="C1111" s="827"/>
      <c r="D1111" s="820"/>
      <c r="E1111" s="820">
        <v>0</v>
      </c>
      <c r="F1111" s="820"/>
      <c r="G1111" s="859"/>
      <c r="I1111" s="820"/>
    </row>
    <row r="1112" spans="1:9" s="824" customFormat="1" ht="66">
      <c r="A1112" s="736" t="s">
        <v>178</v>
      </c>
      <c r="B1112" s="893" t="s">
        <v>337</v>
      </c>
      <c r="C1112" s="827"/>
      <c r="D1112" s="820"/>
      <c r="E1112" s="820">
        <v>0</v>
      </c>
      <c r="F1112" s="820"/>
      <c r="G1112" s="859"/>
      <c r="I1112" s="820"/>
    </row>
    <row r="1113" spans="1:9" s="824" customFormat="1" ht="39.6">
      <c r="A1113" s="736" t="s">
        <v>178</v>
      </c>
      <c r="B1113" s="893" t="s">
        <v>2345</v>
      </c>
      <c r="C1113" s="827"/>
      <c r="D1113" s="820"/>
      <c r="E1113" s="820">
        <v>0</v>
      </c>
      <c r="F1113" s="820"/>
      <c r="G1113" s="859"/>
      <c r="I1113" s="820"/>
    </row>
    <row r="1114" spans="1:9" s="824" customFormat="1" ht="26.4">
      <c r="A1114" s="736" t="s">
        <v>178</v>
      </c>
      <c r="B1114" s="893" t="s">
        <v>339</v>
      </c>
      <c r="C1114" s="827"/>
      <c r="D1114" s="820"/>
      <c r="E1114" s="820">
        <v>0</v>
      </c>
      <c r="F1114" s="820"/>
      <c r="G1114" s="859"/>
      <c r="I1114" s="820"/>
    </row>
    <row r="1115" spans="1:9" s="824" customFormat="1" ht="26.4">
      <c r="A1115" s="768"/>
      <c r="B1115" s="893" t="s">
        <v>2400</v>
      </c>
      <c r="C1115" s="818"/>
      <c r="D1115" s="820"/>
      <c r="E1115" s="820"/>
      <c r="F1115" s="820"/>
      <c r="G1115" s="859"/>
    </row>
    <row r="1116" spans="1:9" s="824" customFormat="1">
      <c r="A1116" s="768"/>
      <c r="B1116" s="893" t="s">
        <v>221</v>
      </c>
      <c r="C1116" s="818"/>
      <c r="D1116" s="820"/>
      <c r="E1116" s="820">
        <v>0</v>
      </c>
      <c r="F1116" s="820"/>
      <c r="G1116" s="859"/>
      <c r="I1116" s="820"/>
    </row>
    <row r="1117" spans="1:9" s="824" customFormat="1">
      <c r="A1117" s="768"/>
      <c r="B1117" s="893" t="s">
        <v>386</v>
      </c>
      <c r="C1117" s="827" t="s">
        <v>179</v>
      </c>
      <c r="D1117" s="820">
        <v>120</v>
      </c>
      <c r="E1117" s="820"/>
      <c r="F1117" s="820">
        <f>D1117*E1117</f>
        <v>0</v>
      </c>
      <c r="G1117" s="859"/>
      <c r="I1117" s="820"/>
    </row>
    <row r="1118" spans="1:9" s="824" customFormat="1">
      <c r="A1118" s="768"/>
      <c r="B1118" s="947" t="s">
        <v>331</v>
      </c>
      <c r="C1118" s="827" t="s">
        <v>179</v>
      </c>
      <c r="D1118" s="820">
        <f>SUM(D1116:D1117)</f>
        <v>120</v>
      </c>
      <c r="E1118" s="820"/>
      <c r="F1118" s="820">
        <f>D1118*E1118</f>
        <v>0</v>
      </c>
      <c r="G1118" s="859"/>
      <c r="I1118" s="820"/>
    </row>
    <row r="1119" spans="1:9" s="824" customFormat="1">
      <c r="A1119" s="768"/>
      <c r="B1119" s="919"/>
      <c r="C1119" s="818"/>
      <c r="D1119" s="820"/>
      <c r="E1119" s="820"/>
      <c r="F1119" s="820"/>
      <c r="G1119" s="859"/>
    </row>
    <row r="1120" spans="1:9" s="824" customFormat="1">
      <c r="A1120" s="1392" t="s">
        <v>569</v>
      </c>
      <c r="B1120" s="917" t="s">
        <v>1796</v>
      </c>
      <c r="C1120" s="818"/>
      <c r="D1120" s="820"/>
      <c r="E1120" s="820">
        <v>0</v>
      </c>
      <c r="F1120" s="820"/>
      <c r="G1120" s="852"/>
      <c r="I1120" s="820"/>
    </row>
    <row r="1121" spans="1:10" s="824" customFormat="1" ht="105.6">
      <c r="A1121" s="1397" t="s">
        <v>335</v>
      </c>
      <c r="B1121" s="948" t="s">
        <v>1892</v>
      </c>
      <c r="C1121" s="827"/>
      <c r="D1121" s="820"/>
      <c r="E1121" s="820">
        <v>0</v>
      </c>
      <c r="F1121" s="820"/>
      <c r="G1121" s="894"/>
      <c r="I1121" s="820"/>
    </row>
    <row r="1122" spans="1:10" s="824" customFormat="1">
      <c r="A1122" s="1397"/>
      <c r="B1122" s="893" t="s">
        <v>322</v>
      </c>
      <c r="C1122" s="827"/>
      <c r="D1122" s="820"/>
      <c r="E1122" s="820">
        <v>0</v>
      </c>
      <c r="F1122" s="820"/>
      <c r="G1122" s="859"/>
      <c r="I1122" s="820"/>
    </row>
    <row r="1123" spans="1:10" s="824" customFormat="1" ht="66">
      <c r="A1123" s="736" t="s">
        <v>178</v>
      </c>
      <c r="B1123" s="893" t="s">
        <v>337</v>
      </c>
      <c r="C1123" s="827"/>
      <c r="D1123" s="820"/>
      <c r="E1123" s="820">
        <v>0</v>
      </c>
      <c r="F1123" s="820"/>
      <c r="G1123" s="859"/>
      <c r="I1123" s="820"/>
    </row>
    <row r="1124" spans="1:10" s="824" customFormat="1" ht="39.6">
      <c r="A1124" s="736" t="s">
        <v>178</v>
      </c>
      <c r="B1124" s="893" t="s">
        <v>2345</v>
      </c>
      <c r="C1124" s="827"/>
      <c r="D1124" s="820"/>
      <c r="E1124" s="820">
        <v>0</v>
      </c>
      <c r="F1124" s="820"/>
      <c r="G1124" s="859"/>
      <c r="I1124" s="820"/>
    </row>
    <row r="1125" spans="1:10" s="824" customFormat="1" ht="26.4">
      <c r="A1125" s="736" t="s">
        <v>178</v>
      </c>
      <c r="B1125" s="893" t="s">
        <v>339</v>
      </c>
      <c r="C1125" s="827"/>
      <c r="D1125" s="820"/>
      <c r="E1125" s="820">
        <v>0</v>
      </c>
      <c r="F1125" s="820"/>
      <c r="G1125" s="859"/>
      <c r="I1125" s="820"/>
    </row>
    <row r="1126" spans="1:10" s="824" customFormat="1" ht="26.4">
      <c r="A1126" s="768"/>
      <c r="B1126" s="893" t="s">
        <v>2400</v>
      </c>
      <c r="C1126" s="818"/>
      <c r="D1126" s="820"/>
      <c r="E1126" s="820"/>
      <c r="F1126" s="820"/>
      <c r="G1126" s="859"/>
    </row>
    <row r="1127" spans="1:10" s="824" customFormat="1">
      <c r="A1127" s="768"/>
      <c r="B1127" s="893" t="s">
        <v>221</v>
      </c>
      <c r="C1127" s="818"/>
      <c r="D1127" s="820"/>
      <c r="E1127" s="820">
        <v>0</v>
      </c>
      <c r="F1127" s="820"/>
      <c r="G1127" s="859"/>
      <c r="I1127" s="820"/>
    </row>
    <row r="1128" spans="1:10" s="824" customFormat="1">
      <c r="A1128" s="768"/>
      <c r="B1128" s="919" t="s">
        <v>387</v>
      </c>
      <c r="C1128" s="818" t="s">
        <v>179</v>
      </c>
      <c r="D1128" s="820">
        <v>64</v>
      </c>
      <c r="E1128" s="820"/>
      <c r="F1128" s="820">
        <f>D1128*E1128</f>
        <v>0</v>
      </c>
      <c r="G1128" s="859"/>
      <c r="I1128" s="820"/>
    </row>
    <row r="1129" spans="1:10" s="824" customFormat="1">
      <c r="A1129" s="768"/>
      <c r="B1129" s="947" t="s">
        <v>331</v>
      </c>
      <c r="C1129" s="827" t="s">
        <v>179</v>
      </c>
      <c r="D1129" s="820">
        <f>SUM(D1127:D1128)</f>
        <v>64</v>
      </c>
      <c r="E1129" s="820"/>
      <c r="F1129" s="820">
        <f>D1129*E1129</f>
        <v>0</v>
      </c>
      <c r="G1129" s="859"/>
      <c r="I1129" s="820"/>
    </row>
    <row r="1130" spans="1:10" s="824" customFormat="1">
      <c r="A1130" s="768"/>
      <c r="B1130" s="919"/>
      <c r="C1130" s="818"/>
      <c r="D1130" s="820"/>
      <c r="E1130" s="820"/>
      <c r="F1130" s="820"/>
    </row>
    <row r="1131" spans="1:10" s="1436" customFormat="1">
      <c r="A1131" s="1462" t="s">
        <v>569</v>
      </c>
      <c r="B1131" s="1460" t="s">
        <v>2412</v>
      </c>
      <c r="C1131" s="1358"/>
      <c r="D1131" s="961"/>
      <c r="E1131" s="961"/>
      <c r="F1131" s="961">
        <f t="shared" ref="F1131:F1140" si="54">D1131*E1131</f>
        <v>0</v>
      </c>
      <c r="G1131" s="953"/>
      <c r="J1131" s="954"/>
    </row>
    <row r="1132" spans="1:10" s="1436" customFormat="1" ht="105.6">
      <c r="A1132" s="1436" t="s">
        <v>335</v>
      </c>
      <c r="B1132" s="1357" t="s">
        <v>2413</v>
      </c>
      <c r="C1132" s="1461"/>
      <c r="D1132" s="961"/>
      <c r="E1132" s="961"/>
      <c r="F1132" s="961">
        <f t="shared" si="54"/>
        <v>0</v>
      </c>
      <c r="G1132" s="1435"/>
      <c r="J1132" s="954"/>
    </row>
    <row r="1133" spans="1:10" s="1436" customFormat="1">
      <c r="B1133" s="1357" t="s">
        <v>322</v>
      </c>
      <c r="C1133" s="1461"/>
      <c r="D1133" s="961"/>
      <c r="E1133" s="961"/>
      <c r="F1133" s="961">
        <f t="shared" si="54"/>
        <v>0</v>
      </c>
      <c r="G1133" s="1435"/>
      <c r="J1133" s="954"/>
    </row>
    <row r="1134" spans="1:10" s="1436" customFormat="1" ht="66">
      <c r="B1134" s="1357" t="s">
        <v>337</v>
      </c>
      <c r="C1134" s="1461"/>
      <c r="D1134" s="961"/>
      <c r="E1134" s="961"/>
      <c r="F1134" s="961">
        <f t="shared" si="54"/>
        <v>0</v>
      </c>
      <c r="G1134" s="1435"/>
      <c r="J1134" s="954"/>
    </row>
    <row r="1135" spans="1:10" s="1436" customFormat="1" ht="39.6">
      <c r="A1135" s="1356"/>
      <c r="B1135" s="1357" t="s">
        <v>2410</v>
      </c>
      <c r="C1135" s="1461"/>
      <c r="D1135" s="961"/>
      <c r="E1135" s="961"/>
      <c r="F1135" s="961">
        <f t="shared" si="54"/>
        <v>0</v>
      </c>
      <c r="G1135" s="1435"/>
      <c r="J1135" s="954"/>
    </row>
    <row r="1136" spans="1:10" s="1436" customFormat="1" ht="26.4">
      <c r="A1136" s="1356"/>
      <c r="B1136" s="1357" t="s">
        <v>339</v>
      </c>
      <c r="C1136" s="1461"/>
      <c r="D1136" s="961"/>
      <c r="E1136" s="961"/>
      <c r="F1136" s="961">
        <f t="shared" si="54"/>
        <v>0</v>
      </c>
      <c r="G1136" s="1435"/>
      <c r="J1136" s="954"/>
    </row>
    <row r="1137" spans="1:10" s="1436" customFormat="1" ht="39.6">
      <c r="A1137" s="1356"/>
      <c r="B1137" s="1357" t="s">
        <v>2411</v>
      </c>
      <c r="C1137" s="1358"/>
      <c r="D1137" s="961"/>
      <c r="E1137" s="961"/>
      <c r="F1137" s="961">
        <f t="shared" si="54"/>
        <v>0</v>
      </c>
      <c r="G1137" s="1435"/>
      <c r="J1137" s="954"/>
    </row>
    <row r="1138" spans="1:10" s="1436" customFormat="1">
      <c r="A1138" s="1356"/>
      <c r="B1138" s="1357" t="s">
        <v>331</v>
      </c>
      <c r="C1138" s="1461" t="s">
        <v>179</v>
      </c>
      <c r="D1138" s="961">
        <v>95</v>
      </c>
      <c r="E1138" s="961"/>
      <c r="F1138" s="961">
        <f t="shared" si="54"/>
        <v>0</v>
      </c>
      <c r="G1138" s="1435"/>
      <c r="J1138" s="954"/>
    </row>
    <row r="1139" spans="1:10" s="1436" customFormat="1">
      <c r="A1139" s="1356"/>
      <c r="B1139" s="1357" t="s">
        <v>2403</v>
      </c>
      <c r="C1139" s="1461" t="s">
        <v>179</v>
      </c>
      <c r="D1139" s="961">
        <v>95</v>
      </c>
      <c r="E1139" s="961"/>
      <c r="F1139" s="961">
        <f t="shared" si="54"/>
        <v>0</v>
      </c>
      <c r="G1139" s="1435"/>
      <c r="J1139" s="954"/>
    </row>
    <row r="1140" spans="1:10" s="1436" customFormat="1">
      <c r="A1140" s="1356"/>
      <c r="B1140" s="1357"/>
      <c r="C1140" s="1461"/>
      <c r="D1140" s="961"/>
      <c r="E1140" s="961"/>
      <c r="F1140" s="961">
        <f t="shared" si="54"/>
        <v>0</v>
      </c>
      <c r="G1140" s="1435"/>
      <c r="J1140" s="954"/>
    </row>
    <row r="1141" spans="1:10" s="1436" customFormat="1" ht="26.4">
      <c r="A1141" s="1462" t="s">
        <v>570</v>
      </c>
      <c r="B1141" s="1460" t="s">
        <v>2415</v>
      </c>
      <c r="C1141" s="1358"/>
      <c r="D1141" s="961"/>
      <c r="E1141" s="961"/>
      <c r="F1141" s="961">
        <f t="shared" ref="F1141:F1150" si="55">D1141*E1141</f>
        <v>0</v>
      </c>
      <c r="G1141" s="953"/>
      <c r="J1141" s="954"/>
    </row>
    <row r="1142" spans="1:10" s="1436" customFormat="1" ht="52.8">
      <c r="A1142" s="1436" t="s">
        <v>335</v>
      </c>
      <c r="B1142" s="1357" t="s">
        <v>2416</v>
      </c>
      <c r="C1142" s="1461"/>
      <c r="D1142" s="961"/>
      <c r="E1142" s="961"/>
      <c r="F1142" s="961">
        <f t="shared" si="55"/>
        <v>0</v>
      </c>
      <c r="G1142" s="1435"/>
      <c r="J1142" s="954"/>
    </row>
    <row r="1143" spans="1:10" s="1436" customFormat="1">
      <c r="B1143" s="1357" t="s">
        <v>322</v>
      </c>
      <c r="C1143" s="1461"/>
      <c r="D1143" s="961"/>
      <c r="E1143" s="961"/>
      <c r="F1143" s="961">
        <f t="shared" si="55"/>
        <v>0</v>
      </c>
      <c r="G1143" s="1435"/>
      <c r="J1143" s="954"/>
    </row>
    <row r="1144" spans="1:10" s="1436" customFormat="1" ht="66">
      <c r="B1144" s="1357" t="s">
        <v>337</v>
      </c>
      <c r="C1144" s="1461"/>
      <c r="D1144" s="961"/>
      <c r="E1144" s="961"/>
      <c r="F1144" s="961">
        <f t="shared" si="55"/>
        <v>0</v>
      </c>
      <c r="G1144" s="1435"/>
      <c r="J1144" s="954"/>
    </row>
    <row r="1145" spans="1:10" s="1436" customFormat="1" ht="39.6">
      <c r="A1145" s="1356"/>
      <c r="B1145" s="1357" t="s">
        <v>2410</v>
      </c>
      <c r="C1145" s="1461"/>
      <c r="D1145" s="961"/>
      <c r="E1145" s="961"/>
      <c r="F1145" s="961">
        <f t="shared" si="55"/>
        <v>0</v>
      </c>
      <c r="G1145" s="1435"/>
      <c r="J1145" s="954"/>
    </row>
    <row r="1146" spans="1:10" s="1436" customFormat="1" ht="26.4">
      <c r="A1146" s="1356"/>
      <c r="B1146" s="1357" t="s">
        <v>339</v>
      </c>
      <c r="C1146" s="1461"/>
      <c r="D1146" s="961"/>
      <c r="E1146" s="961"/>
      <c r="F1146" s="961">
        <f t="shared" si="55"/>
        <v>0</v>
      </c>
      <c r="G1146" s="1435"/>
      <c r="J1146" s="954"/>
    </row>
    <row r="1147" spans="1:10" s="1436" customFormat="1" ht="39.6">
      <c r="A1147" s="1356"/>
      <c r="B1147" s="1357" t="s">
        <v>2417</v>
      </c>
      <c r="C1147" s="1358"/>
      <c r="D1147" s="961"/>
      <c r="E1147" s="961"/>
      <c r="F1147" s="961">
        <f t="shared" si="55"/>
        <v>0</v>
      </c>
      <c r="G1147" s="1435"/>
      <c r="J1147" s="954"/>
    </row>
    <row r="1148" spans="1:10" s="1436" customFormat="1">
      <c r="A1148" s="1356"/>
      <c r="B1148" s="1357" t="s">
        <v>331</v>
      </c>
      <c r="C1148" s="1461" t="s">
        <v>179</v>
      </c>
      <c r="D1148" s="961">
        <v>30</v>
      </c>
      <c r="E1148" s="961"/>
      <c r="F1148" s="961">
        <f t="shared" si="55"/>
        <v>0</v>
      </c>
      <c r="G1148" s="1435"/>
      <c r="J1148" s="954"/>
    </row>
    <row r="1149" spans="1:10" s="1436" customFormat="1">
      <c r="A1149" s="1356"/>
      <c r="B1149" s="1357" t="s">
        <v>2403</v>
      </c>
      <c r="C1149" s="1461" t="s">
        <v>179</v>
      </c>
      <c r="D1149" s="961">
        <v>30</v>
      </c>
      <c r="E1149" s="961"/>
      <c r="F1149" s="961">
        <f t="shared" si="55"/>
        <v>0</v>
      </c>
      <c r="G1149" s="1435"/>
      <c r="J1149" s="954"/>
    </row>
    <row r="1150" spans="1:10" s="1436" customFormat="1">
      <c r="A1150" s="1356"/>
      <c r="B1150" s="1357"/>
      <c r="C1150" s="1461"/>
      <c r="D1150" s="961"/>
      <c r="E1150" s="961"/>
      <c r="F1150" s="961">
        <f t="shared" si="55"/>
        <v>0</v>
      </c>
      <c r="G1150" s="1435"/>
      <c r="J1150" s="954"/>
    </row>
    <row r="1151" spans="1:10" s="824" customFormat="1">
      <c r="A1151" s="832"/>
      <c r="B1151" s="919"/>
      <c r="C1151" s="818"/>
      <c r="D1151" s="820"/>
      <c r="E1151" s="820"/>
      <c r="F1151" s="820"/>
    </row>
    <row r="1152" spans="1:10" s="920" customFormat="1">
      <c r="A1152" s="907" t="str">
        <f>A946</f>
        <v>IV.</v>
      </c>
      <c r="B1152" s="908" t="s">
        <v>334</v>
      </c>
      <c r="C1152" s="909"/>
      <c r="D1152" s="910"/>
      <c r="E1152" s="911">
        <v>0</v>
      </c>
      <c r="F1152" s="912">
        <f>SUM(F947:F1151)</f>
        <v>0</v>
      </c>
    </row>
    <row r="1153" spans="1:26">
      <c r="A1153" s="777"/>
      <c r="B1153" s="778"/>
      <c r="C1153" s="712"/>
      <c r="D1153" s="779"/>
      <c r="E1153" s="779"/>
      <c r="F1153" s="796"/>
      <c r="H1153" s="728"/>
      <c r="I1153" s="728"/>
      <c r="J1153" s="728"/>
      <c r="K1153" s="728"/>
      <c r="L1153" s="728"/>
      <c r="M1153" s="728"/>
      <c r="N1153" s="728"/>
      <c r="O1153" s="728"/>
      <c r="P1153" s="728"/>
      <c r="Q1153" s="728"/>
      <c r="R1153" s="728"/>
      <c r="S1153" s="728"/>
      <c r="T1153" s="728"/>
      <c r="U1153" s="728"/>
      <c r="V1153" s="728"/>
      <c r="W1153" s="728"/>
      <c r="X1153" s="728"/>
      <c r="Y1153" s="728"/>
      <c r="Z1153" s="728"/>
    </row>
    <row r="1154" spans="1:26">
      <c r="A1154" s="777"/>
      <c r="B1154" s="778"/>
      <c r="C1154" s="712"/>
      <c r="D1154" s="779"/>
      <c r="E1154" s="779"/>
      <c r="F1154" s="796"/>
      <c r="H1154" s="728"/>
      <c r="I1154" s="728"/>
      <c r="J1154" s="728"/>
      <c r="K1154" s="728"/>
      <c r="L1154" s="728"/>
      <c r="M1154" s="728"/>
      <c r="N1154" s="728"/>
      <c r="O1154" s="728"/>
      <c r="P1154" s="728"/>
      <c r="Q1154" s="728"/>
      <c r="R1154" s="728"/>
      <c r="S1154" s="728"/>
      <c r="T1154" s="728"/>
      <c r="U1154" s="728"/>
      <c r="V1154" s="728"/>
      <c r="W1154" s="728"/>
      <c r="X1154" s="728"/>
      <c r="Y1154" s="728"/>
      <c r="Z1154" s="728"/>
    </row>
    <row r="1155" spans="1:26" s="824" customFormat="1">
      <c r="A1155" s="783" t="s">
        <v>217</v>
      </c>
      <c r="B1155" s="784" t="s">
        <v>368</v>
      </c>
      <c r="C1155" s="785"/>
      <c r="D1155" s="810"/>
      <c r="E1155" s="890"/>
      <c r="F1155" s="891"/>
      <c r="G1155" s="859"/>
    </row>
    <row r="1156" spans="1:26" s="824" customFormat="1">
      <c r="A1156" s="816"/>
      <c r="B1156" s="831"/>
      <c r="C1156" s="818"/>
      <c r="D1156" s="820"/>
      <c r="E1156" s="820"/>
      <c r="F1156" s="820"/>
      <c r="G1156" s="859"/>
    </row>
    <row r="1157" spans="1:26" s="824" customFormat="1">
      <c r="A1157" s="1392"/>
      <c r="B1157" s="831"/>
      <c r="C1157" s="818"/>
      <c r="D1157" s="820"/>
      <c r="E1157" s="820"/>
      <c r="F1157" s="820"/>
      <c r="G1157" s="859"/>
    </row>
    <row r="1158" spans="1:26" s="824" customFormat="1">
      <c r="A1158" s="1392" t="s">
        <v>172</v>
      </c>
      <c r="B1158" s="917" t="s">
        <v>388</v>
      </c>
      <c r="C1158" s="818"/>
      <c r="D1158" s="820"/>
      <c r="E1158" s="820"/>
      <c r="F1158" s="820"/>
      <c r="G1158" s="859"/>
    </row>
    <row r="1159" spans="1:26" s="824" customFormat="1" ht="118.8">
      <c r="A1159" s="1397"/>
      <c r="B1159" s="893" t="s">
        <v>1797</v>
      </c>
      <c r="C1159" s="827"/>
      <c r="D1159" s="820"/>
      <c r="E1159" s="820"/>
      <c r="F1159" s="820"/>
      <c r="G1159" s="852"/>
    </row>
    <row r="1160" spans="1:26" s="824" customFormat="1">
      <c r="A1160" s="1397"/>
      <c r="B1160" s="893" t="s">
        <v>322</v>
      </c>
      <c r="C1160" s="827"/>
      <c r="D1160" s="820"/>
      <c r="E1160" s="820"/>
      <c r="F1160" s="820"/>
      <c r="G1160" s="859"/>
    </row>
    <row r="1161" spans="1:26" s="824" customFormat="1" ht="66">
      <c r="A1161" s="736" t="s">
        <v>178</v>
      </c>
      <c r="B1161" s="893" t="s">
        <v>370</v>
      </c>
      <c r="C1161" s="827"/>
      <c r="D1161" s="820"/>
      <c r="E1161" s="820"/>
      <c r="F1161" s="820"/>
      <c r="G1161" s="859"/>
    </row>
    <row r="1162" spans="1:26" s="857" customFormat="1">
      <c r="A1162" s="736" t="s">
        <v>178</v>
      </c>
      <c r="B1162" s="789" t="s">
        <v>323</v>
      </c>
      <c r="C1162" s="916"/>
      <c r="D1162" s="815"/>
      <c r="E1162" s="815"/>
      <c r="F1162" s="815">
        <f>D1162*E1162</f>
        <v>0</v>
      </c>
      <c r="G1162" s="859"/>
    </row>
    <row r="1163" spans="1:26" s="857" customFormat="1" ht="39.6">
      <c r="A1163" s="736" t="s">
        <v>178</v>
      </c>
      <c r="B1163" s="90" t="s">
        <v>313</v>
      </c>
      <c r="C1163" s="846"/>
      <c r="D1163" s="815"/>
      <c r="E1163" s="815"/>
      <c r="F1163" s="815"/>
      <c r="G1163" s="859"/>
    </row>
    <row r="1164" spans="1:26" s="824" customFormat="1" ht="26.4">
      <c r="A1164" s="768"/>
      <c r="B1164" s="893" t="s">
        <v>373</v>
      </c>
      <c r="C1164" s="818"/>
      <c r="D1164" s="820"/>
      <c r="E1164" s="820"/>
      <c r="F1164" s="820"/>
      <c r="G1164" s="859"/>
    </row>
    <row r="1165" spans="1:26" s="824" customFormat="1">
      <c r="A1165" s="768"/>
      <c r="B1165" s="893"/>
      <c r="C1165" s="827" t="s">
        <v>179</v>
      </c>
      <c r="D1165" s="820">
        <v>1350</v>
      </c>
      <c r="E1165" s="820"/>
      <c r="F1165" s="820">
        <f>D1165*E1165</f>
        <v>0</v>
      </c>
      <c r="G1165" s="859"/>
    </row>
    <row r="1166" spans="1:26" s="824" customFormat="1">
      <c r="A1166" s="768"/>
      <c r="B1166" s="893"/>
      <c r="C1166" s="827"/>
      <c r="D1166" s="820"/>
      <c r="E1166" s="820"/>
      <c r="F1166" s="820"/>
      <c r="G1166" s="859"/>
    </row>
    <row r="1167" spans="1:26" s="824" customFormat="1">
      <c r="A1167" s="1392" t="s">
        <v>202</v>
      </c>
      <c r="B1167" s="917" t="s">
        <v>371</v>
      </c>
      <c r="C1167" s="818"/>
      <c r="D1167" s="820"/>
      <c r="E1167" s="820"/>
      <c r="F1167" s="820"/>
      <c r="G1167" s="859"/>
    </row>
    <row r="1168" spans="1:26" s="824" customFormat="1" ht="105.6">
      <c r="A1168" s="1397" t="s">
        <v>335</v>
      </c>
      <c r="B1168" s="893" t="s">
        <v>1798</v>
      </c>
      <c r="C1168" s="827"/>
      <c r="D1168" s="820"/>
      <c r="E1168" s="820"/>
      <c r="F1168" s="820"/>
      <c r="G1168" s="852"/>
    </row>
    <row r="1169" spans="1:7" s="824" customFormat="1">
      <c r="A1169" s="1397"/>
      <c r="B1169" s="893" t="s">
        <v>322</v>
      </c>
      <c r="C1169" s="827"/>
      <c r="D1169" s="820"/>
      <c r="E1169" s="820"/>
      <c r="F1169" s="820"/>
      <c r="G1169" s="859"/>
    </row>
    <row r="1170" spans="1:7" s="824" customFormat="1" ht="66">
      <c r="A1170" s="736" t="s">
        <v>178</v>
      </c>
      <c r="B1170" s="893" t="s">
        <v>370</v>
      </c>
      <c r="C1170" s="827"/>
      <c r="D1170" s="820"/>
      <c r="E1170" s="820"/>
      <c r="F1170" s="820"/>
      <c r="G1170" s="859"/>
    </row>
    <row r="1171" spans="1:7" s="857" customFormat="1">
      <c r="A1171" s="736" t="s">
        <v>178</v>
      </c>
      <c r="B1171" s="789" t="s">
        <v>323</v>
      </c>
      <c r="C1171" s="916"/>
      <c r="D1171" s="815"/>
      <c r="E1171" s="815"/>
      <c r="F1171" s="815">
        <f>D1171*E1171</f>
        <v>0</v>
      </c>
      <c r="G1171" s="859"/>
    </row>
    <row r="1172" spans="1:7" s="857" customFormat="1" ht="39.6">
      <c r="A1172" s="736" t="s">
        <v>178</v>
      </c>
      <c r="B1172" s="90" t="s">
        <v>313</v>
      </c>
      <c r="C1172" s="846"/>
      <c r="D1172" s="815"/>
      <c r="E1172" s="815"/>
      <c r="F1172" s="815"/>
      <c r="G1172" s="859"/>
    </row>
    <row r="1173" spans="1:7" s="824" customFormat="1" ht="26.4">
      <c r="A1173" s="768"/>
      <c r="B1173" s="893" t="s">
        <v>372</v>
      </c>
      <c r="C1173" s="818"/>
      <c r="D1173" s="820"/>
      <c r="E1173" s="820"/>
      <c r="F1173" s="820"/>
      <c r="G1173" s="859"/>
    </row>
    <row r="1174" spans="1:7" s="824" customFormat="1">
      <c r="A1174" s="768"/>
      <c r="B1174" s="893"/>
      <c r="C1174" s="827" t="s">
        <v>226</v>
      </c>
      <c r="D1174" s="820">
        <v>500</v>
      </c>
      <c r="E1174" s="820"/>
      <c r="F1174" s="820">
        <f>D1174*E1174</f>
        <v>0</v>
      </c>
      <c r="G1174" s="859"/>
    </row>
    <row r="1175" spans="1:7" s="824" customFormat="1">
      <c r="A1175" s="768"/>
      <c r="B1175" s="893"/>
      <c r="C1175" s="827"/>
      <c r="D1175" s="820"/>
      <c r="E1175" s="820"/>
      <c r="F1175" s="820"/>
      <c r="G1175" s="859"/>
    </row>
    <row r="1176" spans="1:7" s="824" customFormat="1" ht="26.4">
      <c r="A1176" s="1392" t="s">
        <v>203</v>
      </c>
      <c r="B1176" s="917" t="s">
        <v>374</v>
      </c>
      <c r="C1176" s="818"/>
      <c r="D1176" s="820"/>
      <c r="E1176" s="820"/>
      <c r="F1176" s="820"/>
      <c r="G1176" s="859"/>
    </row>
    <row r="1177" spans="1:7" s="824" customFormat="1" ht="118.8">
      <c r="A1177" s="1397" t="s">
        <v>335</v>
      </c>
      <c r="B1177" s="893" t="s">
        <v>1799</v>
      </c>
      <c r="C1177" s="827"/>
      <c r="D1177" s="820"/>
      <c r="E1177" s="820"/>
      <c r="F1177" s="820"/>
      <c r="G1177" s="852"/>
    </row>
    <row r="1178" spans="1:7" s="824" customFormat="1">
      <c r="A1178" s="1397"/>
      <c r="B1178" s="893" t="s">
        <v>322</v>
      </c>
      <c r="C1178" s="827"/>
      <c r="D1178" s="820"/>
      <c r="E1178" s="820"/>
      <c r="F1178" s="820"/>
      <c r="G1178" s="859"/>
    </row>
    <row r="1179" spans="1:7" s="824" customFormat="1" ht="66">
      <c r="A1179" s="736" t="s">
        <v>178</v>
      </c>
      <c r="B1179" s="893" t="s">
        <v>370</v>
      </c>
      <c r="C1179" s="827"/>
      <c r="D1179" s="820"/>
      <c r="E1179" s="820"/>
      <c r="F1179" s="820"/>
      <c r="G1179" s="859"/>
    </row>
    <row r="1180" spans="1:7" s="857" customFormat="1">
      <c r="A1180" s="736" t="s">
        <v>178</v>
      </c>
      <c r="B1180" s="789" t="s">
        <v>323</v>
      </c>
      <c r="C1180" s="916"/>
      <c r="D1180" s="815"/>
      <c r="E1180" s="815"/>
      <c r="F1180" s="815">
        <f>D1180*E1180</f>
        <v>0</v>
      </c>
      <c r="G1180" s="859"/>
    </row>
    <row r="1181" spans="1:7" s="857" customFormat="1" ht="39.6">
      <c r="A1181" s="736" t="s">
        <v>178</v>
      </c>
      <c r="B1181" s="90" t="s">
        <v>313</v>
      </c>
      <c r="C1181" s="846"/>
      <c r="D1181" s="815"/>
      <c r="E1181" s="815"/>
      <c r="F1181" s="815"/>
      <c r="G1181" s="859"/>
    </row>
    <row r="1182" spans="1:7" s="824" customFormat="1" ht="26.4">
      <c r="A1182" s="768"/>
      <c r="B1182" s="893" t="s">
        <v>375</v>
      </c>
      <c r="C1182" s="818"/>
      <c r="D1182" s="820"/>
      <c r="E1182" s="820"/>
      <c r="F1182" s="820"/>
      <c r="G1182" s="859"/>
    </row>
    <row r="1183" spans="1:7" s="824" customFormat="1">
      <c r="A1183" s="768"/>
      <c r="B1183" s="893"/>
      <c r="C1183" s="827" t="s">
        <v>226</v>
      </c>
      <c r="D1183" s="820">
        <v>450</v>
      </c>
      <c r="E1183" s="820"/>
      <c r="F1183" s="820">
        <f>D1183*E1183</f>
        <v>0</v>
      </c>
      <c r="G1183" s="859"/>
    </row>
    <row r="1184" spans="1:7" s="824" customFormat="1">
      <c r="A1184" s="768"/>
      <c r="B1184" s="893"/>
      <c r="C1184" s="827"/>
      <c r="D1184" s="820"/>
      <c r="E1184" s="820"/>
      <c r="F1184" s="820"/>
      <c r="G1184" s="859"/>
    </row>
    <row r="1185" spans="1:7" s="824" customFormat="1">
      <c r="A1185" s="1392" t="s">
        <v>205</v>
      </c>
      <c r="B1185" s="917" t="s">
        <v>376</v>
      </c>
      <c r="C1185" s="818"/>
      <c r="D1185" s="820"/>
      <c r="E1185" s="820"/>
      <c r="F1185" s="820"/>
      <c r="G1185" s="859"/>
    </row>
    <row r="1186" spans="1:7" s="824" customFormat="1" ht="66">
      <c r="A1186" s="1397" t="s">
        <v>335</v>
      </c>
      <c r="B1186" s="893" t="s">
        <v>379</v>
      </c>
      <c r="C1186" s="827"/>
      <c r="D1186" s="820"/>
      <c r="E1186" s="820"/>
      <c r="F1186" s="820"/>
      <c r="G1186" s="859"/>
    </row>
    <row r="1187" spans="1:7" s="824" customFormat="1">
      <c r="A1187" s="1397"/>
      <c r="B1187" s="893" t="s">
        <v>322</v>
      </c>
      <c r="C1187" s="827"/>
      <c r="D1187" s="820"/>
      <c r="E1187" s="820"/>
      <c r="F1187" s="820"/>
      <c r="G1187" s="859"/>
    </row>
    <row r="1188" spans="1:7" s="824" customFormat="1" ht="66">
      <c r="A1188" s="736" t="s">
        <v>178</v>
      </c>
      <c r="B1188" s="893" t="s">
        <v>377</v>
      </c>
      <c r="C1188" s="827"/>
      <c r="D1188" s="820"/>
      <c r="E1188" s="820"/>
      <c r="F1188" s="820"/>
      <c r="G1188" s="859"/>
    </row>
    <row r="1189" spans="1:7" s="857" customFormat="1">
      <c r="A1189" s="736" t="s">
        <v>178</v>
      </c>
      <c r="B1189" s="789" t="s">
        <v>323</v>
      </c>
      <c r="C1189" s="916"/>
      <c r="D1189" s="815"/>
      <c r="E1189" s="815"/>
      <c r="F1189" s="815">
        <f>D1189*E1189</f>
        <v>0</v>
      </c>
      <c r="G1189" s="859"/>
    </row>
    <row r="1190" spans="1:7" s="857" customFormat="1" ht="39.6">
      <c r="A1190" s="736" t="s">
        <v>178</v>
      </c>
      <c r="B1190" s="90" t="s">
        <v>313</v>
      </c>
      <c r="C1190" s="846"/>
      <c r="D1190" s="815"/>
      <c r="E1190" s="815"/>
      <c r="F1190" s="815"/>
      <c r="G1190" s="859"/>
    </row>
    <row r="1191" spans="1:7" s="824" customFormat="1" ht="26.4">
      <c r="A1191" s="768"/>
      <c r="B1191" s="893" t="s">
        <v>378</v>
      </c>
      <c r="C1191" s="818"/>
      <c r="D1191" s="820"/>
      <c r="E1191" s="820"/>
      <c r="F1191" s="820"/>
      <c r="G1191" s="859"/>
    </row>
    <row r="1192" spans="1:7" s="824" customFormat="1">
      <c r="A1192" s="768"/>
      <c r="B1192" s="893"/>
      <c r="C1192" s="827" t="s">
        <v>179</v>
      </c>
      <c r="D1192" s="820">
        <v>1200</v>
      </c>
      <c r="E1192" s="820"/>
      <c r="F1192" s="820">
        <f>D1192*E1192</f>
        <v>0</v>
      </c>
      <c r="G1192" s="859"/>
    </row>
    <row r="1193" spans="1:7" s="824" customFormat="1">
      <c r="A1193" s="768"/>
      <c r="B1193" s="893"/>
      <c r="C1193" s="827"/>
      <c r="D1193" s="820"/>
      <c r="E1193" s="820"/>
      <c r="F1193" s="820"/>
      <c r="G1193" s="859"/>
    </row>
    <row r="1194" spans="1:7" s="824" customFormat="1">
      <c r="A1194" s="1392" t="s">
        <v>206</v>
      </c>
      <c r="B1194" s="917" t="s">
        <v>382</v>
      </c>
      <c r="C1194" s="818"/>
      <c r="D1194" s="820"/>
      <c r="E1194" s="820"/>
      <c r="F1194" s="820"/>
      <c r="G1194" s="859"/>
    </row>
    <row r="1195" spans="1:7" s="824" customFormat="1" ht="66">
      <c r="A1195" s="1397" t="s">
        <v>335</v>
      </c>
      <c r="B1195" s="893" t="s">
        <v>383</v>
      </c>
      <c r="C1195" s="827"/>
      <c r="D1195" s="820"/>
      <c r="E1195" s="820"/>
      <c r="F1195" s="820"/>
      <c r="G1195" s="859"/>
    </row>
    <row r="1196" spans="1:7" s="824" customFormat="1">
      <c r="A1196" s="1397"/>
      <c r="B1196" s="893" t="s">
        <v>322</v>
      </c>
      <c r="C1196" s="827"/>
      <c r="D1196" s="820"/>
      <c r="E1196" s="820"/>
      <c r="F1196" s="820"/>
      <c r="G1196" s="859"/>
    </row>
    <row r="1197" spans="1:7" s="824" customFormat="1" ht="26.4">
      <c r="A1197" s="736" t="s">
        <v>178</v>
      </c>
      <c r="B1197" s="893" t="s">
        <v>384</v>
      </c>
      <c r="C1197" s="827"/>
      <c r="D1197" s="820"/>
      <c r="E1197" s="820"/>
      <c r="F1197" s="820"/>
      <c r="G1197" s="859"/>
    </row>
    <row r="1198" spans="1:7" s="857" customFormat="1">
      <c r="A1198" s="736" t="s">
        <v>178</v>
      </c>
      <c r="B1198" s="789" t="s">
        <v>323</v>
      </c>
      <c r="C1198" s="916"/>
      <c r="D1198" s="815"/>
      <c r="E1198" s="815"/>
      <c r="F1198" s="815">
        <f>D1198*E1198</f>
        <v>0</v>
      </c>
      <c r="G1198" s="859"/>
    </row>
    <row r="1199" spans="1:7" s="824" customFormat="1">
      <c r="A1199" s="768"/>
      <c r="B1199" s="893" t="s">
        <v>385</v>
      </c>
      <c r="C1199" s="818"/>
      <c r="D1199" s="820"/>
      <c r="E1199" s="820"/>
      <c r="F1199" s="820"/>
      <c r="G1199" s="859"/>
    </row>
    <row r="1200" spans="1:7" s="824" customFormat="1">
      <c r="A1200" s="768"/>
      <c r="B1200" s="893"/>
      <c r="C1200" s="827" t="s">
        <v>179</v>
      </c>
      <c r="D1200" s="820">
        <v>1350</v>
      </c>
      <c r="E1200" s="820"/>
      <c r="F1200" s="820">
        <f>D1200*E1200</f>
        <v>0</v>
      </c>
      <c r="G1200" s="859"/>
    </row>
    <row r="1201" spans="1:26" s="824" customFormat="1">
      <c r="A1201" s="768"/>
      <c r="B1201" s="893"/>
      <c r="C1201" s="827"/>
      <c r="D1201" s="820"/>
      <c r="E1201" s="820"/>
      <c r="F1201" s="820"/>
      <c r="G1201" s="859"/>
    </row>
    <row r="1202" spans="1:26" s="824" customFormat="1">
      <c r="A1202" s="1392" t="s">
        <v>207</v>
      </c>
      <c r="B1202" s="917" t="s">
        <v>1800</v>
      </c>
      <c r="C1202" s="818"/>
      <c r="D1202" s="820"/>
      <c r="E1202" s="820"/>
      <c r="F1202" s="820"/>
      <c r="G1202" s="859"/>
    </row>
    <row r="1203" spans="1:26" s="824" customFormat="1" ht="39.6">
      <c r="A1203" s="1397" t="s">
        <v>335</v>
      </c>
      <c r="B1203" s="893" t="s">
        <v>380</v>
      </c>
      <c r="C1203" s="827"/>
      <c r="D1203" s="820"/>
      <c r="E1203" s="820"/>
      <c r="F1203" s="820"/>
      <c r="G1203" s="859"/>
    </row>
    <row r="1204" spans="1:26" s="824" customFormat="1">
      <c r="A1204" s="1397"/>
      <c r="B1204" s="893" t="s">
        <v>322</v>
      </c>
      <c r="C1204" s="827"/>
      <c r="D1204" s="820"/>
      <c r="E1204" s="820"/>
      <c r="F1204" s="820"/>
      <c r="G1204" s="859"/>
    </row>
    <row r="1205" spans="1:26" s="824" customFormat="1">
      <c r="A1205" s="736" t="s">
        <v>178</v>
      </c>
      <c r="B1205" s="893" t="s">
        <v>381</v>
      </c>
      <c r="C1205" s="827"/>
      <c r="D1205" s="820"/>
      <c r="E1205" s="820"/>
      <c r="F1205" s="820"/>
      <c r="G1205" s="859"/>
    </row>
    <row r="1206" spans="1:26" s="857" customFormat="1">
      <c r="A1206" s="736" t="s">
        <v>178</v>
      </c>
      <c r="B1206" s="789" t="s">
        <v>323</v>
      </c>
      <c r="C1206" s="916"/>
      <c r="D1206" s="815"/>
      <c r="E1206" s="815"/>
      <c r="F1206" s="815">
        <f>D1206*E1206</f>
        <v>0</v>
      </c>
      <c r="G1206" s="859"/>
    </row>
    <row r="1207" spans="1:26" s="824" customFormat="1" ht="26.4">
      <c r="A1207" s="768"/>
      <c r="B1207" s="893" t="s">
        <v>378</v>
      </c>
      <c r="C1207" s="818"/>
      <c r="D1207" s="820"/>
      <c r="E1207" s="820"/>
      <c r="F1207" s="820"/>
      <c r="G1207" s="859"/>
    </row>
    <row r="1208" spans="1:26" s="824" customFormat="1">
      <c r="A1208" s="768"/>
      <c r="B1208" s="893"/>
      <c r="C1208" s="827" t="s">
        <v>201</v>
      </c>
      <c r="D1208" s="820">
        <v>1</v>
      </c>
      <c r="E1208" s="820"/>
      <c r="F1208" s="820">
        <f>D1208*E1208</f>
        <v>0</v>
      </c>
      <c r="G1208" s="859"/>
    </row>
    <row r="1209" spans="1:26" s="824" customFormat="1">
      <c r="A1209" s="844"/>
      <c r="B1209" s="917"/>
      <c r="C1209" s="818"/>
      <c r="D1209" s="820"/>
      <c r="E1209" s="820"/>
      <c r="F1209" s="820"/>
      <c r="G1209" s="859"/>
    </row>
    <row r="1210" spans="1:26" s="824" customFormat="1">
      <c r="A1210" s="832"/>
      <c r="B1210" s="919"/>
      <c r="C1210" s="818"/>
      <c r="D1210" s="820"/>
      <c r="E1210" s="820"/>
      <c r="F1210" s="820"/>
      <c r="G1210" s="859"/>
    </row>
    <row r="1211" spans="1:26" s="920" customFormat="1">
      <c r="A1211" s="907" t="str">
        <f>A1155</f>
        <v>V.</v>
      </c>
      <c r="B1211" s="908" t="s">
        <v>369</v>
      </c>
      <c r="C1211" s="909"/>
      <c r="D1211" s="910"/>
      <c r="E1211" s="911">
        <v>0</v>
      </c>
      <c r="F1211" s="912">
        <f>SUM(F1159:F1210)</f>
        <v>0</v>
      </c>
      <c r="G1211" s="921"/>
    </row>
    <row r="1212" spans="1:26">
      <c r="A1212" s="777"/>
      <c r="B1212" s="778"/>
      <c r="C1212" s="712"/>
      <c r="D1212" s="779"/>
      <c r="E1212" s="779"/>
      <c r="F1212" s="796"/>
      <c r="H1212" s="728"/>
      <c r="I1212" s="728"/>
      <c r="J1212" s="728"/>
      <c r="K1212" s="728"/>
      <c r="L1212" s="728"/>
      <c r="M1212" s="728"/>
      <c r="N1212" s="728"/>
      <c r="O1212" s="728"/>
      <c r="P1212" s="728"/>
      <c r="Q1212" s="728"/>
      <c r="R1212" s="728"/>
      <c r="S1212" s="728"/>
      <c r="T1212" s="728"/>
      <c r="U1212" s="728"/>
      <c r="V1212" s="728"/>
      <c r="W1212" s="728"/>
      <c r="X1212" s="728"/>
      <c r="Y1212" s="728"/>
      <c r="Z1212" s="728"/>
    </row>
    <row r="1213" spans="1:26">
      <c r="A1213" s="777"/>
      <c r="B1213" s="778"/>
      <c r="C1213" s="712"/>
      <c r="D1213" s="779"/>
      <c r="E1213" s="779"/>
      <c r="F1213" s="796"/>
      <c r="G1213" s="852"/>
      <c r="H1213" s="728"/>
      <c r="I1213" s="728"/>
      <c r="J1213" s="728"/>
      <c r="K1213" s="728"/>
      <c r="L1213" s="728"/>
      <c r="M1213" s="728"/>
      <c r="N1213" s="728"/>
      <c r="O1213" s="728"/>
      <c r="P1213" s="728"/>
      <c r="Q1213" s="728"/>
      <c r="R1213" s="728"/>
      <c r="S1213" s="728"/>
      <c r="T1213" s="728"/>
      <c r="U1213" s="728"/>
      <c r="V1213" s="728"/>
      <c r="W1213" s="728"/>
      <c r="X1213" s="728"/>
      <c r="Y1213" s="728"/>
      <c r="Z1213" s="728"/>
    </row>
    <row r="1214" spans="1:26" s="824" customFormat="1">
      <c r="A1214" s="783" t="s">
        <v>1801</v>
      </c>
      <c r="B1214" s="809" t="s">
        <v>1802</v>
      </c>
      <c r="C1214" s="785"/>
      <c r="D1214" s="810"/>
      <c r="E1214" s="810">
        <v>0</v>
      </c>
      <c r="F1214" s="891"/>
      <c r="G1214" s="859"/>
      <c r="J1214" s="728"/>
    </row>
    <row r="1215" spans="1:26" s="824" customFormat="1">
      <c r="A1215" s="816"/>
      <c r="B1215" s="816"/>
      <c r="C1215" s="818"/>
      <c r="D1215" s="820"/>
      <c r="E1215" s="820">
        <v>0</v>
      </c>
      <c r="F1215" s="820"/>
      <c r="G1215" s="859"/>
      <c r="J1215" s="728"/>
    </row>
    <row r="1216" spans="1:26" s="824" customFormat="1">
      <c r="A1216" s="1392"/>
      <c r="B1216" s="816"/>
      <c r="C1216" s="818"/>
      <c r="D1216" s="820"/>
      <c r="E1216" s="820"/>
      <c r="F1216" s="820"/>
      <c r="G1216" s="859"/>
      <c r="J1216" s="728"/>
    </row>
    <row r="1217" spans="1:10" s="824" customFormat="1">
      <c r="A1217" s="1392" t="s">
        <v>172</v>
      </c>
      <c r="B1217" s="817" t="s">
        <v>2210</v>
      </c>
      <c r="C1217" s="818"/>
      <c r="D1217" s="820"/>
      <c r="E1217" s="820">
        <v>0</v>
      </c>
      <c r="F1217" s="820"/>
      <c r="G1217" s="859"/>
      <c r="H1217" s="727"/>
      <c r="J1217" s="728"/>
    </row>
    <row r="1218" spans="1:10" s="824" customFormat="1" ht="184.8">
      <c r="A1218" s="768"/>
      <c r="B1218" s="825" t="s">
        <v>2211</v>
      </c>
      <c r="C1218" s="818"/>
      <c r="D1218" s="820"/>
      <c r="E1218" s="820"/>
      <c r="F1218" s="820">
        <f t="shared" ref="F1218:F1229" si="56">D1218*E1218</f>
        <v>0</v>
      </c>
    </row>
    <row r="1219" spans="1:10" s="824" customFormat="1">
      <c r="A1219" s="768"/>
      <c r="B1219" s="825" t="s">
        <v>322</v>
      </c>
      <c r="C1219" s="818"/>
      <c r="D1219" s="820"/>
      <c r="E1219" s="820"/>
      <c r="F1219" s="820">
        <f t="shared" si="56"/>
        <v>0</v>
      </c>
    </row>
    <row r="1220" spans="1:10" s="824" customFormat="1" ht="52.8">
      <c r="A1220" s="768"/>
      <c r="B1220" s="825" t="s">
        <v>2207</v>
      </c>
      <c r="C1220" s="818"/>
      <c r="D1220" s="820"/>
      <c r="E1220" s="820"/>
      <c r="F1220" s="820">
        <f t="shared" si="56"/>
        <v>0</v>
      </c>
    </row>
    <row r="1221" spans="1:10" s="824" customFormat="1" ht="39.6">
      <c r="A1221" s="768"/>
      <c r="B1221" s="922" t="s">
        <v>1803</v>
      </c>
      <c r="C1221" s="818"/>
      <c r="D1221" s="820"/>
      <c r="E1221" s="820"/>
      <c r="F1221" s="820">
        <f t="shared" si="56"/>
        <v>0</v>
      </c>
    </row>
    <row r="1222" spans="1:10" s="824" customFormat="1" ht="66">
      <c r="A1222" s="768"/>
      <c r="B1222" s="825" t="s">
        <v>2208</v>
      </c>
      <c r="C1222" s="818"/>
      <c r="D1222" s="820"/>
      <c r="E1222" s="820"/>
      <c r="F1222" s="820">
        <f t="shared" si="56"/>
        <v>0</v>
      </c>
    </row>
    <row r="1223" spans="1:10" s="824" customFormat="1" ht="26.4">
      <c r="A1223" s="768"/>
      <c r="B1223" s="825" t="s">
        <v>2209</v>
      </c>
      <c r="C1223" s="818"/>
      <c r="D1223" s="820"/>
      <c r="E1223" s="820"/>
      <c r="F1223" s="820">
        <f t="shared" si="56"/>
        <v>0</v>
      </c>
    </row>
    <row r="1224" spans="1:10" s="824" customFormat="1" ht="26.4">
      <c r="A1224" s="768"/>
      <c r="B1224" s="825" t="s">
        <v>1804</v>
      </c>
      <c r="C1224" s="818"/>
      <c r="D1224" s="820"/>
      <c r="E1224" s="820"/>
      <c r="F1224" s="820">
        <f t="shared" si="56"/>
        <v>0</v>
      </c>
    </row>
    <row r="1225" spans="1:10" s="824" customFormat="1" ht="66">
      <c r="A1225" s="768"/>
      <c r="B1225" s="825" t="s">
        <v>1805</v>
      </c>
      <c r="C1225" s="818"/>
      <c r="D1225" s="820"/>
      <c r="E1225" s="820"/>
      <c r="F1225" s="820">
        <f t="shared" si="56"/>
        <v>0</v>
      </c>
    </row>
    <row r="1226" spans="1:10" s="824" customFormat="1" ht="26.4">
      <c r="A1226" s="768"/>
      <c r="B1226" s="825" t="s">
        <v>1806</v>
      </c>
      <c r="C1226" s="818"/>
      <c r="D1226" s="820"/>
      <c r="E1226" s="820"/>
      <c r="F1226" s="820">
        <f t="shared" si="56"/>
        <v>0</v>
      </c>
    </row>
    <row r="1227" spans="1:10" s="824" customFormat="1">
      <c r="A1227" s="768"/>
      <c r="B1227" s="832" t="s">
        <v>1807</v>
      </c>
      <c r="C1227" s="818"/>
      <c r="D1227" s="820"/>
      <c r="E1227" s="820"/>
      <c r="F1227" s="820">
        <f t="shared" si="56"/>
        <v>0</v>
      </c>
    </row>
    <row r="1228" spans="1:10" s="824" customFormat="1" ht="39.6">
      <c r="A1228" s="768"/>
      <c r="B1228" s="86" t="s">
        <v>1808</v>
      </c>
      <c r="C1228" s="923"/>
      <c r="D1228" s="820"/>
      <c r="E1228" s="820"/>
      <c r="F1228" s="820">
        <f t="shared" si="56"/>
        <v>0</v>
      </c>
    </row>
    <row r="1229" spans="1:10" s="824" customFormat="1">
      <c r="A1229" s="768"/>
      <c r="B1229" s="825" t="s">
        <v>221</v>
      </c>
      <c r="C1229" s="818"/>
      <c r="D1229" s="820"/>
      <c r="E1229" s="820"/>
      <c r="F1229" s="820">
        <f t="shared" si="56"/>
        <v>0</v>
      </c>
    </row>
    <row r="1230" spans="1:10" s="824" customFormat="1">
      <c r="A1230" s="768"/>
      <c r="B1230" s="832"/>
      <c r="C1230" s="818" t="s">
        <v>179</v>
      </c>
      <c r="D1230" s="820">
        <v>490</v>
      </c>
      <c r="E1230" s="820"/>
      <c r="F1230" s="820">
        <f>D1230*E1230</f>
        <v>0</v>
      </c>
      <c r="G1230" s="859"/>
      <c r="J1230" s="728"/>
    </row>
    <row r="1231" spans="1:10" s="824" customFormat="1">
      <c r="A1231" s="768"/>
      <c r="B1231" s="832"/>
      <c r="C1231" s="818"/>
      <c r="D1231" s="820"/>
      <c r="E1231" s="820"/>
      <c r="F1231" s="820"/>
      <c r="G1231" s="859"/>
      <c r="J1231" s="728"/>
    </row>
    <row r="1232" spans="1:10" s="824" customFormat="1" ht="26.4">
      <c r="A1232" s="902" t="s">
        <v>202</v>
      </c>
      <c r="B1232" s="817" t="s">
        <v>1809</v>
      </c>
      <c r="C1232" s="818"/>
      <c r="D1232" s="820"/>
      <c r="E1232" s="820"/>
      <c r="F1232" s="820">
        <f t="shared" ref="F1232:F1245" si="57">D1232*E1232</f>
        <v>0</v>
      </c>
    </row>
    <row r="1233" spans="1:10" s="824" customFormat="1" ht="132">
      <c r="A1233" s="768"/>
      <c r="B1233" s="924" t="s">
        <v>1810</v>
      </c>
      <c r="C1233" s="818"/>
      <c r="D1233" s="820"/>
      <c r="E1233" s="820"/>
      <c r="F1233" s="820">
        <f t="shared" si="57"/>
        <v>0</v>
      </c>
    </row>
    <row r="1234" spans="1:10" s="824" customFormat="1">
      <c r="A1234" s="768"/>
      <c r="B1234" s="825" t="s">
        <v>322</v>
      </c>
      <c r="C1234" s="818"/>
      <c r="D1234" s="820"/>
      <c r="E1234" s="820"/>
      <c r="F1234" s="820">
        <f t="shared" si="57"/>
        <v>0</v>
      </c>
    </row>
    <row r="1235" spans="1:10" s="824" customFormat="1" ht="52.8">
      <c r="A1235" s="768"/>
      <c r="B1235" s="825" t="s">
        <v>1811</v>
      </c>
      <c r="C1235" s="818"/>
      <c r="D1235" s="820"/>
      <c r="E1235" s="820"/>
      <c r="F1235" s="820">
        <f t="shared" si="57"/>
        <v>0</v>
      </c>
    </row>
    <row r="1236" spans="1:10" s="824" customFormat="1" ht="79.2">
      <c r="A1236" s="768"/>
      <c r="B1236" s="825" t="s">
        <v>1812</v>
      </c>
      <c r="C1236" s="818"/>
      <c r="D1236" s="820"/>
      <c r="E1236" s="820"/>
      <c r="F1236" s="820">
        <f t="shared" si="57"/>
        <v>0</v>
      </c>
    </row>
    <row r="1237" spans="1:10" s="824" customFormat="1" ht="52.8">
      <c r="A1237" s="768"/>
      <c r="B1237" s="825" t="s">
        <v>1813</v>
      </c>
      <c r="C1237" s="818"/>
      <c r="D1237" s="820"/>
      <c r="E1237" s="820"/>
      <c r="F1237" s="820">
        <f t="shared" si="57"/>
        <v>0</v>
      </c>
    </row>
    <row r="1238" spans="1:10" s="824" customFormat="1" ht="52.8">
      <c r="A1238" s="768"/>
      <c r="B1238" s="825" t="s">
        <v>1814</v>
      </c>
      <c r="C1238" s="818"/>
      <c r="D1238" s="820"/>
      <c r="E1238" s="820"/>
      <c r="F1238" s="820">
        <f t="shared" si="57"/>
        <v>0</v>
      </c>
    </row>
    <row r="1239" spans="1:10" s="824" customFormat="1" ht="66">
      <c r="A1239" s="768"/>
      <c r="B1239" s="825" t="s">
        <v>1815</v>
      </c>
      <c r="C1239" s="818"/>
      <c r="D1239" s="820"/>
      <c r="E1239" s="820"/>
      <c r="F1239" s="820">
        <f t="shared" si="57"/>
        <v>0</v>
      </c>
    </row>
    <row r="1240" spans="1:10" s="824" customFormat="1">
      <c r="A1240" s="768"/>
      <c r="B1240" s="825" t="s">
        <v>1816</v>
      </c>
      <c r="C1240" s="818"/>
      <c r="D1240" s="820"/>
      <c r="E1240" s="820"/>
      <c r="F1240" s="820">
        <f t="shared" si="57"/>
        <v>0</v>
      </c>
    </row>
    <row r="1241" spans="1:10" s="824" customFormat="1">
      <c r="A1241" s="768"/>
      <c r="B1241" s="825" t="s">
        <v>1807</v>
      </c>
      <c r="C1241" s="818"/>
      <c r="D1241" s="820"/>
      <c r="E1241" s="820"/>
      <c r="F1241" s="820"/>
    </row>
    <row r="1242" spans="1:10" s="824" customFormat="1" ht="39.6">
      <c r="A1242" s="768"/>
      <c r="B1242" s="86" t="s">
        <v>1808</v>
      </c>
      <c r="C1242" s="923"/>
      <c r="D1242" s="820"/>
      <c r="E1242" s="820"/>
      <c r="F1242" s="820">
        <f>D1242*E1242</f>
        <v>0</v>
      </c>
    </row>
    <row r="1243" spans="1:10" s="824" customFormat="1">
      <c r="A1243" s="768"/>
      <c r="B1243" s="825" t="s">
        <v>221</v>
      </c>
      <c r="C1243" s="818"/>
      <c r="D1243" s="820"/>
      <c r="E1243" s="820"/>
      <c r="F1243" s="820">
        <f t="shared" si="57"/>
        <v>0</v>
      </c>
    </row>
    <row r="1244" spans="1:10" s="824" customFormat="1" ht="26.4">
      <c r="A1244" s="768"/>
      <c r="B1244" s="825" t="s">
        <v>1817</v>
      </c>
      <c r="C1244" s="818"/>
      <c r="D1244" s="820"/>
      <c r="E1244" s="820"/>
      <c r="F1244" s="820"/>
    </row>
    <row r="1245" spans="1:10" s="824" customFormat="1">
      <c r="A1245" s="768"/>
      <c r="B1245" s="825"/>
      <c r="C1245" s="818" t="s">
        <v>179</v>
      </c>
      <c r="D1245" s="820">
        <v>45</v>
      </c>
      <c r="E1245" s="820"/>
      <c r="F1245" s="820">
        <f t="shared" si="57"/>
        <v>0</v>
      </c>
    </row>
    <row r="1246" spans="1:10" s="824" customFormat="1">
      <c r="A1246" s="768"/>
      <c r="B1246" s="825"/>
      <c r="C1246" s="818"/>
      <c r="D1246" s="820"/>
      <c r="E1246" s="820"/>
      <c r="F1246" s="820"/>
    </row>
    <row r="1247" spans="1:10" s="824" customFormat="1" ht="26.4">
      <c r="A1247" s="902" t="s">
        <v>203</v>
      </c>
      <c r="B1247" s="845" t="s">
        <v>2500</v>
      </c>
      <c r="C1247" s="818"/>
      <c r="D1247" s="820"/>
      <c r="E1247" s="820"/>
      <c r="F1247" s="820">
        <f t="shared" ref="F1247:F1255" si="58">D1247*E1247</f>
        <v>0</v>
      </c>
      <c r="G1247" s="925"/>
      <c r="H1247" s="832"/>
      <c r="J1247" s="728"/>
    </row>
    <row r="1248" spans="1:10" s="824" customFormat="1" ht="66">
      <c r="A1248" s="768"/>
      <c r="B1248" s="849" t="s">
        <v>1818</v>
      </c>
      <c r="C1248" s="818"/>
      <c r="D1248" s="820"/>
      <c r="E1248" s="820"/>
      <c r="F1248" s="820">
        <f t="shared" si="58"/>
        <v>0</v>
      </c>
      <c r="G1248" s="926"/>
      <c r="J1248" s="728"/>
    </row>
    <row r="1249" spans="1:10" s="824" customFormat="1">
      <c r="A1249" s="768"/>
      <c r="B1249" s="825" t="s">
        <v>322</v>
      </c>
      <c r="C1249" s="818"/>
      <c r="D1249" s="820"/>
      <c r="E1249" s="820"/>
      <c r="F1249" s="820">
        <f t="shared" si="58"/>
        <v>0</v>
      </c>
      <c r="J1249" s="728"/>
    </row>
    <row r="1250" spans="1:10" s="824" customFormat="1" ht="26.4">
      <c r="A1250" s="768"/>
      <c r="B1250" s="849" t="s">
        <v>2501</v>
      </c>
      <c r="C1250" s="818"/>
      <c r="D1250" s="820"/>
      <c r="E1250" s="820"/>
      <c r="F1250" s="820">
        <f t="shared" si="58"/>
        <v>0</v>
      </c>
      <c r="J1250" s="728"/>
    </row>
    <row r="1251" spans="1:10" s="824" customFormat="1" ht="66">
      <c r="A1251" s="768"/>
      <c r="B1251" s="825" t="s">
        <v>1819</v>
      </c>
      <c r="C1251" s="818"/>
      <c r="D1251" s="820"/>
      <c r="E1251" s="820"/>
      <c r="F1251" s="820">
        <f t="shared" si="58"/>
        <v>0</v>
      </c>
      <c r="J1251" s="728"/>
    </row>
    <row r="1252" spans="1:10" s="824" customFormat="1">
      <c r="A1252" s="1398"/>
      <c r="B1252" s="832" t="s">
        <v>1807</v>
      </c>
      <c r="C1252" s="818"/>
      <c r="D1252" s="820"/>
      <c r="E1252" s="820"/>
      <c r="F1252" s="820">
        <f t="shared" si="58"/>
        <v>0</v>
      </c>
      <c r="J1252" s="728"/>
    </row>
    <row r="1253" spans="1:10" s="824" customFormat="1" ht="39.6">
      <c r="A1253" s="1398"/>
      <c r="B1253" s="86" t="s">
        <v>1808</v>
      </c>
      <c r="C1253" s="818"/>
      <c r="D1253" s="820"/>
      <c r="E1253" s="820"/>
      <c r="F1253" s="820">
        <f t="shared" si="58"/>
        <v>0</v>
      </c>
      <c r="J1253" s="728"/>
    </row>
    <row r="1254" spans="1:10" s="824" customFormat="1">
      <c r="A1254" s="1398"/>
      <c r="B1254" s="825" t="s">
        <v>221</v>
      </c>
      <c r="C1254" s="818"/>
      <c r="D1254" s="820"/>
      <c r="E1254" s="820"/>
      <c r="F1254" s="820">
        <f t="shared" si="58"/>
        <v>0</v>
      </c>
      <c r="J1254" s="728"/>
    </row>
    <row r="1255" spans="1:10" s="824" customFormat="1">
      <c r="A1255" s="1398"/>
      <c r="B1255" s="825"/>
      <c r="C1255" s="818" t="s">
        <v>179</v>
      </c>
      <c r="D1255" s="820">
        <v>120</v>
      </c>
      <c r="E1255" s="820"/>
      <c r="F1255" s="820">
        <f t="shared" si="58"/>
        <v>0</v>
      </c>
      <c r="J1255" s="728"/>
    </row>
    <row r="1256" spans="1:10" s="824" customFormat="1">
      <c r="A1256" s="768"/>
      <c r="B1256" s="832"/>
      <c r="C1256" s="818"/>
      <c r="D1256" s="820"/>
      <c r="E1256" s="820"/>
      <c r="F1256" s="820"/>
      <c r="G1256" s="859"/>
      <c r="J1256" s="728"/>
    </row>
    <row r="1257" spans="1:10" s="824" customFormat="1" ht="26.4">
      <c r="A1257" s="902" t="s">
        <v>205</v>
      </c>
      <c r="B1257" s="845" t="s">
        <v>2502</v>
      </c>
      <c r="C1257" s="818"/>
      <c r="D1257" s="820"/>
      <c r="E1257" s="820"/>
      <c r="F1257" s="820"/>
      <c r="G1257" s="859"/>
      <c r="J1257" s="728"/>
    </row>
    <row r="1258" spans="1:10" s="824" customFormat="1" ht="26.4">
      <c r="A1258" s="768"/>
      <c r="B1258" s="1357" t="s">
        <v>2187</v>
      </c>
      <c r="C1258" s="818"/>
      <c r="D1258" s="820"/>
      <c r="E1258" s="820"/>
      <c r="F1258" s="820"/>
      <c r="G1258" s="859"/>
      <c r="J1258" s="728"/>
    </row>
    <row r="1259" spans="1:10" s="824" customFormat="1">
      <c r="A1259" s="1379"/>
      <c r="B1259" s="1357" t="s">
        <v>322</v>
      </c>
      <c r="C1259" s="1358"/>
      <c r="D1259" s="961"/>
      <c r="E1259" s="961"/>
      <c r="F1259" s="961">
        <f>D1259*E1259</f>
        <v>0</v>
      </c>
      <c r="G1259" s="859"/>
      <c r="J1259" s="728"/>
    </row>
    <row r="1260" spans="1:10" s="824" customFormat="1" ht="66">
      <c r="A1260" s="1379"/>
      <c r="B1260" s="1357" t="s">
        <v>2190</v>
      </c>
      <c r="C1260" s="1358"/>
      <c r="D1260" s="961"/>
      <c r="E1260" s="961"/>
      <c r="F1260" s="961">
        <f>D1260*E1260</f>
        <v>0</v>
      </c>
      <c r="G1260" s="859"/>
      <c r="J1260" s="728"/>
    </row>
    <row r="1261" spans="1:10" s="824" customFormat="1" ht="52.8">
      <c r="A1261" s="1379"/>
      <c r="B1261" s="1357" t="s">
        <v>2188</v>
      </c>
      <c r="C1261" s="1358"/>
      <c r="D1261" s="961"/>
      <c r="E1261" s="961"/>
      <c r="F1261" s="1360"/>
      <c r="G1261" s="859"/>
      <c r="J1261" s="728"/>
    </row>
    <row r="1262" spans="1:10" s="824" customFormat="1" ht="66">
      <c r="A1262" s="1379"/>
      <c r="B1262" s="1357" t="s">
        <v>2189</v>
      </c>
      <c r="C1262" s="1358"/>
      <c r="D1262" s="961"/>
      <c r="E1262" s="961"/>
      <c r="F1262" s="961">
        <f>D1262*E1262</f>
        <v>0</v>
      </c>
      <c r="G1262" s="859"/>
      <c r="J1262" s="728"/>
    </row>
    <row r="1263" spans="1:10" s="824" customFormat="1" ht="66">
      <c r="A1263" s="1379"/>
      <c r="B1263" s="1357" t="s">
        <v>2191</v>
      </c>
      <c r="C1263" s="1358"/>
      <c r="D1263" s="961"/>
      <c r="E1263" s="961"/>
      <c r="F1263" s="961"/>
      <c r="G1263" s="859"/>
      <c r="J1263" s="728"/>
    </row>
    <row r="1264" spans="1:10" s="824" customFormat="1" ht="39.6">
      <c r="A1264" s="1379"/>
      <c r="B1264" s="1357" t="s">
        <v>2192</v>
      </c>
      <c r="C1264" s="1358"/>
      <c r="D1264" s="961"/>
      <c r="E1264" s="961"/>
      <c r="F1264" s="961"/>
      <c r="G1264" s="859"/>
      <c r="J1264" s="728"/>
    </row>
    <row r="1265" spans="1:10" s="824" customFormat="1" ht="66">
      <c r="A1265" s="1379"/>
      <c r="B1265" s="1357" t="s">
        <v>1805</v>
      </c>
      <c r="C1265" s="1358"/>
      <c r="D1265" s="961"/>
      <c r="E1265" s="961"/>
      <c r="F1265" s="961"/>
      <c r="G1265" s="859"/>
      <c r="J1265" s="728"/>
    </row>
    <row r="1266" spans="1:10" s="824" customFormat="1" ht="26.4">
      <c r="A1266" s="1379"/>
      <c r="B1266" s="1357" t="s">
        <v>1806</v>
      </c>
      <c r="C1266" s="1358"/>
      <c r="D1266" s="961"/>
      <c r="E1266" s="961"/>
      <c r="F1266" s="961"/>
      <c r="G1266" s="859"/>
      <c r="J1266" s="728"/>
    </row>
    <row r="1267" spans="1:10" s="824" customFormat="1">
      <c r="A1267" s="1379"/>
      <c r="B1267" s="1356" t="s">
        <v>1807</v>
      </c>
      <c r="C1267" s="1358"/>
      <c r="D1267" s="961"/>
      <c r="E1267" s="961"/>
      <c r="F1267" s="961"/>
      <c r="G1267" s="859"/>
      <c r="J1267" s="728"/>
    </row>
    <row r="1268" spans="1:10" s="824" customFormat="1" ht="39.6">
      <c r="A1268" s="1379"/>
      <c r="B1268" s="86" t="s">
        <v>1808</v>
      </c>
      <c r="C1268" s="1361"/>
      <c r="D1268" s="961"/>
      <c r="E1268" s="961"/>
      <c r="F1268" s="961"/>
      <c r="G1268" s="859"/>
      <c r="J1268" s="728"/>
    </row>
    <row r="1269" spans="1:10" s="824" customFormat="1">
      <c r="A1269" s="1379"/>
      <c r="B1269" s="1357" t="s">
        <v>221</v>
      </c>
      <c r="C1269" s="1358" t="s">
        <v>179</v>
      </c>
      <c r="D1269" s="961">
        <v>50</v>
      </c>
      <c r="E1269" s="961"/>
      <c r="F1269" s="961">
        <f>D1269*E1269</f>
        <v>0</v>
      </c>
      <c r="G1269" s="859"/>
      <c r="J1269" s="728"/>
    </row>
    <row r="1270" spans="1:10" s="824" customFormat="1">
      <c r="A1270" s="768"/>
      <c r="B1270" s="832"/>
      <c r="C1270" s="818"/>
      <c r="D1270" s="820"/>
      <c r="E1270" s="820"/>
      <c r="F1270" s="820"/>
      <c r="G1270" s="859"/>
      <c r="J1270" s="728"/>
    </row>
    <row r="1271" spans="1:10" s="824" customFormat="1" ht="26.4">
      <c r="A1271" s="902" t="s">
        <v>206</v>
      </c>
      <c r="B1271" s="845" t="s">
        <v>2347</v>
      </c>
      <c r="C1271" s="818"/>
      <c r="D1271" s="820"/>
      <c r="E1271" s="820"/>
      <c r="F1271" s="820"/>
      <c r="G1271" s="859"/>
      <c r="J1271" s="728"/>
    </row>
    <row r="1272" spans="1:10" s="824" customFormat="1" ht="90" customHeight="1">
      <c r="A1272" s="768"/>
      <c r="B1272" s="1357" t="s">
        <v>2351</v>
      </c>
      <c r="C1272" s="818"/>
      <c r="D1272" s="820"/>
      <c r="E1272" s="820"/>
      <c r="F1272" s="820"/>
      <c r="G1272" s="859"/>
      <c r="J1272" s="728"/>
    </row>
    <row r="1273" spans="1:10" s="824" customFormat="1">
      <c r="A1273" s="1379"/>
      <c r="B1273" s="1357" t="s">
        <v>322</v>
      </c>
      <c r="C1273" s="1358"/>
      <c r="D1273" s="961"/>
      <c r="E1273" s="961"/>
      <c r="F1273" s="961">
        <f>D1273*E1273</f>
        <v>0</v>
      </c>
      <c r="G1273" s="859"/>
      <c r="J1273" s="728"/>
    </row>
    <row r="1274" spans="1:10" s="824" customFormat="1" ht="66">
      <c r="A1274" s="1379"/>
      <c r="B1274" s="1357" t="s">
        <v>2348</v>
      </c>
      <c r="C1274" s="1358"/>
      <c r="D1274" s="961"/>
      <c r="E1274" s="961"/>
      <c r="F1274" s="961">
        <f>D1274*E1274</f>
        <v>0</v>
      </c>
      <c r="G1274" s="859"/>
      <c r="J1274" s="728"/>
    </row>
    <row r="1275" spans="1:10" s="824" customFormat="1" ht="79.2">
      <c r="A1275" s="1379"/>
      <c r="B1275" s="1357" t="s">
        <v>2349</v>
      </c>
      <c r="C1275" s="1358"/>
      <c r="D1275" s="961"/>
      <c r="E1275" s="961"/>
      <c r="F1275" s="1360"/>
      <c r="G1275" s="859"/>
      <c r="J1275" s="728"/>
    </row>
    <row r="1276" spans="1:10" s="824" customFormat="1" ht="66">
      <c r="A1276" s="1379"/>
      <c r="B1276" s="1357" t="s">
        <v>2189</v>
      </c>
      <c r="C1276" s="1358"/>
      <c r="D1276" s="961"/>
      <c r="E1276" s="961"/>
      <c r="F1276" s="961">
        <f>D1276*E1276</f>
        <v>0</v>
      </c>
      <c r="G1276" s="859"/>
      <c r="J1276" s="728"/>
    </row>
    <row r="1277" spans="1:10" s="824" customFormat="1" ht="66">
      <c r="A1277" s="1379"/>
      <c r="B1277" s="1357" t="s">
        <v>2348</v>
      </c>
      <c r="C1277" s="1358"/>
      <c r="D1277" s="961"/>
      <c r="E1277" s="961"/>
      <c r="F1277" s="961"/>
      <c r="G1277" s="859"/>
      <c r="J1277" s="728"/>
    </row>
    <row r="1278" spans="1:10" s="824" customFormat="1" ht="39.6">
      <c r="A1278" s="1379"/>
      <c r="B1278" s="1357" t="s">
        <v>2192</v>
      </c>
      <c r="C1278" s="1358"/>
      <c r="D1278" s="961"/>
      <c r="E1278" s="961"/>
      <c r="F1278" s="961"/>
      <c r="G1278" s="859"/>
      <c r="J1278" s="728"/>
    </row>
    <row r="1279" spans="1:10" s="824" customFormat="1" ht="52.8">
      <c r="A1279" s="1379"/>
      <c r="B1279" s="1357" t="s">
        <v>2350</v>
      </c>
      <c r="C1279" s="1358"/>
      <c r="D1279" s="961"/>
      <c r="E1279" s="961"/>
      <c r="F1279" s="961"/>
      <c r="G1279" s="859"/>
      <c r="J1279" s="728"/>
    </row>
    <row r="1280" spans="1:10" s="824" customFormat="1" ht="26.4">
      <c r="A1280" s="1379"/>
      <c r="B1280" s="1357" t="s">
        <v>1806</v>
      </c>
      <c r="C1280" s="1358"/>
      <c r="D1280" s="961"/>
      <c r="E1280" s="961"/>
      <c r="F1280" s="961"/>
      <c r="G1280" s="859"/>
      <c r="J1280" s="728"/>
    </row>
    <row r="1281" spans="1:10" s="824" customFormat="1">
      <c r="A1281" s="1379"/>
      <c r="B1281" s="1356" t="s">
        <v>1807</v>
      </c>
      <c r="C1281" s="1358"/>
      <c r="D1281" s="961"/>
      <c r="E1281" s="961"/>
      <c r="F1281" s="961"/>
      <c r="G1281" s="859"/>
      <c r="J1281" s="728"/>
    </row>
    <row r="1282" spans="1:10" s="824" customFormat="1" ht="39.6">
      <c r="A1282" s="1379"/>
      <c r="B1282" s="86" t="s">
        <v>1808</v>
      </c>
      <c r="C1282" s="1361"/>
      <c r="D1282" s="961"/>
      <c r="E1282" s="961"/>
      <c r="F1282" s="961"/>
      <c r="G1282" s="859"/>
      <c r="J1282" s="728"/>
    </row>
    <row r="1283" spans="1:10" s="824" customFormat="1">
      <c r="A1283" s="1379"/>
      <c r="B1283" s="1357" t="s">
        <v>221</v>
      </c>
      <c r="C1283" s="1358" t="s">
        <v>179</v>
      </c>
      <c r="D1283" s="1414">
        <v>25</v>
      </c>
      <c r="E1283" s="961"/>
      <c r="F1283" s="961">
        <f>D1283*E1283</f>
        <v>0</v>
      </c>
      <c r="G1283" s="859"/>
      <c r="J1283" s="728"/>
    </row>
    <row r="1284" spans="1:10" s="824" customFormat="1">
      <c r="A1284" s="768"/>
      <c r="B1284" s="832"/>
      <c r="C1284" s="818"/>
      <c r="D1284" s="820"/>
      <c r="E1284" s="820"/>
      <c r="F1284" s="820"/>
      <c r="G1284" s="859"/>
      <c r="J1284" s="728"/>
    </row>
    <row r="1285" spans="1:10" s="824" customFormat="1" ht="39.6">
      <c r="A1285" s="902" t="s">
        <v>207</v>
      </c>
      <c r="B1285" s="817" t="s">
        <v>2205</v>
      </c>
      <c r="C1285" s="818"/>
      <c r="D1285" s="820"/>
      <c r="E1285" s="820"/>
      <c r="F1285" s="820"/>
      <c r="G1285" s="760"/>
      <c r="J1285" s="728"/>
    </row>
    <row r="1286" spans="1:10" s="824" customFormat="1" ht="198">
      <c r="A1286" s="768"/>
      <c r="B1286" s="849" t="s">
        <v>2206</v>
      </c>
      <c r="C1286" s="818"/>
      <c r="D1286" s="820"/>
      <c r="E1286" s="820"/>
      <c r="F1286" s="820"/>
      <c r="G1286" s="926"/>
      <c r="J1286" s="728"/>
    </row>
    <row r="1287" spans="1:10" s="824" customFormat="1">
      <c r="A1287" s="768"/>
      <c r="B1287" s="825" t="s">
        <v>322</v>
      </c>
      <c r="C1287" s="818"/>
      <c r="D1287" s="820"/>
      <c r="E1287" s="820"/>
      <c r="F1287" s="820"/>
      <c r="J1287" s="728"/>
    </row>
    <row r="1288" spans="1:10" s="824" customFormat="1" ht="26.4">
      <c r="A1288" s="768"/>
      <c r="B1288" s="849" t="s">
        <v>1820</v>
      </c>
      <c r="C1288" s="818"/>
      <c r="D1288" s="820"/>
      <c r="E1288" s="820"/>
      <c r="F1288" s="820"/>
      <c r="J1288" s="728"/>
    </row>
    <row r="1289" spans="1:10" s="824" customFormat="1" ht="66">
      <c r="A1289" s="768"/>
      <c r="B1289" s="825" t="s">
        <v>1821</v>
      </c>
      <c r="C1289" s="818"/>
      <c r="D1289" s="820"/>
      <c r="E1289" s="820"/>
      <c r="F1289" s="820"/>
      <c r="J1289" s="728"/>
    </row>
    <row r="1290" spans="1:10" s="824" customFormat="1">
      <c r="A1290" s="1398"/>
      <c r="B1290" s="832" t="s">
        <v>1807</v>
      </c>
      <c r="C1290" s="818"/>
      <c r="D1290" s="820"/>
      <c r="E1290" s="820"/>
      <c r="F1290" s="820"/>
      <c r="J1290" s="728"/>
    </row>
    <row r="1291" spans="1:10" s="824" customFormat="1" ht="39.6">
      <c r="A1291" s="1398"/>
      <c r="B1291" s="86" t="s">
        <v>1808</v>
      </c>
      <c r="C1291" s="818"/>
      <c r="D1291" s="820"/>
      <c r="E1291" s="820"/>
      <c r="F1291" s="820"/>
      <c r="J1291" s="728"/>
    </row>
    <row r="1292" spans="1:10" s="824" customFormat="1">
      <c r="A1292" s="1398"/>
      <c r="B1292" s="825" t="s">
        <v>221</v>
      </c>
      <c r="C1292" s="818"/>
      <c r="D1292" s="820"/>
      <c r="E1292" s="820"/>
      <c r="F1292" s="820"/>
      <c r="J1292" s="728"/>
    </row>
    <row r="1293" spans="1:10" s="824" customFormat="1">
      <c r="A1293" s="1398"/>
      <c r="B1293" s="825"/>
      <c r="C1293" s="818" t="s">
        <v>179</v>
      </c>
      <c r="D1293" s="820">
        <v>60</v>
      </c>
      <c r="E1293" s="820"/>
      <c r="F1293" s="820">
        <f t="shared" ref="F1293" si="59">D1293*E1293</f>
        <v>0</v>
      </c>
      <c r="J1293" s="728"/>
    </row>
    <row r="1294" spans="1:10" s="824" customFormat="1">
      <c r="A1294" s="768"/>
      <c r="B1294" s="832"/>
      <c r="C1294" s="818"/>
      <c r="D1294" s="820"/>
      <c r="E1294" s="820"/>
      <c r="F1294" s="820"/>
      <c r="G1294" s="859"/>
      <c r="J1294" s="728"/>
    </row>
    <row r="1295" spans="1:10" s="824" customFormat="1">
      <c r="A1295" s="907"/>
      <c r="B1295" s="927" t="s">
        <v>1822</v>
      </c>
      <c r="C1295" s="909"/>
      <c r="D1295" s="910"/>
      <c r="E1295" s="911">
        <v>0</v>
      </c>
      <c r="F1295" s="912">
        <f>SUM(F1218:F1294)</f>
        <v>0</v>
      </c>
      <c r="G1295" s="859"/>
      <c r="J1295" s="728"/>
    </row>
    <row r="1296" spans="1:10" s="824" customFormat="1">
      <c r="A1296" s="777"/>
      <c r="B1296" s="840"/>
      <c r="C1296" s="712"/>
      <c r="D1296" s="841"/>
      <c r="E1296" s="814"/>
      <c r="F1296" s="843"/>
      <c r="G1296" s="859"/>
      <c r="J1296" s="728"/>
    </row>
    <row r="1297" spans="1:26">
      <c r="A1297" s="777"/>
      <c r="B1297" s="778"/>
      <c r="C1297" s="712"/>
      <c r="D1297" s="779"/>
      <c r="E1297" s="779"/>
      <c r="F1297" s="796"/>
      <c r="H1297" s="728"/>
      <c r="I1297" s="728"/>
      <c r="J1297" s="728"/>
      <c r="K1297" s="728"/>
      <c r="L1297" s="728"/>
      <c r="M1297" s="728"/>
      <c r="N1297" s="728"/>
      <c r="O1297" s="728"/>
      <c r="P1297" s="728"/>
      <c r="Q1297" s="728"/>
      <c r="R1297" s="728"/>
      <c r="S1297" s="728"/>
      <c r="T1297" s="728"/>
      <c r="U1297" s="728"/>
      <c r="V1297" s="728"/>
      <c r="W1297" s="728"/>
      <c r="X1297" s="728"/>
      <c r="Y1297" s="728"/>
      <c r="Z1297" s="728"/>
    </row>
    <row r="1298" spans="1:26" ht="11.25" customHeight="1">
      <c r="A1298" s="783" t="s">
        <v>1387</v>
      </c>
      <c r="B1298" s="784" t="s">
        <v>162</v>
      </c>
      <c r="C1298" s="785"/>
      <c r="D1298" s="810"/>
      <c r="E1298" s="901"/>
      <c r="F1298" s="810">
        <f>ROUND(D1298*E1298,2)</f>
        <v>0</v>
      </c>
      <c r="H1298" s="728"/>
      <c r="I1298" s="728"/>
      <c r="J1298" s="728"/>
      <c r="K1298" s="728"/>
      <c r="L1298" s="728"/>
      <c r="M1298" s="728"/>
      <c r="N1298" s="728"/>
      <c r="O1298" s="728"/>
      <c r="P1298" s="728"/>
      <c r="Q1298" s="728"/>
      <c r="R1298" s="728"/>
      <c r="S1298" s="728"/>
      <c r="T1298" s="728"/>
      <c r="U1298" s="728"/>
      <c r="V1298" s="728"/>
      <c r="W1298" s="728"/>
      <c r="X1298" s="728"/>
      <c r="Y1298" s="728"/>
      <c r="Z1298" s="728"/>
    </row>
    <row r="1299" spans="1:26" ht="11.25" customHeight="1">
      <c r="A1299" s="736"/>
      <c r="B1299" s="747"/>
      <c r="C1299" s="738"/>
      <c r="D1299" s="813"/>
      <c r="E1299" s="814"/>
      <c r="F1299" s="442">
        <f t="shared" ref="F1299:F1364" si="60">D1299*E1299</f>
        <v>0</v>
      </c>
      <c r="H1299" s="728"/>
      <c r="I1299" s="728"/>
      <c r="J1299" s="728"/>
      <c r="K1299" s="728"/>
      <c r="L1299" s="728"/>
      <c r="M1299" s="728"/>
      <c r="N1299" s="728"/>
      <c r="O1299" s="728"/>
      <c r="P1299" s="728"/>
      <c r="Q1299" s="728"/>
      <c r="R1299" s="728"/>
      <c r="S1299" s="728"/>
      <c r="T1299" s="728"/>
      <c r="U1299" s="728"/>
      <c r="V1299" s="728"/>
      <c r="W1299" s="728"/>
      <c r="X1299" s="728"/>
      <c r="Y1299" s="728"/>
      <c r="Z1299" s="728"/>
    </row>
    <row r="1300" spans="1:26">
      <c r="A1300" s="763" t="s">
        <v>172</v>
      </c>
      <c r="B1300" s="767" t="s">
        <v>1823</v>
      </c>
      <c r="C1300" s="738"/>
      <c r="D1300" s="813"/>
      <c r="E1300" s="814"/>
      <c r="F1300" s="442">
        <f t="shared" si="60"/>
        <v>0</v>
      </c>
      <c r="G1300" s="852"/>
      <c r="H1300" s="728"/>
      <c r="I1300" s="728"/>
      <c r="J1300" s="728"/>
      <c r="K1300" s="728"/>
      <c r="L1300" s="728"/>
      <c r="M1300" s="728"/>
      <c r="N1300" s="728"/>
      <c r="O1300" s="728"/>
      <c r="P1300" s="728"/>
      <c r="Q1300" s="728"/>
      <c r="R1300" s="728"/>
      <c r="S1300" s="728"/>
      <c r="T1300" s="728"/>
      <c r="U1300" s="728"/>
      <c r="V1300" s="728"/>
      <c r="W1300" s="728"/>
      <c r="X1300" s="728"/>
      <c r="Y1300" s="728"/>
      <c r="Z1300" s="728"/>
    </row>
    <row r="1301" spans="1:26" ht="39.6">
      <c r="A1301" s="736"/>
      <c r="B1301" s="747" t="s">
        <v>1824</v>
      </c>
      <c r="C1301" s="738"/>
      <c r="D1301" s="813"/>
      <c r="E1301" s="814"/>
      <c r="F1301" s="442">
        <f t="shared" si="60"/>
        <v>0</v>
      </c>
      <c r="H1301" s="728"/>
      <c r="I1301" s="728"/>
      <c r="J1301" s="728"/>
      <c r="K1301" s="728"/>
      <c r="L1301" s="728"/>
      <c r="M1301" s="728"/>
      <c r="N1301" s="728"/>
      <c r="O1301" s="728"/>
      <c r="P1301" s="728"/>
      <c r="Q1301" s="728"/>
      <c r="R1301" s="728"/>
      <c r="S1301" s="728"/>
      <c r="T1301" s="728"/>
      <c r="U1301" s="728"/>
      <c r="V1301" s="728"/>
      <c r="W1301" s="728"/>
      <c r="X1301" s="728"/>
      <c r="Y1301" s="728"/>
      <c r="Z1301" s="728"/>
    </row>
    <row r="1302" spans="1:26">
      <c r="A1302" s="750"/>
      <c r="B1302" s="893" t="s">
        <v>322</v>
      </c>
      <c r="C1302" s="738"/>
      <c r="D1302" s="813"/>
      <c r="E1302" s="814"/>
      <c r="F1302" s="442">
        <f t="shared" si="60"/>
        <v>0</v>
      </c>
      <c r="H1302" s="728"/>
      <c r="I1302" s="728"/>
      <c r="J1302" s="728"/>
      <c r="K1302" s="728"/>
      <c r="L1302" s="728"/>
      <c r="M1302" s="728"/>
      <c r="N1302" s="728"/>
      <c r="O1302" s="728"/>
      <c r="P1302" s="728"/>
      <c r="Q1302" s="728"/>
      <c r="R1302" s="728"/>
      <c r="S1302" s="728"/>
      <c r="T1302" s="728"/>
      <c r="U1302" s="728"/>
      <c r="V1302" s="728"/>
      <c r="W1302" s="728"/>
      <c r="X1302" s="728"/>
      <c r="Y1302" s="728"/>
      <c r="Z1302" s="728"/>
    </row>
    <row r="1303" spans="1:26" s="93" customFormat="1" ht="26.4">
      <c r="A1303" s="736" t="s">
        <v>178</v>
      </c>
      <c r="B1303" s="1407" t="s">
        <v>1825</v>
      </c>
      <c r="D1303" s="820"/>
      <c r="E1303" s="887"/>
      <c r="F1303" s="442">
        <f t="shared" si="60"/>
        <v>0</v>
      </c>
      <c r="G1303" s="500"/>
      <c r="H1303" s="94"/>
      <c r="I1303" s="887"/>
    </row>
    <row r="1304" spans="1:26" s="93" customFormat="1" ht="26.4">
      <c r="A1304" s="736" t="s">
        <v>178</v>
      </c>
      <c r="B1304" s="1407" t="s">
        <v>1826</v>
      </c>
      <c r="D1304" s="820"/>
      <c r="E1304" s="887"/>
      <c r="F1304" s="442">
        <f t="shared" si="60"/>
        <v>0</v>
      </c>
      <c r="G1304" s="500"/>
      <c r="H1304" s="94"/>
      <c r="I1304" s="887"/>
    </row>
    <row r="1305" spans="1:26" s="93" customFormat="1" ht="26.4">
      <c r="A1305" s="736" t="s">
        <v>178</v>
      </c>
      <c r="B1305" s="893" t="s">
        <v>1827</v>
      </c>
      <c r="D1305" s="820"/>
      <c r="E1305" s="887"/>
      <c r="F1305" s="442">
        <f t="shared" si="60"/>
        <v>0</v>
      </c>
      <c r="G1305" s="500"/>
      <c r="H1305" s="94"/>
      <c r="I1305" s="887"/>
    </row>
    <row r="1306" spans="1:26" s="93" customFormat="1" ht="39.6">
      <c r="A1306" s="736" t="s">
        <v>178</v>
      </c>
      <c r="B1306" s="893" t="s">
        <v>343</v>
      </c>
      <c r="D1306" s="820"/>
      <c r="E1306" s="887"/>
      <c r="F1306" s="442">
        <f t="shared" si="60"/>
        <v>0</v>
      </c>
      <c r="G1306" s="500"/>
      <c r="H1306" s="94"/>
      <c r="I1306" s="887"/>
    </row>
    <row r="1307" spans="1:26" s="824" customFormat="1">
      <c r="A1307" s="736" t="s">
        <v>178</v>
      </c>
      <c r="B1307" s="919" t="s">
        <v>323</v>
      </c>
      <c r="C1307" s="818"/>
      <c r="D1307" s="820"/>
      <c r="E1307" s="820"/>
      <c r="F1307" s="442">
        <f t="shared" si="60"/>
        <v>0</v>
      </c>
      <c r="G1307" s="859"/>
    </row>
    <row r="1308" spans="1:26" s="824" customFormat="1" ht="39.6">
      <c r="A1308" s="736" t="s">
        <v>178</v>
      </c>
      <c r="B1308" s="90" t="s">
        <v>313</v>
      </c>
      <c r="C1308" s="923"/>
      <c r="D1308" s="820"/>
      <c r="E1308" s="820"/>
      <c r="F1308" s="442">
        <f t="shared" si="60"/>
        <v>0</v>
      </c>
      <c r="G1308" s="807"/>
    </row>
    <row r="1309" spans="1:26" s="93" customFormat="1">
      <c r="A1309" s="1384"/>
      <c r="B1309" s="1390" t="s">
        <v>333</v>
      </c>
      <c r="C1309" s="1385"/>
      <c r="D1309" s="1386"/>
      <c r="E1309" s="820"/>
      <c r="F1309" s="442">
        <f t="shared" si="60"/>
        <v>0</v>
      </c>
      <c r="G1309" s="500"/>
      <c r="H1309" s="1387"/>
      <c r="J1309" s="1388"/>
      <c r="K1309" s="1389"/>
    </row>
    <row r="1310" spans="1:26" s="773" customFormat="1">
      <c r="A1310" s="1405"/>
      <c r="B1310" s="864"/>
      <c r="C1310" s="1382" t="s">
        <v>215</v>
      </c>
      <c r="D1310" s="1383">
        <v>1</v>
      </c>
      <c r="E1310" s="814"/>
      <c r="F1310" s="442">
        <f t="shared" si="60"/>
        <v>0</v>
      </c>
      <c r="G1310" s="727"/>
    </row>
    <row r="1311" spans="1:26" s="773" customFormat="1">
      <c r="A1311" s="1405"/>
      <c r="B1311" s="864"/>
      <c r="C1311" s="1382"/>
      <c r="D1311" s="1383"/>
      <c r="E1311" s="814"/>
      <c r="F1311" s="442">
        <f t="shared" si="60"/>
        <v>0</v>
      </c>
      <c r="G1311" s="727"/>
    </row>
    <row r="1312" spans="1:26">
      <c r="A1312" s="763" t="s">
        <v>202</v>
      </c>
      <c r="B1312" s="764" t="s">
        <v>1828</v>
      </c>
      <c r="C1312" s="738"/>
      <c r="D1312" s="813"/>
      <c r="E1312" s="814"/>
      <c r="F1312" s="442">
        <f t="shared" si="60"/>
        <v>0</v>
      </c>
      <c r="G1312" s="807"/>
      <c r="H1312" s="728"/>
      <c r="I1312" s="728"/>
      <c r="J1312" s="728"/>
      <c r="K1312" s="728"/>
      <c r="L1312" s="728"/>
      <c r="M1312" s="728"/>
      <c r="N1312" s="728"/>
      <c r="O1312" s="728"/>
      <c r="P1312" s="728"/>
      <c r="Q1312" s="728"/>
      <c r="R1312" s="728"/>
      <c r="S1312" s="728"/>
      <c r="T1312" s="728"/>
      <c r="U1312" s="728"/>
      <c r="V1312" s="728"/>
      <c r="W1312" s="728"/>
      <c r="X1312" s="728"/>
      <c r="Y1312" s="728"/>
      <c r="Z1312" s="728"/>
    </row>
    <row r="1313" spans="1:26" ht="26.4">
      <c r="A1313" s="736"/>
      <c r="B1313" s="747" t="s">
        <v>1829</v>
      </c>
      <c r="C1313" s="738"/>
      <c r="D1313" s="813"/>
      <c r="E1313" s="814"/>
      <c r="F1313" s="442">
        <f t="shared" si="60"/>
        <v>0</v>
      </c>
      <c r="H1313" s="728"/>
      <c r="I1313" s="728"/>
      <c r="J1313" s="728"/>
      <c r="K1313" s="728"/>
      <c r="L1313" s="728"/>
      <c r="M1313" s="728"/>
      <c r="N1313" s="728"/>
      <c r="O1313" s="728"/>
      <c r="P1313" s="728"/>
      <c r="Q1313" s="728"/>
      <c r="R1313" s="728"/>
      <c r="S1313" s="728"/>
      <c r="T1313" s="728"/>
      <c r="U1313" s="728"/>
      <c r="V1313" s="728"/>
      <c r="W1313" s="728"/>
      <c r="X1313" s="728"/>
      <c r="Y1313" s="728"/>
      <c r="Z1313" s="728"/>
    </row>
    <row r="1314" spans="1:26">
      <c r="A1314" s="750"/>
      <c r="B1314" s="893" t="s">
        <v>322</v>
      </c>
      <c r="C1314" s="738"/>
      <c r="D1314" s="813"/>
      <c r="E1314" s="814"/>
      <c r="F1314" s="442">
        <f t="shared" si="60"/>
        <v>0</v>
      </c>
      <c r="H1314" s="728"/>
      <c r="I1314" s="728"/>
      <c r="J1314" s="728"/>
      <c r="K1314" s="728"/>
      <c r="L1314" s="728"/>
      <c r="M1314" s="728"/>
      <c r="N1314" s="728"/>
      <c r="O1314" s="728"/>
      <c r="P1314" s="728"/>
      <c r="Q1314" s="728"/>
      <c r="R1314" s="728"/>
      <c r="S1314" s="728"/>
      <c r="T1314" s="728"/>
      <c r="U1314" s="728"/>
      <c r="V1314" s="728"/>
      <c r="W1314" s="728"/>
      <c r="X1314" s="728"/>
      <c r="Y1314" s="728"/>
      <c r="Z1314" s="728"/>
    </row>
    <row r="1315" spans="1:26" s="93" customFormat="1">
      <c r="A1315" s="736" t="s">
        <v>178</v>
      </c>
      <c r="B1315" s="1407" t="s">
        <v>1830</v>
      </c>
      <c r="D1315" s="820"/>
      <c r="E1315" s="887"/>
      <c r="F1315" s="442">
        <f t="shared" si="60"/>
        <v>0</v>
      </c>
      <c r="G1315" s="500"/>
      <c r="H1315" s="94"/>
      <c r="I1315" s="887"/>
    </row>
    <row r="1316" spans="1:26" s="93" customFormat="1" ht="26.4">
      <c r="A1316" s="736" t="s">
        <v>178</v>
      </c>
      <c r="B1316" s="1407" t="s">
        <v>2342</v>
      </c>
      <c r="D1316" s="820"/>
      <c r="E1316" s="887"/>
      <c r="F1316" s="442"/>
      <c r="G1316" s="500"/>
      <c r="H1316" s="94"/>
      <c r="I1316" s="887"/>
    </row>
    <row r="1317" spans="1:26" s="93" customFormat="1" ht="26.4">
      <c r="A1317" s="736" t="s">
        <v>178</v>
      </c>
      <c r="B1317" s="1407" t="s">
        <v>1826</v>
      </c>
      <c r="D1317" s="820"/>
      <c r="E1317" s="887"/>
      <c r="F1317" s="442">
        <f t="shared" si="60"/>
        <v>0</v>
      </c>
      <c r="G1317" s="500"/>
      <c r="H1317" s="94"/>
      <c r="I1317" s="887"/>
    </row>
    <row r="1318" spans="1:26" s="93" customFormat="1" ht="26.4">
      <c r="A1318" s="736" t="s">
        <v>178</v>
      </c>
      <c r="B1318" s="893" t="s">
        <v>1827</v>
      </c>
      <c r="D1318" s="820"/>
      <c r="E1318" s="887"/>
      <c r="F1318" s="442">
        <f t="shared" si="60"/>
        <v>0</v>
      </c>
      <c r="G1318" s="500"/>
      <c r="H1318" s="94"/>
      <c r="I1318" s="887"/>
    </row>
    <row r="1319" spans="1:26" s="93" customFormat="1" ht="39.6">
      <c r="A1319" s="736" t="s">
        <v>178</v>
      </c>
      <c r="B1319" s="893" t="s">
        <v>343</v>
      </c>
      <c r="D1319" s="820"/>
      <c r="E1319" s="887"/>
      <c r="F1319" s="442">
        <f t="shared" si="60"/>
        <v>0</v>
      </c>
      <c r="G1319" s="500"/>
      <c r="H1319" s="94"/>
      <c r="I1319" s="887"/>
    </row>
    <row r="1320" spans="1:26" s="824" customFormat="1">
      <c r="A1320" s="736" t="s">
        <v>178</v>
      </c>
      <c r="B1320" s="919" t="s">
        <v>323</v>
      </c>
      <c r="C1320" s="818"/>
      <c r="D1320" s="820"/>
      <c r="E1320" s="820"/>
      <c r="F1320" s="442">
        <f t="shared" si="60"/>
        <v>0</v>
      </c>
      <c r="G1320" s="859"/>
    </row>
    <row r="1321" spans="1:26" s="824" customFormat="1" ht="39.6">
      <c r="A1321" s="736" t="s">
        <v>178</v>
      </c>
      <c r="B1321" s="90" t="s">
        <v>313</v>
      </c>
      <c r="C1321" s="923"/>
      <c r="D1321" s="820"/>
      <c r="E1321" s="820"/>
      <c r="F1321" s="442">
        <f t="shared" si="60"/>
        <v>0</v>
      </c>
      <c r="G1321" s="807"/>
    </row>
    <row r="1322" spans="1:26" s="93" customFormat="1">
      <c r="A1322" s="1384"/>
      <c r="B1322" s="1390" t="s">
        <v>1628</v>
      </c>
      <c r="C1322" s="1385"/>
      <c r="D1322" s="1386"/>
      <c r="E1322" s="820"/>
      <c r="F1322" s="442">
        <f t="shared" si="60"/>
        <v>0</v>
      </c>
      <c r="G1322" s="500"/>
      <c r="H1322" s="1387"/>
      <c r="J1322" s="1388"/>
      <c r="K1322" s="1389"/>
    </row>
    <row r="1323" spans="1:26" s="773" customFormat="1">
      <c r="A1323" s="1405"/>
      <c r="B1323" s="864"/>
      <c r="C1323" s="1382" t="s">
        <v>215</v>
      </c>
      <c r="D1323" s="1383">
        <v>1</v>
      </c>
      <c r="E1323" s="814"/>
      <c r="F1323" s="442">
        <f t="shared" si="60"/>
        <v>0</v>
      </c>
      <c r="G1323" s="727"/>
    </row>
    <row r="1324" spans="1:26" s="773" customFormat="1">
      <c r="A1324" s="1405"/>
      <c r="B1324" s="864"/>
      <c r="C1324" s="1382"/>
      <c r="D1324" s="1383"/>
      <c r="E1324" s="814"/>
      <c r="F1324" s="442">
        <f t="shared" si="60"/>
        <v>0</v>
      </c>
      <c r="G1324" s="760"/>
    </row>
    <row r="1325" spans="1:26">
      <c r="A1325" s="763" t="s">
        <v>203</v>
      </c>
      <c r="B1325" s="764" t="s">
        <v>1831</v>
      </c>
      <c r="C1325" s="738"/>
      <c r="D1325" s="813"/>
      <c r="E1325" s="814"/>
      <c r="F1325" s="442">
        <f t="shared" si="60"/>
        <v>0</v>
      </c>
      <c r="G1325" s="807"/>
      <c r="H1325" s="728"/>
      <c r="I1325" s="728"/>
      <c r="J1325" s="728"/>
      <c r="K1325" s="728"/>
      <c r="L1325" s="728"/>
      <c r="M1325" s="728"/>
      <c r="N1325" s="728"/>
      <c r="O1325" s="728"/>
      <c r="P1325" s="728"/>
      <c r="Q1325" s="728"/>
      <c r="R1325" s="728"/>
      <c r="S1325" s="728"/>
      <c r="T1325" s="728"/>
      <c r="U1325" s="728"/>
      <c r="V1325" s="728"/>
      <c r="W1325" s="728"/>
      <c r="X1325" s="728"/>
      <c r="Y1325" s="728"/>
      <c r="Z1325" s="728"/>
    </row>
    <row r="1326" spans="1:26" ht="26.4">
      <c r="A1326" s="736"/>
      <c r="B1326" s="747" t="s">
        <v>1832</v>
      </c>
      <c r="C1326" s="738"/>
      <c r="D1326" s="813"/>
      <c r="E1326" s="814"/>
      <c r="F1326" s="442">
        <f t="shared" si="60"/>
        <v>0</v>
      </c>
      <c r="H1326" s="728"/>
      <c r="I1326" s="728"/>
      <c r="J1326" s="728"/>
      <c r="K1326" s="728"/>
      <c r="L1326" s="728"/>
      <c r="M1326" s="728"/>
      <c r="N1326" s="728"/>
      <c r="O1326" s="728"/>
      <c r="P1326" s="728"/>
      <c r="Q1326" s="728"/>
      <c r="R1326" s="728"/>
      <c r="S1326" s="728"/>
      <c r="T1326" s="728"/>
      <c r="U1326" s="728"/>
      <c r="V1326" s="728"/>
      <c r="W1326" s="728"/>
      <c r="X1326" s="728"/>
      <c r="Y1326" s="728"/>
      <c r="Z1326" s="728"/>
    </row>
    <row r="1327" spans="1:26">
      <c r="A1327" s="750"/>
      <c r="B1327" s="893" t="s">
        <v>322</v>
      </c>
      <c r="C1327" s="738"/>
      <c r="D1327" s="813"/>
      <c r="E1327" s="814"/>
      <c r="F1327" s="442">
        <f t="shared" si="60"/>
        <v>0</v>
      </c>
      <c r="H1327" s="728"/>
      <c r="I1327" s="728"/>
      <c r="J1327" s="728"/>
      <c r="K1327" s="728"/>
      <c r="L1327" s="728"/>
      <c r="M1327" s="728"/>
      <c r="N1327" s="728"/>
      <c r="O1327" s="728"/>
      <c r="P1327" s="728"/>
      <c r="Q1327" s="728"/>
      <c r="R1327" s="728"/>
      <c r="S1327" s="728"/>
      <c r="T1327" s="728"/>
      <c r="U1327" s="728"/>
      <c r="V1327" s="728"/>
      <c r="W1327" s="728"/>
      <c r="X1327" s="728"/>
      <c r="Y1327" s="728"/>
      <c r="Z1327" s="728"/>
    </row>
    <row r="1328" spans="1:26" s="93" customFormat="1">
      <c r="A1328" s="736" t="s">
        <v>178</v>
      </c>
      <c r="B1328" s="1407" t="s">
        <v>1830</v>
      </c>
      <c r="D1328" s="820"/>
      <c r="E1328" s="887"/>
      <c r="F1328" s="442">
        <f t="shared" si="60"/>
        <v>0</v>
      </c>
      <c r="G1328" s="500"/>
      <c r="H1328" s="94"/>
      <c r="I1328" s="887"/>
    </row>
    <row r="1329" spans="1:26" s="93" customFormat="1" ht="26.4">
      <c r="A1329" s="736" t="s">
        <v>178</v>
      </c>
      <c r="B1329" s="1407" t="s">
        <v>2342</v>
      </c>
      <c r="D1329" s="820"/>
      <c r="E1329" s="887"/>
      <c r="F1329" s="442"/>
      <c r="G1329" s="500"/>
      <c r="H1329" s="94"/>
      <c r="I1329" s="887"/>
    </row>
    <row r="1330" spans="1:26" s="93" customFormat="1" ht="26.4">
      <c r="A1330" s="736" t="s">
        <v>178</v>
      </c>
      <c r="B1330" s="1407" t="s">
        <v>1826</v>
      </c>
      <c r="D1330" s="820"/>
      <c r="E1330" s="887"/>
      <c r="F1330" s="442">
        <f t="shared" si="60"/>
        <v>0</v>
      </c>
      <c r="G1330" s="500"/>
      <c r="H1330" s="94"/>
      <c r="I1330" s="887"/>
    </row>
    <row r="1331" spans="1:26" s="93" customFormat="1" ht="26.4">
      <c r="A1331" s="736" t="s">
        <v>178</v>
      </c>
      <c r="B1331" s="893" t="s">
        <v>1827</v>
      </c>
      <c r="D1331" s="820"/>
      <c r="E1331" s="887"/>
      <c r="F1331" s="442">
        <f t="shared" ref="F1331" si="61">D1331*E1331</f>
        <v>0</v>
      </c>
      <c r="G1331" s="500"/>
      <c r="H1331" s="94"/>
      <c r="I1331" s="887"/>
    </row>
    <row r="1332" spans="1:26" s="93" customFormat="1" ht="39.6">
      <c r="A1332" s="736" t="s">
        <v>178</v>
      </c>
      <c r="B1332" s="893" t="s">
        <v>343</v>
      </c>
      <c r="D1332" s="820"/>
      <c r="E1332" s="887"/>
      <c r="F1332" s="442">
        <f t="shared" si="60"/>
        <v>0</v>
      </c>
      <c r="G1332" s="500"/>
      <c r="H1332" s="94"/>
      <c r="I1332" s="887"/>
    </row>
    <row r="1333" spans="1:26" s="824" customFormat="1">
      <c r="A1333" s="736" t="s">
        <v>178</v>
      </c>
      <c r="B1333" s="919" t="s">
        <v>323</v>
      </c>
      <c r="C1333" s="818"/>
      <c r="D1333" s="820"/>
      <c r="E1333" s="820"/>
      <c r="F1333" s="442">
        <f t="shared" si="60"/>
        <v>0</v>
      </c>
      <c r="G1333" s="859"/>
    </row>
    <row r="1334" spans="1:26" s="824" customFormat="1" ht="39.6">
      <c r="A1334" s="736" t="s">
        <v>178</v>
      </c>
      <c r="B1334" s="90" t="s">
        <v>313</v>
      </c>
      <c r="C1334" s="923"/>
      <c r="D1334" s="820"/>
      <c r="E1334" s="820"/>
      <c r="F1334" s="442">
        <f t="shared" si="60"/>
        <v>0</v>
      </c>
      <c r="G1334" s="807"/>
    </row>
    <row r="1335" spans="1:26" s="93" customFormat="1">
      <c r="A1335" s="1384"/>
      <c r="B1335" s="1390" t="s">
        <v>1628</v>
      </c>
      <c r="C1335" s="1385"/>
      <c r="D1335" s="1386"/>
      <c r="E1335" s="820"/>
      <c r="F1335" s="442">
        <f t="shared" si="60"/>
        <v>0</v>
      </c>
      <c r="G1335" s="500"/>
      <c r="H1335" s="1387"/>
      <c r="J1335" s="1388"/>
      <c r="K1335" s="1389"/>
    </row>
    <row r="1336" spans="1:26" s="773" customFormat="1">
      <c r="A1336" s="1405"/>
      <c r="B1336" s="864"/>
      <c r="C1336" s="1382" t="s">
        <v>215</v>
      </c>
      <c r="D1336" s="1383">
        <v>1</v>
      </c>
      <c r="E1336" s="814"/>
      <c r="F1336" s="442">
        <f t="shared" si="60"/>
        <v>0</v>
      </c>
      <c r="G1336" s="727"/>
    </row>
    <row r="1337" spans="1:26" s="773" customFormat="1">
      <c r="A1337" s="1405"/>
      <c r="B1337" s="864"/>
      <c r="C1337" s="1382"/>
      <c r="D1337" s="1383"/>
      <c r="E1337" s="814"/>
      <c r="F1337" s="442"/>
      <c r="G1337" s="727"/>
    </row>
    <row r="1338" spans="1:26">
      <c r="A1338" s="763" t="s">
        <v>205</v>
      </c>
      <c r="B1338" s="764" t="s">
        <v>1833</v>
      </c>
      <c r="C1338" s="738"/>
      <c r="D1338" s="813"/>
      <c r="E1338" s="814"/>
      <c r="F1338" s="442">
        <f t="shared" si="60"/>
        <v>0</v>
      </c>
      <c r="G1338" s="807"/>
      <c r="H1338" s="728"/>
      <c r="I1338" s="728"/>
      <c r="J1338" s="728"/>
      <c r="K1338" s="728"/>
      <c r="L1338" s="728"/>
      <c r="M1338" s="728"/>
      <c r="N1338" s="728"/>
      <c r="O1338" s="728"/>
      <c r="P1338" s="728"/>
      <c r="Q1338" s="728"/>
      <c r="R1338" s="728"/>
      <c r="S1338" s="728"/>
      <c r="T1338" s="728"/>
      <c r="U1338" s="728"/>
      <c r="V1338" s="728"/>
      <c r="W1338" s="728"/>
      <c r="X1338" s="728"/>
      <c r="Y1338" s="728"/>
      <c r="Z1338" s="728"/>
    </row>
    <row r="1339" spans="1:26" ht="39.6">
      <c r="A1339" s="736"/>
      <c r="B1339" s="747" t="s">
        <v>1834</v>
      </c>
      <c r="C1339" s="738"/>
      <c r="D1339" s="813"/>
      <c r="E1339" s="814"/>
      <c r="F1339" s="442">
        <f t="shared" si="60"/>
        <v>0</v>
      </c>
      <c r="H1339" s="727"/>
      <c r="I1339" s="727"/>
      <c r="J1339" s="727"/>
      <c r="K1339" s="727"/>
      <c r="L1339" s="727"/>
      <c r="M1339" s="728"/>
      <c r="N1339" s="728"/>
      <c r="O1339" s="728"/>
      <c r="P1339" s="728"/>
      <c r="Q1339" s="728"/>
      <c r="R1339" s="728"/>
      <c r="S1339" s="728"/>
      <c r="T1339" s="728"/>
      <c r="U1339" s="728"/>
      <c r="V1339" s="728"/>
      <c r="W1339" s="728"/>
      <c r="X1339" s="728"/>
      <c r="Y1339" s="728"/>
      <c r="Z1339" s="728"/>
    </row>
    <row r="1340" spans="1:26">
      <c r="A1340" s="750"/>
      <c r="B1340" s="893" t="s">
        <v>322</v>
      </c>
      <c r="C1340" s="738"/>
      <c r="D1340" s="813"/>
      <c r="E1340" s="814"/>
      <c r="F1340" s="442">
        <f t="shared" si="60"/>
        <v>0</v>
      </c>
      <c r="H1340" s="727"/>
      <c r="I1340" s="727"/>
      <c r="J1340" s="727"/>
      <c r="K1340" s="727"/>
      <c r="L1340" s="727"/>
      <c r="M1340" s="728"/>
      <c r="N1340" s="728"/>
      <c r="O1340" s="728"/>
      <c r="P1340" s="728"/>
      <c r="Q1340" s="728"/>
      <c r="R1340" s="728"/>
      <c r="S1340" s="728"/>
      <c r="T1340" s="728"/>
      <c r="U1340" s="728"/>
      <c r="V1340" s="728"/>
      <c r="W1340" s="728"/>
      <c r="X1340" s="728"/>
      <c r="Y1340" s="728"/>
      <c r="Z1340" s="728"/>
    </row>
    <row r="1341" spans="1:26" s="93" customFormat="1" ht="26.4">
      <c r="A1341" s="736" t="s">
        <v>178</v>
      </c>
      <c r="B1341" s="1407" t="s">
        <v>1835</v>
      </c>
      <c r="D1341" s="820"/>
      <c r="E1341" s="887"/>
      <c r="F1341" s="442">
        <f t="shared" si="60"/>
        <v>0</v>
      </c>
    </row>
    <row r="1342" spans="1:26" s="93" customFormat="1" ht="26.4">
      <c r="A1342" s="736" t="s">
        <v>178</v>
      </c>
      <c r="B1342" s="1407" t="s">
        <v>1826</v>
      </c>
      <c r="D1342" s="820"/>
      <c r="E1342" s="887"/>
      <c r="F1342" s="442">
        <f t="shared" si="60"/>
        <v>0</v>
      </c>
      <c r="G1342" s="500"/>
      <c r="H1342" s="94"/>
      <c r="I1342" s="887"/>
    </row>
    <row r="1343" spans="1:26" s="93" customFormat="1" ht="26.4">
      <c r="A1343" s="736" t="s">
        <v>178</v>
      </c>
      <c r="B1343" s="893" t="s">
        <v>1827</v>
      </c>
      <c r="D1343" s="820"/>
      <c r="E1343" s="887"/>
      <c r="F1343" s="442">
        <f t="shared" si="60"/>
        <v>0</v>
      </c>
      <c r="G1343" s="500"/>
      <c r="H1343" s="94"/>
      <c r="I1343" s="887"/>
    </row>
    <row r="1344" spans="1:26" s="93" customFormat="1" ht="39.6">
      <c r="A1344" s="736" t="s">
        <v>178</v>
      </c>
      <c r="B1344" s="893" t="s">
        <v>343</v>
      </c>
      <c r="D1344" s="820"/>
      <c r="E1344" s="887"/>
      <c r="F1344" s="442">
        <f t="shared" si="60"/>
        <v>0</v>
      </c>
      <c r="G1344" s="500"/>
      <c r="H1344" s="94"/>
      <c r="I1344" s="887"/>
    </row>
    <row r="1345" spans="1:26" s="824" customFormat="1">
      <c r="A1345" s="736" t="s">
        <v>178</v>
      </c>
      <c r="B1345" s="919" t="s">
        <v>323</v>
      </c>
      <c r="C1345" s="818"/>
      <c r="D1345" s="820"/>
      <c r="E1345" s="820"/>
      <c r="F1345" s="442">
        <f t="shared" si="60"/>
        <v>0</v>
      </c>
      <c r="G1345" s="859"/>
    </row>
    <row r="1346" spans="1:26" s="824" customFormat="1" ht="39.6">
      <c r="A1346" s="736" t="s">
        <v>178</v>
      </c>
      <c r="B1346" s="90" t="s">
        <v>313</v>
      </c>
      <c r="C1346" s="923"/>
      <c r="D1346" s="820"/>
      <c r="E1346" s="820"/>
      <c r="F1346" s="442">
        <f t="shared" si="60"/>
        <v>0</v>
      </c>
      <c r="G1346" s="807"/>
    </row>
    <row r="1347" spans="1:26" s="93" customFormat="1">
      <c r="A1347" s="1384"/>
      <c r="B1347" s="1390" t="s">
        <v>333</v>
      </c>
      <c r="C1347" s="1385"/>
      <c r="D1347" s="1386"/>
      <c r="E1347" s="820"/>
      <c r="F1347" s="442">
        <f t="shared" si="60"/>
        <v>0</v>
      </c>
      <c r="G1347" s="500"/>
      <c r="H1347" s="1387"/>
      <c r="J1347" s="1388"/>
      <c r="K1347" s="1389"/>
    </row>
    <row r="1348" spans="1:26" s="773" customFormat="1">
      <c r="A1348" s="1405"/>
      <c r="B1348" s="864"/>
      <c r="C1348" s="1382" t="s">
        <v>215</v>
      </c>
      <c r="D1348" s="1383">
        <v>1</v>
      </c>
      <c r="E1348" s="814"/>
      <c r="F1348" s="442">
        <f t="shared" si="60"/>
        <v>0</v>
      </c>
      <c r="G1348" s="727"/>
    </row>
    <row r="1349" spans="1:26" s="773" customFormat="1">
      <c r="A1349" s="1405"/>
      <c r="B1349" s="864"/>
      <c r="C1349" s="1382"/>
      <c r="D1349" s="1383"/>
      <c r="E1349" s="814"/>
      <c r="F1349" s="442">
        <f t="shared" si="60"/>
        <v>0</v>
      </c>
      <c r="G1349" s="727"/>
    </row>
    <row r="1350" spans="1:26">
      <c r="A1350" s="763" t="s">
        <v>206</v>
      </c>
      <c r="B1350" s="764" t="s">
        <v>1833</v>
      </c>
      <c r="C1350" s="738"/>
      <c r="D1350" s="813"/>
      <c r="E1350" s="814"/>
      <c r="F1350" s="442">
        <f t="shared" si="60"/>
        <v>0</v>
      </c>
      <c r="G1350" s="807"/>
      <c r="H1350" s="728"/>
      <c r="I1350" s="728"/>
      <c r="J1350" s="728"/>
      <c r="K1350" s="728"/>
      <c r="L1350" s="728"/>
      <c r="M1350" s="728"/>
      <c r="N1350" s="728"/>
      <c r="O1350" s="728"/>
      <c r="P1350" s="728"/>
      <c r="Q1350" s="728"/>
      <c r="R1350" s="728"/>
      <c r="S1350" s="728"/>
      <c r="T1350" s="728"/>
      <c r="U1350" s="728"/>
      <c r="V1350" s="728"/>
      <c r="W1350" s="728"/>
      <c r="X1350" s="728"/>
      <c r="Y1350" s="728"/>
      <c r="Z1350" s="728"/>
    </row>
    <row r="1351" spans="1:26" ht="39.6">
      <c r="A1351" s="736"/>
      <c r="B1351" s="747" t="s">
        <v>1836</v>
      </c>
      <c r="C1351" s="738"/>
      <c r="D1351" s="813"/>
      <c r="E1351" s="814"/>
      <c r="F1351" s="442">
        <f t="shared" si="60"/>
        <v>0</v>
      </c>
      <c r="H1351" s="728"/>
      <c r="I1351" s="728"/>
      <c r="J1351" s="728"/>
      <c r="K1351" s="728"/>
      <c r="L1351" s="728"/>
      <c r="M1351" s="728"/>
      <c r="N1351" s="728"/>
      <c r="O1351" s="728"/>
      <c r="P1351" s="728"/>
      <c r="Q1351" s="728"/>
      <c r="R1351" s="728"/>
      <c r="S1351" s="728"/>
      <c r="T1351" s="728"/>
      <c r="U1351" s="728"/>
      <c r="V1351" s="728"/>
      <c r="W1351" s="728"/>
      <c r="X1351" s="728"/>
      <c r="Y1351" s="728"/>
      <c r="Z1351" s="728"/>
    </row>
    <row r="1352" spans="1:26">
      <c r="A1352" s="750"/>
      <c r="B1352" s="893" t="s">
        <v>322</v>
      </c>
      <c r="C1352" s="738"/>
      <c r="D1352" s="813"/>
      <c r="E1352" s="814"/>
      <c r="F1352" s="442">
        <f t="shared" si="60"/>
        <v>0</v>
      </c>
      <c r="H1352" s="728"/>
      <c r="I1352" s="728"/>
      <c r="J1352" s="728"/>
      <c r="K1352" s="728"/>
      <c r="L1352" s="728"/>
      <c r="M1352" s="728"/>
      <c r="N1352" s="728"/>
      <c r="O1352" s="728"/>
      <c r="P1352" s="728"/>
      <c r="Q1352" s="728"/>
      <c r="R1352" s="728"/>
      <c r="S1352" s="728"/>
      <c r="T1352" s="728"/>
      <c r="U1352" s="728"/>
      <c r="V1352" s="728"/>
      <c r="W1352" s="728"/>
      <c r="X1352" s="728"/>
      <c r="Y1352" s="728"/>
      <c r="Z1352" s="728"/>
    </row>
    <row r="1353" spans="1:26" s="93" customFormat="1" ht="26.4">
      <c r="A1353" s="736" t="s">
        <v>178</v>
      </c>
      <c r="B1353" s="1407" t="s">
        <v>1835</v>
      </c>
      <c r="D1353" s="820"/>
      <c r="E1353" s="887"/>
      <c r="F1353" s="442">
        <f t="shared" si="60"/>
        <v>0</v>
      </c>
      <c r="G1353" s="500"/>
      <c r="H1353" s="94"/>
      <c r="I1353" s="887"/>
    </row>
    <row r="1354" spans="1:26" s="93" customFormat="1" ht="26.4">
      <c r="A1354" s="736" t="s">
        <v>178</v>
      </c>
      <c r="B1354" s="1407" t="s">
        <v>1826</v>
      </c>
      <c r="D1354" s="820"/>
      <c r="E1354" s="887"/>
      <c r="F1354" s="442">
        <f t="shared" si="60"/>
        <v>0</v>
      </c>
      <c r="G1354" s="500"/>
      <c r="H1354" s="94"/>
      <c r="I1354" s="887"/>
    </row>
    <row r="1355" spans="1:26" s="93" customFormat="1" ht="26.4">
      <c r="A1355" s="736" t="s">
        <v>178</v>
      </c>
      <c r="B1355" s="893" t="s">
        <v>1827</v>
      </c>
      <c r="D1355" s="820"/>
      <c r="E1355" s="887"/>
      <c r="F1355" s="442">
        <f t="shared" si="60"/>
        <v>0</v>
      </c>
      <c r="G1355" s="500"/>
      <c r="H1355" s="94"/>
      <c r="I1355" s="887"/>
    </row>
    <row r="1356" spans="1:26" s="93" customFormat="1" ht="39.6">
      <c r="A1356" s="736" t="s">
        <v>178</v>
      </c>
      <c r="B1356" s="893" t="s">
        <v>343</v>
      </c>
      <c r="D1356" s="820"/>
      <c r="E1356" s="887"/>
      <c r="F1356" s="442">
        <f t="shared" si="60"/>
        <v>0</v>
      </c>
      <c r="G1356" s="500"/>
      <c r="H1356" s="94"/>
      <c r="I1356" s="887"/>
    </row>
    <row r="1357" spans="1:26" s="824" customFormat="1">
      <c r="A1357" s="736" t="s">
        <v>178</v>
      </c>
      <c r="B1357" s="919" t="s">
        <v>323</v>
      </c>
      <c r="C1357" s="818"/>
      <c r="D1357" s="820"/>
      <c r="E1357" s="820"/>
      <c r="F1357" s="442">
        <f t="shared" si="60"/>
        <v>0</v>
      </c>
      <c r="G1357" s="859"/>
    </row>
    <row r="1358" spans="1:26" s="824" customFormat="1" ht="39.6">
      <c r="A1358" s="736" t="s">
        <v>178</v>
      </c>
      <c r="B1358" s="90" t="s">
        <v>313</v>
      </c>
      <c r="C1358" s="923"/>
      <c r="D1358" s="820"/>
      <c r="E1358" s="820"/>
      <c r="F1358" s="442">
        <f t="shared" si="60"/>
        <v>0</v>
      </c>
      <c r="G1358" s="807"/>
    </row>
    <row r="1359" spans="1:26" s="93" customFormat="1">
      <c r="A1359" s="1384"/>
      <c r="B1359" s="1390" t="s">
        <v>333</v>
      </c>
      <c r="C1359" s="1385"/>
      <c r="D1359" s="1386"/>
      <c r="E1359" s="820"/>
      <c r="F1359" s="442">
        <f t="shared" si="60"/>
        <v>0</v>
      </c>
      <c r="G1359" s="500"/>
      <c r="H1359" s="1387"/>
      <c r="J1359" s="1388"/>
      <c r="K1359" s="1389"/>
    </row>
    <row r="1360" spans="1:26" s="773" customFormat="1">
      <c r="A1360" s="1405"/>
      <c r="B1360" s="864"/>
      <c r="C1360" s="1382" t="s">
        <v>215</v>
      </c>
      <c r="D1360" s="1383">
        <v>1</v>
      </c>
      <c r="E1360" s="814"/>
      <c r="F1360" s="442">
        <f t="shared" si="60"/>
        <v>0</v>
      </c>
      <c r="G1360" s="727"/>
    </row>
    <row r="1361" spans="1:26" s="773" customFormat="1">
      <c r="A1361" s="1405"/>
      <c r="B1361" s="864"/>
      <c r="C1361" s="1382"/>
      <c r="D1361" s="1383"/>
      <c r="E1361" s="814"/>
      <c r="F1361" s="442">
        <f t="shared" si="60"/>
        <v>0</v>
      </c>
      <c r="G1361" s="727"/>
    </row>
    <row r="1362" spans="1:26">
      <c r="A1362" s="763" t="s">
        <v>207</v>
      </c>
      <c r="B1362" s="764" t="s">
        <v>1833</v>
      </c>
      <c r="C1362" s="738"/>
      <c r="D1362" s="813"/>
      <c r="E1362" s="814"/>
      <c r="F1362" s="442">
        <f t="shared" si="60"/>
        <v>0</v>
      </c>
      <c r="G1362" s="807"/>
      <c r="H1362" s="728"/>
      <c r="I1362" s="728"/>
      <c r="J1362" s="728"/>
      <c r="K1362" s="728"/>
      <c r="L1362" s="728"/>
      <c r="M1362" s="728"/>
      <c r="N1362" s="728"/>
      <c r="O1362" s="728"/>
      <c r="P1362" s="728"/>
      <c r="Q1362" s="728"/>
      <c r="R1362" s="728"/>
      <c r="S1362" s="728"/>
      <c r="T1362" s="728"/>
      <c r="U1362" s="728"/>
      <c r="V1362" s="728"/>
      <c r="W1362" s="728"/>
      <c r="X1362" s="728"/>
      <c r="Y1362" s="728"/>
      <c r="Z1362" s="728"/>
    </row>
    <row r="1363" spans="1:26" ht="39.6">
      <c r="A1363" s="736"/>
      <c r="B1363" s="747" t="s">
        <v>1837</v>
      </c>
      <c r="C1363" s="738"/>
      <c r="D1363" s="813"/>
      <c r="E1363" s="814"/>
      <c r="F1363" s="442">
        <f t="shared" si="60"/>
        <v>0</v>
      </c>
      <c r="H1363" s="728"/>
      <c r="I1363" s="728"/>
      <c r="J1363" s="728"/>
      <c r="K1363" s="728"/>
      <c r="L1363" s="728"/>
      <c r="M1363" s="728"/>
      <c r="N1363" s="728"/>
      <c r="O1363" s="728"/>
      <c r="P1363" s="728"/>
      <c r="Q1363" s="728"/>
      <c r="R1363" s="728"/>
      <c r="S1363" s="728"/>
      <c r="T1363" s="728"/>
      <c r="U1363" s="728"/>
      <c r="V1363" s="728"/>
      <c r="W1363" s="728"/>
      <c r="X1363" s="728"/>
      <c r="Y1363" s="728"/>
      <c r="Z1363" s="728"/>
    </row>
    <row r="1364" spans="1:26">
      <c r="A1364" s="750"/>
      <c r="B1364" s="893" t="s">
        <v>322</v>
      </c>
      <c r="C1364" s="738"/>
      <c r="D1364" s="813"/>
      <c r="E1364" s="814"/>
      <c r="F1364" s="442">
        <f t="shared" si="60"/>
        <v>0</v>
      </c>
      <c r="H1364" s="728"/>
      <c r="I1364" s="728"/>
      <c r="J1364" s="728"/>
      <c r="K1364" s="728"/>
      <c r="L1364" s="728"/>
      <c r="M1364" s="728"/>
      <c r="N1364" s="728"/>
      <c r="O1364" s="728"/>
      <c r="P1364" s="728"/>
      <c r="Q1364" s="728"/>
      <c r="R1364" s="728"/>
      <c r="S1364" s="728"/>
      <c r="T1364" s="728"/>
      <c r="U1364" s="728"/>
      <c r="V1364" s="728"/>
      <c r="W1364" s="728"/>
      <c r="X1364" s="728"/>
      <c r="Y1364" s="728"/>
      <c r="Z1364" s="728"/>
    </row>
    <row r="1365" spans="1:26" s="93" customFormat="1" ht="26.4">
      <c r="A1365" s="736" t="s">
        <v>178</v>
      </c>
      <c r="B1365" s="1407" t="s">
        <v>1835</v>
      </c>
      <c r="D1365" s="820"/>
      <c r="E1365" s="887"/>
      <c r="F1365" s="442">
        <f t="shared" ref="F1365:F1405" si="62">D1365*E1365</f>
        <v>0</v>
      </c>
      <c r="G1365" s="500"/>
      <c r="H1365" s="94"/>
      <c r="I1365" s="887"/>
    </row>
    <row r="1366" spans="1:26" s="93" customFormat="1" ht="26.4">
      <c r="A1366" s="736" t="s">
        <v>178</v>
      </c>
      <c r="B1366" s="1407" t="s">
        <v>1826</v>
      </c>
      <c r="D1366" s="820"/>
      <c r="E1366" s="887"/>
      <c r="F1366" s="442">
        <f t="shared" si="62"/>
        <v>0</v>
      </c>
      <c r="G1366" s="500"/>
      <c r="H1366" s="94"/>
      <c r="I1366" s="887"/>
    </row>
    <row r="1367" spans="1:26" s="93" customFormat="1" ht="26.4">
      <c r="A1367" s="736" t="s">
        <v>178</v>
      </c>
      <c r="B1367" s="893" t="s">
        <v>1827</v>
      </c>
      <c r="D1367" s="820"/>
      <c r="E1367" s="887"/>
      <c r="F1367" s="442">
        <f t="shared" si="62"/>
        <v>0</v>
      </c>
      <c r="G1367" s="500"/>
      <c r="H1367" s="94"/>
      <c r="I1367" s="887"/>
    </row>
    <row r="1368" spans="1:26" s="93" customFormat="1" ht="39.6">
      <c r="A1368" s="736" t="s">
        <v>178</v>
      </c>
      <c r="B1368" s="893" t="s">
        <v>343</v>
      </c>
      <c r="D1368" s="820"/>
      <c r="E1368" s="887"/>
      <c r="F1368" s="442">
        <f t="shared" si="62"/>
        <v>0</v>
      </c>
      <c r="G1368" s="500"/>
      <c r="H1368" s="94"/>
      <c r="I1368" s="887"/>
    </row>
    <row r="1369" spans="1:26" s="824" customFormat="1">
      <c r="A1369" s="736" t="s">
        <v>178</v>
      </c>
      <c r="B1369" s="919" t="s">
        <v>323</v>
      </c>
      <c r="C1369" s="818"/>
      <c r="D1369" s="820"/>
      <c r="E1369" s="820"/>
      <c r="F1369" s="442">
        <f t="shared" si="62"/>
        <v>0</v>
      </c>
      <c r="G1369" s="859"/>
    </row>
    <row r="1370" spans="1:26" s="824" customFormat="1" ht="39.6">
      <c r="A1370" s="736" t="s">
        <v>178</v>
      </c>
      <c r="B1370" s="90" t="s">
        <v>313</v>
      </c>
      <c r="C1370" s="923"/>
      <c r="D1370" s="820"/>
      <c r="E1370" s="820"/>
      <c r="F1370" s="442">
        <f t="shared" si="62"/>
        <v>0</v>
      </c>
      <c r="G1370" s="807"/>
    </row>
    <row r="1371" spans="1:26" s="93" customFormat="1">
      <c r="A1371" s="1384"/>
      <c r="B1371" s="1390" t="s">
        <v>333</v>
      </c>
      <c r="C1371" s="1385"/>
      <c r="D1371" s="1386"/>
      <c r="E1371" s="820"/>
      <c r="F1371" s="442">
        <f t="shared" si="62"/>
        <v>0</v>
      </c>
      <c r="G1371" s="500"/>
      <c r="H1371" s="1387"/>
      <c r="J1371" s="1388"/>
      <c r="K1371" s="1389"/>
    </row>
    <row r="1372" spans="1:26" s="773" customFormat="1">
      <c r="A1372" s="1405"/>
      <c r="B1372" s="864"/>
      <c r="C1372" s="1382" t="s">
        <v>215</v>
      </c>
      <c r="D1372" s="1383">
        <v>1</v>
      </c>
      <c r="E1372" s="814"/>
      <c r="F1372" s="442">
        <f t="shared" si="62"/>
        <v>0</v>
      </c>
      <c r="G1372" s="727"/>
    </row>
    <row r="1373" spans="1:26" s="773" customFormat="1">
      <c r="A1373" s="1405"/>
      <c r="B1373" s="864"/>
      <c r="C1373" s="1382"/>
      <c r="D1373" s="1383"/>
      <c r="E1373" s="814"/>
      <c r="F1373" s="442">
        <f t="shared" si="62"/>
        <v>0</v>
      </c>
      <c r="G1373" s="727"/>
    </row>
    <row r="1374" spans="1:26">
      <c r="A1374" s="763" t="s">
        <v>208</v>
      </c>
      <c r="B1374" s="764" t="s">
        <v>1838</v>
      </c>
      <c r="C1374" s="738"/>
      <c r="D1374" s="813"/>
      <c r="E1374" s="814"/>
      <c r="F1374" s="442">
        <f t="shared" si="62"/>
        <v>0</v>
      </c>
      <c r="H1374" s="727"/>
      <c r="I1374" s="727"/>
      <c r="J1374" s="727"/>
      <c r="K1374" s="727"/>
      <c r="L1374" s="728"/>
      <c r="M1374" s="728"/>
      <c r="N1374" s="728"/>
      <c r="O1374" s="728"/>
      <c r="P1374" s="728"/>
      <c r="Q1374" s="728"/>
      <c r="R1374" s="728"/>
      <c r="S1374" s="728"/>
      <c r="T1374" s="728"/>
      <c r="U1374" s="728"/>
      <c r="V1374" s="728"/>
      <c r="W1374" s="728"/>
      <c r="X1374" s="728"/>
      <c r="Y1374" s="728"/>
      <c r="Z1374" s="728"/>
    </row>
    <row r="1375" spans="1:26" ht="39.6">
      <c r="A1375" s="736"/>
      <c r="B1375" s="747" t="s">
        <v>1839</v>
      </c>
      <c r="C1375" s="738"/>
      <c r="D1375" s="813"/>
      <c r="E1375" s="814"/>
      <c r="F1375" s="442">
        <f t="shared" si="62"/>
        <v>0</v>
      </c>
      <c r="H1375" s="728"/>
      <c r="I1375" s="728"/>
      <c r="J1375" s="728"/>
      <c r="K1375" s="728"/>
      <c r="L1375" s="728"/>
      <c r="M1375" s="728"/>
      <c r="N1375" s="728"/>
      <c r="O1375" s="728"/>
      <c r="P1375" s="728"/>
      <c r="Q1375" s="728"/>
      <c r="R1375" s="728"/>
      <c r="S1375" s="728"/>
      <c r="T1375" s="728"/>
      <c r="U1375" s="728"/>
      <c r="V1375" s="728"/>
      <c r="W1375" s="728"/>
      <c r="X1375" s="728"/>
      <c r="Y1375" s="728"/>
      <c r="Z1375" s="728"/>
    </row>
    <row r="1376" spans="1:26">
      <c r="A1376" s="750"/>
      <c r="B1376" s="893" t="s">
        <v>322</v>
      </c>
      <c r="C1376" s="738"/>
      <c r="D1376" s="813"/>
      <c r="E1376" s="814"/>
      <c r="F1376" s="442">
        <f t="shared" si="62"/>
        <v>0</v>
      </c>
      <c r="H1376" s="728"/>
      <c r="I1376" s="728"/>
      <c r="J1376" s="728"/>
      <c r="K1376" s="728"/>
      <c r="L1376" s="728"/>
      <c r="M1376" s="728"/>
      <c r="N1376" s="728"/>
      <c r="O1376" s="728"/>
      <c r="P1376" s="728"/>
      <c r="Q1376" s="728"/>
      <c r="R1376" s="728"/>
      <c r="S1376" s="728"/>
      <c r="T1376" s="728"/>
      <c r="U1376" s="728"/>
      <c r="V1376" s="728"/>
      <c r="W1376" s="728"/>
      <c r="X1376" s="728"/>
      <c r="Y1376" s="728"/>
      <c r="Z1376" s="728"/>
    </row>
    <row r="1377" spans="1:26" s="93" customFormat="1" ht="26.4">
      <c r="A1377" s="736" t="s">
        <v>178</v>
      </c>
      <c r="B1377" s="1407" t="s">
        <v>1840</v>
      </c>
      <c r="D1377" s="820"/>
      <c r="E1377" s="887"/>
      <c r="F1377" s="442">
        <f t="shared" si="62"/>
        <v>0</v>
      </c>
      <c r="G1377" s="500"/>
      <c r="H1377" s="94"/>
      <c r="I1377" s="887"/>
    </row>
    <row r="1378" spans="1:26" s="93" customFormat="1" ht="26.4">
      <c r="A1378" s="736" t="s">
        <v>178</v>
      </c>
      <c r="B1378" s="1407" t="s">
        <v>1826</v>
      </c>
      <c r="D1378" s="820"/>
      <c r="E1378" s="887"/>
      <c r="F1378" s="442">
        <f t="shared" si="62"/>
        <v>0</v>
      </c>
      <c r="G1378" s="500"/>
      <c r="H1378" s="94"/>
      <c r="I1378" s="887"/>
    </row>
    <row r="1379" spans="1:26" s="93" customFormat="1" ht="26.4">
      <c r="A1379" s="736" t="s">
        <v>178</v>
      </c>
      <c r="B1379" s="893" t="s">
        <v>1827</v>
      </c>
      <c r="D1379" s="820"/>
      <c r="E1379" s="887"/>
      <c r="F1379" s="442">
        <f t="shared" si="62"/>
        <v>0</v>
      </c>
      <c r="G1379" s="500"/>
      <c r="H1379" s="94"/>
      <c r="I1379" s="887"/>
    </row>
    <row r="1380" spans="1:26" s="93" customFormat="1" ht="39.6">
      <c r="A1380" s="736" t="s">
        <v>178</v>
      </c>
      <c r="B1380" s="893" t="s">
        <v>343</v>
      </c>
      <c r="D1380" s="820"/>
      <c r="E1380" s="887"/>
      <c r="F1380" s="442">
        <f t="shared" si="62"/>
        <v>0</v>
      </c>
      <c r="G1380" s="500"/>
      <c r="H1380" s="94"/>
      <c r="I1380" s="887"/>
    </row>
    <row r="1381" spans="1:26" s="824" customFormat="1">
      <c r="A1381" s="736" t="s">
        <v>178</v>
      </c>
      <c r="B1381" s="919" t="s">
        <v>323</v>
      </c>
      <c r="C1381" s="818"/>
      <c r="D1381" s="820"/>
      <c r="E1381" s="820"/>
      <c r="F1381" s="442">
        <f t="shared" si="62"/>
        <v>0</v>
      </c>
      <c r="G1381" s="859"/>
    </row>
    <row r="1382" spans="1:26" s="824" customFormat="1" ht="39.6">
      <c r="A1382" s="736" t="s">
        <v>178</v>
      </c>
      <c r="B1382" s="90" t="s">
        <v>313</v>
      </c>
      <c r="C1382" s="923"/>
      <c r="D1382" s="820"/>
      <c r="E1382" s="820"/>
      <c r="F1382" s="442">
        <f t="shared" si="62"/>
        <v>0</v>
      </c>
      <c r="G1382" s="807"/>
    </row>
    <row r="1383" spans="1:26" s="93" customFormat="1">
      <c r="A1383" s="1384"/>
      <c r="B1383" s="1390" t="s">
        <v>1628</v>
      </c>
      <c r="C1383" s="1385"/>
      <c r="D1383" s="1386"/>
      <c r="E1383" s="820"/>
      <c r="F1383" s="442">
        <f t="shared" si="62"/>
        <v>0</v>
      </c>
      <c r="G1383" s="500"/>
      <c r="H1383" s="1387"/>
      <c r="J1383" s="1388"/>
      <c r="K1383" s="1389"/>
    </row>
    <row r="1384" spans="1:26" s="773" customFormat="1">
      <c r="A1384" s="1405"/>
      <c r="B1384" s="864"/>
      <c r="C1384" s="1382" t="s">
        <v>201</v>
      </c>
      <c r="D1384" s="1383">
        <v>1</v>
      </c>
      <c r="E1384" s="814"/>
      <c r="F1384" s="442">
        <f t="shared" si="62"/>
        <v>0</v>
      </c>
      <c r="G1384" s="727"/>
    </row>
    <row r="1385" spans="1:26" s="773" customFormat="1">
      <c r="A1385" s="1405"/>
      <c r="B1385" s="864"/>
      <c r="C1385" s="1382"/>
      <c r="D1385" s="1383"/>
      <c r="E1385" s="814"/>
      <c r="F1385" s="442">
        <f t="shared" si="62"/>
        <v>0</v>
      </c>
      <c r="G1385" s="727"/>
    </row>
    <row r="1386" spans="1:26">
      <c r="A1386" s="763" t="s">
        <v>209</v>
      </c>
      <c r="B1386" s="764" t="s">
        <v>2343</v>
      </c>
      <c r="C1386" s="738"/>
      <c r="D1386" s="813"/>
      <c r="E1386" s="814"/>
      <c r="F1386" s="442">
        <f t="shared" si="62"/>
        <v>0</v>
      </c>
      <c r="G1386" s="807"/>
      <c r="H1386" s="728"/>
      <c r="I1386" s="728"/>
      <c r="J1386" s="728"/>
      <c r="K1386" s="728"/>
      <c r="L1386" s="728"/>
      <c r="M1386" s="728"/>
      <c r="N1386" s="728"/>
      <c r="O1386" s="728"/>
      <c r="P1386" s="728"/>
      <c r="Q1386" s="728"/>
      <c r="R1386" s="728"/>
      <c r="S1386" s="728"/>
      <c r="T1386" s="728"/>
      <c r="U1386" s="728"/>
      <c r="V1386" s="728"/>
      <c r="W1386" s="728"/>
      <c r="X1386" s="728"/>
      <c r="Y1386" s="728"/>
      <c r="Z1386" s="728"/>
    </row>
    <row r="1387" spans="1:26" ht="290.39999999999998">
      <c r="A1387" s="736"/>
      <c r="B1387" s="771" t="s">
        <v>2346</v>
      </c>
      <c r="C1387" s="738"/>
      <c r="D1387" s="813"/>
      <c r="E1387" s="814"/>
      <c r="F1387" s="442">
        <f t="shared" si="62"/>
        <v>0</v>
      </c>
      <c r="G1387" s="760"/>
      <c r="H1387" s="728"/>
      <c r="I1387" s="728"/>
      <c r="J1387" s="728"/>
      <c r="K1387" s="728"/>
      <c r="L1387" s="728"/>
      <c r="M1387" s="728"/>
      <c r="N1387" s="728"/>
      <c r="O1387" s="728"/>
      <c r="P1387" s="728"/>
      <c r="Q1387" s="728"/>
      <c r="R1387" s="728"/>
      <c r="S1387" s="728"/>
      <c r="T1387" s="728"/>
      <c r="U1387" s="728"/>
      <c r="V1387" s="728"/>
      <c r="W1387" s="728"/>
      <c r="X1387" s="728"/>
      <c r="Y1387" s="728"/>
      <c r="Z1387" s="728"/>
    </row>
    <row r="1388" spans="1:26">
      <c r="A1388" s="750"/>
      <c r="B1388" s="893" t="s">
        <v>322</v>
      </c>
      <c r="C1388" s="738"/>
      <c r="D1388" s="813"/>
      <c r="E1388" s="814"/>
      <c r="F1388" s="442">
        <f t="shared" si="62"/>
        <v>0</v>
      </c>
      <c r="H1388" s="728"/>
      <c r="I1388" s="728"/>
      <c r="J1388" s="728"/>
      <c r="K1388" s="728"/>
      <c r="L1388" s="728"/>
      <c r="M1388" s="728"/>
      <c r="N1388" s="728"/>
      <c r="O1388" s="728"/>
      <c r="P1388" s="728"/>
      <c r="Q1388" s="728"/>
      <c r="R1388" s="728"/>
      <c r="S1388" s="728"/>
      <c r="T1388" s="728"/>
      <c r="U1388" s="728"/>
      <c r="V1388" s="728"/>
      <c r="W1388" s="728"/>
      <c r="X1388" s="728"/>
      <c r="Y1388" s="728"/>
      <c r="Z1388" s="728"/>
    </row>
    <row r="1389" spans="1:26" s="93" customFormat="1" ht="26.4">
      <c r="A1389" s="736" t="s">
        <v>178</v>
      </c>
      <c r="B1389" s="1407" t="s">
        <v>2344</v>
      </c>
      <c r="D1389" s="820"/>
      <c r="E1389" s="887"/>
      <c r="F1389" s="442">
        <f t="shared" si="62"/>
        <v>0</v>
      </c>
      <c r="G1389" s="500"/>
      <c r="H1389" s="94"/>
      <c r="I1389" s="887"/>
    </row>
    <row r="1390" spans="1:26" s="93" customFormat="1" ht="26.4">
      <c r="A1390" s="736" t="s">
        <v>178</v>
      </c>
      <c r="B1390" s="1407" t="s">
        <v>1826</v>
      </c>
      <c r="D1390" s="820"/>
      <c r="E1390" s="887"/>
      <c r="F1390" s="442">
        <f t="shared" si="62"/>
        <v>0</v>
      </c>
      <c r="G1390" s="500"/>
      <c r="H1390" s="94"/>
      <c r="I1390" s="887"/>
    </row>
    <row r="1391" spans="1:26" s="93" customFormat="1" ht="26.4">
      <c r="A1391" s="736" t="s">
        <v>178</v>
      </c>
      <c r="B1391" s="893" t="s">
        <v>1827</v>
      </c>
      <c r="D1391" s="820"/>
      <c r="E1391" s="887"/>
      <c r="F1391" s="442">
        <f t="shared" si="62"/>
        <v>0</v>
      </c>
      <c r="G1391" s="500"/>
      <c r="H1391" s="94"/>
      <c r="I1391" s="887"/>
    </row>
    <row r="1392" spans="1:26" s="93" customFormat="1" ht="39.6">
      <c r="A1392" s="736" t="s">
        <v>178</v>
      </c>
      <c r="B1392" s="893" t="s">
        <v>343</v>
      </c>
      <c r="D1392" s="820"/>
      <c r="E1392" s="887"/>
      <c r="F1392" s="442">
        <f t="shared" si="62"/>
        <v>0</v>
      </c>
      <c r="G1392" s="500"/>
      <c r="H1392" s="94"/>
      <c r="I1392" s="887"/>
    </row>
    <row r="1393" spans="1:26" s="824" customFormat="1">
      <c r="A1393" s="736" t="s">
        <v>178</v>
      </c>
      <c r="B1393" s="919" t="s">
        <v>323</v>
      </c>
      <c r="C1393" s="818"/>
      <c r="D1393" s="820"/>
      <c r="E1393" s="820"/>
      <c r="F1393" s="442">
        <f t="shared" si="62"/>
        <v>0</v>
      </c>
      <c r="G1393" s="859"/>
    </row>
    <row r="1394" spans="1:26" s="824" customFormat="1" ht="39.6">
      <c r="A1394" s="736" t="s">
        <v>178</v>
      </c>
      <c r="B1394" s="90" t="s">
        <v>313</v>
      </c>
      <c r="C1394" s="923"/>
      <c r="D1394" s="820"/>
      <c r="E1394" s="820"/>
      <c r="F1394" s="442">
        <f t="shared" si="62"/>
        <v>0</v>
      </c>
      <c r="G1394" s="807"/>
    </row>
    <row r="1395" spans="1:26" s="824" customFormat="1">
      <c r="A1395" s="736"/>
      <c r="B1395" s="90" t="s">
        <v>1841</v>
      </c>
      <c r="C1395" s="923"/>
      <c r="D1395" s="820"/>
      <c r="E1395" s="820"/>
      <c r="F1395" s="442"/>
      <c r="G1395" s="807"/>
    </row>
    <row r="1396" spans="1:26" s="824" customFormat="1" ht="39.6">
      <c r="A1396" s="736"/>
      <c r="B1396" s="90" t="s">
        <v>1842</v>
      </c>
      <c r="C1396" s="923"/>
      <c r="D1396" s="820"/>
      <c r="E1396" s="820"/>
      <c r="F1396" s="442"/>
      <c r="G1396" s="807"/>
    </row>
    <row r="1397" spans="1:26" s="93" customFormat="1">
      <c r="A1397" s="1384"/>
      <c r="B1397" s="1390" t="s">
        <v>1628</v>
      </c>
      <c r="C1397" s="1385"/>
      <c r="D1397" s="1386"/>
      <c r="E1397" s="820"/>
      <c r="F1397" s="442">
        <f t="shared" si="62"/>
        <v>0</v>
      </c>
      <c r="G1397" s="500"/>
      <c r="H1397" s="1387"/>
      <c r="J1397" s="1388"/>
      <c r="K1397" s="1389"/>
    </row>
    <row r="1398" spans="1:26" s="773" customFormat="1">
      <c r="A1398" s="1405"/>
      <c r="B1398" s="864"/>
      <c r="C1398" s="1382" t="s">
        <v>201</v>
      </c>
      <c r="D1398" s="1383">
        <v>1</v>
      </c>
      <c r="E1398" s="814"/>
      <c r="F1398" s="442">
        <f t="shared" si="62"/>
        <v>0</v>
      </c>
      <c r="G1398" s="727"/>
    </row>
    <row r="1399" spans="1:26" s="773" customFormat="1">
      <c r="A1399" s="1405"/>
      <c r="B1399" s="864"/>
      <c r="C1399" s="1382"/>
      <c r="D1399" s="1383"/>
      <c r="E1399" s="814"/>
      <c r="F1399" s="442">
        <f t="shared" si="62"/>
        <v>0</v>
      </c>
      <c r="G1399" s="727"/>
    </row>
    <row r="1400" spans="1:26">
      <c r="A1400" s="777"/>
      <c r="B1400" s="1406"/>
      <c r="C1400" s="1382"/>
      <c r="D1400" s="1383"/>
      <c r="E1400" s="814"/>
      <c r="F1400" s="442">
        <f t="shared" si="62"/>
        <v>0</v>
      </c>
      <c r="H1400" s="728"/>
      <c r="I1400" s="728"/>
      <c r="J1400" s="728"/>
      <c r="K1400" s="728"/>
      <c r="L1400" s="728"/>
      <c r="M1400" s="728"/>
      <c r="N1400" s="728"/>
      <c r="O1400" s="728"/>
      <c r="P1400" s="728"/>
      <c r="Q1400" s="728"/>
      <c r="R1400" s="728"/>
      <c r="S1400" s="728"/>
      <c r="T1400" s="728"/>
      <c r="U1400" s="728"/>
      <c r="V1400" s="728"/>
      <c r="W1400" s="728"/>
      <c r="X1400" s="728"/>
      <c r="Y1400" s="728"/>
      <c r="Z1400" s="728"/>
    </row>
    <row r="1401" spans="1:26" ht="26.4">
      <c r="A1401" s="879" t="s">
        <v>210</v>
      </c>
      <c r="B1401" s="1408" t="s">
        <v>1847</v>
      </c>
      <c r="C1401" s="1382"/>
      <c r="D1401" s="1383"/>
      <c r="E1401" s="814"/>
      <c r="F1401" s="442">
        <f t="shared" si="62"/>
        <v>0</v>
      </c>
      <c r="H1401" s="728"/>
      <c r="I1401" s="728"/>
      <c r="J1401" s="728"/>
      <c r="K1401" s="728"/>
      <c r="L1401" s="728"/>
      <c r="M1401" s="728"/>
      <c r="N1401" s="728"/>
      <c r="O1401" s="728"/>
      <c r="P1401" s="728"/>
      <c r="Q1401" s="728"/>
      <c r="R1401" s="728"/>
      <c r="S1401" s="728"/>
      <c r="T1401" s="728"/>
      <c r="U1401" s="728"/>
      <c r="V1401" s="728"/>
      <c r="W1401" s="728"/>
      <c r="X1401" s="728"/>
      <c r="Y1401" s="728"/>
      <c r="Z1401" s="728"/>
    </row>
    <row r="1402" spans="1:26" ht="52.8">
      <c r="A1402" s="777"/>
      <c r="B1402" s="747" t="s">
        <v>2496</v>
      </c>
      <c r="C1402" s="1382"/>
      <c r="D1402" s="1383"/>
      <c r="E1402" s="814"/>
      <c r="F1402" s="442">
        <f t="shared" si="62"/>
        <v>0</v>
      </c>
      <c r="H1402" s="728"/>
      <c r="I1402" s="728"/>
      <c r="J1402" s="728"/>
      <c r="K1402" s="728"/>
      <c r="L1402" s="728"/>
      <c r="M1402" s="728"/>
      <c r="N1402" s="728"/>
      <c r="O1402" s="728"/>
      <c r="P1402" s="728"/>
      <c r="Q1402" s="728"/>
      <c r="R1402" s="728"/>
      <c r="S1402" s="728"/>
      <c r="T1402" s="728"/>
      <c r="U1402" s="728"/>
      <c r="V1402" s="728"/>
      <c r="W1402" s="728"/>
      <c r="X1402" s="728"/>
      <c r="Y1402" s="728"/>
      <c r="Z1402" s="728"/>
    </row>
    <row r="1403" spans="1:26">
      <c r="A1403" s="777"/>
      <c r="B1403" s="776" t="s">
        <v>1729</v>
      </c>
      <c r="C1403" s="1382"/>
      <c r="D1403" s="1383"/>
      <c r="E1403" s="814"/>
      <c r="F1403" s="442">
        <f t="shared" si="62"/>
        <v>0</v>
      </c>
      <c r="H1403" s="728"/>
      <c r="I1403" s="728"/>
      <c r="J1403" s="728"/>
      <c r="K1403" s="728"/>
      <c r="L1403" s="728"/>
      <c r="M1403" s="728"/>
      <c r="N1403" s="728"/>
      <c r="O1403" s="728"/>
      <c r="P1403" s="728"/>
      <c r="Q1403" s="728"/>
      <c r="R1403" s="728"/>
      <c r="S1403" s="728"/>
      <c r="T1403" s="728"/>
      <c r="U1403" s="728"/>
      <c r="V1403" s="728"/>
      <c r="W1403" s="728"/>
      <c r="X1403" s="728"/>
      <c r="Y1403" s="728"/>
      <c r="Z1403" s="728"/>
    </row>
    <row r="1404" spans="1:26" ht="39.6">
      <c r="A1404" s="736" t="s">
        <v>178</v>
      </c>
      <c r="B1404" s="893" t="s">
        <v>1848</v>
      </c>
      <c r="C1404" s="1382"/>
      <c r="D1404" s="1383"/>
      <c r="E1404" s="814"/>
      <c r="F1404" s="442">
        <f t="shared" si="62"/>
        <v>0</v>
      </c>
      <c r="H1404" s="728"/>
      <c r="I1404" s="728"/>
      <c r="J1404" s="728"/>
      <c r="K1404" s="728"/>
      <c r="L1404" s="728"/>
      <c r="M1404" s="728"/>
      <c r="N1404" s="728"/>
      <c r="O1404" s="728"/>
      <c r="P1404" s="728"/>
      <c r="Q1404" s="728"/>
      <c r="R1404" s="728"/>
      <c r="S1404" s="728"/>
      <c r="T1404" s="728"/>
      <c r="U1404" s="728"/>
      <c r="V1404" s="728"/>
      <c r="W1404" s="728"/>
      <c r="X1404" s="728"/>
      <c r="Y1404" s="728"/>
      <c r="Z1404" s="728"/>
    </row>
    <row r="1405" spans="1:26" ht="26.4">
      <c r="A1405" s="736" t="s">
        <v>178</v>
      </c>
      <c r="B1405" s="747" t="s">
        <v>1849</v>
      </c>
      <c r="C1405" s="1382"/>
      <c r="D1405" s="1383"/>
      <c r="E1405" s="814"/>
      <c r="F1405" s="442">
        <f t="shared" si="62"/>
        <v>0</v>
      </c>
      <c r="H1405" s="728"/>
      <c r="I1405" s="728"/>
      <c r="J1405" s="728"/>
      <c r="K1405" s="728"/>
      <c r="L1405" s="728"/>
      <c r="M1405" s="728"/>
      <c r="N1405" s="728"/>
      <c r="O1405" s="728"/>
      <c r="P1405" s="728"/>
      <c r="Q1405" s="728"/>
      <c r="R1405" s="728"/>
      <c r="S1405" s="728"/>
      <c r="T1405" s="728"/>
      <c r="U1405" s="728"/>
      <c r="V1405" s="728"/>
      <c r="W1405" s="728"/>
      <c r="X1405" s="728"/>
      <c r="Y1405" s="728"/>
      <c r="Z1405" s="728"/>
    </row>
    <row r="1406" spans="1:26" s="93" customFormat="1" ht="26.4">
      <c r="A1406" s="736" t="s">
        <v>178</v>
      </c>
      <c r="B1406" s="1407" t="s">
        <v>1826</v>
      </c>
      <c r="D1406" s="820"/>
      <c r="E1406" s="887"/>
      <c r="F1406" s="892"/>
      <c r="G1406" s="500"/>
      <c r="H1406" s="94"/>
      <c r="I1406" s="887"/>
    </row>
    <row r="1407" spans="1:26" s="93" customFormat="1" ht="26.4">
      <c r="A1407" s="736" t="s">
        <v>178</v>
      </c>
      <c r="B1407" s="893" t="s">
        <v>1850</v>
      </c>
      <c r="D1407" s="820"/>
      <c r="E1407" s="887"/>
      <c r="F1407" s="442">
        <f t="shared" ref="F1407:F1425" si="63">D1407*E1407</f>
        <v>0</v>
      </c>
      <c r="G1407" s="500"/>
      <c r="H1407" s="94"/>
      <c r="I1407" s="887"/>
    </row>
    <row r="1408" spans="1:26" s="93" customFormat="1" ht="39.6">
      <c r="A1408" s="736" t="s">
        <v>178</v>
      </c>
      <c r="B1408" s="893" t="s">
        <v>1851</v>
      </c>
      <c r="D1408" s="820"/>
      <c r="E1408" s="887"/>
      <c r="F1408" s="442">
        <f t="shared" si="63"/>
        <v>0</v>
      </c>
      <c r="G1408" s="500"/>
      <c r="H1408" s="94"/>
      <c r="I1408" s="887"/>
    </row>
    <row r="1409" spans="1:26" s="824" customFormat="1">
      <c r="A1409" s="736" t="s">
        <v>178</v>
      </c>
      <c r="B1409" s="919" t="s">
        <v>323</v>
      </c>
      <c r="C1409" s="818"/>
      <c r="D1409" s="820"/>
      <c r="E1409" s="820"/>
      <c r="F1409" s="442">
        <f t="shared" si="63"/>
        <v>0</v>
      </c>
      <c r="G1409" s="859"/>
    </row>
    <row r="1410" spans="1:26" s="824" customFormat="1" ht="39.6">
      <c r="A1410" s="736" t="s">
        <v>178</v>
      </c>
      <c r="B1410" s="90" t="s">
        <v>313</v>
      </c>
      <c r="C1410" s="923"/>
      <c r="D1410" s="820"/>
      <c r="E1410" s="820"/>
      <c r="F1410" s="442">
        <f t="shared" si="63"/>
        <v>0</v>
      </c>
      <c r="G1410" s="859"/>
    </row>
    <row r="1411" spans="1:26" s="93" customFormat="1" ht="26.4">
      <c r="A1411" s="1384"/>
      <c r="B1411" s="893" t="s">
        <v>1852</v>
      </c>
      <c r="C1411" s="1385"/>
      <c r="D1411" s="1386"/>
      <c r="E1411" s="820"/>
      <c r="F1411" s="442">
        <f t="shared" si="63"/>
        <v>0</v>
      </c>
      <c r="G1411" s="500"/>
      <c r="H1411" s="1387"/>
      <c r="J1411" s="1388"/>
      <c r="K1411" s="1389"/>
    </row>
    <row r="1412" spans="1:26" s="93" customFormat="1">
      <c r="A1412" s="1384"/>
      <c r="B1412" s="1390" t="s">
        <v>333</v>
      </c>
      <c r="C1412" s="1385"/>
      <c r="D1412" s="1386"/>
      <c r="E1412" s="820"/>
      <c r="F1412" s="442">
        <f t="shared" si="63"/>
        <v>0</v>
      </c>
      <c r="G1412" s="500"/>
      <c r="H1412" s="1387"/>
      <c r="J1412" s="1388"/>
      <c r="K1412" s="1389"/>
    </row>
    <row r="1413" spans="1:26">
      <c r="A1413" s="777"/>
      <c r="B1413" s="1406"/>
      <c r="C1413" s="1382" t="s">
        <v>215</v>
      </c>
      <c r="D1413" s="1383">
        <v>8</v>
      </c>
      <c r="E1413" s="814"/>
      <c r="F1413" s="442">
        <f t="shared" si="63"/>
        <v>0</v>
      </c>
      <c r="H1413" s="728"/>
      <c r="I1413" s="728"/>
      <c r="J1413" s="728"/>
      <c r="K1413" s="728"/>
      <c r="L1413" s="728"/>
      <c r="M1413" s="728"/>
      <c r="N1413" s="728"/>
      <c r="O1413" s="728"/>
      <c r="P1413" s="728"/>
      <c r="Q1413" s="728"/>
      <c r="R1413" s="728"/>
      <c r="S1413" s="728"/>
      <c r="T1413" s="728"/>
      <c r="U1413" s="728"/>
      <c r="V1413" s="728"/>
      <c r="W1413" s="728"/>
      <c r="X1413" s="728"/>
      <c r="Y1413" s="728"/>
      <c r="Z1413" s="728"/>
    </row>
    <row r="1414" spans="1:26">
      <c r="A1414" s="777"/>
      <c r="B1414" s="1406"/>
      <c r="C1414" s="1382"/>
      <c r="D1414" s="1383"/>
      <c r="E1414" s="814"/>
      <c r="F1414" s="442">
        <f t="shared" si="63"/>
        <v>0</v>
      </c>
      <c r="H1414" s="728"/>
      <c r="I1414" s="728"/>
      <c r="J1414" s="728"/>
      <c r="K1414" s="728"/>
      <c r="L1414" s="728"/>
      <c r="M1414" s="728"/>
      <c r="N1414" s="728"/>
      <c r="O1414" s="728"/>
      <c r="P1414" s="728"/>
      <c r="Q1414" s="728"/>
      <c r="R1414" s="728"/>
      <c r="S1414" s="728"/>
      <c r="T1414" s="728"/>
      <c r="U1414" s="728"/>
      <c r="V1414" s="728"/>
      <c r="W1414" s="728"/>
      <c r="X1414" s="728"/>
      <c r="Y1414" s="728"/>
      <c r="Z1414" s="728"/>
    </row>
    <row r="1415" spans="1:26">
      <c r="A1415" s="777" t="s">
        <v>211</v>
      </c>
      <c r="B1415" s="778" t="s">
        <v>1853</v>
      </c>
      <c r="C1415" s="1382"/>
      <c r="D1415" s="1383"/>
      <c r="E1415" s="814"/>
      <c r="F1415" s="442">
        <f t="shared" si="63"/>
        <v>0</v>
      </c>
      <c r="H1415" s="728"/>
      <c r="I1415" s="728"/>
      <c r="J1415" s="728"/>
      <c r="K1415" s="728"/>
      <c r="L1415" s="728"/>
      <c r="M1415" s="728"/>
      <c r="N1415" s="728"/>
      <c r="O1415" s="728"/>
      <c r="P1415" s="728"/>
      <c r="Q1415" s="728"/>
      <c r="R1415" s="728"/>
      <c r="S1415" s="728"/>
      <c r="T1415" s="728"/>
      <c r="U1415" s="728"/>
      <c r="V1415" s="728"/>
      <c r="W1415" s="728"/>
      <c r="X1415" s="728"/>
      <c r="Y1415" s="728"/>
      <c r="Z1415" s="728"/>
    </row>
    <row r="1416" spans="1:26" ht="92.4">
      <c r="A1416" s="777"/>
      <c r="B1416" s="747" t="s">
        <v>1854</v>
      </c>
      <c r="C1416" s="1382"/>
      <c r="D1416" s="1383"/>
      <c r="E1416" s="814"/>
      <c r="F1416" s="442">
        <f t="shared" si="63"/>
        <v>0</v>
      </c>
      <c r="G1416" s="760"/>
      <c r="H1416" s="728"/>
      <c r="I1416" s="728"/>
      <c r="J1416" s="728"/>
      <c r="K1416" s="728"/>
      <c r="L1416" s="728"/>
      <c r="M1416" s="728"/>
      <c r="N1416" s="728"/>
      <c r="O1416" s="728"/>
      <c r="P1416" s="728"/>
      <c r="Q1416" s="728"/>
      <c r="R1416" s="728"/>
      <c r="S1416" s="728"/>
      <c r="T1416" s="728"/>
      <c r="U1416" s="728"/>
      <c r="V1416" s="728"/>
      <c r="W1416" s="728"/>
      <c r="X1416" s="728"/>
      <c r="Y1416" s="728"/>
      <c r="Z1416" s="728"/>
    </row>
    <row r="1417" spans="1:26">
      <c r="A1417" s="777"/>
      <c r="B1417" s="893" t="s">
        <v>322</v>
      </c>
      <c r="C1417" s="1382"/>
      <c r="D1417" s="1383"/>
      <c r="E1417" s="814"/>
      <c r="F1417" s="442">
        <f t="shared" si="63"/>
        <v>0</v>
      </c>
      <c r="H1417" s="728"/>
      <c r="I1417" s="728"/>
      <c r="J1417" s="728"/>
      <c r="K1417" s="728"/>
      <c r="L1417" s="728"/>
      <c r="M1417" s="728"/>
      <c r="N1417" s="728"/>
      <c r="O1417" s="728"/>
      <c r="P1417" s="728"/>
      <c r="Q1417" s="728"/>
      <c r="R1417" s="728"/>
      <c r="S1417" s="728"/>
      <c r="T1417" s="728"/>
      <c r="U1417" s="728"/>
      <c r="V1417" s="728"/>
      <c r="W1417" s="728"/>
      <c r="X1417" s="728"/>
      <c r="Y1417" s="728"/>
      <c r="Z1417" s="728"/>
    </row>
    <row r="1418" spans="1:26">
      <c r="A1418" s="736" t="s">
        <v>178</v>
      </c>
      <c r="B1418" s="928" t="s">
        <v>1855</v>
      </c>
      <c r="C1418" s="1382"/>
      <c r="D1418" s="1383"/>
      <c r="E1418" s="814"/>
      <c r="F1418" s="442">
        <f t="shared" si="63"/>
        <v>0</v>
      </c>
      <c r="H1418" s="728"/>
      <c r="I1418" s="728"/>
      <c r="J1418" s="728"/>
      <c r="K1418" s="728"/>
      <c r="L1418" s="728"/>
      <c r="M1418" s="728"/>
      <c r="N1418" s="728"/>
      <c r="O1418" s="728"/>
      <c r="P1418" s="728"/>
      <c r="Q1418" s="728"/>
      <c r="R1418" s="728"/>
      <c r="S1418" s="728"/>
      <c r="T1418" s="728"/>
      <c r="U1418" s="728"/>
      <c r="V1418" s="728"/>
      <c r="W1418" s="728"/>
      <c r="X1418" s="728"/>
      <c r="Y1418" s="728"/>
      <c r="Z1418" s="728"/>
    </row>
    <row r="1419" spans="1:26" s="93" customFormat="1" ht="26.4">
      <c r="A1419" s="736" t="s">
        <v>178</v>
      </c>
      <c r="B1419" s="893" t="s">
        <v>344</v>
      </c>
      <c r="D1419" s="820"/>
      <c r="E1419" s="887"/>
      <c r="F1419" s="442">
        <f t="shared" si="63"/>
        <v>0</v>
      </c>
      <c r="G1419" s="500"/>
      <c r="H1419" s="94"/>
      <c r="I1419" s="887"/>
    </row>
    <row r="1420" spans="1:26" s="93" customFormat="1" ht="39.6">
      <c r="A1420" s="736" t="s">
        <v>178</v>
      </c>
      <c r="B1420" s="893" t="s">
        <v>343</v>
      </c>
      <c r="D1420" s="820"/>
      <c r="E1420" s="887"/>
      <c r="F1420" s="442">
        <f t="shared" si="63"/>
        <v>0</v>
      </c>
      <c r="G1420" s="500"/>
      <c r="H1420" s="94"/>
      <c r="I1420" s="887"/>
    </row>
    <row r="1421" spans="1:26" s="824" customFormat="1">
      <c r="A1421" s="736" t="s">
        <v>178</v>
      </c>
      <c r="B1421" s="919" t="s">
        <v>323</v>
      </c>
      <c r="C1421" s="818"/>
      <c r="D1421" s="820"/>
      <c r="E1421" s="820"/>
      <c r="F1421" s="442">
        <f t="shared" si="63"/>
        <v>0</v>
      </c>
      <c r="G1421" s="859"/>
    </row>
    <row r="1422" spans="1:26" s="824" customFormat="1" ht="39.6">
      <c r="A1422" s="736" t="s">
        <v>178</v>
      </c>
      <c r="B1422" s="90" t="s">
        <v>313</v>
      </c>
      <c r="C1422" s="923"/>
      <c r="D1422" s="820"/>
      <c r="E1422" s="820"/>
      <c r="F1422" s="442">
        <f t="shared" si="63"/>
        <v>0</v>
      </c>
      <c r="G1422" s="859"/>
    </row>
    <row r="1423" spans="1:26" s="93" customFormat="1">
      <c r="A1423" s="1384"/>
      <c r="B1423" s="893" t="s">
        <v>392</v>
      </c>
      <c r="C1423" s="1385"/>
      <c r="D1423" s="1386"/>
      <c r="E1423" s="820"/>
      <c r="F1423" s="442">
        <f t="shared" si="63"/>
        <v>0</v>
      </c>
      <c r="G1423" s="500"/>
      <c r="H1423" s="1387"/>
      <c r="J1423" s="1388"/>
      <c r="K1423" s="1389"/>
    </row>
    <row r="1424" spans="1:26" s="93" customFormat="1">
      <c r="A1424" s="1384"/>
      <c r="B1424" s="1390" t="s">
        <v>333</v>
      </c>
      <c r="C1424" s="1385"/>
      <c r="D1424" s="1386"/>
      <c r="E1424" s="820"/>
      <c r="F1424" s="442">
        <f t="shared" si="63"/>
        <v>0</v>
      </c>
      <c r="G1424" s="500"/>
      <c r="H1424" s="1387"/>
      <c r="J1424" s="1388"/>
      <c r="K1424" s="1389"/>
    </row>
    <row r="1425" spans="1:26">
      <c r="A1425" s="777"/>
      <c r="B1425" s="778"/>
      <c r="C1425" s="1382" t="s">
        <v>215</v>
      </c>
      <c r="D1425" s="1383">
        <v>30</v>
      </c>
      <c r="E1425" s="814"/>
      <c r="F1425" s="442">
        <f t="shared" si="63"/>
        <v>0</v>
      </c>
      <c r="G1425" s="852"/>
      <c r="H1425" s="728"/>
      <c r="I1425" s="728"/>
      <c r="J1425" s="728"/>
      <c r="K1425" s="728"/>
      <c r="L1425" s="728"/>
      <c r="M1425" s="728"/>
      <c r="N1425" s="728"/>
      <c r="O1425" s="728"/>
      <c r="P1425" s="728"/>
      <c r="Q1425" s="728"/>
      <c r="R1425" s="728"/>
      <c r="S1425" s="728"/>
      <c r="T1425" s="728"/>
      <c r="U1425" s="728"/>
      <c r="V1425" s="728"/>
      <c r="W1425" s="728"/>
      <c r="X1425" s="728"/>
      <c r="Y1425" s="728"/>
      <c r="Z1425" s="728"/>
    </row>
    <row r="1426" spans="1:26">
      <c r="A1426" s="777"/>
      <c r="B1426" s="778"/>
      <c r="C1426" s="1382"/>
      <c r="D1426" s="1383"/>
      <c r="E1426" s="814"/>
      <c r="F1426" s="442"/>
      <c r="H1426" s="728"/>
      <c r="I1426" s="728"/>
      <c r="J1426" s="728"/>
      <c r="K1426" s="728"/>
      <c r="L1426" s="728"/>
      <c r="M1426" s="728"/>
      <c r="N1426" s="728"/>
      <c r="O1426" s="728"/>
      <c r="P1426" s="728"/>
      <c r="Q1426" s="728"/>
      <c r="R1426" s="728"/>
      <c r="S1426" s="728"/>
      <c r="T1426" s="728"/>
      <c r="U1426" s="728"/>
      <c r="V1426" s="728"/>
      <c r="W1426" s="728"/>
      <c r="X1426" s="728"/>
      <c r="Y1426" s="728"/>
      <c r="Z1426" s="728"/>
    </row>
    <row r="1427" spans="1:26">
      <c r="A1427" s="777" t="s">
        <v>212</v>
      </c>
      <c r="B1427" s="1409" t="s">
        <v>1856</v>
      </c>
      <c r="C1427" s="1382"/>
      <c r="D1427" s="1383"/>
      <c r="E1427" s="814"/>
      <c r="F1427" s="442">
        <f t="shared" ref="F1427:F1430" si="64">D1427*E1427</f>
        <v>0</v>
      </c>
      <c r="H1427" s="728"/>
      <c r="I1427" s="728"/>
      <c r="J1427" s="728"/>
      <c r="K1427" s="728"/>
      <c r="L1427" s="728"/>
      <c r="M1427" s="728"/>
      <c r="N1427" s="728"/>
      <c r="O1427" s="728"/>
      <c r="P1427" s="728"/>
      <c r="Q1427" s="728"/>
      <c r="R1427" s="728"/>
      <c r="S1427" s="728"/>
      <c r="T1427" s="728"/>
      <c r="U1427" s="728"/>
      <c r="V1427" s="728"/>
      <c r="W1427" s="728"/>
      <c r="X1427" s="728"/>
      <c r="Y1427" s="728"/>
      <c r="Z1427" s="728"/>
    </row>
    <row r="1428" spans="1:26" ht="277.2">
      <c r="A1428" s="777"/>
      <c r="B1428" s="928" t="s">
        <v>2335</v>
      </c>
      <c r="C1428" s="1382"/>
      <c r="D1428" s="1383"/>
      <c r="E1428" s="814"/>
      <c r="F1428" s="442">
        <f t="shared" si="64"/>
        <v>0</v>
      </c>
      <c r="H1428" s="728"/>
      <c r="I1428" s="728"/>
      <c r="J1428" s="728"/>
      <c r="K1428" s="728"/>
      <c r="L1428" s="728"/>
      <c r="M1428" s="728"/>
      <c r="N1428" s="728"/>
      <c r="O1428" s="728"/>
      <c r="P1428" s="728"/>
      <c r="Q1428" s="728"/>
      <c r="R1428" s="728"/>
      <c r="S1428" s="728"/>
      <c r="T1428" s="728"/>
      <c r="U1428" s="728"/>
      <c r="V1428" s="728"/>
      <c r="W1428" s="728"/>
      <c r="X1428" s="728"/>
      <c r="Y1428" s="728"/>
      <c r="Z1428" s="728"/>
    </row>
    <row r="1429" spans="1:26">
      <c r="A1429" s="777"/>
      <c r="B1429" s="1406" t="s">
        <v>1729</v>
      </c>
      <c r="C1429" s="1382"/>
      <c r="D1429" s="1383"/>
      <c r="E1429" s="814"/>
      <c r="F1429" s="442">
        <f t="shared" si="64"/>
        <v>0</v>
      </c>
      <c r="H1429" s="728"/>
      <c r="I1429" s="728"/>
      <c r="J1429" s="728"/>
      <c r="K1429" s="728"/>
      <c r="L1429" s="728"/>
      <c r="M1429" s="728"/>
      <c r="N1429" s="728"/>
      <c r="O1429" s="728"/>
      <c r="P1429" s="728"/>
      <c r="Q1429" s="728"/>
      <c r="R1429" s="728"/>
      <c r="S1429" s="728"/>
      <c r="T1429" s="728"/>
      <c r="U1429" s="728"/>
      <c r="V1429" s="728"/>
      <c r="W1429" s="728"/>
      <c r="X1429" s="728"/>
      <c r="Y1429" s="728"/>
      <c r="Z1429" s="728"/>
    </row>
    <row r="1430" spans="1:26" ht="26.4">
      <c r="A1430" s="736" t="s">
        <v>178</v>
      </c>
      <c r="B1430" s="893" t="s">
        <v>1857</v>
      </c>
      <c r="C1430" s="1382"/>
      <c r="D1430" s="1383"/>
      <c r="E1430" s="814"/>
      <c r="F1430" s="442">
        <f t="shared" si="64"/>
        <v>0</v>
      </c>
      <c r="H1430" s="728"/>
      <c r="I1430" s="728"/>
      <c r="J1430" s="728"/>
      <c r="K1430" s="728"/>
      <c r="L1430" s="728"/>
      <c r="M1430" s="728"/>
      <c r="N1430" s="728"/>
      <c r="O1430" s="728"/>
      <c r="P1430" s="728"/>
      <c r="Q1430" s="728"/>
      <c r="R1430" s="728"/>
      <c r="S1430" s="728"/>
      <c r="T1430" s="728"/>
      <c r="U1430" s="728"/>
      <c r="V1430" s="728"/>
      <c r="W1430" s="728"/>
      <c r="X1430" s="728"/>
      <c r="Y1430" s="728"/>
      <c r="Z1430" s="728"/>
    </row>
    <row r="1431" spans="1:26" s="93" customFormat="1" ht="26.4">
      <c r="A1431" s="736" t="s">
        <v>178</v>
      </c>
      <c r="B1431" s="1407" t="s">
        <v>1826</v>
      </c>
      <c r="D1431" s="820"/>
      <c r="E1431" s="887"/>
      <c r="F1431" s="892"/>
      <c r="G1431" s="500"/>
      <c r="H1431" s="94"/>
      <c r="I1431" s="887"/>
    </row>
    <row r="1432" spans="1:26" s="93" customFormat="1" ht="26.4">
      <c r="A1432" s="736" t="s">
        <v>178</v>
      </c>
      <c r="B1432" s="893" t="s">
        <v>1858</v>
      </c>
      <c r="D1432" s="820"/>
      <c r="E1432" s="887"/>
      <c r="F1432" s="442">
        <f t="shared" ref="F1432:F1436" si="65">D1432*E1432</f>
        <v>0</v>
      </c>
      <c r="G1432" s="500"/>
      <c r="H1432" s="94"/>
      <c r="I1432" s="887"/>
    </row>
    <row r="1433" spans="1:26" s="93" customFormat="1" ht="26.4">
      <c r="A1433" s="736" t="s">
        <v>178</v>
      </c>
      <c r="B1433" s="893" t="s">
        <v>1859</v>
      </c>
      <c r="D1433" s="820"/>
      <c r="E1433" s="887"/>
      <c r="F1433" s="442">
        <f t="shared" si="65"/>
        <v>0</v>
      </c>
      <c r="G1433" s="500"/>
      <c r="H1433" s="94"/>
      <c r="I1433" s="887"/>
    </row>
    <row r="1434" spans="1:26" s="824" customFormat="1">
      <c r="A1434" s="736" t="s">
        <v>178</v>
      </c>
      <c r="B1434" s="919" t="s">
        <v>323</v>
      </c>
      <c r="C1434" s="818"/>
      <c r="D1434" s="820"/>
      <c r="E1434" s="820"/>
      <c r="F1434" s="442">
        <f t="shared" si="65"/>
        <v>0</v>
      </c>
      <c r="G1434" s="859"/>
    </row>
    <row r="1435" spans="1:26" s="824" customFormat="1" ht="39.6">
      <c r="A1435" s="736" t="s">
        <v>178</v>
      </c>
      <c r="B1435" s="90" t="s">
        <v>313</v>
      </c>
      <c r="C1435" s="923"/>
      <c r="D1435" s="820"/>
      <c r="E1435" s="820"/>
      <c r="F1435" s="442">
        <f t="shared" si="65"/>
        <v>0</v>
      </c>
      <c r="G1435" s="859"/>
    </row>
    <row r="1436" spans="1:26" s="93" customFormat="1">
      <c r="A1436" s="1384"/>
      <c r="B1436" s="1390" t="s">
        <v>424</v>
      </c>
      <c r="C1436" s="1385"/>
      <c r="D1436" s="1386"/>
      <c r="E1436" s="820"/>
      <c r="F1436" s="442">
        <f t="shared" si="65"/>
        <v>0</v>
      </c>
      <c r="G1436" s="500"/>
      <c r="H1436" s="1387"/>
      <c r="J1436" s="1388"/>
      <c r="K1436" s="1389"/>
    </row>
    <row r="1437" spans="1:26">
      <c r="A1437" s="777"/>
      <c r="B1437" s="1406"/>
      <c r="C1437" s="1382" t="s">
        <v>226</v>
      </c>
      <c r="D1437" s="1383">
        <v>64</v>
      </c>
      <c r="E1437" s="814"/>
      <c r="F1437" s="442">
        <f>D1437*E1437</f>
        <v>0</v>
      </c>
      <c r="H1437" s="728"/>
      <c r="I1437" s="728"/>
      <c r="J1437" s="728"/>
      <c r="K1437" s="728"/>
      <c r="L1437" s="728"/>
      <c r="M1437" s="728"/>
      <c r="N1437" s="728"/>
      <c r="O1437" s="728"/>
      <c r="P1437" s="728"/>
      <c r="Q1437" s="728"/>
      <c r="R1437" s="728"/>
      <c r="S1437" s="728"/>
      <c r="T1437" s="728"/>
      <c r="U1437" s="728"/>
      <c r="V1437" s="728"/>
      <c r="W1437" s="728"/>
      <c r="X1437" s="728"/>
      <c r="Y1437" s="728"/>
      <c r="Z1437" s="728"/>
    </row>
    <row r="1438" spans="1:26">
      <c r="A1438" s="777"/>
      <c r="B1438" s="778"/>
      <c r="C1438" s="1382"/>
      <c r="D1438" s="1383"/>
      <c r="E1438" s="814"/>
      <c r="F1438" s="442"/>
      <c r="H1438" s="728"/>
      <c r="I1438" s="728"/>
      <c r="J1438" s="728"/>
      <c r="K1438" s="728"/>
      <c r="L1438" s="728"/>
      <c r="M1438" s="728"/>
      <c r="N1438" s="728"/>
      <c r="O1438" s="728"/>
      <c r="P1438" s="728"/>
      <c r="Q1438" s="728"/>
      <c r="R1438" s="728"/>
      <c r="S1438" s="728"/>
      <c r="T1438" s="728"/>
      <c r="U1438" s="728"/>
      <c r="V1438" s="728"/>
      <c r="W1438" s="728"/>
      <c r="X1438" s="728"/>
      <c r="Y1438" s="728"/>
      <c r="Z1438" s="728"/>
    </row>
    <row r="1439" spans="1:26">
      <c r="A1439" s="777" t="s">
        <v>213</v>
      </c>
      <c r="B1439" s="1409" t="s">
        <v>2219</v>
      </c>
      <c r="C1439" s="1382"/>
      <c r="D1439" s="1383"/>
      <c r="E1439" s="814"/>
      <c r="F1439" s="442"/>
      <c r="H1439" s="728"/>
      <c r="I1439" s="728"/>
      <c r="J1439" s="728"/>
      <c r="K1439" s="728"/>
      <c r="L1439" s="728"/>
      <c r="M1439" s="728"/>
      <c r="N1439" s="728"/>
      <c r="O1439" s="728"/>
      <c r="P1439" s="728"/>
      <c r="Q1439" s="728"/>
      <c r="R1439" s="728"/>
      <c r="S1439" s="728"/>
      <c r="T1439" s="728"/>
      <c r="U1439" s="728"/>
      <c r="V1439" s="728"/>
      <c r="W1439" s="728"/>
      <c r="X1439" s="728"/>
      <c r="Y1439" s="728"/>
      <c r="Z1439" s="728"/>
    </row>
    <row r="1440" spans="1:26" ht="264">
      <c r="A1440" s="771"/>
      <c r="B1440" s="771" t="s">
        <v>2497</v>
      </c>
      <c r="C1440" s="773"/>
      <c r="D1440" s="1410"/>
      <c r="E1440" s="757"/>
      <c r="F1440" s="442"/>
      <c r="H1440" s="728"/>
      <c r="I1440" s="728"/>
      <c r="J1440" s="728"/>
      <c r="K1440" s="728"/>
      <c r="L1440" s="728"/>
      <c r="M1440" s="728"/>
      <c r="N1440" s="728"/>
      <c r="O1440" s="728"/>
      <c r="P1440" s="728"/>
      <c r="Q1440" s="728"/>
      <c r="R1440" s="728"/>
      <c r="S1440" s="728"/>
      <c r="T1440" s="728"/>
      <c r="U1440" s="728"/>
      <c r="V1440" s="728"/>
      <c r="W1440" s="728"/>
      <c r="X1440" s="728"/>
      <c r="Y1440" s="728"/>
      <c r="Z1440" s="728"/>
    </row>
    <row r="1441" spans="1:26" s="920" customFormat="1">
      <c r="A1441" s="747"/>
      <c r="B1441" s="747" t="s">
        <v>306</v>
      </c>
      <c r="C1441" s="772"/>
      <c r="D1441" s="773"/>
      <c r="E1441" s="757"/>
      <c r="F1441" s="843"/>
      <c r="G1441" s="921"/>
    </row>
    <row r="1442" spans="1:26">
      <c r="A1442" s="736" t="s">
        <v>178</v>
      </c>
      <c r="B1442" s="771" t="s">
        <v>2220</v>
      </c>
      <c r="C1442" s="772"/>
      <c r="D1442" s="773"/>
      <c r="E1442" s="757"/>
      <c r="F1442" s="796"/>
      <c r="H1442" s="728"/>
      <c r="I1442" s="728"/>
      <c r="J1442" s="728"/>
      <c r="K1442" s="728"/>
      <c r="L1442" s="728"/>
      <c r="M1442" s="728"/>
      <c r="N1442" s="728"/>
      <c r="O1442" s="728"/>
      <c r="P1442" s="728"/>
      <c r="Q1442" s="728"/>
      <c r="R1442" s="728"/>
      <c r="S1442" s="728"/>
      <c r="T1442" s="728"/>
      <c r="U1442" s="728"/>
      <c r="V1442" s="728"/>
      <c r="W1442" s="728"/>
      <c r="X1442" s="728"/>
      <c r="Y1442" s="728"/>
      <c r="Z1442" s="728"/>
    </row>
    <row r="1443" spans="1:26">
      <c r="A1443" s="736" t="s">
        <v>178</v>
      </c>
      <c r="B1443" s="770" t="s">
        <v>2221</v>
      </c>
      <c r="C1443" s="748"/>
      <c r="D1443" s="749">
        <v>0</v>
      </c>
      <c r="E1443" s="757"/>
      <c r="F1443" s="796"/>
      <c r="H1443" s="728"/>
      <c r="I1443" s="728"/>
      <c r="J1443" s="728"/>
      <c r="K1443" s="728"/>
      <c r="L1443" s="728"/>
      <c r="M1443" s="728"/>
      <c r="N1443" s="728"/>
      <c r="O1443" s="728"/>
      <c r="P1443" s="728"/>
      <c r="Q1443" s="728"/>
      <c r="R1443" s="728"/>
      <c r="S1443" s="728"/>
      <c r="T1443" s="728"/>
      <c r="U1443" s="728"/>
      <c r="V1443" s="728"/>
      <c r="W1443" s="728"/>
      <c r="X1443" s="728"/>
      <c r="Y1443" s="728"/>
      <c r="Z1443" s="728"/>
    </row>
    <row r="1444" spans="1:26" ht="26.4">
      <c r="A1444" s="736" t="s">
        <v>178</v>
      </c>
      <c r="B1444" s="770" t="s">
        <v>309</v>
      </c>
      <c r="C1444" s="748"/>
      <c r="D1444" s="749">
        <v>0</v>
      </c>
      <c r="E1444" s="757"/>
      <c r="F1444" s="796"/>
      <c r="H1444" s="728"/>
      <c r="I1444" s="728"/>
      <c r="J1444" s="728"/>
      <c r="K1444" s="728"/>
      <c r="L1444" s="728"/>
      <c r="M1444" s="728"/>
      <c r="N1444" s="728"/>
      <c r="O1444" s="728"/>
      <c r="P1444" s="728"/>
      <c r="Q1444" s="728"/>
      <c r="R1444" s="728"/>
      <c r="S1444" s="728"/>
      <c r="T1444" s="728"/>
      <c r="U1444" s="728"/>
      <c r="V1444" s="728"/>
      <c r="W1444" s="728"/>
      <c r="X1444" s="728"/>
      <c r="Y1444" s="728"/>
      <c r="Z1444" s="728"/>
    </row>
    <row r="1445" spans="1:26" ht="39.6">
      <c r="A1445" s="736" t="s">
        <v>178</v>
      </c>
      <c r="B1445" s="762" t="s">
        <v>313</v>
      </c>
      <c r="C1445" s="748"/>
      <c r="D1445" s="749">
        <v>0</v>
      </c>
      <c r="E1445" s="757"/>
      <c r="F1445" s="841"/>
      <c r="H1445" s="728"/>
      <c r="I1445" s="728"/>
      <c r="J1445" s="728"/>
      <c r="K1445" s="728"/>
      <c r="L1445" s="728"/>
      <c r="M1445" s="728"/>
      <c r="N1445" s="728"/>
      <c r="O1445" s="728"/>
      <c r="P1445" s="728"/>
      <c r="Q1445" s="728"/>
      <c r="R1445" s="728"/>
      <c r="S1445" s="728"/>
      <c r="T1445" s="728"/>
      <c r="U1445" s="728"/>
      <c r="V1445" s="728"/>
      <c r="W1445" s="728"/>
      <c r="X1445" s="728"/>
      <c r="Y1445" s="728"/>
      <c r="Z1445" s="728"/>
    </row>
    <row r="1446" spans="1:26">
      <c r="A1446" s="747"/>
      <c r="B1446" s="747" t="s">
        <v>214</v>
      </c>
      <c r="C1446" s="748" t="s">
        <v>215</v>
      </c>
      <c r="D1446" s="748">
        <v>2</v>
      </c>
      <c r="E1446" s="749"/>
      <c r="F1446" s="757">
        <f t="shared" ref="F1446" si="66">D1446*E1446</f>
        <v>0</v>
      </c>
      <c r="H1446" s="728"/>
      <c r="I1446" s="728"/>
      <c r="J1446" s="728"/>
      <c r="K1446" s="728"/>
      <c r="L1446" s="728"/>
      <c r="M1446" s="728"/>
      <c r="N1446" s="728"/>
      <c r="O1446" s="728"/>
      <c r="P1446" s="728"/>
      <c r="Q1446" s="728"/>
      <c r="R1446" s="728"/>
      <c r="S1446" s="728"/>
      <c r="T1446" s="728"/>
      <c r="U1446" s="728"/>
      <c r="V1446" s="728"/>
      <c r="W1446" s="728"/>
      <c r="X1446" s="728"/>
      <c r="Y1446" s="728"/>
      <c r="Z1446" s="728"/>
    </row>
    <row r="1447" spans="1:26">
      <c r="A1447" s="777"/>
      <c r="B1447" s="778"/>
      <c r="C1447" s="712"/>
      <c r="D1447" s="779"/>
      <c r="E1447" s="779"/>
      <c r="F1447" s="779"/>
      <c r="H1447" s="728"/>
      <c r="I1447" s="728"/>
      <c r="J1447" s="728"/>
      <c r="K1447" s="728"/>
      <c r="L1447" s="728"/>
      <c r="M1447" s="728"/>
      <c r="N1447" s="728"/>
      <c r="O1447" s="728"/>
      <c r="P1447" s="728"/>
      <c r="Q1447" s="728"/>
      <c r="R1447" s="728"/>
      <c r="S1447" s="728"/>
      <c r="T1447" s="728"/>
      <c r="U1447" s="728"/>
      <c r="V1447" s="728"/>
      <c r="W1447" s="728"/>
      <c r="X1447" s="728"/>
      <c r="Y1447" s="728"/>
      <c r="Z1447" s="728"/>
    </row>
    <row r="1448" spans="1:26">
      <c r="A1448" s="777" t="s">
        <v>425</v>
      </c>
      <c r="B1448" s="1409" t="s">
        <v>2241</v>
      </c>
      <c r="C1448" s="712"/>
      <c r="D1448" s="779"/>
      <c r="E1448" s="779"/>
      <c r="F1448" s="779"/>
      <c r="H1448" s="728"/>
      <c r="I1448" s="728"/>
      <c r="J1448" s="728"/>
      <c r="K1448" s="728"/>
      <c r="L1448" s="728"/>
      <c r="M1448" s="728"/>
      <c r="N1448" s="728"/>
      <c r="O1448" s="728"/>
      <c r="P1448" s="728"/>
      <c r="Q1448" s="728"/>
      <c r="R1448" s="728"/>
      <c r="S1448" s="728"/>
      <c r="T1448" s="728"/>
      <c r="U1448" s="728"/>
      <c r="V1448" s="728"/>
      <c r="W1448" s="728"/>
      <c r="X1448" s="728"/>
      <c r="Y1448" s="728"/>
      <c r="Z1448" s="728"/>
    </row>
    <row r="1449" spans="1:26" ht="158.4">
      <c r="A1449" s="763"/>
      <c r="B1449" s="1368" t="s">
        <v>2498</v>
      </c>
      <c r="C1449" s="738"/>
      <c r="D1449" s="748"/>
      <c r="E1449" s="749"/>
      <c r="F1449" s="757"/>
      <c r="H1449" s="728"/>
      <c r="I1449" s="728"/>
      <c r="J1449" s="728"/>
      <c r="K1449" s="728"/>
      <c r="L1449" s="728"/>
      <c r="M1449" s="728"/>
      <c r="N1449" s="728"/>
      <c r="O1449" s="728"/>
      <c r="P1449" s="728"/>
      <c r="Q1449" s="728"/>
      <c r="R1449" s="728"/>
      <c r="S1449" s="728"/>
      <c r="T1449" s="728"/>
      <c r="U1449" s="728"/>
      <c r="V1449" s="728"/>
      <c r="W1449" s="728"/>
      <c r="X1449" s="728"/>
      <c r="Y1449" s="728"/>
      <c r="Z1449" s="728"/>
    </row>
    <row r="1450" spans="1:26">
      <c r="A1450" s="736"/>
      <c r="B1450" s="747" t="s">
        <v>306</v>
      </c>
      <c r="C1450" s="774"/>
      <c r="D1450" s="772"/>
      <c r="E1450" s="773"/>
      <c r="F1450" s="757"/>
      <c r="H1450" s="728"/>
      <c r="I1450" s="728"/>
      <c r="J1450" s="728"/>
      <c r="K1450" s="728"/>
      <c r="L1450" s="728"/>
      <c r="M1450" s="728"/>
      <c r="N1450" s="728"/>
      <c r="O1450" s="728"/>
      <c r="P1450" s="728"/>
      <c r="Q1450" s="728"/>
      <c r="R1450" s="728"/>
      <c r="S1450" s="728"/>
      <c r="T1450" s="728"/>
      <c r="U1450" s="728"/>
      <c r="V1450" s="728"/>
      <c r="W1450" s="728"/>
      <c r="X1450" s="728"/>
      <c r="Y1450" s="728"/>
      <c r="Z1450" s="728"/>
    </row>
    <row r="1451" spans="1:26" ht="39.6">
      <c r="A1451" s="736" t="s">
        <v>178</v>
      </c>
      <c r="B1451" s="771" t="s">
        <v>2499</v>
      </c>
      <c r="C1451" s="774"/>
      <c r="D1451" s="772"/>
      <c r="E1451" s="773"/>
      <c r="F1451" s="757"/>
      <c r="H1451" s="728"/>
      <c r="I1451" s="728"/>
      <c r="J1451" s="728"/>
      <c r="K1451" s="728"/>
      <c r="L1451" s="728"/>
      <c r="M1451" s="728"/>
      <c r="N1451" s="728"/>
      <c r="O1451" s="728"/>
      <c r="P1451" s="728"/>
      <c r="Q1451" s="728"/>
      <c r="R1451" s="728"/>
      <c r="S1451" s="728"/>
      <c r="T1451" s="728"/>
      <c r="U1451" s="728"/>
      <c r="V1451" s="728"/>
      <c r="W1451" s="728"/>
      <c r="X1451" s="728"/>
      <c r="Y1451" s="728"/>
      <c r="Z1451" s="728"/>
    </row>
    <row r="1452" spans="1:26" ht="52.8">
      <c r="A1452" s="736" t="s">
        <v>178</v>
      </c>
      <c r="B1452" s="770" t="s">
        <v>311</v>
      </c>
      <c r="C1452" s="738"/>
      <c r="D1452" s="748"/>
      <c r="E1452" s="749">
        <v>0</v>
      </c>
      <c r="F1452" s="757"/>
      <c r="H1452" s="728"/>
      <c r="I1452" s="728"/>
      <c r="J1452" s="728"/>
      <c r="K1452" s="728"/>
      <c r="L1452" s="728"/>
      <c r="M1452" s="728"/>
      <c r="N1452" s="728"/>
      <c r="O1452" s="728"/>
      <c r="P1452" s="728"/>
      <c r="Q1452" s="728"/>
      <c r="R1452" s="728"/>
      <c r="S1452" s="728"/>
      <c r="T1452" s="728"/>
      <c r="U1452" s="728"/>
      <c r="V1452" s="728"/>
      <c r="W1452" s="728"/>
      <c r="X1452" s="728"/>
      <c r="Y1452" s="728"/>
      <c r="Z1452" s="728"/>
    </row>
    <row r="1453" spans="1:26" ht="26.4">
      <c r="A1453" s="736" t="s">
        <v>178</v>
      </c>
      <c r="B1453" s="770" t="s">
        <v>309</v>
      </c>
      <c r="C1453" s="738"/>
      <c r="D1453" s="748"/>
      <c r="E1453" s="749">
        <v>0</v>
      </c>
      <c r="F1453" s="757"/>
      <c r="H1453" s="728"/>
      <c r="I1453" s="728"/>
      <c r="J1453" s="728"/>
      <c r="K1453" s="728"/>
      <c r="L1453" s="728"/>
      <c r="M1453" s="728"/>
      <c r="N1453" s="728"/>
      <c r="O1453" s="728"/>
      <c r="P1453" s="728"/>
      <c r="Q1453" s="728"/>
      <c r="R1453" s="728"/>
      <c r="S1453" s="728"/>
      <c r="T1453" s="728"/>
      <c r="U1453" s="728"/>
      <c r="V1453" s="728"/>
      <c r="W1453" s="728"/>
      <c r="X1453" s="728"/>
      <c r="Y1453" s="728"/>
      <c r="Z1453" s="728"/>
    </row>
    <row r="1454" spans="1:26" ht="39.6">
      <c r="A1454" s="736" t="s">
        <v>178</v>
      </c>
      <c r="B1454" s="762" t="s">
        <v>313</v>
      </c>
      <c r="C1454" s="738"/>
      <c r="D1454" s="748"/>
      <c r="E1454" s="749">
        <v>0</v>
      </c>
      <c r="F1454" s="757"/>
      <c r="H1454" s="728"/>
      <c r="I1454" s="728"/>
      <c r="J1454" s="728"/>
      <c r="K1454" s="728"/>
      <c r="L1454" s="728"/>
      <c r="M1454" s="728"/>
      <c r="N1454" s="728"/>
      <c r="O1454" s="728"/>
      <c r="P1454" s="728"/>
      <c r="Q1454" s="728"/>
      <c r="R1454" s="728"/>
      <c r="S1454" s="728"/>
      <c r="T1454" s="728"/>
      <c r="U1454" s="728"/>
      <c r="V1454" s="728"/>
      <c r="W1454" s="728"/>
      <c r="X1454" s="728"/>
      <c r="Y1454" s="728"/>
      <c r="Z1454" s="728"/>
    </row>
    <row r="1455" spans="1:26">
      <c r="A1455" s="736"/>
      <c r="B1455" s="747" t="s">
        <v>2197</v>
      </c>
      <c r="C1455" s="738" t="s">
        <v>201</v>
      </c>
      <c r="D1455" s="748">
        <v>16</v>
      </c>
      <c r="E1455" s="749"/>
      <c r="F1455" s="757">
        <f t="shared" ref="F1455" si="67">D1455*E1455</f>
        <v>0</v>
      </c>
      <c r="H1455" s="728"/>
      <c r="I1455" s="728"/>
      <c r="J1455" s="728"/>
      <c r="K1455" s="728"/>
      <c r="L1455" s="728"/>
      <c r="M1455" s="728"/>
      <c r="N1455" s="728"/>
      <c r="O1455" s="728"/>
      <c r="P1455" s="728"/>
      <c r="Q1455" s="728"/>
      <c r="R1455" s="728"/>
      <c r="S1455" s="728"/>
      <c r="T1455" s="728"/>
      <c r="U1455" s="728"/>
      <c r="V1455" s="728"/>
      <c r="W1455" s="728"/>
      <c r="X1455" s="728"/>
      <c r="Y1455" s="728"/>
      <c r="Z1455" s="728"/>
    </row>
    <row r="1456" spans="1:26">
      <c r="A1456" s="736"/>
      <c r="B1456" s="747"/>
      <c r="C1456" s="738"/>
      <c r="D1456" s="748"/>
      <c r="E1456" s="749"/>
      <c r="F1456" s="757"/>
      <c r="H1456" s="728"/>
      <c r="I1456" s="728"/>
      <c r="J1456" s="728"/>
      <c r="K1456" s="728"/>
      <c r="L1456" s="728"/>
      <c r="M1456" s="728"/>
      <c r="N1456" s="728"/>
      <c r="O1456" s="728"/>
      <c r="P1456" s="728"/>
      <c r="Q1456" s="728"/>
      <c r="R1456" s="728"/>
      <c r="S1456" s="728"/>
      <c r="T1456" s="728"/>
      <c r="U1456" s="728"/>
      <c r="V1456" s="728"/>
      <c r="W1456" s="728"/>
      <c r="X1456" s="728"/>
      <c r="Y1456" s="728"/>
      <c r="Z1456" s="728"/>
    </row>
    <row r="1457" spans="1:26">
      <c r="A1457" s="777"/>
      <c r="B1457" s="778"/>
      <c r="C1457" s="712"/>
      <c r="D1457" s="779"/>
      <c r="E1457" s="779"/>
      <c r="F1457" s="779"/>
      <c r="H1457" s="728"/>
      <c r="I1457" s="728"/>
      <c r="J1457" s="728"/>
      <c r="K1457" s="728"/>
      <c r="L1457" s="728"/>
      <c r="M1457" s="728"/>
      <c r="N1457" s="728"/>
      <c r="O1457" s="728"/>
      <c r="P1457" s="728"/>
      <c r="Q1457" s="728"/>
      <c r="R1457" s="728"/>
      <c r="S1457" s="728"/>
      <c r="T1457" s="728"/>
      <c r="U1457" s="728"/>
      <c r="V1457" s="728"/>
      <c r="W1457" s="728"/>
      <c r="X1457" s="728"/>
      <c r="Y1457" s="728"/>
      <c r="Z1457" s="728"/>
    </row>
    <row r="1458" spans="1:26" ht="39.6">
      <c r="A1458" s="758" t="s">
        <v>426</v>
      </c>
      <c r="B1458" s="759" t="s">
        <v>2259</v>
      </c>
      <c r="C1458" s="738"/>
      <c r="D1458" s="748"/>
      <c r="E1458" s="749"/>
      <c r="F1458" s="757">
        <f t="shared" ref="F1458:F1464" si="68">D1458*E1458</f>
        <v>0</v>
      </c>
      <c r="G1458" s="760"/>
      <c r="H1458" s="728"/>
      <c r="I1458" s="728"/>
      <c r="J1458" s="728"/>
      <c r="K1458" s="728"/>
      <c r="L1458" s="728"/>
      <c r="M1458" s="728"/>
      <c r="N1458" s="728"/>
      <c r="O1458" s="728"/>
      <c r="P1458" s="728"/>
      <c r="Q1458" s="728"/>
      <c r="R1458" s="728"/>
      <c r="S1458" s="728"/>
      <c r="T1458" s="728"/>
      <c r="U1458" s="728"/>
      <c r="V1458" s="728"/>
      <c r="W1458" s="728"/>
      <c r="X1458" s="728"/>
      <c r="Y1458" s="728"/>
      <c r="Z1458" s="728"/>
    </row>
    <row r="1459" spans="1:26" ht="158.4">
      <c r="A1459" s="736"/>
      <c r="B1459" s="747" t="s">
        <v>2261</v>
      </c>
      <c r="C1459" s="738"/>
      <c r="D1459" s="748"/>
      <c r="E1459" s="749"/>
      <c r="F1459" s="757">
        <f t="shared" si="68"/>
        <v>0</v>
      </c>
      <c r="G1459" s="760"/>
      <c r="H1459" s="728"/>
      <c r="I1459" s="728"/>
      <c r="J1459" s="728"/>
      <c r="K1459" s="728"/>
      <c r="L1459" s="728"/>
      <c r="M1459" s="728"/>
      <c r="N1459" s="728"/>
      <c r="O1459" s="728"/>
      <c r="P1459" s="728"/>
      <c r="Q1459" s="728"/>
      <c r="R1459" s="728"/>
      <c r="S1459" s="728"/>
      <c r="T1459" s="728"/>
      <c r="U1459" s="728"/>
      <c r="V1459" s="728"/>
      <c r="W1459" s="728"/>
      <c r="X1459" s="728"/>
      <c r="Y1459" s="728"/>
      <c r="Z1459" s="728"/>
    </row>
    <row r="1460" spans="1:26">
      <c r="A1460" s="736"/>
      <c r="B1460" s="747" t="s">
        <v>306</v>
      </c>
      <c r="C1460" s="738"/>
      <c r="D1460" s="748"/>
      <c r="E1460" s="749"/>
      <c r="F1460" s="757">
        <f t="shared" si="68"/>
        <v>0</v>
      </c>
      <c r="H1460" s="728"/>
      <c r="I1460" s="728"/>
      <c r="J1460" s="728"/>
      <c r="K1460" s="728"/>
      <c r="L1460" s="728"/>
      <c r="M1460" s="728"/>
      <c r="N1460" s="728"/>
      <c r="O1460" s="728"/>
      <c r="P1460" s="728"/>
      <c r="Q1460" s="728"/>
      <c r="R1460" s="728"/>
      <c r="S1460" s="728"/>
      <c r="T1460" s="728"/>
      <c r="U1460" s="728"/>
      <c r="V1460" s="728"/>
      <c r="W1460" s="728"/>
      <c r="X1460" s="728"/>
      <c r="Y1460" s="728"/>
      <c r="Z1460" s="728"/>
    </row>
    <row r="1461" spans="1:26" ht="26.4">
      <c r="A1461" s="736" t="s">
        <v>178</v>
      </c>
      <c r="B1461" s="747" t="s">
        <v>1633</v>
      </c>
      <c r="C1461" s="738"/>
      <c r="D1461" s="748"/>
      <c r="E1461" s="749"/>
      <c r="F1461" s="757">
        <f t="shared" si="68"/>
        <v>0</v>
      </c>
      <c r="H1461" s="728"/>
      <c r="I1461" s="728"/>
      <c r="J1461" s="728"/>
      <c r="K1461" s="728"/>
      <c r="L1461" s="728"/>
      <c r="M1461" s="728"/>
      <c r="N1461" s="728"/>
      <c r="O1461" s="728"/>
      <c r="P1461" s="728"/>
      <c r="Q1461" s="728"/>
      <c r="R1461" s="728"/>
      <c r="S1461" s="728"/>
      <c r="T1461" s="728"/>
      <c r="U1461" s="728"/>
      <c r="V1461" s="728"/>
      <c r="W1461" s="728"/>
      <c r="X1461" s="728"/>
      <c r="Y1461" s="728"/>
      <c r="Z1461" s="728"/>
    </row>
    <row r="1462" spans="1:26" ht="66">
      <c r="A1462" s="736" t="s">
        <v>178</v>
      </c>
      <c r="B1462" s="770" t="s">
        <v>2260</v>
      </c>
      <c r="C1462" s="738"/>
      <c r="D1462" s="748"/>
      <c r="E1462" s="749">
        <v>0</v>
      </c>
      <c r="F1462" s="757">
        <f t="shared" si="68"/>
        <v>0</v>
      </c>
      <c r="H1462" s="728"/>
      <c r="I1462" s="728"/>
      <c r="J1462" s="728"/>
      <c r="K1462" s="728"/>
      <c r="L1462" s="728"/>
      <c r="M1462" s="728"/>
      <c r="N1462" s="728"/>
      <c r="O1462" s="728"/>
      <c r="P1462" s="728"/>
      <c r="Q1462" s="728"/>
      <c r="R1462" s="728"/>
      <c r="S1462" s="728"/>
      <c r="T1462" s="728"/>
      <c r="U1462" s="728"/>
      <c r="V1462" s="728"/>
      <c r="W1462" s="728"/>
      <c r="X1462" s="728"/>
      <c r="Y1462" s="728"/>
      <c r="Z1462" s="728"/>
    </row>
    <row r="1463" spans="1:26" ht="39.6">
      <c r="A1463" s="736" t="s">
        <v>178</v>
      </c>
      <c r="B1463" s="90" t="s">
        <v>313</v>
      </c>
      <c r="C1463" s="738"/>
      <c r="D1463" s="748"/>
      <c r="E1463" s="749">
        <v>0</v>
      </c>
      <c r="F1463" s="757">
        <f t="shared" si="68"/>
        <v>0</v>
      </c>
      <c r="H1463" s="728"/>
      <c r="I1463" s="728"/>
      <c r="J1463" s="728"/>
      <c r="K1463" s="728"/>
      <c r="L1463" s="728"/>
      <c r="M1463" s="728"/>
      <c r="N1463" s="728"/>
      <c r="O1463" s="728"/>
      <c r="P1463" s="728"/>
      <c r="Q1463" s="728"/>
      <c r="R1463" s="728"/>
      <c r="S1463" s="728"/>
      <c r="T1463" s="728"/>
      <c r="U1463" s="728"/>
      <c r="V1463" s="728"/>
      <c r="W1463" s="728"/>
      <c r="X1463" s="728"/>
      <c r="Y1463" s="728"/>
      <c r="Z1463" s="728"/>
    </row>
    <row r="1464" spans="1:26">
      <c r="A1464" s="736"/>
      <c r="B1464" s="747" t="s">
        <v>333</v>
      </c>
      <c r="C1464" s="738"/>
      <c r="D1464" s="748"/>
      <c r="E1464" s="749"/>
      <c r="F1464" s="757">
        <f t="shared" si="68"/>
        <v>0</v>
      </c>
      <c r="G1464" s="760"/>
      <c r="H1464" s="728"/>
      <c r="I1464" s="728"/>
      <c r="J1464" s="728"/>
      <c r="K1464" s="728"/>
      <c r="L1464" s="728"/>
      <c r="M1464" s="728"/>
      <c r="N1464" s="728"/>
      <c r="O1464" s="728"/>
      <c r="P1464" s="728"/>
      <c r="Q1464" s="728"/>
      <c r="R1464" s="728"/>
      <c r="S1464" s="728"/>
      <c r="T1464" s="728"/>
      <c r="U1464" s="728"/>
      <c r="V1464" s="728"/>
      <c r="W1464" s="728"/>
      <c r="X1464" s="728"/>
      <c r="Y1464" s="728"/>
      <c r="Z1464" s="728"/>
    </row>
    <row r="1465" spans="1:26">
      <c r="A1465" s="736"/>
      <c r="B1465" s="747"/>
      <c r="C1465" s="738" t="s">
        <v>215</v>
      </c>
      <c r="D1465" s="748">
        <v>4</v>
      </c>
      <c r="E1465" s="749"/>
      <c r="F1465" s="757">
        <f>D1465*E1465</f>
        <v>0</v>
      </c>
      <c r="G1465" s="760"/>
      <c r="H1465" s="728"/>
      <c r="I1465" s="728"/>
      <c r="J1465" s="728"/>
      <c r="K1465" s="728"/>
      <c r="L1465" s="728"/>
      <c r="M1465" s="728"/>
      <c r="N1465" s="728"/>
      <c r="O1465" s="728"/>
      <c r="P1465" s="728"/>
      <c r="Q1465" s="728"/>
      <c r="R1465" s="728"/>
      <c r="S1465" s="728"/>
      <c r="T1465" s="728"/>
      <c r="U1465" s="728"/>
      <c r="V1465" s="728"/>
      <c r="W1465" s="728"/>
      <c r="X1465" s="728"/>
      <c r="Y1465" s="728"/>
      <c r="Z1465" s="728"/>
    </row>
    <row r="1466" spans="1:26">
      <c r="A1466" s="777"/>
      <c r="B1466" s="778"/>
      <c r="C1466" s="712"/>
      <c r="D1466" s="779"/>
      <c r="E1466" s="779"/>
      <c r="F1466" s="779"/>
      <c r="H1466" s="728"/>
      <c r="I1466" s="728"/>
      <c r="J1466" s="728"/>
      <c r="K1466" s="728"/>
      <c r="L1466" s="728"/>
      <c r="M1466" s="728"/>
      <c r="N1466" s="728"/>
      <c r="O1466" s="728"/>
      <c r="P1466" s="728"/>
      <c r="Q1466" s="728"/>
      <c r="R1466" s="728"/>
      <c r="S1466" s="728"/>
      <c r="T1466" s="728"/>
      <c r="U1466" s="728"/>
      <c r="V1466" s="728"/>
      <c r="W1466" s="728"/>
      <c r="X1466" s="728"/>
      <c r="Y1466" s="728"/>
      <c r="Z1466" s="728"/>
    </row>
    <row r="1467" spans="1:26">
      <c r="A1467" s="758" t="s">
        <v>427</v>
      </c>
      <c r="B1467" s="759" t="s">
        <v>2336</v>
      </c>
      <c r="C1467" s="738"/>
      <c r="D1467" s="748"/>
      <c r="E1467" s="749"/>
      <c r="F1467" s="757">
        <f t="shared" ref="F1467:F1473" si="69">D1467*E1467</f>
        <v>0</v>
      </c>
      <c r="G1467" s="760"/>
      <c r="H1467" s="728"/>
      <c r="I1467" s="728"/>
      <c r="J1467" s="728"/>
      <c r="K1467" s="728"/>
      <c r="L1467" s="728"/>
      <c r="M1467" s="728"/>
      <c r="N1467" s="728"/>
      <c r="O1467" s="728"/>
      <c r="P1467" s="728"/>
      <c r="Q1467" s="728"/>
      <c r="R1467" s="728"/>
      <c r="S1467" s="728"/>
      <c r="T1467" s="728"/>
      <c r="U1467" s="728"/>
      <c r="V1467" s="728"/>
      <c r="W1467" s="728"/>
      <c r="X1467" s="728"/>
      <c r="Y1467" s="728"/>
      <c r="Z1467" s="728"/>
    </row>
    <row r="1468" spans="1:26" ht="303.60000000000002">
      <c r="A1468" s="736"/>
      <c r="B1468" s="747" t="s">
        <v>2337</v>
      </c>
      <c r="C1468" s="738"/>
      <c r="D1468" s="748"/>
      <c r="E1468" s="749"/>
      <c r="F1468" s="757">
        <f t="shared" si="69"/>
        <v>0</v>
      </c>
      <c r="G1468" s="760"/>
      <c r="H1468" s="728"/>
      <c r="I1468" s="728"/>
      <c r="J1468" s="728"/>
      <c r="K1468" s="728"/>
      <c r="L1468" s="728"/>
      <c r="M1468" s="728"/>
      <c r="N1468" s="728"/>
      <c r="O1468" s="728"/>
      <c r="P1468" s="728"/>
      <c r="Q1468" s="728"/>
      <c r="R1468" s="728"/>
      <c r="S1468" s="728"/>
      <c r="T1468" s="728"/>
      <c r="U1468" s="728"/>
      <c r="V1468" s="728"/>
      <c r="W1468" s="728"/>
      <c r="X1468" s="728"/>
      <c r="Y1468" s="728"/>
      <c r="Z1468" s="728"/>
    </row>
    <row r="1469" spans="1:26">
      <c r="A1469" s="736"/>
      <c r="B1469" s="747" t="s">
        <v>306</v>
      </c>
      <c r="C1469" s="738"/>
      <c r="D1469" s="748"/>
      <c r="E1469" s="749"/>
      <c r="F1469" s="757">
        <f t="shared" si="69"/>
        <v>0</v>
      </c>
      <c r="H1469" s="728"/>
      <c r="I1469" s="728"/>
      <c r="J1469" s="728"/>
      <c r="K1469" s="728"/>
      <c r="L1469" s="728"/>
      <c r="M1469" s="728"/>
      <c r="N1469" s="728"/>
      <c r="O1469" s="728"/>
      <c r="P1469" s="728"/>
      <c r="Q1469" s="728"/>
      <c r="R1469" s="728"/>
      <c r="S1469" s="728"/>
      <c r="T1469" s="728"/>
      <c r="U1469" s="728"/>
      <c r="V1469" s="728"/>
      <c r="W1469" s="728"/>
      <c r="X1469" s="728"/>
      <c r="Y1469" s="728"/>
      <c r="Z1469" s="728"/>
    </row>
    <row r="1470" spans="1:26" ht="26.4">
      <c r="A1470" s="736" t="s">
        <v>178</v>
      </c>
      <c r="B1470" s="747" t="s">
        <v>2338</v>
      </c>
      <c r="C1470" s="738"/>
      <c r="D1470" s="748"/>
      <c r="E1470" s="749"/>
      <c r="F1470" s="757">
        <f t="shared" si="69"/>
        <v>0</v>
      </c>
      <c r="H1470" s="728"/>
      <c r="I1470" s="728"/>
      <c r="J1470" s="728"/>
      <c r="K1470" s="728"/>
      <c r="L1470" s="728"/>
      <c r="M1470" s="728"/>
      <c r="N1470" s="728"/>
      <c r="O1470" s="728"/>
      <c r="P1470" s="728"/>
      <c r="Q1470" s="728"/>
      <c r="R1470" s="728"/>
      <c r="S1470" s="728"/>
      <c r="T1470" s="728"/>
      <c r="U1470" s="728"/>
      <c r="V1470" s="728"/>
      <c r="W1470" s="728"/>
      <c r="X1470" s="728"/>
      <c r="Y1470" s="728"/>
      <c r="Z1470" s="728"/>
    </row>
    <row r="1471" spans="1:26" ht="66">
      <c r="A1471" s="736" t="s">
        <v>178</v>
      </c>
      <c r="B1471" s="770" t="s">
        <v>2260</v>
      </c>
      <c r="C1471" s="738"/>
      <c r="D1471" s="748"/>
      <c r="E1471" s="749">
        <v>0</v>
      </c>
      <c r="F1471" s="757">
        <f t="shared" si="69"/>
        <v>0</v>
      </c>
      <c r="H1471" s="728"/>
      <c r="I1471" s="728"/>
      <c r="J1471" s="728"/>
      <c r="K1471" s="728"/>
      <c r="L1471" s="728"/>
      <c r="M1471" s="728"/>
      <c r="N1471" s="728"/>
      <c r="O1471" s="728"/>
      <c r="P1471" s="728"/>
      <c r="Q1471" s="728"/>
      <c r="R1471" s="728"/>
      <c r="S1471" s="728"/>
      <c r="T1471" s="728"/>
      <c r="U1471" s="728"/>
      <c r="V1471" s="728"/>
      <c r="W1471" s="728"/>
      <c r="X1471" s="728"/>
      <c r="Y1471" s="728"/>
      <c r="Z1471" s="728"/>
    </row>
    <row r="1472" spans="1:26" ht="39.6">
      <c r="A1472" s="736" t="s">
        <v>178</v>
      </c>
      <c r="B1472" s="90" t="s">
        <v>313</v>
      </c>
      <c r="C1472" s="738"/>
      <c r="D1472" s="748"/>
      <c r="E1472" s="749">
        <v>0</v>
      </c>
      <c r="F1472" s="757">
        <f t="shared" si="69"/>
        <v>0</v>
      </c>
      <c r="H1472" s="728"/>
      <c r="I1472" s="728"/>
      <c r="J1472" s="728"/>
      <c r="K1472" s="728"/>
      <c r="L1472" s="728"/>
      <c r="M1472" s="728"/>
      <c r="N1472" s="728"/>
      <c r="O1472" s="728"/>
      <c r="P1472" s="728"/>
      <c r="Q1472" s="728"/>
      <c r="R1472" s="728"/>
      <c r="S1472" s="728"/>
      <c r="T1472" s="728"/>
      <c r="U1472" s="728"/>
      <c r="V1472" s="728"/>
      <c r="W1472" s="728"/>
      <c r="X1472" s="728"/>
      <c r="Y1472" s="728"/>
      <c r="Z1472" s="728"/>
    </row>
    <row r="1473" spans="1:26">
      <c r="A1473" s="736"/>
      <c r="B1473" s="747" t="s">
        <v>333</v>
      </c>
      <c r="C1473" s="738"/>
      <c r="D1473" s="748"/>
      <c r="E1473" s="749"/>
      <c r="F1473" s="757">
        <f t="shared" si="69"/>
        <v>0</v>
      </c>
      <c r="G1473" s="760"/>
      <c r="H1473" s="728"/>
      <c r="I1473" s="728"/>
      <c r="J1473" s="728"/>
      <c r="K1473" s="728"/>
      <c r="L1473" s="728"/>
      <c r="M1473" s="728"/>
      <c r="N1473" s="728"/>
      <c r="O1473" s="728"/>
      <c r="P1473" s="728"/>
      <c r="Q1473" s="728"/>
      <c r="R1473" s="728"/>
      <c r="S1473" s="728"/>
      <c r="T1473" s="728"/>
      <c r="U1473" s="728"/>
      <c r="V1473" s="728"/>
      <c r="W1473" s="728"/>
      <c r="X1473" s="728"/>
      <c r="Y1473" s="728"/>
      <c r="Z1473" s="728"/>
    </row>
    <row r="1474" spans="1:26">
      <c r="A1474" s="736"/>
      <c r="B1474" s="747"/>
      <c r="C1474" s="738" t="s">
        <v>215</v>
      </c>
      <c r="D1474" s="748">
        <v>1</v>
      </c>
      <c r="E1474" s="749"/>
      <c r="F1474" s="757">
        <f>D1474*E1474</f>
        <v>0</v>
      </c>
      <c r="G1474" s="760"/>
      <c r="H1474" s="728"/>
      <c r="I1474" s="728"/>
      <c r="J1474" s="728"/>
      <c r="K1474" s="728"/>
      <c r="L1474" s="728"/>
      <c r="M1474" s="728"/>
      <c r="N1474" s="728"/>
      <c r="O1474" s="728"/>
      <c r="P1474" s="728"/>
      <c r="Q1474" s="728"/>
      <c r="R1474" s="728"/>
      <c r="S1474" s="728"/>
      <c r="T1474" s="728"/>
      <c r="U1474" s="728"/>
      <c r="V1474" s="728"/>
      <c r="W1474" s="728"/>
      <c r="X1474" s="728"/>
      <c r="Y1474" s="728"/>
      <c r="Z1474" s="728"/>
    </row>
    <row r="1475" spans="1:26">
      <c r="A1475" s="736"/>
      <c r="B1475" s="747"/>
      <c r="C1475" s="738"/>
      <c r="D1475" s="748"/>
      <c r="E1475" s="749"/>
      <c r="F1475" s="757"/>
      <c r="G1475" s="760"/>
      <c r="H1475" s="728"/>
      <c r="I1475" s="728"/>
      <c r="J1475" s="728"/>
      <c r="K1475" s="728"/>
      <c r="L1475" s="728"/>
      <c r="M1475" s="728"/>
      <c r="N1475" s="728"/>
      <c r="O1475" s="728"/>
      <c r="P1475" s="728"/>
      <c r="Q1475" s="728"/>
      <c r="R1475" s="728"/>
      <c r="S1475" s="728"/>
      <c r="T1475" s="728"/>
      <c r="U1475" s="728"/>
      <c r="V1475" s="728"/>
      <c r="W1475" s="728"/>
      <c r="X1475" s="728"/>
      <c r="Y1475" s="728"/>
      <c r="Z1475" s="728"/>
    </row>
    <row r="1476" spans="1:26">
      <c r="A1476" s="763" t="s">
        <v>428</v>
      </c>
      <c r="B1476" s="767" t="s">
        <v>2339</v>
      </c>
      <c r="C1476" s="738"/>
      <c r="D1476" s="813"/>
      <c r="E1476" s="814"/>
      <c r="F1476" s="442">
        <f t="shared" ref="F1476:F1486" si="70">D1476*E1476</f>
        <v>0</v>
      </c>
      <c r="G1476" s="852"/>
      <c r="H1476" s="728"/>
      <c r="I1476" s="728"/>
      <c r="J1476" s="728"/>
      <c r="K1476" s="728"/>
      <c r="L1476" s="728"/>
      <c r="M1476" s="728"/>
      <c r="N1476" s="728"/>
      <c r="O1476" s="728"/>
      <c r="P1476" s="728"/>
      <c r="Q1476" s="728"/>
      <c r="R1476" s="728"/>
      <c r="S1476" s="728"/>
      <c r="T1476" s="728"/>
      <c r="U1476" s="728"/>
      <c r="V1476" s="728"/>
      <c r="W1476" s="728"/>
      <c r="X1476" s="728"/>
      <c r="Y1476" s="728"/>
      <c r="Z1476" s="728"/>
    </row>
    <row r="1477" spans="1:26" ht="66">
      <c r="A1477" s="736"/>
      <c r="B1477" s="747" t="s">
        <v>2340</v>
      </c>
      <c r="C1477" s="738"/>
      <c r="D1477" s="813"/>
      <c r="E1477" s="814"/>
      <c r="F1477" s="442">
        <f t="shared" si="70"/>
        <v>0</v>
      </c>
      <c r="H1477" s="728"/>
      <c r="I1477" s="728"/>
      <c r="J1477" s="728"/>
      <c r="K1477" s="728"/>
      <c r="L1477" s="728"/>
      <c r="M1477" s="728"/>
      <c r="N1477" s="728"/>
      <c r="O1477" s="728"/>
      <c r="P1477" s="728"/>
      <c r="Q1477" s="728"/>
      <c r="R1477" s="728"/>
      <c r="S1477" s="728"/>
      <c r="T1477" s="728"/>
      <c r="U1477" s="728"/>
      <c r="V1477" s="728"/>
      <c r="W1477" s="728"/>
      <c r="X1477" s="728"/>
      <c r="Y1477" s="728"/>
      <c r="Z1477" s="728"/>
    </row>
    <row r="1478" spans="1:26">
      <c r="A1478" s="750"/>
      <c r="B1478" s="893" t="s">
        <v>322</v>
      </c>
      <c r="C1478" s="738"/>
      <c r="D1478" s="813"/>
      <c r="E1478" s="814"/>
      <c r="F1478" s="442">
        <f t="shared" si="70"/>
        <v>0</v>
      </c>
      <c r="H1478" s="728"/>
      <c r="I1478" s="728"/>
      <c r="J1478" s="728"/>
      <c r="K1478" s="728"/>
      <c r="L1478" s="728"/>
      <c r="M1478" s="728"/>
      <c r="N1478" s="728"/>
      <c r="O1478" s="728"/>
      <c r="P1478" s="728"/>
      <c r="Q1478" s="728"/>
      <c r="R1478" s="728"/>
      <c r="S1478" s="728"/>
      <c r="T1478" s="728"/>
      <c r="U1478" s="728"/>
      <c r="V1478" s="728"/>
      <c r="W1478" s="728"/>
      <c r="X1478" s="728"/>
      <c r="Y1478" s="728"/>
      <c r="Z1478" s="728"/>
    </row>
    <row r="1479" spans="1:26" s="93" customFormat="1">
      <c r="A1479" s="736" t="s">
        <v>178</v>
      </c>
      <c r="B1479" s="1407" t="s">
        <v>2341</v>
      </c>
      <c r="D1479" s="820"/>
      <c r="E1479" s="887"/>
      <c r="F1479" s="442">
        <f t="shared" si="70"/>
        <v>0</v>
      </c>
      <c r="G1479" s="500"/>
      <c r="H1479" s="94"/>
      <c r="I1479" s="887"/>
    </row>
    <row r="1480" spans="1:26" s="93" customFormat="1" ht="26.4">
      <c r="A1480" s="736" t="s">
        <v>178</v>
      </c>
      <c r="B1480" s="1407" t="s">
        <v>1826</v>
      </c>
      <c r="D1480" s="820"/>
      <c r="E1480" s="887"/>
      <c r="F1480" s="442">
        <f t="shared" si="70"/>
        <v>0</v>
      </c>
      <c r="G1480" s="500"/>
      <c r="H1480" s="94"/>
      <c r="I1480" s="887"/>
    </row>
    <row r="1481" spans="1:26" s="93" customFormat="1" ht="26.4">
      <c r="A1481" s="736" t="s">
        <v>178</v>
      </c>
      <c r="B1481" s="893" t="s">
        <v>1827</v>
      </c>
      <c r="D1481" s="820"/>
      <c r="E1481" s="887"/>
      <c r="F1481" s="442">
        <f t="shared" si="70"/>
        <v>0</v>
      </c>
      <c r="G1481" s="500"/>
      <c r="H1481" s="94"/>
      <c r="I1481" s="887"/>
    </row>
    <row r="1482" spans="1:26" s="93" customFormat="1" ht="39.6">
      <c r="A1482" s="736" t="s">
        <v>178</v>
      </c>
      <c r="B1482" s="893" t="s">
        <v>343</v>
      </c>
      <c r="D1482" s="820"/>
      <c r="E1482" s="887"/>
      <c r="F1482" s="442">
        <f t="shared" si="70"/>
        <v>0</v>
      </c>
      <c r="G1482" s="500"/>
      <c r="H1482" s="94"/>
      <c r="I1482" s="887"/>
    </row>
    <row r="1483" spans="1:26" s="824" customFormat="1">
      <c r="A1483" s="736" t="s">
        <v>178</v>
      </c>
      <c r="B1483" s="919" t="s">
        <v>323</v>
      </c>
      <c r="C1483" s="818"/>
      <c r="D1483" s="820"/>
      <c r="E1483" s="820"/>
      <c r="F1483" s="442">
        <f t="shared" si="70"/>
        <v>0</v>
      </c>
      <c r="G1483" s="859"/>
    </row>
    <row r="1484" spans="1:26" s="824" customFormat="1" ht="39.6">
      <c r="A1484" s="736" t="s">
        <v>178</v>
      </c>
      <c r="B1484" s="90" t="s">
        <v>313</v>
      </c>
      <c r="C1484" s="923"/>
      <c r="D1484" s="820"/>
      <c r="E1484" s="820"/>
      <c r="F1484" s="442">
        <f t="shared" si="70"/>
        <v>0</v>
      </c>
      <c r="G1484" s="807"/>
    </row>
    <row r="1485" spans="1:26" s="93" customFormat="1">
      <c r="A1485" s="1384"/>
      <c r="B1485" s="1390" t="s">
        <v>333</v>
      </c>
      <c r="C1485" s="1385"/>
      <c r="D1485" s="1386"/>
      <c r="E1485" s="820"/>
      <c r="F1485" s="442">
        <f t="shared" si="70"/>
        <v>0</v>
      </c>
      <c r="G1485" s="500"/>
      <c r="H1485" s="1387"/>
      <c r="J1485" s="1388"/>
      <c r="K1485" s="1389"/>
    </row>
    <row r="1486" spans="1:26" s="773" customFormat="1">
      <c r="A1486" s="1405"/>
      <c r="B1486" s="864"/>
      <c r="C1486" s="1382" t="s">
        <v>215</v>
      </c>
      <c r="D1486" s="1383">
        <v>1</v>
      </c>
      <c r="E1486" s="814"/>
      <c r="F1486" s="442">
        <f t="shared" si="70"/>
        <v>0</v>
      </c>
      <c r="G1486" s="727"/>
    </row>
    <row r="1487" spans="1:26">
      <c r="A1487" s="777"/>
      <c r="B1487" s="778"/>
      <c r="C1487" s="712"/>
      <c r="D1487" s="779"/>
      <c r="E1487" s="779"/>
      <c r="F1487" s="779"/>
      <c r="H1487" s="728"/>
      <c r="I1487" s="728"/>
      <c r="J1487" s="728"/>
      <c r="K1487" s="728"/>
      <c r="L1487" s="728"/>
      <c r="M1487" s="728"/>
      <c r="N1487" s="728"/>
      <c r="O1487" s="728"/>
      <c r="P1487" s="728"/>
      <c r="Q1487" s="728"/>
      <c r="R1487" s="728"/>
      <c r="S1487" s="728"/>
      <c r="T1487" s="728"/>
      <c r="U1487" s="728"/>
      <c r="V1487" s="728"/>
      <c r="W1487" s="728"/>
      <c r="X1487" s="728"/>
      <c r="Y1487" s="728"/>
      <c r="Z1487" s="728"/>
    </row>
    <row r="1488" spans="1:26" customFormat="1">
      <c r="A1488" s="1415" t="s">
        <v>569</v>
      </c>
      <c r="B1488" s="159" t="s">
        <v>2352</v>
      </c>
      <c r="C1488" s="1416"/>
      <c r="D1488" s="1417"/>
      <c r="E1488" s="1418"/>
      <c r="F1488" s="442">
        <f t="shared" ref="F1488:F1498" si="71">D1488*E1488</f>
        <v>0</v>
      </c>
      <c r="G1488" s="1419"/>
      <c r="H1488" s="12"/>
      <c r="I1488" s="12"/>
      <c r="J1488" s="12"/>
      <c r="K1488" s="12"/>
      <c r="L1488" s="12"/>
      <c r="M1488" s="12"/>
      <c r="N1488" s="12"/>
      <c r="O1488" s="12"/>
      <c r="P1488" s="12"/>
      <c r="Q1488" s="12"/>
      <c r="R1488" s="12"/>
      <c r="S1488" s="12"/>
      <c r="T1488" s="12"/>
      <c r="U1488" s="12"/>
      <c r="V1488" s="12"/>
      <c r="W1488" s="12"/>
      <c r="X1488" s="12"/>
      <c r="Y1488" s="12"/>
      <c r="Z1488" s="12"/>
    </row>
    <row r="1489" spans="1:26" customFormat="1" ht="26.4">
      <c r="A1489" s="1420"/>
      <c r="B1489" s="1421" t="s">
        <v>2353</v>
      </c>
      <c r="C1489" s="1416"/>
      <c r="D1489" s="1417"/>
      <c r="E1489" s="1418"/>
      <c r="F1489" s="442">
        <f t="shared" si="71"/>
        <v>0</v>
      </c>
      <c r="G1489" s="1419"/>
      <c r="H1489" s="12"/>
      <c r="I1489" s="12"/>
      <c r="J1489" s="12"/>
      <c r="K1489" s="12"/>
      <c r="L1489" s="12"/>
      <c r="M1489" s="12"/>
      <c r="N1489" s="12"/>
      <c r="O1489" s="12"/>
      <c r="P1489" s="12"/>
      <c r="Q1489" s="12"/>
      <c r="R1489" s="12"/>
      <c r="S1489" s="12"/>
      <c r="T1489" s="12"/>
      <c r="U1489" s="12"/>
      <c r="V1489" s="12"/>
      <c r="W1489" s="12"/>
      <c r="X1489" s="12"/>
      <c r="Y1489" s="12"/>
      <c r="Z1489" s="12"/>
    </row>
    <row r="1490" spans="1:26" customFormat="1">
      <c r="A1490" s="1422"/>
      <c r="B1490" s="1423" t="s">
        <v>322</v>
      </c>
      <c r="C1490" s="1416"/>
      <c r="D1490" s="1417"/>
      <c r="E1490" s="1418"/>
      <c r="F1490" s="442">
        <f t="shared" si="71"/>
        <v>0</v>
      </c>
      <c r="G1490" s="497"/>
      <c r="H1490" s="12"/>
      <c r="I1490" s="12"/>
      <c r="J1490" s="12"/>
      <c r="K1490" s="12"/>
      <c r="L1490" s="12"/>
      <c r="M1490" s="12"/>
      <c r="N1490" s="12"/>
      <c r="O1490" s="12"/>
      <c r="P1490" s="12"/>
      <c r="Q1490" s="12"/>
      <c r="R1490" s="12"/>
      <c r="S1490" s="12"/>
      <c r="T1490" s="12"/>
      <c r="U1490" s="12"/>
      <c r="V1490" s="12"/>
      <c r="W1490" s="12"/>
      <c r="X1490" s="12"/>
      <c r="Y1490" s="12"/>
      <c r="Z1490" s="12"/>
    </row>
    <row r="1491" spans="1:26" s="93" customFormat="1">
      <c r="A1491" s="1420" t="s">
        <v>178</v>
      </c>
      <c r="B1491" s="1407" t="s">
        <v>1830</v>
      </c>
      <c r="D1491" s="1424"/>
      <c r="E1491" s="1425"/>
      <c r="F1491" s="442">
        <f t="shared" si="71"/>
        <v>0</v>
      </c>
      <c r="G1491" s="500"/>
      <c r="H1491" s="94"/>
      <c r="I1491" s="1425"/>
    </row>
    <row r="1492" spans="1:26" s="93" customFormat="1" ht="26.4">
      <c r="A1492" s="1420" t="s">
        <v>178</v>
      </c>
      <c r="B1492" s="1407" t="s">
        <v>1826</v>
      </c>
      <c r="D1492" s="1424"/>
      <c r="E1492" s="1425"/>
      <c r="F1492" s="442">
        <f t="shared" si="71"/>
        <v>0</v>
      </c>
      <c r="G1492" s="500"/>
      <c r="H1492" s="94"/>
      <c r="I1492" s="1425"/>
    </row>
    <row r="1493" spans="1:26" s="93" customFormat="1" ht="26.4">
      <c r="A1493" s="1420" t="s">
        <v>178</v>
      </c>
      <c r="B1493" s="1423" t="s">
        <v>1827</v>
      </c>
      <c r="D1493" s="1424"/>
      <c r="E1493" s="1425"/>
      <c r="F1493" s="442">
        <f t="shared" si="71"/>
        <v>0</v>
      </c>
      <c r="G1493" s="500"/>
      <c r="H1493" s="94"/>
      <c r="I1493" s="1425"/>
    </row>
    <row r="1494" spans="1:26" s="93" customFormat="1" ht="39.6">
      <c r="A1494" s="1420" t="s">
        <v>178</v>
      </c>
      <c r="B1494" s="1423" t="s">
        <v>343</v>
      </c>
      <c r="D1494" s="1424"/>
      <c r="E1494" s="1425"/>
      <c r="F1494" s="442">
        <f t="shared" si="71"/>
        <v>0</v>
      </c>
      <c r="G1494" s="500"/>
      <c r="H1494" s="94"/>
      <c r="I1494" s="1425"/>
    </row>
    <row r="1495" spans="1:26" s="1429" customFormat="1">
      <c r="A1495" s="1420" t="s">
        <v>178</v>
      </c>
      <c r="B1495" s="1426" t="s">
        <v>323</v>
      </c>
      <c r="C1495" s="1427"/>
      <c r="D1495" s="1424"/>
      <c r="E1495" s="1424"/>
      <c r="F1495" s="442">
        <f t="shared" si="71"/>
        <v>0</v>
      </c>
      <c r="G1495" s="1428"/>
    </row>
    <row r="1496" spans="1:26" s="1429" customFormat="1" ht="39.6">
      <c r="A1496" s="1420" t="s">
        <v>178</v>
      </c>
      <c r="B1496" s="90" t="s">
        <v>313</v>
      </c>
      <c r="C1496" s="1430"/>
      <c r="D1496" s="1424"/>
      <c r="E1496" s="1424"/>
      <c r="F1496" s="442">
        <f t="shared" si="71"/>
        <v>0</v>
      </c>
      <c r="G1496" s="1419"/>
    </row>
    <row r="1497" spans="1:26" s="93" customFormat="1">
      <c r="A1497" s="1384"/>
      <c r="B1497" s="1390" t="s">
        <v>1628</v>
      </c>
      <c r="C1497" s="1385"/>
      <c r="D1497" s="1386"/>
      <c r="E1497" s="1424"/>
      <c r="F1497" s="442">
        <f t="shared" si="71"/>
        <v>0</v>
      </c>
      <c r="G1497" s="500"/>
      <c r="H1497" s="1387"/>
      <c r="J1497" s="1388"/>
      <c r="K1497" s="1389"/>
    </row>
    <row r="1498" spans="1:26" s="970" customFormat="1">
      <c r="A1498" s="1431"/>
      <c r="B1498" s="1432"/>
      <c r="C1498" s="1433" t="s">
        <v>201</v>
      </c>
      <c r="D1498" s="1434">
        <v>1</v>
      </c>
      <c r="E1498" s="1418"/>
      <c r="F1498" s="442">
        <f t="shared" si="71"/>
        <v>0</v>
      </c>
      <c r="G1498" s="497"/>
    </row>
    <row r="1499" spans="1:26" customFormat="1"/>
    <row r="1500" spans="1:26">
      <c r="A1500" s="907" t="str">
        <f>A1298</f>
        <v>VII.</v>
      </c>
      <c r="B1500" s="908" t="s">
        <v>1860</v>
      </c>
      <c r="C1500" s="909"/>
      <c r="D1500" s="910"/>
      <c r="E1500" s="911"/>
      <c r="F1500" s="912">
        <f>SUM(F1300:F1499)</f>
        <v>0</v>
      </c>
      <c r="H1500" s="728"/>
      <c r="I1500" s="728"/>
      <c r="J1500" s="728"/>
      <c r="K1500" s="728"/>
      <c r="L1500" s="728"/>
      <c r="M1500" s="728"/>
      <c r="N1500" s="728"/>
      <c r="O1500" s="728"/>
      <c r="P1500" s="728"/>
      <c r="Q1500" s="728"/>
      <c r="R1500" s="728"/>
      <c r="S1500" s="728"/>
      <c r="T1500" s="728"/>
      <c r="U1500" s="728"/>
      <c r="V1500" s="728"/>
      <c r="W1500" s="728"/>
      <c r="X1500" s="728"/>
      <c r="Y1500" s="728"/>
      <c r="Z1500" s="728"/>
    </row>
    <row r="1501" spans="1:26">
      <c r="A1501" s="777"/>
      <c r="B1501" s="778"/>
      <c r="C1501" s="712"/>
      <c r="D1501" s="841"/>
      <c r="E1501" s="814"/>
      <c r="F1501" s="843"/>
      <c r="H1501" s="728"/>
      <c r="I1501" s="728"/>
      <c r="J1501" s="728"/>
      <c r="K1501" s="728"/>
      <c r="L1501" s="728"/>
      <c r="M1501" s="728"/>
      <c r="N1501" s="728"/>
      <c r="O1501" s="728"/>
      <c r="P1501" s="728"/>
      <c r="Q1501" s="728"/>
      <c r="R1501" s="728"/>
      <c r="S1501" s="728"/>
      <c r="T1501" s="728"/>
      <c r="U1501" s="728"/>
      <c r="V1501" s="728"/>
      <c r="W1501" s="728"/>
      <c r="X1501" s="728"/>
      <c r="Y1501" s="728"/>
      <c r="Z1501" s="728"/>
    </row>
    <row r="1502" spans="1:26" s="93" customFormat="1">
      <c r="A1502" s="783" t="s">
        <v>1861</v>
      </c>
      <c r="B1502" s="784" t="s">
        <v>1862</v>
      </c>
      <c r="C1502" s="785"/>
      <c r="D1502" s="810"/>
      <c r="E1502" s="901"/>
      <c r="F1502" s="901"/>
      <c r="G1502" s="500"/>
      <c r="H1502" s="94"/>
      <c r="I1502" s="887"/>
    </row>
    <row r="1503" spans="1:26" s="93" customFormat="1">
      <c r="A1503" s="777"/>
      <c r="B1503" s="778"/>
      <c r="C1503" s="712"/>
      <c r="D1503" s="779"/>
      <c r="E1503" s="779"/>
      <c r="F1503" s="892"/>
      <c r="G1503" s="500"/>
      <c r="H1503" s="94"/>
      <c r="I1503" s="887"/>
    </row>
    <row r="1504" spans="1:26" s="824" customFormat="1">
      <c r="A1504" s="763" t="s">
        <v>172</v>
      </c>
      <c r="B1504" s="764" t="s">
        <v>1863</v>
      </c>
      <c r="C1504" s="738"/>
      <c r="D1504" s="813"/>
      <c r="E1504" s="814"/>
      <c r="F1504" s="892">
        <f t="shared" ref="F1504:F1507" si="72">D1511*E1511</f>
        <v>0</v>
      </c>
      <c r="G1504" s="859"/>
    </row>
    <row r="1505" spans="1:26" s="824" customFormat="1" ht="39.6">
      <c r="A1505" s="736"/>
      <c r="B1505" s="747" t="s">
        <v>1864</v>
      </c>
      <c r="C1505" s="738"/>
      <c r="D1505" s="813"/>
      <c r="E1505" s="814"/>
      <c r="F1505" s="892">
        <f t="shared" si="72"/>
        <v>0</v>
      </c>
      <c r="G1505" s="807"/>
    </row>
    <row r="1506" spans="1:26" s="93" customFormat="1">
      <c r="A1506" s="750"/>
      <c r="B1506" s="893" t="s">
        <v>322</v>
      </c>
      <c r="C1506" s="738"/>
      <c r="D1506" s="813"/>
      <c r="E1506" s="814"/>
      <c r="F1506" s="892">
        <f t="shared" si="72"/>
        <v>0</v>
      </c>
      <c r="G1506" s="500"/>
      <c r="H1506" s="1387"/>
      <c r="J1506" s="1388"/>
      <c r="K1506" s="1389"/>
    </row>
    <row r="1507" spans="1:26" s="773" customFormat="1" ht="26.4">
      <c r="A1507" s="736" t="s">
        <v>178</v>
      </c>
      <c r="B1507" s="1407" t="s">
        <v>1865</v>
      </c>
      <c r="C1507" s="93"/>
      <c r="D1507" s="820"/>
      <c r="E1507" s="887"/>
      <c r="F1507" s="892">
        <f t="shared" si="72"/>
        <v>0</v>
      </c>
      <c r="G1507" s="807"/>
    </row>
    <row r="1508" spans="1:26" ht="26.4">
      <c r="A1508" s="736" t="s">
        <v>178</v>
      </c>
      <c r="B1508" s="1407" t="s">
        <v>1826</v>
      </c>
      <c r="C1508" s="93"/>
      <c r="D1508" s="820"/>
      <c r="E1508" s="887"/>
      <c r="F1508" s="796"/>
      <c r="H1508" s="728"/>
      <c r="I1508" s="728"/>
      <c r="J1508" s="728"/>
      <c r="K1508" s="728"/>
      <c r="L1508" s="728"/>
      <c r="M1508" s="728"/>
      <c r="N1508" s="728"/>
      <c r="O1508" s="728"/>
      <c r="P1508" s="728"/>
      <c r="Q1508" s="728"/>
      <c r="R1508" s="728"/>
      <c r="S1508" s="728"/>
      <c r="T1508" s="728"/>
      <c r="U1508" s="728"/>
      <c r="V1508" s="728"/>
      <c r="W1508" s="728"/>
      <c r="X1508" s="728"/>
      <c r="Y1508" s="728"/>
      <c r="Z1508" s="728"/>
    </row>
    <row r="1509" spans="1:26" ht="26.4">
      <c r="A1509" s="736" t="s">
        <v>178</v>
      </c>
      <c r="B1509" s="893" t="s">
        <v>1866</v>
      </c>
      <c r="C1509" s="93"/>
      <c r="D1509" s="820"/>
      <c r="E1509" s="887"/>
      <c r="F1509" s="892">
        <f>D1516*E1516</f>
        <v>0</v>
      </c>
      <c r="G1509" s="807"/>
      <c r="H1509" s="728"/>
      <c r="I1509" s="728"/>
      <c r="J1509" s="728"/>
      <c r="K1509" s="728"/>
      <c r="L1509" s="728"/>
      <c r="M1509" s="728"/>
      <c r="N1509" s="728"/>
      <c r="O1509" s="728"/>
      <c r="P1509" s="728"/>
      <c r="Q1509" s="728"/>
      <c r="R1509" s="728"/>
      <c r="S1509" s="728"/>
      <c r="T1509" s="728"/>
      <c r="U1509" s="728"/>
      <c r="V1509" s="728"/>
      <c r="W1509" s="728"/>
      <c r="X1509" s="728"/>
      <c r="Y1509" s="728"/>
      <c r="Z1509" s="728"/>
    </row>
    <row r="1510" spans="1:26" ht="39.6">
      <c r="A1510" s="736" t="s">
        <v>178</v>
      </c>
      <c r="B1510" s="893" t="s">
        <v>343</v>
      </c>
      <c r="C1510" s="93"/>
      <c r="D1510" s="820"/>
      <c r="E1510" s="887"/>
      <c r="F1510" s="892">
        <f>D1517*E1517</f>
        <v>0</v>
      </c>
      <c r="H1510" s="728"/>
      <c r="I1510" s="728"/>
      <c r="J1510" s="728"/>
      <c r="K1510" s="728"/>
      <c r="L1510" s="728"/>
      <c r="M1510" s="728"/>
      <c r="N1510" s="728"/>
      <c r="O1510" s="728"/>
      <c r="P1510" s="728"/>
      <c r="Q1510" s="728"/>
      <c r="R1510" s="728"/>
      <c r="S1510" s="728"/>
      <c r="T1510" s="728"/>
      <c r="U1510" s="728"/>
      <c r="V1510" s="728"/>
      <c r="W1510" s="728"/>
      <c r="X1510" s="728"/>
      <c r="Y1510" s="728"/>
      <c r="Z1510" s="728"/>
    </row>
    <row r="1511" spans="1:26">
      <c r="A1511" s="736" t="s">
        <v>178</v>
      </c>
      <c r="B1511" s="919" t="s">
        <v>323</v>
      </c>
      <c r="C1511" s="818"/>
      <c r="D1511" s="820"/>
      <c r="E1511" s="820"/>
      <c r="F1511" s="892">
        <f>D1518*E1518</f>
        <v>0</v>
      </c>
      <c r="H1511" s="728"/>
      <c r="I1511" s="728"/>
      <c r="J1511" s="728"/>
      <c r="K1511" s="728"/>
      <c r="L1511" s="728"/>
      <c r="M1511" s="728"/>
      <c r="N1511" s="728"/>
      <c r="O1511" s="728"/>
      <c r="P1511" s="728"/>
      <c r="Q1511" s="728"/>
      <c r="R1511" s="728"/>
      <c r="S1511" s="728"/>
      <c r="T1511" s="728"/>
      <c r="U1511" s="728"/>
      <c r="V1511" s="728"/>
      <c r="W1511" s="728"/>
      <c r="X1511" s="728"/>
      <c r="Y1511" s="728"/>
      <c r="Z1511" s="728"/>
    </row>
    <row r="1512" spans="1:26" s="93" customFormat="1" ht="39.6">
      <c r="A1512" s="736" t="s">
        <v>178</v>
      </c>
      <c r="B1512" s="90" t="s">
        <v>313</v>
      </c>
      <c r="C1512" s="923"/>
      <c r="D1512" s="820"/>
      <c r="E1512" s="820"/>
      <c r="F1512" s="892">
        <f>D1519*E1519</f>
        <v>0</v>
      </c>
      <c r="G1512" s="500"/>
      <c r="H1512" s="94"/>
      <c r="I1512" s="887"/>
    </row>
    <row r="1513" spans="1:26" s="93" customFormat="1">
      <c r="A1513" s="1384"/>
      <c r="B1513" s="1390" t="s">
        <v>1628</v>
      </c>
      <c r="C1513" s="1385"/>
      <c r="D1513" s="1386"/>
      <c r="E1513" s="820"/>
      <c r="F1513" s="892"/>
      <c r="G1513" s="500"/>
      <c r="H1513" s="94"/>
      <c r="I1513" s="887"/>
    </row>
    <row r="1514" spans="1:26" s="93" customFormat="1">
      <c r="A1514" s="1405"/>
      <c r="B1514" s="864"/>
      <c r="C1514" s="1382" t="s">
        <v>201</v>
      </c>
      <c r="D1514" s="1383">
        <v>1</v>
      </c>
      <c r="E1514" s="814"/>
      <c r="F1514" s="892">
        <f>D1514*E1514</f>
        <v>0</v>
      </c>
      <c r="G1514" s="500"/>
      <c r="H1514" s="94"/>
      <c r="I1514" s="887"/>
    </row>
    <row r="1515" spans="1:26" s="93" customFormat="1">
      <c r="A1515" s="777"/>
      <c r="B1515" s="778"/>
      <c r="C1515" s="712"/>
      <c r="D1515" s="779"/>
      <c r="E1515" s="779"/>
      <c r="F1515" s="892">
        <f t="shared" ref="F1515:F1519" si="73">D1522*E1522</f>
        <v>0</v>
      </c>
      <c r="G1515" s="500"/>
      <c r="H1515" s="94"/>
      <c r="I1515" s="887"/>
    </row>
    <row r="1516" spans="1:26" s="824" customFormat="1">
      <c r="A1516" s="763" t="s">
        <v>202</v>
      </c>
      <c r="B1516" s="764" t="s">
        <v>1867</v>
      </c>
      <c r="C1516" s="738"/>
      <c r="D1516" s="813"/>
      <c r="E1516" s="814"/>
      <c r="F1516" s="892">
        <f t="shared" si="73"/>
        <v>0</v>
      </c>
      <c r="G1516" s="859"/>
    </row>
    <row r="1517" spans="1:26" s="824" customFormat="1" ht="39.6">
      <c r="A1517" s="736"/>
      <c r="B1517" s="747" t="s">
        <v>1868</v>
      </c>
      <c r="C1517" s="738"/>
      <c r="D1517" s="813"/>
      <c r="E1517" s="814"/>
      <c r="F1517" s="892">
        <f t="shared" si="73"/>
        <v>0</v>
      </c>
      <c r="G1517" s="807"/>
    </row>
    <row r="1518" spans="1:26" s="93" customFormat="1">
      <c r="A1518" s="750"/>
      <c r="B1518" s="893" t="s">
        <v>322</v>
      </c>
      <c r="C1518" s="738"/>
      <c r="D1518" s="813"/>
      <c r="E1518" s="814"/>
      <c r="F1518" s="892">
        <f t="shared" si="73"/>
        <v>0</v>
      </c>
      <c r="G1518" s="500"/>
      <c r="H1518" s="1387"/>
      <c r="J1518" s="1388"/>
      <c r="K1518" s="1389"/>
    </row>
    <row r="1519" spans="1:26" s="773" customFormat="1" ht="26.4">
      <c r="A1519" s="736" t="s">
        <v>178</v>
      </c>
      <c r="B1519" s="1407" t="s">
        <v>1865</v>
      </c>
      <c r="C1519" s="93"/>
      <c r="D1519" s="820"/>
      <c r="E1519" s="887"/>
      <c r="F1519" s="892">
        <f t="shared" si="73"/>
        <v>0</v>
      </c>
      <c r="G1519" s="807"/>
    </row>
    <row r="1520" spans="1:26" ht="26.4">
      <c r="A1520" s="736" t="s">
        <v>178</v>
      </c>
      <c r="B1520" s="1407" t="s">
        <v>1826</v>
      </c>
      <c r="C1520" s="93"/>
      <c r="D1520" s="820"/>
      <c r="E1520" s="887"/>
      <c r="F1520" s="796"/>
      <c r="H1520" s="728"/>
      <c r="I1520" s="728"/>
      <c r="J1520" s="728"/>
      <c r="K1520" s="728"/>
      <c r="L1520" s="728"/>
      <c r="M1520" s="728"/>
      <c r="N1520" s="728"/>
      <c r="O1520" s="728"/>
      <c r="P1520" s="728"/>
      <c r="Q1520" s="728"/>
      <c r="R1520" s="728"/>
      <c r="S1520" s="728"/>
      <c r="T1520" s="728"/>
      <c r="U1520" s="728"/>
      <c r="V1520" s="728"/>
      <c r="W1520" s="728"/>
      <c r="X1520" s="728"/>
      <c r="Y1520" s="728"/>
      <c r="Z1520" s="728"/>
    </row>
    <row r="1521" spans="1:26" ht="26.4">
      <c r="A1521" s="736" t="s">
        <v>178</v>
      </c>
      <c r="B1521" s="893" t="s">
        <v>1866</v>
      </c>
      <c r="C1521" s="93"/>
      <c r="D1521" s="820"/>
      <c r="E1521" s="887"/>
      <c r="F1521" s="892">
        <f>D1528*E1528</f>
        <v>0</v>
      </c>
      <c r="G1521" s="807"/>
      <c r="H1521" s="728"/>
      <c r="I1521" s="728"/>
      <c r="J1521" s="728"/>
      <c r="K1521" s="728"/>
      <c r="L1521" s="728"/>
      <c r="M1521" s="728"/>
      <c r="N1521" s="728"/>
      <c r="O1521" s="728"/>
      <c r="P1521" s="728"/>
      <c r="Q1521" s="728"/>
      <c r="R1521" s="728"/>
      <c r="S1521" s="728"/>
      <c r="T1521" s="728"/>
      <c r="U1521" s="728"/>
      <c r="V1521" s="728"/>
      <c r="W1521" s="728"/>
      <c r="X1521" s="728"/>
      <c r="Y1521" s="728"/>
      <c r="Z1521" s="728"/>
    </row>
    <row r="1522" spans="1:26" ht="39.6">
      <c r="A1522" s="736" t="s">
        <v>178</v>
      </c>
      <c r="B1522" s="893" t="s">
        <v>343</v>
      </c>
      <c r="C1522" s="93"/>
      <c r="D1522" s="820"/>
      <c r="E1522" s="887"/>
      <c r="F1522" s="892">
        <f>D1529*E1529</f>
        <v>0</v>
      </c>
      <c r="H1522" s="728"/>
      <c r="I1522" s="728"/>
      <c r="J1522" s="728"/>
      <c r="K1522" s="728"/>
      <c r="L1522" s="728"/>
      <c r="M1522" s="728"/>
      <c r="N1522" s="728"/>
      <c r="O1522" s="728"/>
      <c r="P1522" s="728"/>
      <c r="Q1522" s="728"/>
      <c r="R1522" s="728"/>
      <c r="S1522" s="728"/>
      <c r="T1522" s="728"/>
      <c r="U1522" s="728"/>
      <c r="V1522" s="728"/>
      <c r="W1522" s="728"/>
      <c r="X1522" s="728"/>
      <c r="Y1522" s="728"/>
      <c r="Z1522" s="728"/>
    </row>
    <row r="1523" spans="1:26">
      <c r="A1523" s="736" t="s">
        <v>178</v>
      </c>
      <c r="B1523" s="919" t="s">
        <v>323</v>
      </c>
      <c r="C1523" s="818"/>
      <c r="D1523" s="820"/>
      <c r="E1523" s="820"/>
      <c r="F1523" s="892">
        <f>D1530*E1530</f>
        <v>0</v>
      </c>
      <c r="H1523" s="728"/>
      <c r="I1523" s="728"/>
      <c r="J1523" s="728"/>
      <c r="K1523" s="728"/>
      <c r="L1523" s="728"/>
      <c r="M1523" s="728"/>
      <c r="N1523" s="728"/>
      <c r="O1523" s="728"/>
      <c r="P1523" s="728"/>
      <c r="Q1523" s="728"/>
      <c r="R1523" s="728"/>
      <c r="S1523" s="728"/>
      <c r="T1523" s="728"/>
      <c r="U1523" s="728"/>
      <c r="V1523" s="728"/>
      <c r="W1523" s="728"/>
      <c r="X1523" s="728"/>
      <c r="Y1523" s="728"/>
      <c r="Z1523" s="728"/>
    </row>
    <row r="1524" spans="1:26" s="93" customFormat="1" ht="39.6">
      <c r="A1524" s="736" t="s">
        <v>178</v>
      </c>
      <c r="B1524" s="90" t="s">
        <v>313</v>
      </c>
      <c r="C1524" s="923"/>
      <c r="D1524" s="820"/>
      <c r="E1524" s="820"/>
      <c r="F1524" s="892">
        <f>D1531*E1531</f>
        <v>0</v>
      </c>
      <c r="G1524" s="500"/>
      <c r="H1524" s="94"/>
      <c r="I1524" s="887"/>
    </row>
    <row r="1525" spans="1:26" s="93" customFormat="1">
      <c r="A1525" s="1384"/>
      <c r="B1525" s="1390" t="s">
        <v>1628</v>
      </c>
      <c r="C1525" s="1385"/>
      <c r="D1525" s="1386"/>
      <c r="E1525" s="820"/>
      <c r="F1525" s="892"/>
      <c r="G1525" s="500"/>
      <c r="H1525" s="94"/>
      <c r="I1525" s="887"/>
    </row>
    <row r="1526" spans="1:26" s="93" customFormat="1">
      <c r="A1526" s="1405"/>
      <c r="B1526" s="864"/>
      <c r="C1526" s="1382" t="s">
        <v>201</v>
      </c>
      <c r="D1526" s="1383">
        <v>1</v>
      </c>
      <c r="E1526" s="814"/>
      <c r="F1526" s="892">
        <f>D1526*E1526</f>
        <v>0</v>
      </c>
      <c r="G1526" s="500"/>
      <c r="H1526" s="94"/>
      <c r="I1526" s="887"/>
    </row>
    <row r="1527" spans="1:26" s="93" customFormat="1">
      <c r="A1527" s="777"/>
      <c r="B1527" s="778"/>
      <c r="C1527" s="712"/>
      <c r="D1527" s="779"/>
      <c r="E1527" s="779"/>
      <c r="F1527" s="892">
        <f t="shared" ref="F1527:F1531" si="74">D1534*E1534</f>
        <v>0</v>
      </c>
      <c r="G1527" s="500"/>
      <c r="H1527" s="94"/>
      <c r="I1527" s="887"/>
    </row>
    <row r="1528" spans="1:26" s="824" customFormat="1">
      <c r="A1528" s="763" t="s">
        <v>203</v>
      </c>
      <c r="B1528" s="764" t="s">
        <v>1869</v>
      </c>
      <c r="C1528" s="738"/>
      <c r="D1528" s="813"/>
      <c r="E1528" s="814"/>
      <c r="F1528" s="892">
        <f t="shared" si="74"/>
        <v>0</v>
      </c>
      <c r="G1528" s="859"/>
    </row>
    <row r="1529" spans="1:26" s="824" customFormat="1" ht="26.4">
      <c r="A1529" s="736"/>
      <c r="B1529" s="747" t="s">
        <v>1870</v>
      </c>
      <c r="C1529" s="738"/>
      <c r="D1529" s="813"/>
      <c r="E1529" s="814"/>
      <c r="F1529" s="892">
        <f t="shared" si="74"/>
        <v>0</v>
      </c>
      <c r="G1529" s="807"/>
    </row>
    <row r="1530" spans="1:26" s="93" customFormat="1">
      <c r="A1530" s="750"/>
      <c r="B1530" s="893" t="s">
        <v>322</v>
      </c>
      <c r="C1530" s="738"/>
      <c r="D1530" s="813"/>
      <c r="E1530" s="814"/>
      <c r="F1530" s="892">
        <f t="shared" si="74"/>
        <v>0</v>
      </c>
      <c r="G1530" s="500"/>
      <c r="H1530" s="1387"/>
      <c r="J1530" s="1388"/>
      <c r="K1530" s="1389"/>
    </row>
    <row r="1531" spans="1:26" s="773" customFormat="1" ht="26.4">
      <c r="A1531" s="736" t="s">
        <v>178</v>
      </c>
      <c r="B1531" s="1407" t="s">
        <v>1871</v>
      </c>
      <c r="C1531" s="93"/>
      <c r="D1531" s="820"/>
      <c r="E1531" s="887"/>
      <c r="F1531" s="892">
        <f t="shared" si="74"/>
        <v>0</v>
      </c>
      <c r="G1531" s="807"/>
    </row>
    <row r="1532" spans="1:26" ht="26.4">
      <c r="A1532" s="736" t="s">
        <v>178</v>
      </c>
      <c r="B1532" s="1407" t="s">
        <v>1826</v>
      </c>
      <c r="C1532" s="93"/>
      <c r="D1532" s="820"/>
      <c r="E1532" s="887"/>
      <c r="F1532" s="796"/>
      <c r="H1532" s="728"/>
      <c r="I1532" s="728"/>
      <c r="J1532" s="728"/>
      <c r="K1532" s="728"/>
      <c r="L1532" s="728"/>
      <c r="M1532" s="728"/>
      <c r="N1532" s="728"/>
      <c r="O1532" s="728"/>
      <c r="P1532" s="728"/>
      <c r="Q1532" s="728"/>
      <c r="R1532" s="728"/>
      <c r="S1532" s="728"/>
      <c r="T1532" s="728"/>
      <c r="U1532" s="728"/>
      <c r="V1532" s="728"/>
      <c r="W1532" s="728"/>
      <c r="X1532" s="728"/>
      <c r="Y1532" s="728"/>
      <c r="Z1532" s="728"/>
    </row>
    <row r="1533" spans="1:26" ht="26.4">
      <c r="A1533" s="736" t="s">
        <v>178</v>
      </c>
      <c r="B1533" s="893" t="s">
        <v>1866</v>
      </c>
      <c r="C1533" s="93"/>
      <c r="D1533" s="820"/>
      <c r="E1533" s="887"/>
      <c r="F1533" s="892">
        <f>D1540*E1540</f>
        <v>0</v>
      </c>
      <c r="G1533" s="807"/>
      <c r="H1533" s="728"/>
      <c r="I1533" s="728"/>
      <c r="J1533" s="728"/>
      <c r="K1533" s="728"/>
      <c r="L1533" s="728"/>
      <c r="M1533" s="728"/>
      <c r="N1533" s="728"/>
      <c r="O1533" s="728"/>
      <c r="P1533" s="728"/>
      <c r="Q1533" s="728"/>
      <c r="R1533" s="728"/>
      <c r="S1533" s="728"/>
      <c r="T1533" s="728"/>
      <c r="U1533" s="728"/>
      <c r="V1533" s="728"/>
      <c r="W1533" s="728"/>
      <c r="X1533" s="728"/>
      <c r="Y1533" s="728"/>
      <c r="Z1533" s="728"/>
    </row>
    <row r="1534" spans="1:26" ht="39.6">
      <c r="A1534" s="736" t="s">
        <v>178</v>
      </c>
      <c r="B1534" s="893" t="s">
        <v>343</v>
      </c>
      <c r="C1534" s="93"/>
      <c r="D1534" s="820"/>
      <c r="E1534" s="887"/>
      <c r="F1534" s="892">
        <f>D1541*E1541</f>
        <v>0</v>
      </c>
      <c r="H1534" s="728"/>
      <c r="I1534" s="728"/>
      <c r="J1534" s="728"/>
      <c r="K1534" s="728"/>
      <c r="L1534" s="728"/>
      <c r="M1534" s="728"/>
      <c r="N1534" s="728"/>
      <c r="O1534" s="728"/>
      <c r="P1534" s="728"/>
      <c r="Q1534" s="728"/>
      <c r="R1534" s="728"/>
      <c r="S1534" s="728"/>
      <c r="T1534" s="728"/>
      <c r="U1534" s="728"/>
      <c r="V1534" s="728"/>
      <c r="W1534" s="728"/>
      <c r="X1534" s="728"/>
      <c r="Y1534" s="728"/>
      <c r="Z1534" s="728"/>
    </row>
    <row r="1535" spans="1:26">
      <c r="A1535" s="736" t="s">
        <v>178</v>
      </c>
      <c r="B1535" s="919" t="s">
        <v>323</v>
      </c>
      <c r="C1535" s="818"/>
      <c r="D1535" s="820"/>
      <c r="E1535" s="820"/>
      <c r="F1535" s="892">
        <f>D1542*E1542</f>
        <v>0</v>
      </c>
      <c r="H1535" s="728"/>
      <c r="I1535" s="728"/>
      <c r="J1535" s="728"/>
      <c r="K1535" s="728"/>
      <c r="L1535" s="728"/>
      <c r="M1535" s="728"/>
      <c r="N1535" s="728"/>
      <c r="O1535" s="728"/>
      <c r="P1535" s="728"/>
      <c r="Q1535" s="728"/>
      <c r="R1535" s="728"/>
      <c r="S1535" s="728"/>
      <c r="T1535" s="728"/>
      <c r="U1535" s="728"/>
      <c r="V1535" s="728"/>
      <c r="W1535" s="728"/>
      <c r="X1535" s="728"/>
      <c r="Y1535" s="728"/>
      <c r="Z1535" s="728"/>
    </row>
    <row r="1536" spans="1:26" s="93" customFormat="1" ht="39.6">
      <c r="A1536" s="736" t="s">
        <v>178</v>
      </c>
      <c r="B1536" s="90" t="s">
        <v>313</v>
      </c>
      <c r="C1536" s="923"/>
      <c r="D1536" s="820"/>
      <c r="E1536" s="820"/>
      <c r="F1536" s="892">
        <f>D1543*E1543</f>
        <v>0</v>
      </c>
      <c r="G1536" s="500"/>
      <c r="H1536" s="94"/>
      <c r="I1536" s="887"/>
    </row>
    <row r="1537" spans="1:26" s="93" customFormat="1">
      <c r="A1537" s="1384"/>
      <c r="B1537" s="1390" t="s">
        <v>1628</v>
      </c>
      <c r="C1537" s="1385"/>
      <c r="D1537" s="1386"/>
      <c r="E1537" s="820"/>
      <c r="F1537" s="892"/>
      <c r="G1537" s="500"/>
      <c r="H1537" s="94"/>
      <c r="I1537" s="887"/>
    </row>
    <row r="1538" spans="1:26" s="93" customFormat="1">
      <c r="A1538" s="1405"/>
      <c r="B1538" s="864"/>
      <c r="C1538" s="1382" t="s">
        <v>201</v>
      </c>
      <c r="D1538" s="1383">
        <v>1</v>
      </c>
      <c r="E1538" s="814"/>
      <c r="F1538" s="892">
        <f>D1538*E1538</f>
        <v>0</v>
      </c>
      <c r="G1538" s="500"/>
      <c r="H1538" s="94"/>
      <c r="I1538" s="887"/>
    </row>
    <row r="1539" spans="1:26" s="93" customFormat="1">
      <c r="A1539" s="777"/>
      <c r="B1539" s="778"/>
      <c r="C1539" s="712"/>
      <c r="D1539" s="779"/>
      <c r="E1539" s="779"/>
      <c r="F1539" s="892">
        <f t="shared" ref="F1539:F1543" si="75">D1546*E1546</f>
        <v>0</v>
      </c>
      <c r="G1539" s="500"/>
      <c r="H1539" s="94"/>
      <c r="I1539" s="887"/>
    </row>
    <row r="1540" spans="1:26" s="824" customFormat="1">
      <c r="A1540" s="763" t="s">
        <v>205</v>
      </c>
      <c r="B1540" s="764" t="s">
        <v>1872</v>
      </c>
      <c r="C1540" s="738"/>
      <c r="D1540" s="813"/>
      <c r="E1540" s="814"/>
      <c r="F1540" s="892">
        <f t="shared" si="75"/>
        <v>0</v>
      </c>
      <c r="G1540" s="859"/>
    </row>
    <row r="1541" spans="1:26" s="824" customFormat="1" ht="26.4">
      <c r="A1541" s="736"/>
      <c r="B1541" s="747" t="s">
        <v>1873</v>
      </c>
      <c r="C1541" s="738"/>
      <c r="D1541" s="813"/>
      <c r="E1541" s="814"/>
      <c r="F1541" s="892">
        <f t="shared" si="75"/>
        <v>0</v>
      </c>
      <c r="G1541" s="807"/>
    </row>
    <row r="1542" spans="1:26" s="93" customFormat="1">
      <c r="A1542" s="750"/>
      <c r="B1542" s="893" t="s">
        <v>322</v>
      </c>
      <c r="C1542" s="738"/>
      <c r="D1542" s="813"/>
      <c r="E1542" s="814"/>
      <c r="F1542" s="892">
        <f t="shared" si="75"/>
        <v>0</v>
      </c>
      <c r="G1542" s="500"/>
      <c r="H1542" s="1387"/>
      <c r="J1542" s="1388"/>
      <c r="K1542" s="1389"/>
    </row>
    <row r="1543" spans="1:26" s="773" customFormat="1" ht="26.4">
      <c r="A1543" s="736" t="s">
        <v>178</v>
      </c>
      <c r="B1543" s="1407" t="s">
        <v>1871</v>
      </c>
      <c r="C1543" s="93"/>
      <c r="D1543" s="820"/>
      <c r="E1543" s="887"/>
      <c r="F1543" s="892">
        <f t="shared" si="75"/>
        <v>0</v>
      </c>
      <c r="G1543" s="807"/>
    </row>
    <row r="1544" spans="1:26" ht="26.4">
      <c r="A1544" s="736" t="s">
        <v>178</v>
      </c>
      <c r="B1544" s="1407" t="s">
        <v>1826</v>
      </c>
      <c r="C1544" s="93"/>
      <c r="D1544" s="820"/>
      <c r="E1544" s="887"/>
      <c r="F1544" s="796"/>
      <c r="H1544" s="728"/>
      <c r="I1544" s="728"/>
      <c r="J1544" s="728"/>
      <c r="K1544" s="728"/>
      <c r="L1544" s="728"/>
      <c r="M1544" s="728"/>
      <c r="N1544" s="728"/>
      <c r="O1544" s="728"/>
      <c r="P1544" s="728"/>
      <c r="Q1544" s="728"/>
      <c r="R1544" s="728"/>
      <c r="S1544" s="728"/>
      <c r="T1544" s="728"/>
      <c r="U1544" s="728"/>
      <c r="V1544" s="728"/>
      <c r="W1544" s="728"/>
      <c r="X1544" s="728"/>
      <c r="Y1544" s="728"/>
      <c r="Z1544" s="728"/>
    </row>
    <row r="1545" spans="1:26" ht="26.4">
      <c r="A1545" s="736" t="s">
        <v>178</v>
      </c>
      <c r="B1545" s="893" t="s">
        <v>1866</v>
      </c>
      <c r="C1545" s="93"/>
      <c r="D1545" s="820"/>
      <c r="E1545" s="887"/>
      <c r="F1545" s="892">
        <f>D1552*E1552</f>
        <v>0</v>
      </c>
      <c r="G1545" s="807"/>
      <c r="H1545" s="728"/>
      <c r="I1545" s="728"/>
      <c r="J1545" s="728"/>
      <c r="K1545" s="728"/>
      <c r="L1545" s="728"/>
      <c r="M1545" s="728"/>
      <c r="N1545" s="728"/>
      <c r="O1545" s="728"/>
      <c r="P1545" s="728"/>
      <c r="Q1545" s="728"/>
      <c r="R1545" s="728"/>
      <c r="S1545" s="728"/>
      <c r="T1545" s="728"/>
      <c r="U1545" s="728"/>
      <c r="V1545" s="728"/>
      <c r="W1545" s="728"/>
      <c r="X1545" s="728"/>
      <c r="Y1545" s="728"/>
      <c r="Z1545" s="728"/>
    </row>
    <row r="1546" spans="1:26" ht="39.6">
      <c r="A1546" s="736" t="s">
        <v>178</v>
      </c>
      <c r="B1546" s="893" t="s">
        <v>343</v>
      </c>
      <c r="C1546" s="93"/>
      <c r="D1546" s="820"/>
      <c r="E1546" s="887"/>
      <c r="F1546" s="892">
        <f>D1553*E1553</f>
        <v>0</v>
      </c>
      <c r="H1546" s="728"/>
      <c r="I1546" s="728"/>
      <c r="J1546" s="728"/>
      <c r="K1546" s="728"/>
      <c r="L1546" s="728"/>
      <c r="M1546" s="728"/>
      <c r="N1546" s="728"/>
      <c r="O1546" s="728"/>
      <c r="P1546" s="728"/>
      <c r="Q1546" s="728"/>
      <c r="R1546" s="728"/>
      <c r="S1546" s="728"/>
      <c r="T1546" s="728"/>
      <c r="U1546" s="728"/>
      <c r="V1546" s="728"/>
      <c r="W1546" s="728"/>
      <c r="X1546" s="728"/>
      <c r="Y1546" s="728"/>
      <c r="Z1546" s="728"/>
    </row>
    <row r="1547" spans="1:26">
      <c r="A1547" s="736" t="s">
        <v>178</v>
      </c>
      <c r="B1547" s="919" t="s">
        <v>323</v>
      </c>
      <c r="C1547" s="818"/>
      <c r="D1547" s="820"/>
      <c r="E1547" s="820"/>
      <c r="F1547" s="892">
        <f>D1554*E1554</f>
        <v>0</v>
      </c>
      <c r="H1547" s="728"/>
      <c r="I1547" s="728"/>
      <c r="J1547" s="728"/>
      <c r="K1547" s="728"/>
      <c r="L1547" s="728"/>
      <c r="M1547" s="728"/>
      <c r="N1547" s="728"/>
      <c r="O1547" s="728"/>
      <c r="P1547" s="728"/>
      <c r="Q1547" s="728"/>
      <c r="R1547" s="728"/>
      <c r="S1547" s="728"/>
      <c r="T1547" s="728"/>
      <c r="U1547" s="728"/>
      <c r="V1547" s="728"/>
      <c r="W1547" s="728"/>
      <c r="X1547" s="728"/>
      <c r="Y1547" s="728"/>
      <c r="Z1547" s="728"/>
    </row>
    <row r="1548" spans="1:26" s="93" customFormat="1" ht="39.6">
      <c r="A1548" s="736" t="s">
        <v>178</v>
      </c>
      <c r="B1548" s="90" t="s">
        <v>313</v>
      </c>
      <c r="C1548" s="923"/>
      <c r="D1548" s="820"/>
      <c r="E1548" s="820"/>
      <c r="F1548" s="892">
        <f>D1555*E1555</f>
        <v>0</v>
      </c>
      <c r="G1548" s="500"/>
      <c r="H1548" s="94"/>
      <c r="I1548" s="887"/>
    </row>
    <row r="1549" spans="1:26" s="93" customFormat="1">
      <c r="A1549" s="1384"/>
      <c r="B1549" s="1390" t="s">
        <v>1628</v>
      </c>
      <c r="C1549" s="1385"/>
      <c r="D1549" s="1386"/>
      <c r="E1549" s="820"/>
      <c r="F1549" s="892"/>
      <c r="G1549" s="500"/>
      <c r="H1549" s="94"/>
      <c r="I1549" s="887"/>
    </row>
    <row r="1550" spans="1:26" s="93" customFormat="1">
      <c r="A1550" s="1405"/>
      <c r="B1550" s="864"/>
      <c r="C1550" s="1382" t="s">
        <v>201</v>
      </c>
      <c r="D1550" s="1383">
        <v>1</v>
      </c>
      <c r="E1550" s="814"/>
      <c r="F1550" s="892">
        <f>D1550*E1550</f>
        <v>0</v>
      </c>
      <c r="G1550" s="500"/>
      <c r="H1550" s="94"/>
      <c r="I1550" s="887"/>
    </row>
    <row r="1551" spans="1:26" s="93" customFormat="1">
      <c r="A1551" s="777"/>
      <c r="B1551" s="778"/>
      <c r="C1551" s="712"/>
      <c r="D1551" s="779"/>
      <c r="E1551" s="779"/>
      <c r="F1551" s="892">
        <f t="shared" ref="F1551:F1555" si="76">D1558*E1558</f>
        <v>0</v>
      </c>
      <c r="G1551" s="500"/>
      <c r="H1551" s="94"/>
      <c r="I1551" s="887"/>
    </row>
    <row r="1552" spans="1:26" s="824" customFormat="1">
      <c r="A1552" s="763" t="s">
        <v>206</v>
      </c>
      <c r="B1552" s="764" t="s">
        <v>1874</v>
      </c>
      <c r="C1552" s="738"/>
      <c r="D1552" s="813"/>
      <c r="E1552" s="814"/>
      <c r="F1552" s="892">
        <f t="shared" si="76"/>
        <v>0</v>
      </c>
      <c r="G1552" s="859"/>
    </row>
    <row r="1553" spans="1:26" s="824" customFormat="1" ht="26.4">
      <c r="A1553" s="736"/>
      <c r="B1553" s="747" t="s">
        <v>1875</v>
      </c>
      <c r="C1553" s="738"/>
      <c r="D1553" s="813"/>
      <c r="E1553" s="814"/>
      <c r="F1553" s="892">
        <f t="shared" si="76"/>
        <v>0</v>
      </c>
      <c r="G1553" s="807"/>
    </row>
    <row r="1554" spans="1:26" s="93" customFormat="1">
      <c r="A1554" s="750"/>
      <c r="B1554" s="893" t="s">
        <v>322</v>
      </c>
      <c r="C1554" s="738"/>
      <c r="D1554" s="813"/>
      <c r="E1554" s="814"/>
      <c r="F1554" s="892">
        <f t="shared" si="76"/>
        <v>0</v>
      </c>
      <c r="G1554" s="500"/>
      <c r="H1554" s="1387"/>
      <c r="J1554" s="1388"/>
      <c r="K1554" s="1389"/>
    </row>
    <row r="1555" spans="1:26" s="773" customFormat="1" ht="26.4">
      <c r="A1555" s="736" t="s">
        <v>178</v>
      </c>
      <c r="B1555" s="1407" t="s">
        <v>1876</v>
      </c>
      <c r="C1555" s="93"/>
      <c r="D1555" s="820"/>
      <c r="E1555" s="887"/>
      <c r="F1555" s="892">
        <f t="shared" si="76"/>
        <v>0</v>
      </c>
      <c r="G1555" s="807"/>
    </row>
    <row r="1556" spans="1:26" ht="26.4">
      <c r="A1556" s="736" t="s">
        <v>178</v>
      </c>
      <c r="B1556" s="1407" t="s">
        <v>1826</v>
      </c>
      <c r="C1556" s="93"/>
      <c r="D1556" s="820"/>
      <c r="E1556" s="887"/>
      <c r="F1556" s="796"/>
      <c r="H1556" s="728"/>
      <c r="I1556" s="728"/>
      <c r="J1556" s="728"/>
      <c r="K1556" s="728"/>
      <c r="L1556" s="728"/>
      <c r="M1556" s="728"/>
      <c r="N1556" s="728"/>
      <c r="O1556" s="728"/>
      <c r="P1556" s="728"/>
      <c r="Q1556" s="728"/>
      <c r="R1556" s="728"/>
      <c r="S1556" s="728"/>
      <c r="T1556" s="728"/>
      <c r="U1556" s="728"/>
      <c r="V1556" s="728"/>
      <c r="W1556" s="728"/>
      <c r="X1556" s="728"/>
      <c r="Y1556" s="728"/>
      <c r="Z1556" s="728"/>
    </row>
    <row r="1557" spans="1:26" ht="26.4">
      <c r="A1557" s="736" t="s">
        <v>178</v>
      </c>
      <c r="B1557" s="893" t="s">
        <v>1866</v>
      </c>
      <c r="C1557" s="93"/>
      <c r="D1557" s="820"/>
      <c r="E1557" s="887"/>
      <c r="F1557" s="892">
        <f>D1564*E1564</f>
        <v>0</v>
      </c>
      <c r="G1557" s="807"/>
      <c r="H1557" s="728"/>
      <c r="I1557" s="728"/>
      <c r="J1557" s="728"/>
      <c r="K1557" s="728"/>
      <c r="L1557" s="728"/>
      <c r="M1557" s="728"/>
      <c r="N1557" s="728"/>
      <c r="O1557" s="728"/>
      <c r="P1557" s="728"/>
      <c r="Q1557" s="728"/>
      <c r="R1557" s="728"/>
      <c r="S1557" s="728"/>
      <c r="T1557" s="728"/>
      <c r="U1557" s="728"/>
      <c r="V1557" s="728"/>
      <c r="W1557" s="728"/>
      <c r="X1557" s="728"/>
      <c r="Y1557" s="728"/>
      <c r="Z1557" s="728"/>
    </row>
    <row r="1558" spans="1:26" ht="39.6">
      <c r="A1558" s="736" t="s">
        <v>178</v>
      </c>
      <c r="B1558" s="893" t="s">
        <v>343</v>
      </c>
      <c r="C1558" s="93"/>
      <c r="D1558" s="820"/>
      <c r="E1558" s="887"/>
      <c r="F1558" s="892">
        <f>D1565*E1565</f>
        <v>0</v>
      </c>
      <c r="H1558" s="728"/>
      <c r="I1558" s="728"/>
      <c r="J1558" s="728"/>
      <c r="K1558" s="728"/>
      <c r="L1558" s="728"/>
      <c r="M1558" s="728"/>
      <c r="N1558" s="728"/>
      <c r="O1558" s="728"/>
      <c r="P1558" s="728"/>
      <c r="Q1558" s="728"/>
      <c r="R1558" s="728"/>
      <c r="S1558" s="728"/>
      <c r="T1558" s="728"/>
      <c r="U1558" s="728"/>
      <c r="V1558" s="728"/>
      <c r="W1558" s="728"/>
      <c r="X1558" s="728"/>
      <c r="Y1558" s="728"/>
      <c r="Z1558" s="728"/>
    </row>
    <row r="1559" spans="1:26">
      <c r="A1559" s="736" t="s">
        <v>178</v>
      </c>
      <c r="B1559" s="919" t="s">
        <v>323</v>
      </c>
      <c r="C1559" s="818"/>
      <c r="D1559" s="820"/>
      <c r="E1559" s="820"/>
      <c r="F1559" s="892">
        <f>D1566*E1566</f>
        <v>0</v>
      </c>
      <c r="H1559" s="728"/>
      <c r="I1559" s="728"/>
      <c r="J1559" s="728"/>
      <c r="K1559" s="728"/>
      <c r="L1559" s="728"/>
      <c r="M1559" s="728"/>
      <c r="N1559" s="728"/>
      <c r="O1559" s="728"/>
      <c r="P1559" s="728"/>
      <c r="Q1559" s="728"/>
      <c r="R1559" s="728"/>
      <c r="S1559" s="728"/>
      <c r="T1559" s="728"/>
      <c r="U1559" s="728"/>
      <c r="V1559" s="728"/>
      <c r="W1559" s="728"/>
      <c r="X1559" s="728"/>
      <c r="Y1559" s="728"/>
      <c r="Z1559" s="728"/>
    </row>
    <row r="1560" spans="1:26" s="93" customFormat="1" ht="39.6">
      <c r="A1560" s="736" t="s">
        <v>178</v>
      </c>
      <c r="B1560" s="90" t="s">
        <v>313</v>
      </c>
      <c r="C1560" s="923"/>
      <c r="D1560" s="820"/>
      <c r="E1560" s="820"/>
      <c r="F1560" s="892">
        <f>D1567*E1567</f>
        <v>0</v>
      </c>
      <c r="G1560" s="500"/>
      <c r="H1560" s="94"/>
      <c r="I1560" s="887"/>
    </row>
    <row r="1561" spans="1:26" s="93" customFormat="1">
      <c r="A1561" s="1384"/>
      <c r="B1561" s="1390" t="s">
        <v>1628</v>
      </c>
      <c r="C1561" s="1385"/>
      <c r="D1561" s="1386"/>
      <c r="E1561" s="820"/>
      <c r="F1561" s="892"/>
      <c r="G1561" s="500"/>
      <c r="H1561" s="94"/>
      <c r="I1561" s="887"/>
    </row>
    <row r="1562" spans="1:26" s="93" customFormat="1">
      <c r="A1562" s="1405"/>
      <c r="B1562" s="864"/>
      <c r="C1562" s="1382" t="s">
        <v>201</v>
      </c>
      <c r="D1562" s="1383">
        <v>4</v>
      </c>
      <c r="E1562" s="814"/>
      <c r="F1562" s="892">
        <f>D1562*E1562</f>
        <v>0</v>
      </c>
      <c r="G1562" s="500"/>
      <c r="H1562" s="94"/>
      <c r="I1562" s="887"/>
    </row>
    <row r="1563" spans="1:26" s="93" customFormat="1">
      <c r="A1563" s="777"/>
      <c r="B1563" s="778"/>
      <c r="C1563" s="712"/>
      <c r="D1563" s="779"/>
      <c r="E1563" s="779"/>
      <c r="F1563" s="892">
        <f t="shared" ref="F1563:F1567" si="77">D1570*E1570</f>
        <v>0</v>
      </c>
      <c r="G1563" s="500"/>
      <c r="H1563" s="94"/>
      <c r="I1563" s="887"/>
    </row>
    <row r="1564" spans="1:26" s="824" customFormat="1">
      <c r="A1564" s="763" t="s">
        <v>207</v>
      </c>
      <c r="B1564" s="764" t="s">
        <v>1877</v>
      </c>
      <c r="C1564" s="738"/>
      <c r="D1564" s="813"/>
      <c r="E1564" s="814"/>
      <c r="F1564" s="892">
        <f t="shared" si="77"/>
        <v>0</v>
      </c>
      <c r="G1564" s="859"/>
    </row>
    <row r="1565" spans="1:26" s="824" customFormat="1" ht="26.4">
      <c r="A1565" s="736"/>
      <c r="B1565" s="747" t="s">
        <v>1878</v>
      </c>
      <c r="C1565" s="738"/>
      <c r="D1565" s="813"/>
      <c r="E1565" s="814"/>
      <c r="F1565" s="892">
        <f t="shared" si="77"/>
        <v>0</v>
      </c>
      <c r="G1565" s="807"/>
    </row>
    <row r="1566" spans="1:26" s="93" customFormat="1">
      <c r="A1566" s="750"/>
      <c r="B1566" s="893" t="s">
        <v>322</v>
      </c>
      <c r="C1566" s="738"/>
      <c r="D1566" s="813"/>
      <c r="E1566" s="814"/>
      <c r="F1566" s="892">
        <f t="shared" si="77"/>
        <v>0</v>
      </c>
      <c r="G1566" s="500"/>
      <c r="H1566" s="1387"/>
      <c r="J1566" s="1388"/>
      <c r="K1566" s="1389"/>
    </row>
    <row r="1567" spans="1:26" s="773" customFormat="1" ht="26.4">
      <c r="A1567" s="736" t="s">
        <v>178</v>
      </c>
      <c r="B1567" s="1407" t="s">
        <v>1879</v>
      </c>
      <c r="C1567" s="93"/>
      <c r="D1567" s="820"/>
      <c r="E1567" s="887"/>
      <c r="F1567" s="892">
        <f t="shared" si="77"/>
        <v>0</v>
      </c>
      <c r="G1567" s="807"/>
    </row>
    <row r="1568" spans="1:26" ht="26.4">
      <c r="A1568" s="736" t="s">
        <v>178</v>
      </c>
      <c r="B1568" s="1407" t="s">
        <v>1826</v>
      </c>
      <c r="C1568" s="93"/>
      <c r="D1568" s="820"/>
      <c r="E1568" s="887"/>
      <c r="F1568" s="796"/>
      <c r="H1568" s="728"/>
      <c r="I1568" s="728"/>
      <c r="J1568" s="728"/>
      <c r="K1568" s="728"/>
      <c r="L1568" s="728"/>
      <c r="M1568" s="728"/>
      <c r="N1568" s="728"/>
      <c r="O1568" s="728"/>
      <c r="P1568" s="728"/>
      <c r="Q1568" s="728"/>
      <c r="R1568" s="728"/>
      <c r="S1568" s="728"/>
      <c r="T1568" s="728"/>
      <c r="U1568" s="728"/>
      <c r="V1568" s="728"/>
      <c r="W1568" s="728"/>
      <c r="X1568" s="728"/>
      <c r="Y1568" s="728"/>
      <c r="Z1568" s="728"/>
    </row>
    <row r="1569" spans="1:26" ht="26.4">
      <c r="A1569" s="736" t="s">
        <v>178</v>
      </c>
      <c r="B1569" s="893" t="s">
        <v>1866</v>
      </c>
      <c r="C1569" s="93"/>
      <c r="D1569" s="820"/>
      <c r="E1569" s="887"/>
      <c r="F1569" s="892">
        <f>D1576*E1576</f>
        <v>0</v>
      </c>
      <c r="G1569" s="807"/>
      <c r="H1569" s="728"/>
      <c r="I1569" s="728"/>
      <c r="J1569" s="728"/>
      <c r="K1569" s="728"/>
      <c r="L1569" s="728"/>
      <c r="M1569" s="728"/>
      <c r="N1569" s="728"/>
      <c r="O1569" s="728"/>
      <c r="P1569" s="728"/>
      <c r="Q1569" s="728"/>
      <c r="R1569" s="728"/>
      <c r="S1569" s="728"/>
      <c r="T1569" s="728"/>
      <c r="U1569" s="728"/>
      <c r="V1569" s="728"/>
      <c r="W1569" s="728"/>
      <c r="X1569" s="728"/>
      <c r="Y1569" s="728"/>
      <c r="Z1569" s="728"/>
    </row>
    <row r="1570" spans="1:26" ht="39.6">
      <c r="A1570" s="736" t="s">
        <v>178</v>
      </c>
      <c r="B1570" s="893" t="s">
        <v>343</v>
      </c>
      <c r="C1570" s="93"/>
      <c r="D1570" s="820"/>
      <c r="E1570" s="887"/>
      <c r="F1570" s="892">
        <f>D1577*E1577</f>
        <v>0</v>
      </c>
      <c r="H1570" s="728"/>
      <c r="I1570" s="728"/>
      <c r="J1570" s="728"/>
      <c r="K1570" s="728"/>
      <c r="L1570" s="728"/>
      <c r="M1570" s="728"/>
      <c r="N1570" s="728"/>
      <c r="O1570" s="728"/>
      <c r="P1570" s="728"/>
      <c r="Q1570" s="728"/>
      <c r="R1570" s="728"/>
      <c r="S1570" s="728"/>
      <c r="T1570" s="728"/>
      <c r="U1570" s="728"/>
      <c r="V1570" s="728"/>
      <c r="W1570" s="728"/>
      <c r="X1570" s="728"/>
      <c r="Y1570" s="728"/>
      <c r="Z1570" s="728"/>
    </row>
    <row r="1571" spans="1:26">
      <c r="A1571" s="736" t="s">
        <v>178</v>
      </c>
      <c r="B1571" s="919" t="s">
        <v>323</v>
      </c>
      <c r="C1571" s="818"/>
      <c r="D1571" s="820"/>
      <c r="E1571" s="820"/>
      <c r="F1571" s="892">
        <f>D1578*E1578</f>
        <v>0</v>
      </c>
      <c r="H1571" s="728"/>
      <c r="I1571" s="728"/>
      <c r="J1571" s="728"/>
      <c r="K1571" s="728"/>
      <c r="L1571" s="728"/>
      <c r="M1571" s="728"/>
      <c r="N1571" s="728"/>
      <c r="O1571" s="728"/>
      <c r="P1571" s="728"/>
      <c r="Q1571" s="728"/>
      <c r="R1571" s="728"/>
      <c r="S1571" s="728"/>
      <c r="T1571" s="728"/>
      <c r="U1571" s="728"/>
      <c r="V1571" s="728"/>
      <c r="W1571" s="728"/>
      <c r="X1571" s="728"/>
      <c r="Y1571" s="728"/>
      <c r="Z1571" s="728"/>
    </row>
    <row r="1572" spans="1:26" s="93" customFormat="1" ht="39.6">
      <c r="A1572" s="736" t="s">
        <v>178</v>
      </c>
      <c r="B1572" s="90" t="s">
        <v>313</v>
      </c>
      <c r="C1572" s="923"/>
      <c r="D1572" s="820"/>
      <c r="E1572" s="820"/>
      <c r="F1572" s="892">
        <f>D1579*E1579</f>
        <v>0</v>
      </c>
      <c r="G1572" s="500"/>
      <c r="H1572" s="94"/>
      <c r="I1572" s="887"/>
    </row>
    <row r="1573" spans="1:26" s="93" customFormat="1">
      <c r="A1573" s="1384"/>
      <c r="B1573" s="1390" t="s">
        <v>1628</v>
      </c>
      <c r="C1573" s="1385"/>
      <c r="D1573" s="1386"/>
      <c r="E1573" s="820"/>
      <c r="F1573" s="892"/>
      <c r="G1573" s="500"/>
      <c r="H1573" s="94"/>
      <c r="I1573" s="887"/>
    </row>
    <row r="1574" spans="1:26" s="93" customFormat="1">
      <c r="A1574" s="1405"/>
      <c r="B1574" s="864"/>
      <c r="C1574" s="1382" t="s">
        <v>201</v>
      </c>
      <c r="D1574" s="1383">
        <v>1</v>
      </c>
      <c r="E1574" s="814"/>
      <c r="F1574" s="892">
        <f>D1574*E1574</f>
        <v>0</v>
      </c>
      <c r="G1574" s="500"/>
      <c r="H1574" s="94"/>
      <c r="I1574" s="887"/>
    </row>
    <row r="1575" spans="1:26" s="93" customFormat="1">
      <c r="A1575" s="777"/>
      <c r="B1575" s="778"/>
      <c r="C1575" s="712"/>
      <c r="D1575" s="779"/>
      <c r="E1575" s="779"/>
      <c r="F1575" s="892">
        <f t="shared" ref="F1575:F1579" si="78">D1582*E1582</f>
        <v>0</v>
      </c>
      <c r="G1575" s="500"/>
      <c r="H1575" s="94"/>
      <c r="I1575" s="887"/>
    </row>
    <row r="1576" spans="1:26" s="824" customFormat="1">
      <c r="A1576" s="763" t="s">
        <v>208</v>
      </c>
      <c r="B1576" s="1411" t="s">
        <v>1880</v>
      </c>
      <c r="C1576" s="738"/>
      <c r="D1576" s="813"/>
      <c r="E1576" s="814"/>
      <c r="F1576" s="892">
        <f t="shared" si="78"/>
        <v>0</v>
      </c>
      <c r="G1576" s="859"/>
    </row>
    <row r="1577" spans="1:26" s="824" customFormat="1" ht="26.4">
      <c r="A1577" s="736"/>
      <c r="B1577" s="747" t="s">
        <v>1881</v>
      </c>
      <c r="C1577" s="738"/>
      <c r="D1577" s="813"/>
      <c r="E1577" s="814"/>
      <c r="F1577" s="892">
        <f t="shared" si="78"/>
        <v>0</v>
      </c>
      <c r="G1577" s="807"/>
    </row>
    <row r="1578" spans="1:26" s="93" customFormat="1">
      <c r="A1578" s="750"/>
      <c r="B1578" s="893" t="s">
        <v>322</v>
      </c>
      <c r="C1578" s="738"/>
      <c r="D1578" s="813"/>
      <c r="E1578" s="814"/>
      <c r="F1578" s="892">
        <f t="shared" si="78"/>
        <v>0</v>
      </c>
      <c r="G1578" s="500"/>
      <c r="H1578" s="1387"/>
      <c r="J1578" s="1388"/>
      <c r="K1578" s="1389"/>
    </row>
    <row r="1579" spans="1:26" s="773" customFormat="1">
      <c r="A1579" s="736" t="s">
        <v>178</v>
      </c>
      <c r="B1579" s="1407" t="s">
        <v>1882</v>
      </c>
      <c r="C1579" s="93"/>
      <c r="D1579" s="820"/>
      <c r="E1579" s="887"/>
      <c r="F1579" s="892">
        <f t="shared" si="78"/>
        <v>0</v>
      </c>
      <c r="G1579" s="807"/>
    </row>
    <row r="1580" spans="1:26" ht="26.4">
      <c r="A1580" s="736" t="s">
        <v>178</v>
      </c>
      <c r="B1580" s="1407" t="s">
        <v>1826</v>
      </c>
      <c r="C1580" s="93"/>
      <c r="D1580" s="820"/>
      <c r="E1580" s="887"/>
      <c r="F1580" s="796"/>
      <c r="H1580" s="728"/>
      <c r="I1580" s="728"/>
      <c r="J1580" s="728"/>
      <c r="K1580" s="728"/>
      <c r="L1580" s="728"/>
      <c r="M1580" s="728"/>
      <c r="N1580" s="728"/>
      <c r="O1580" s="728"/>
      <c r="P1580" s="728"/>
      <c r="Q1580" s="728"/>
      <c r="R1580" s="728"/>
      <c r="S1580" s="728"/>
      <c r="T1580" s="728"/>
      <c r="U1580" s="728"/>
      <c r="V1580" s="728"/>
      <c r="W1580" s="728"/>
      <c r="X1580" s="728"/>
      <c r="Y1580" s="728"/>
      <c r="Z1580" s="728"/>
    </row>
    <row r="1581" spans="1:26" ht="26.4">
      <c r="A1581" s="736" t="s">
        <v>178</v>
      </c>
      <c r="B1581" s="893" t="s">
        <v>1866</v>
      </c>
      <c r="C1581" s="93"/>
      <c r="D1581" s="820"/>
      <c r="E1581" s="1412"/>
      <c r="F1581" s="892">
        <f t="shared" ref="F1581:F1584" si="79">D1588*E1588</f>
        <v>0</v>
      </c>
      <c r="G1581" s="807"/>
      <c r="H1581" s="728"/>
      <c r="I1581" s="728"/>
      <c r="J1581" s="728"/>
      <c r="K1581" s="728"/>
      <c r="L1581" s="728"/>
      <c r="M1581" s="728"/>
      <c r="N1581" s="728"/>
      <c r="O1581" s="728"/>
      <c r="P1581" s="728"/>
      <c r="Q1581" s="728"/>
      <c r="R1581" s="728"/>
      <c r="S1581" s="728"/>
      <c r="T1581" s="728"/>
      <c r="U1581" s="728"/>
      <c r="V1581" s="728"/>
      <c r="W1581" s="728"/>
      <c r="X1581" s="728"/>
      <c r="Y1581" s="728"/>
      <c r="Z1581" s="728"/>
    </row>
    <row r="1582" spans="1:26" ht="39.6">
      <c r="A1582" s="736" t="s">
        <v>178</v>
      </c>
      <c r="B1582" s="893" t="s">
        <v>343</v>
      </c>
      <c r="C1582" s="93"/>
      <c r="D1582" s="820"/>
      <c r="E1582" s="887"/>
      <c r="F1582" s="892">
        <f t="shared" si="79"/>
        <v>0</v>
      </c>
      <c r="H1582" s="728"/>
      <c r="I1582" s="728"/>
      <c r="J1582" s="728"/>
      <c r="K1582" s="728"/>
      <c r="L1582" s="728"/>
      <c r="M1582" s="728"/>
      <c r="N1582" s="728"/>
      <c r="O1582" s="728"/>
      <c r="P1582" s="728"/>
      <c r="Q1582" s="728"/>
      <c r="R1582" s="728"/>
      <c r="S1582" s="728"/>
      <c r="T1582" s="728"/>
      <c r="U1582" s="728"/>
      <c r="V1582" s="728"/>
      <c r="W1582" s="728"/>
      <c r="X1582" s="728"/>
      <c r="Y1582" s="728"/>
      <c r="Z1582" s="728"/>
    </row>
    <row r="1583" spans="1:26">
      <c r="A1583" s="736" t="s">
        <v>178</v>
      </c>
      <c r="B1583" s="919" t="s">
        <v>323</v>
      </c>
      <c r="C1583" s="818"/>
      <c r="D1583" s="820"/>
      <c r="E1583" s="820"/>
      <c r="F1583" s="892">
        <f t="shared" si="79"/>
        <v>0</v>
      </c>
      <c r="H1583" s="728"/>
      <c r="I1583" s="728"/>
      <c r="J1583" s="728"/>
      <c r="K1583" s="728"/>
      <c r="L1583" s="728"/>
      <c r="M1583" s="728"/>
      <c r="N1583" s="728"/>
      <c r="O1583" s="728"/>
      <c r="P1583" s="728"/>
      <c r="Q1583" s="728"/>
      <c r="R1583" s="728"/>
      <c r="S1583" s="728"/>
      <c r="T1583" s="728"/>
      <c r="U1583" s="728"/>
      <c r="V1583" s="728"/>
      <c r="W1583" s="728"/>
      <c r="X1583" s="728"/>
      <c r="Y1583" s="728"/>
      <c r="Z1583" s="728"/>
    </row>
    <row r="1584" spans="1:26" s="93" customFormat="1" ht="39.6">
      <c r="A1584" s="736" t="s">
        <v>178</v>
      </c>
      <c r="B1584" s="90" t="s">
        <v>313</v>
      </c>
      <c r="C1584" s="923"/>
      <c r="D1584" s="820"/>
      <c r="E1584" s="820"/>
      <c r="F1584" s="892">
        <f t="shared" si="79"/>
        <v>0</v>
      </c>
      <c r="G1584" s="500"/>
      <c r="H1584" s="94"/>
      <c r="I1584" s="887"/>
    </row>
    <row r="1585" spans="1:26" s="93" customFormat="1">
      <c r="A1585" s="1384"/>
      <c r="B1585" s="1390" t="s">
        <v>1628</v>
      </c>
      <c r="C1585" s="1385"/>
      <c r="D1585" s="1386"/>
      <c r="E1585" s="820"/>
      <c r="F1585" s="892"/>
      <c r="G1585" s="500"/>
      <c r="H1585" s="94"/>
      <c r="I1585" s="887"/>
    </row>
    <row r="1586" spans="1:26" s="93" customFormat="1">
      <c r="A1586" s="1405"/>
      <c r="B1586" s="864"/>
      <c r="C1586" s="1382" t="s">
        <v>201</v>
      </c>
      <c r="D1586" s="1383">
        <v>1</v>
      </c>
      <c r="E1586" s="814"/>
      <c r="F1586" s="892">
        <f>D1586*E1586</f>
        <v>0</v>
      </c>
      <c r="G1586" s="500"/>
      <c r="H1586" s="94"/>
      <c r="I1586" s="887"/>
    </row>
    <row r="1587" spans="1:26" s="93" customFormat="1">
      <c r="A1587" s="777"/>
      <c r="B1587" s="778"/>
      <c r="C1587" s="712"/>
      <c r="D1587" s="779"/>
      <c r="E1587" s="779"/>
      <c r="F1587" s="892">
        <f t="shared" ref="F1587:F1591" si="80">D1594*E1594</f>
        <v>0</v>
      </c>
      <c r="G1587" s="500"/>
      <c r="H1587" s="94"/>
      <c r="I1587" s="887"/>
    </row>
    <row r="1588" spans="1:26" s="824" customFormat="1">
      <c r="A1588" s="763" t="s">
        <v>209</v>
      </c>
      <c r="B1588" s="1411" t="s">
        <v>1883</v>
      </c>
      <c r="C1588" s="738"/>
      <c r="D1588" s="813"/>
      <c r="E1588" s="814"/>
      <c r="F1588" s="892">
        <f t="shared" si="80"/>
        <v>0</v>
      </c>
      <c r="G1588" s="859"/>
    </row>
    <row r="1589" spans="1:26" s="824" customFormat="1" ht="26.4">
      <c r="A1589" s="736"/>
      <c r="B1589" s="747" t="s">
        <v>1884</v>
      </c>
      <c r="C1589" s="738"/>
      <c r="D1589" s="813"/>
      <c r="E1589" s="814"/>
      <c r="F1589" s="892">
        <f t="shared" si="80"/>
        <v>0</v>
      </c>
      <c r="G1589" s="807"/>
    </row>
    <row r="1590" spans="1:26" s="93" customFormat="1">
      <c r="A1590" s="750"/>
      <c r="B1590" s="893" t="s">
        <v>322</v>
      </c>
      <c r="C1590" s="738"/>
      <c r="D1590" s="813"/>
      <c r="E1590" s="814"/>
      <c r="F1590" s="892">
        <f t="shared" si="80"/>
        <v>0</v>
      </c>
      <c r="G1590" s="500"/>
      <c r="H1590" s="1387"/>
      <c r="J1590" s="1388"/>
      <c r="K1590" s="1389"/>
    </row>
    <row r="1591" spans="1:26" s="773" customFormat="1" ht="26.4">
      <c r="A1591" s="736" t="s">
        <v>178</v>
      </c>
      <c r="B1591" s="1407" t="s">
        <v>1885</v>
      </c>
      <c r="C1591" s="93"/>
      <c r="D1591" s="820"/>
      <c r="E1591" s="887"/>
      <c r="F1591" s="892">
        <f t="shared" si="80"/>
        <v>0</v>
      </c>
      <c r="G1591" s="807"/>
    </row>
    <row r="1592" spans="1:26" ht="26.4">
      <c r="A1592" s="736" t="s">
        <v>178</v>
      </c>
      <c r="B1592" s="1407" t="s">
        <v>1826</v>
      </c>
      <c r="C1592" s="93"/>
      <c r="D1592" s="820"/>
      <c r="E1592" s="887"/>
      <c r="F1592" s="796"/>
      <c r="H1592" s="728"/>
      <c r="I1592" s="728"/>
      <c r="J1592" s="728"/>
      <c r="K1592" s="728"/>
      <c r="L1592" s="728"/>
      <c r="M1592" s="728"/>
      <c r="N1592" s="728"/>
      <c r="O1592" s="728"/>
      <c r="P1592" s="728"/>
      <c r="Q1592" s="728"/>
      <c r="R1592" s="728"/>
      <c r="S1592" s="728"/>
      <c r="T1592" s="728"/>
      <c r="U1592" s="728"/>
      <c r="V1592" s="728"/>
      <c r="W1592" s="728"/>
      <c r="X1592" s="728"/>
      <c r="Y1592" s="728"/>
      <c r="Z1592" s="728"/>
    </row>
    <row r="1593" spans="1:26" ht="26.4">
      <c r="A1593" s="736" t="s">
        <v>178</v>
      </c>
      <c r="B1593" s="893" t="s">
        <v>1866</v>
      </c>
      <c r="C1593" s="93"/>
      <c r="D1593" s="820"/>
      <c r="E1593" s="887"/>
      <c r="F1593" s="892">
        <f t="shared" ref="F1593:F1596" si="81">D1600*E1600</f>
        <v>0</v>
      </c>
      <c r="G1593" s="807"/>
      <c r="H1593" s="728"/>
      <c r="I1593" s="728"/>
      <c r="J1593" s="728"/>
      <c r="K1593" s="728"/>
      <c r="L1593" s="728"/>
      <c r="M1593" s="728"/>
      <c r="N1593" s="728"/>
      <c r="O1593" s="728"/>
      <c r="P1593" s="728"/>
      <c r="Q1593" s="728"/>
      <c r="R1593" s="728"/>
      <c r="S1593" s="728"/>
      <c r="T1593" s="728"/>
      <c r="U1593" s="728"/>
      <c r="V1593" s="728"/>
      <c r="W1593" s="728"/>
      <c r="X1593" s="728"/>
      <c r="Y1593" s="728"/>
      <c r="Z1593" s="728"/>
    </row>
    <row r="1594" spans="1:26" ht="39.6">
      <c r="A1594" s="736" t="s">
        <v>178</v>
      </c>
      <c r="B1594" s="893" t="s">
        <v>343</v>
      </c>
      <c r="C1594" s="93"/>
      <c r="D1594" s="820"/>
      <c r="E1594" s="887"/>
      <c r="F1594" s="892">
        <f t="shared" si="81"/>
        <v>0</v>
      </c>
      <c r="H1594" s="728"/>
      <c r="I1594" s="728"/>
      <c r="J1594" s="728"/>
      <c r="K1594" s="728"/>
      <c r="L1594" s="728"/>
      <c r="M1594" s="728"/>
      <c r="N1594" s="728"/>
      <c r="O1594" s="728"/>
      <c r="P1594" s="728"/>
      <c r="Q1594" s="728"/>
      <c r="R1594" s="728"/>
      <c r="S1594" s="728"/>
      <c r="T1594" s="728"/>
      <c r="U1594" s="728"/>
      <c r="V1594" s="728"/>
      <c r="W1594" s="728"/>
      <c r="X1594" s="728"/>
      <c r="Y1594" s="728"/>
      <c r="Z1594" s="728"/>
    </row>
    <row r="1595" spans="1:26">
      <c r="A1595" s="736" t="s">
        <v>178</v>
      </c>
      <c r="B1595" s="919" t="s">
        <v>323</v>
      </c>
      <c r="C1595" s="818"/>
      <c r="D1595" s="820"/>
      <c r="E1595" s="820"/>
      <c r="F1595" s="892">
        <f t="shared" si="81"/>
        <v>0</v>
      </c>
      <c r="H1595" s="728"/>
      <c r="I1595" s="728"/>
      <c r="J1595" s="728"/>
      <c r="K1595" s="728"/>
      <c r="L1595" s="728"/>
      <c r="M1595" s="728"/>
      <c r="N1595" s="728"/>
      <c r="O1595" s="728"/>
      <c r="P1595" s="728"/>
      <c r="Q1595" s="728"/>
      <c r="R1595" s="728"/>
      <c r="S1595" s="728"/>
      <c r="T1595" s="728"/>
      <c r="U1595" s="728"/>
      <c r="V1595" s="728"/>
      <c r="W1595" s="728"/>
      <c r="X1595" s="728"/>
      <c r="Y1595" s="728"/>
      <c r="Z1595" s="728"/>
    </row>
    <row r="1596" spans="1:26" s="93" customFormat="1" ht="39.6">
      <c r="A1596" s="736" t="s">
        <v>178</v>
      </c>
      <c r="B1596" s="90" t="s">
        <v>313</v>
      </c>
      <c r="C1596" s="923"/>
      <c r="D1596" s="820"/>
      <c r="E1596" s="820"/>
      <c r="F1596" s="892">
        <f t="shared" si="81"/>
        <v>0</v>
      </c>
      <c r="G1596" s="500"/>
      <c r="H1596" s="94"/>
      <c r="I1596" s="887"/>
    </row>
    <row r="1597" spans="1:26" s="93" customFormat="1">
      <c r="A1597" s="1384"/>
      <c r="B1597" s="1390" t="s">
        <v>1628</v>
      </c>
      <c r="C1597" s="1385"/>
      <c r="D1597" s="1386"/>
      <c r="E1597" s="820"/>
      <c r="F1597" s="892"/>
      <c r="G1597" s="500"/>
      <c r="H1597" s="94"/>
      <c r="I1597" s="887"/>
    </row>
    <row r="1598" spans="1:26" s="93" customFormat="1">
      <c r="A1598" s="1405"/>
      <c r="B1598" s="864"/>
      <c r="C1598" s="1382" t="s">
        <v>201</v>
      </c>
      <c r="D1598" s="1383">
        <v>5</v>
      </c>
      <c r="E1598" s="814"/>
      <c r="F1598" s="892">
        <f>D1598*E1598</f>
        <v>0</v>
      </c>
      <c r="G1598" s="500"/>
      <c r="H1598" s="94"/>
      <c r="I1598" s="887"/>
    </row>
    <row r="1599" spans="1:26" s="93" customFormat="1">
      <c r="A1599" s="777"/>
      <c r="B1599" s="778"/>
      <c r="C1599" s="712"/>
      <c r="D1599" s="779"/>
      <c r="E1599" s="779"/>
      <c r="F1599" s="892">
        <f t="shared" ref="F1599:F1603" si="82">D1606*E1606</f>
        <v>0</v>
      </c>
      <c r="G1599" s="500"/>
      <c r="H1599" s="94"/>
      <c r="I1599" s="887"/>
    </row>
    <row r="1600" spans="1:26" s="824" customFormat="1">
      <c r="A1600" s="763" t="s">
        <v>210</v>
      </c>
      <c r="B1600" s="1411" t="s">
        <v>1886</v>
      </c>
      <c r="C1600" s="738"/>
      <c r="D1600" s="813"/>
      <c r="E1600" s="814"/>
      <c r="F1600" s="892">
        <f t="shared" si="82"/>
        <v>0</v>
      </c>
      <c r="G1600" s="859"/>
    </row>
    <row r="1601" spans="1:26" s="824" customFormat="1" ht="26.4">
      <c r="A1601" s="736"/>
      <c r="B1601" s="747" t="s">
        <v>1887</v>
      </c>
      <c r="C1601" s="738"/>
      <c r="D1601" s="813"/>
      <c r="E1601" s="814"/>
      <c r="F1601" s="892">
        <f t="shared" si="82"/>
        <v>0</v>
      </c>
      <c r="G1601" s="807"/>
    </row>
    <row r="1602" spans="1:26" s="93" customFormat="1">
      <c r="A1602" s="750"/>
      <c r="B1602" s="893" t="s">
        <v>322</v>
      </c>
      <c r="C1602" s="738"/>
      <c r="D1602" s="813"/>
      <c r="E1602" s="814"/>
      <c r="F1602" s="892">
        <f t="shared" si="82"/>
        <v>0</v>
      </c>
      <c r="G1602" s="500"/>
      <c r="H1602" s="1387"/>
      <c r="J1602" s="1388"/>
      <c r="K1602" s="1389"/>
    </row>
    <row r="1603" spans="1:26" s="773" customFormat="1" ht="26.4">
      <c r="A1603" s="736" t="s">
        <v>178</v>
      </c>
      <c r="B1603" s="1407" t="s">
        <v>1888</v>
      </c>
      <c r="C1603" s="93"/>
      <c r="D1603" s="820"/>
      <c r="E1603" s="887"/>
      <c r="F1603" s="892">
        <f t="shared" si="82"/>
        <v>0</v>
      </c>
      <c r="G1603" s="807"/>
    </row>
    <row r="1604" spans="1:26" ht="26.4">
      <c r="A1604" s="736" t="s">
        <v>178</v>
      </c>
      <c r="B1604" s="1407" t="s">
        <v>1826</v>
      </c>
      <c r="C1604" s="93"/>
      <c r="D1604" s="820"/>
      <c r="E1604" s="887"/>
      <c r="F1604" s="796"/>
      <c r="H1604" s="728"/>
      <c r="I1604" s="728"/>
      <c r="J1604" s="728"/>
      <c r="K1604" s="728"/>
      <c r="L1604" s="728"/>
      <c r="M1604" s="728"/>
      <c r="N1604" s="728"/>
      <c r="O1604" s="728"/>
      <c r="P1604" s="728"/>
      <c r="Q1604" s="728"/>
      <c r="R1604" s="728"/>
      <c r="S1604" s="728"/>
      <c r="T1604" s="728"/>
      <c r="U1604" s="728"/>
      <c r="V1604" s="728"/>
      <c r="W1604" s="728"/>
      <c r="X1604" s="728"/>
      <c r="Y1604" s="728"/>
      <c r="Z1604" s="728"/>
    </row>
    <row r="1605" spans="1:26" ht="26.4">
      <c r="A1605" s="736" t="s">
        <v>178</v>
      </c>
      <c r="B1605" s="893" t="s">
        <v>1866</v>
      </c>
      <c r="C1605" s="93"/>
      <c r="D1605" s="820"/>
      <c r="E1605" s="887"/>
      <c r="F1605" s="892">
        <f t="shared" ref="F1605" si="83">D1612*E1612</f>
        <v>0</v>
      </c>
      <c r="G1605" s="807"/>
      <c r="H1605" s="728"/>
      <c r="I1605" s="728"/>
      <c r="J1605" s="728"/>
      <c r="K1605" s="728"/>
      <c r="L1605" s="728"/>
      <c r="M1605" s="728"/>
      <c r="N1605" s="728"/>
      <c r="O1605" s="728"/>
      <c r="P1605" s="728"/>
      <c r="Q1605" s="728"/>
      <c r="R1605" s="728"/>
      <c r="S1605" s="728"/>
      <c r="T1605" s="728"/>
      <c r="U1605" s="728"/>
      <c r="V1605" s="728"/>
      <c r="W1605" s="728"/>
      <c r="X1605" s="728"/>
      <c r="Y1605" s="728"/>
      <c r="Z1605" s="728"/>
    </row>
    <row r="1606" spans="1:26" ht="39.6">
      <c r="A1606" s="736" t="s">
        <v>178</v>
      </c>
      <c r="B1606" s="893" t="s">
        <v>343</v>
      </c>
      <c r="C1606" s="93"/>
      <c r="D1606" s="820"/>
      <c r="E1606" s="887"/>
      <c r="F1606" s="892">
        <f>D1613*E1613</f>
        <v>0</v>
      </c>
      <c r="H1606" s="728"/>
      <c r="I1606" s="728"/>
      <c r="J1606" s="728"/>
      <c r="K1606" s="728"/>
      <c r="L1606" s="728"/>
      <c r="M1606" s="728"/>
      <c r="N1606" s="728"/>
      <c r="O1606" s="728"/>
      <c r="P1606" s="728"/>
      <c r="Q1606" s="728"/>
      <c r="R1606" s="728"/>
      <c r="S1606" s="728"/>
      <c r="T1606" s="728"/>
      <c r="U1606" s="728"/>
      <c r="V1606" s="728"/>
      <c r="W1606" s="728"/>
      <c r="X1606" s="728"/>
      <c r="Y1606" s="728"/>
      <c r="Z1606" s="728"/>
    </row>
    <row r="1607" spans="1:26">
      <c r="A1607" s="736" t="s">
        <v>178</v>
      </c>
      <c r="B1607" s="919" t="s">
        <v>323</v>
      </c>
      <c r="C1607" s="818"/>
      <c r="D1607" s="820"/>
      <c r="E1607" s="820"/>
      <c r="F1607" s="892">
        <f>D1614*E1614</f>
        <v>0</v>
      </c>
      <c r="H1607" s="728"/>
      <c r="I1607" s="728"/>
      <c r="J1607" s="728"/>
      <c r="K1607" s="728"/>
      <c r="L1607" s="728"/>
      <c r="M1607" s="728"/>
      <c r="N1607" s="728"/>
      <c r="O1607" s="728"/>
      <c r="P1607" s="728"/>
      <c r="Q1607" s="728"/>
      <c r="R1607" s="728"/>
      <c r="S1607" s="728"/>
      <c r="T1607" s="728"/>
      <c r="U1607" s="728"/>
      <c r="V1607" s="728"/>
      <c r="W1607" s="728"/>
      <c r="X1607" s="728"/>
      <c r="Y1607" s="728"/>
      <c r="Z1607" s="728"/>
    </row>
    <row r="1608" spans="1:26" s="93" customFormat="1" ht="39.6">
      <c r="A1608" s="736" t="s">
        <v>178</v>
      </c>
      <c r="B1608" s="90" t="s">
        <v>313</v>
      </c>
      <c r="C1608" s="923"/>
      <c r="D1608" s="820"/>
      <c r="E1608" s="820"/>
      <c r="F1608" s="892">
        <f>D1615*E1615</f>
        <v>0</v>
      </c>
      <c r="G1608" s="500"/>
      <c r="H1608" s="94"/>
      <c r="I1608" s="887"/>
    </row>
    <row r="1609" spans="1:26" s="93" customFormat="1">
      <c r="A1609" s="1384"/>
      <c r="B1609" s="1390" t="s">
        <v>1628</v>
      </c>
      <c r="C1609" s="1385"/>
      <c r="D1609" s="1386"/>
      <c r="E1609" s="820"/>
      <c r="F1609" s="892"/>
      <c r="G1609" s="500"/>
      <c r="H1609" s="94"/>
      <c r="I1609" s="887"/>
    </row>
    <row r="1610" spans="1:26" s="93" customFormat="1">
      <c r="A1610" s="1405"/>
      <c r="B1610" s="864"/>
      <c r="C1610" s="1382" t="s">
        <v>201</v>
      </c>
      <c r="D1610" s="1383">
        <v>1</v>
      </c>
      <c r="E1610" s="814"/>
      <c r="F1610" s="892">
        <f>D1610*E1610</f>
        <v>0</v>
      </c>
      <c r="G1610" s="500"/>
      <c r="H1610" s="94"/>
      <c r="I1610" s="887"/>
    </row>
    <row r="1611" spans="1:26" s="93" customFormat="1">
      <c r="A1611" s="777"/>
      <c r="B1611" s="778"/>
      <c r="C1611" s="712"/>
      <c r="D1611" s="779"/>
      <c r="E1611" s="779"/>
      <c r="F1611" s="892">
        <f>D1618*E1618</f>
        <v>0</v>
      </c>
      <c r="G1611" s="500"/>
      <c r="H1611" s="94"/>
      <c r="I1611" s="887"/>
    </row>
    <row r="1612" spans="1:26" s="824" customFormat="1" ht="26.4">
      <c r="A1612" s="763" t="s">
        <v>211</v>
      </c>
      <c r="B1612" s="1413" t="s">
        <v>1902</v>
      </c>
      <c r="C1612" s="738"/>
      <c r="D1612" s="813"/>
      <c r="E1612" s="814"/>
      <c r="F1612" s="892">
        <f>D1619*E1619</f>
        <v>0</v>
      </c>
      <c r="G1612" s="859"/>
    </row>
    <row r="1613" spans="1:26" s="824" customFormat="1" ht="171.6">
      <c r="A1613" s="736"/>
      <c r="B1613" s="747" t="s">
        <v>2111</v>
      </c>
      <c r="C1613" s="738"/>
      <c r="D1613" s="813"/>
      <c r="E1613" s="814"/>
      <c r="F1613" s="892"/>
      <c r="G1613" s="807"/>
    </row>
    <row r="1614" spans="1:26" s="93" customFormat="1">
      <c r="A1614" s="750"/>
      <c r="B1614" s="893" t="s">
        <v>322</v>
      </c>
      <c r="C1614" s="738"/>
      <c r="D1614" s="813"/>
      <c r="E1614" s="814"/>
      <c r="F1614" s="892"/>
      <c r="G1614" s="500"/>
      <c r="H1614" s="1387"/>
      <c r="J1614" s="1388"/>
      <c r="K1614" s="1389"/>
    </row>
    <row r="1615" spans="1:26" s="773" customFormat="1" ht="26.4">
      <c r="A1615" s="736" t="s">
        <v>178</v>
      </c>
      <c r="B1615" s="1407" t="s">
        <v>1903</v>
      </c>
      <c r="C1615" s="93"/>
      <c r="D1615" s="820"/>
      <c r="E1615" s="887"/>
      <c r="F1615" s="892"/>
      <c r="G1615" s="807"/>
    </row>
    <row r="1616" spans="1:26" ht="26.4">
      <c r="A1616" s="736" t="s">
        <v>178</v>
      </c>
      <c r="B1616" s="1407" t="s">
        <v>1826</v>
      </c>
      <c r="C1616" s="93"/>
      <c r="D1616" s="820"/>
      <c r="E1616" s="887"/>
      <c r="F1616" s="892"/>
      <c r="H1616" s="728"/>
      <c r="I1616" s="728"/>
      <c r="J1616" s="728"/>
      <c r="K1616" s="728"/>
      <c r="L1616" s="728"/>
      <c r="M1616" s="728"/>
      <c r="N1616" s="728"/>
      <c r="O1616" s="728"/>
      <c r="P1616" s="728"/>
      <c r="Q1616" s="728"/>
      <c r="R1616" s="728"/>
      <c r="S1616" s="728"/>
      <c r="T1616" s="728"/>
      <c r="U1616" s="728"/>
      <c r="V1616" s="728"/>
      <c r="W1616" s="728"/>
      <c r="X1616" s="728"/>
      <c r="Y1616" s="728"/>
      <c r="Z1616" s="728"/>
    </row>
    <row r="1617" spans="1:26" ht="26.4">
      <c r="A1617" s="736" t="s">
        <v>178</v>
      </c>
      <c r="B1617" s="893" t="s">
        <v>1866</v>
      </c>
      <c r="C1617" s="93"/>
      <c r="D1617" s="820"/>
      <c r="E1617" s="887"/>
      <c r="F1617" s="892"/>
      <c r="H1617" s="728"/>
      <c r="I1617" s="728"/>
      <c r="J1617" s="728"/>
      <c r="K1617" s="728"/>
      <c r="L1617" s="728"/>
      <c r="M1617" s="728"/>
      <c r="N1617" s="728"/>
      <c r="O1617" s="728"/>
      <c r="P1617" s="728"/>
      <c r="Q1617" s="728"/>
      <c r="R1617" s="728"/>
      <c r="S1617" s="728"/>
      <c r="T1617" s="728"/>
      <c r="U1617" s="728"/>
      <c r="V1617" s="728"/>
      <c r="W1617" s="728"/>
      <c r="X1617" s="728"/>
      <c r="Y1617" s="728"/>
      <c r="Z1617" s="728"/>
    </row>
    <row r="1618" spans="1:26" ht="39.6">
      <c r="A1618" s="736" t="s">
        <v>178</v>
      </c>
      <c r="B1618" s="893" t="s">
        <v>343</v>
      </c>
      <c r="C1618" s="93"/>
      <c r="D1618" s="820"/>
      <c r="E1618" s="887"/>
      <c r="F1618" s="892"/>
      <c r="H1618" s="728"/>
      <c r="I1618" s="728"/>
      <c r="J1618" s="728"/>
      <c r="K1618" s="728"/>
      <c r="L1618" s="728"/>
      <c r="M1618" s="728"/>
      <c r="N1618" s="728"/>
      <c r="O1618" s="728"/>
      <c r="P1618" s="728"/>
      <c r="Q1618" s="728"/>
      <c r="R1618" s="728"/>
      <c r="S1618" s="728"/>
      <c r="T1618" s="728"/>
      <c r="U1618" s="728"/>
      <c r="V1618" s="728"/>
      <c r="W1618" s="728"/>
      <c r="X1618" s="728"/>
      <c r="Y1618" s="728"/>
      <c r="Z1618" s="728"/>
    </row>
    <row r="1619" spans="1:26">
      <c r="A1619" s="736" t="s">
        <v>178</v>
      </c>
      <c r="B1619" s="919" t="s">
        <v>323</v>
      </c>
      <c r="C1619" s="818"/>
      <c r="D1619" s="820"/>
      <c r="E1619" s="820"/>
      <c r="F1619" s="892"/>
      <c r="H1619" s="728"/>
      <c r="I1619" s="728"/>
      <c r="J1619" s="728"/>
      <c r="K1619" s="728"/>
      <c r="L1619" s="728"/>
      <c r="M1619" s="728"/>
      <c r="N1619" s="728"/>
      <c r="O1619" s="728"/>
      <c r="P1619" s="728"/>
      <c r="Q1619" s="728"/>
      <c r="R1619" s="728"/>
      <c r="S1619" s="728"/>
      <c r="T1619" s="728"/>
      <c r="U1619" s="728"/>
      <c r="V1619" s="728"/>
      <c r="W1619" s="728"/>
      <c r="X1619" s="728"/>
      <c r="Y1619" s="728"/>
      <c r="Z1619" s="728"/>
    </row>
    <row r="1620" spans="1:26" ht="39.6">
      <c r="A1620" s="736" t="s">
        <v>178</v>
      </c>
      <c r="B1620" s="90" t="s">
        <v>313</v>
      </c>
      <c r="C1620" s="923"/>
      <c r="D1620" s="820"/>
      <c r="E1620" s="820"/>
      <c r="F1620" s="892">
        <f t="shared" ref="F1620:F1621" si="84">D1620*E1620</f>
        <v>0</v>
      </c>
      <c r="H1620" s="728"/>
      <c r="I1620" s="728"/>
      <c r="K1620" s="728"/>
      <c r="L1620" s="728"/>
      <c r="M1620" s="728"/>
      <c r="N1620" s="728"/>
      <c r="O1620" s="728"/>
      <c r="P1620" s="728"/>
      <c r="Q1620" s="728"/>
      <c r="R1620" s="728"/>
      <c r="S1620" s="728"/>
      <c r="T1620" s="728"/>
      <c r="U1620" s="728"/>
      <c r="V1620" s="728"/>
      <c r="W1620" s="728"/>
      <c r="X1620" s="728"/>
      <c r="Y1620" s="728"/>
      <c r="Z1620" s="728"/>
    </row>
    <row r="1621" spans="1:26">
      <c r="A1621" s="1384"/>
      <c r="B1621" s="1390" t="s">
        <v>1628</v>
      </c>
      <c r="C1621" s="1385"/>
      <c r="D1621" s="1386"/>
      <c r="E1621" s="820"/>
      <c r="F1621" s="892">
        <f t="shared" si="84"/>
        <v>0</v>
      </c>
      <c r="H1621" s="728"/>
      <c r="I1621" s="728"/>
      <c r="J1621" s="728"/>
      <c r="K1621" s="728"/>
      <c r="L1621" s="728"/>
      <c r="M1621" s="728"/>
      <c r="N1621" s="728"/>
      <c r="O1621" s="728"/>
      <c r="P1621" s="728"/>
      <c r="Q1621" s="728"/>
      <c r="R1621" s="728"/>
      <c r="S1621" s="728"/>
      <c r="T1621" s="728"/>
      <c r="U1621" s="728"/>
      <c r="V1621" s="728"/>
      <c r="W1621" s="728"/>
      <c r="X1621" s="728"/>
      <c r="Y1621" s="728"/>
      <c r="Z1621" s="728"/>
    </row>
    <row r="1622" spans="1:26">
      <c r="A1622" s="1405"/>
      <c r="B1622" s="864"/>
      <c r="C1622" s="1382" t="s">
        <v>215</v>
      </c>
      <c r="D1622" s="1383">
        <v>1</v>
      </c>
      <c r="E1622" s="814"/>
      <c r="F1622" s="892">
        <f>D1622*E1622</f>
        <v>0</v>
      </c>
      <c r="H1622" s="728"/>
      <c r="I1622" s="728"/>
      <c r="J1622" s="728"/>
      <c r="K1622" s="728"/>
      <c r="L1622" s="728"/>
      <c r="M1622" s="728"/>
      <c r="N1622" s="728"/>
      <c r="O1622" s="728"/>
      <c r="P1622" s="728"/>
      <c r="Q1622" s="728"/>
      <c r="R1622" s="728"/>
      <c r="S1622" s="728"/>
      <c r="T1622" s="728"/>
      <c r="U1622" s="728"/>
      <c r="V1622" s="728"/>
      <c r="W1622" s="728"/>
      <c r="X1622" s="728"/>
      <c r="Y1622" s="728"/>
      <c r="Z1622" s="728"/>
    </row>
    <row r="1623" spans="1:26">
      <c r="A1623" s="777"/>
      <c r="B1623" s="778"/>
      <c r="C1623" s="712"/>
      <c r="D1623" s="779"/>
      <c r="E1623" s="779"/>
      <c r="F1623" s="796"/>
      <c r="H1623" s="728"/>
      <c r="I1623" s="728"/>
      <c r="J1623" s="728"/>
      <c r="K1623" s="728"/>
      <c r="L1623" s="728"/>
      <c r="M1623" s="728"/>
      <c r="N1623" s="728"/>
      <c r="O1623" s="728"/>
      <c r="P1623" s="728"/>
      <c r="Q1623" s="728"/>
      <c r="R1623" s="728"/>
      <c r="S1623" s="728"/>
      <c r="T1623" s="728"/>
      <c r="U1623" s="728"/>
      <c r="V1623" s="728"/>
      <c r="W1623" s="728"/>
      <c r="X1623" s="728"/>
      <c r="Y1623" s="728"/>
      <c r="Z1623" s="728"/>
    </row>
    <row r="1624" spans="1:26" s="93" customFormat="1">
      <c r="A1624" s="777"/>
      <c r="B1624" s="778"/>
      <c r="C1624" s="712"/>
      <c r="D1624" s="779"/>
      <c r="E1624" s="779"/>
      <c r="F1624" s="892"/>
      <c r="G1624" s="500"/>
      <c r="H1624" s="94"/>
      <c r="I1624" s="887"/>
    </row>
    <row r="1625" spans="1:26">
      <c r="A1625" s="888"/>
      <c r="B1625" s="889"/>
      <c r="C1625" s="712"/>
      <c r="D1625" s="779"/>
      <c r="E1625" s="779"/>
      <c r="F1625" s="796"/>
      <c r="H1625" s="728"/>
      <c r="I1625" s="728"/>
      <c r="J1625" s="728"/>
      <c r="K1625" s="728"/>
      <c r="L1625" s="728"/>
      <c r="M1625" s="728"/>
      <c r="N1625" s="728"/>
      <c r="O1625" s="728"/>
      <c r="P1625" s="728"/>
      <c r="Q1625" s="728"/>
      <c r="R1625" s="728"/>
      <c r="S1625" s="728"/>
      <c r="T1625" s="728"/>
      <c r="U1625" s="728"/>
      <c r="V1625" s="728"/>
      <c r="W1625" s="728"/>
      <c r="X1625" s="728"/>
      <c r="Y1625" s="728"/>
      <c r="Z1625" s="728"/>
    </row>
    <row r="1626" spans="1:26">
      <c r="A1626" s="777" t="s">
        <v>1861</v>
      </c>
      <c r="B1626" s="778" t="s">
        <v>1889</v>
      </c>
      <c r="C1626" s="909"/>
      <c r="D1626" s="910"/>
      <c r="E1626" s="911"/>
      <c r="F1626" s="912">
        <f>SUM(F1505:F1625)</f>
        <v>0</v>
      </c>
      <c r="H1626" s="728"/>
      <c r="I1626" s="728"/>
      <c r="J1626" s="728"/>
      <c r="K1626" s="728"/>
      <c r="L1626" s="728"/>
      <c r="M1626" s="728"/>
      <c r="N1626" s="728"/>
      <c r="O1626" s="728"/>
      <c r="P1626" s="728"/>
      <c r="Q1626" s="728"/>
      <c r="R1626" s="728"/>
      <c r="S1626" s="728"/>
      <c r="T1626" s="728"/>
      <c r="U1626" s="728"/>
      <c r="V1626" s="728"/>
      <c r="W1626" s="728"/>
      <c r="X1626" s="728"/>
      <c r="Y1626" s="728"/>
      <c r="Z1626" s="728"/>
    </row>
    <row r="1627" spans="1:26">
      <c r="A1627" s="777"/>
      <c r="B1627" s="778"/>
      <c r="C1627" s="712"/>
      <c r="D1627" s="779"/>
      <c r="E1627" s="779"/>
      <c r="F1627" s="796"/>
      <c r="G1627" s="760"/>
      <c r="H1627" s="728"/>
      <c r="I1627" s="728"/>
      <c r="J1627" s="728"/>
      <c r="K1627" s="728"/>
      <c r="L1627" s="728"/>
      <c r="M1627" s="728"/>
      <c r="N1627" s="728"/>
      <c r="O1627" s="728"/>
      <c r="P1627" s="728"/>
      <c r="Q1627" s="728"/>
      <c r="R1627" s="728"/>
      <c r="S1627" s="728"/>
      <c r="T1627" s="728"/>
      <c r="U1627" s="728"/>
      <c r="V1627" s="728"/>
      <c r="W1627" s="728"/>
      <c r="X1627" s="728"/>
      <c r="Y1627" s="728"/>
      <c r="Z1627" s="728"/>
    </row>
    <row r="1628" spans="1:26">
      <c r="A1628" s="777"/>
      <c r="B1628" s="778"/>
      <c r="C1628" s="712"/>
      <c r="D1628" s="779"/>
      <c r="E1628" s="779"/>
      <c r="F1628" s="796"/>
      <c r="H1628" s="728"/>
      <c r="I1628" s="728"/>
      <c r="J1628" s="728"/>
      <c r="K1628" s="728"/>
      <c r="L1628" s="728"/>
      <c r="M1628" s="728"/>
      <c r="N1628" s="728"/>
      <c r="O1628" s="728"/>
      <c r="P1628" s="728"/>
      <c r="Q1628" s="728"/>
      <c r="R1628" s="728"/>
      <c r="S1628" s="728"/>
      <c r="T1628" s="728"/>
      <c r="U1628" s="728"/>
      <c r="V1628" s="728"/>
      <c r="W1628" s="728"/>
      <c r="X1628" s="728"/>
      <c r="Y1628" s="728"/>
      <c r="Z1628" s="728"/>
    </row>
    <row r="1629" spans="1:26">
      <c r="A1629" s="783" t="s">
        <v>1890</v>
      </c>
      <c r="B1629" s="784" t="s">
        <v>1386</v>
      </c>
      <c r="C1629" s="785"/>
      <c r="D1629" s="810"/>
      <c r="E1629" s="901"/>
      <c r="F1629" s="810"/>
      <c r="G1629" s="760"/>
      <c r="H1629" s="728"/>
      <c r="I1629" s="728"/>
      <c r="J1629" s="728"/>
      <c r="K1629" s="728"/>
      <c r="L1629" s="728"/>
      <c r="M1629" s="728"/>
      <c r="N1629" s="728"/>
      <c r="O1629" s="728"/>
      <c r="P1629" s="728"/>
      <c r="Q1629" s="728"/>
      <c r="R1629" s="728"/>
      <c r="S1629" s="728"/>
      <c r="T1629" s="728"/>
      <c r="U1629" s="728"/>
      <c r="V1629" s="728"/>
      <c r="W1629" s="728"/>
      <c r="X1629" s="728"/>
      <c r="Y1629" s="728"/>
      <c r="Z1629" s="728"/>
    </row>
    <row r="1630" spans="1:26">
      <c r="A1630" s="777"/>
      <c r="B1630" s="778"/>
      <c r="C1630" s="712"/>
      <c r="D1630" s="779"/>
      <c r="E1630" s="779"/>
      <c r="F1630" s="796"/>
      <c r="H1630" s="728"/>
      <c r="I1630" s="728"/>
      <c r="J1630" s="728"/>
      <c r="K1630" s="728"/>
      <c r="L1630" s="728"/>
      <c r="M1630" s="728"/>
      <c r="N1630" s="728"/>
      <c r="O1630" s="728"/>
      <c r="P1630" s="728"/>
      <c r="Q1630" s="728"/>
      <c r="R1630" s="728"/>
      <c r="S1630" s="728"/>
      <c r="T1630" s="728"/>
      <c r="U1630" s="728"/>
      <c r="V1630" s="728"/>
      <c r="W1630" s="728"/>
      <c r="X1630" s="728"/>
      <c r="Y1630" s="728"/>
      <c r="Z1630" s="728"/>
    </row>
    <row r="1631" spans="1:26">
      <c r="A1631" s="777"/>
      <c r="B1631" s="778"/>
      <c r="C1631" s="712"/>
      <c r="D1631" s="779"/>
      <c r="E1631" s="779"/>
      <c r="F1631" s="796"/>
      <c r="H1631" s="728"/>
      <c r="I1631" s="728"/>
      <c r="J1631" s="728"/>
      <c r="K1631" s="728"/>
      <c r="L1631" s="728"/>
      <c r="M1631" s="728"/>
      <c r="N1631" s="728"/>
      <c r="O1631" s="728"/>
      <c r="P1631" s="728"/>
      <c r="Q1631" s="728"/>
      <c r="R1631" s="728"/>
      <c r="S1631" s="728"/>
      <c r="T1631" s="728"/>
      <c r="U1631" s="728"/>
      <c r="V1631" s="728"/>
      <c r="W1631" s="728"/>
      <c r="X1631" s="728"/>
      <c r="Y1631" s="728"/>
      <c r="Z1631" s="728"/>
    </row>
    <row r="1632" spans="1:26" ht="39.6">
      <c r="A1632" s="879" t="s">
        <v>172</v>
      </c>
      <c r="B1632" s="880" t="s">
        <v>2372</v>
      </c>
      <c r="C1632" s="712"/>
      <c r="D1632" s="779"/>
      <c r="E1632" s="779"/>
      <c r="F1632" s="796"/>
      <c r="H1632" s="728"/>
      <c r="I1632" s="728"/>
      <c r="J1632" s="728"/>
      <c r="K1632" s="728"/>
      <c r="L1632" s="728"/>
      <c r="M1632" s="728"/>
      <c r="N1632" s="728"/>
      <c r="O1632" s="728"/>
      <c r="P1632" s="728"/>
      <c r="Q1632" s="728"/>
      <c r="R1632" s="728"/>
      <c r="S1632" s="728"/>
      <c r="T1632" s="728"/>
      <c r="U1632" s="728"/>
      <c r="V1632" s="728"/>
      <c r="W1632" s="728"/>
      <c r="X1632" s="728"/>
      <c r="Y1632" s="728"/>
      <c r="Z1632" s="728"/>
    </row>
    <row r="1633" spans="1:26" customFormat="1" ht="211.2">
      <c r="A1633" s="879"/>
      <c r="B1633" s="1448" t="s">
        <v>2363</v>
      </c>
      <c r="C1633" s="1440"/>
      <c r="D1633" s="1441"/>
      <c r="E1633" s="1441"/>
      <c r="F1633" s="1441"/>
    </row>
    <row r="1634" spans="1:26" customFormat="1" ht="39.6">
      <c r="B1634" s="1445" t="s">
        <v>2358</v>
      </c>
    </row>
    <row r="1635" spans="1:26" customFormat="1" ht="132">
      <c r="B1635" s="1445" t="s">
        <v>2359</v>
      </c>
    </row>
    <row r="1636" spans="1:26" customFormat="1" ht="105.6">
      <c r="B1636" s="1444" t="s">
        <v>2360</v>
      </c>
    </row>
    <row r="1637" spans="1:26" customFormat="1" ht="39.6">
      <c r="B1637" s="1444" t="s">
        <v>2361</v>
      </c>
    </row>
    <row r="1638" spans="1:26" customFormat="1" ht="316.8">
      <c r="A1638" s="1443"/>
      <c r="B1638" s="1444" t="s">
        <v>2366</v>
      </c>
    </row>
    <row r="1639" spans="1:26" customFormat="1" ht="303.60000000000002">
      <c r="A1639" s="1443"/>
      <c r="B1639" s="1445" t="s">
        <v>2459</v>
      </c>
    </row>
    <row r="1640" spans="1:26" customFormat="1" ht="39.6">
      <c r="B1640" s="1444" t="s">
        <v>2364</v>
      </c>
    </row>
    <row r="1641" spans="1:26" customFormat="1" ht="39.6">
      <c r="B1641" s="1445" t="s">
        <v>2365</v>
      </c>
    </row>
    <row r="1642" spans="1:26" customFormat="1">
      <c r="B1642" s="1445" t="s">
        <v>2394</v>
      </c>
    </row>
    <row r="1643" spans="1:26">
      <c r="A1643" s="736" t="s">
        <v>178</v>
      </c>
      <c r="B1643" s="919" t="s">
        <v>323</v>
      </c>
      <c r="C1643" s="818"/>
      <c r="D1643" s="820"/>
      <c r="E1643" s="820"/>
      <c r="F1643" s="892"/>
      <c r="G1643" s="760"/>
      <c r="H1643" s="728"/>
      <c r="I1643" s="728"/>
      <c r="J1643" s="728"/>
      <c r="K1643" s="728"/>
      <c r="L1643" s="728"/>
      <c r="M1643" s="728"/>
      <c r="N1643" s="728"/>
      <c r="O1643" s="728"/>
      <c r="P1643" s="728"/>
      <c r="Q1643" s="728"/>
      <c r="R1643" s="728"/>
      <c r="S1643" s="728"/>
      <c r="T1643" s="728"/>
      <c r="U1643" s="728"/>
      <c r="V1643" s="728"/>
      <c r="W1643" s="728"/>
      <c r="X1643" s="728"/>
      <c r="Y1643" s="728"/>
      <c r="Z1643" s="728"/>
    </row>
    <row r="1644" spans="1:26" ht="39.6">
      <c r="A1644" s="736" t="s">
        <v>178</v>
      </c>
      <c r="B1644" s="762" t="s">
        <v>1388</v>
      </c>
      <c r="C1644" s="923"/>
      <c r="D1644" s="820"/>
      <c r="E1644" s="820"/>
      <c r="F1644" s="892"/>
      <c r="H1644" s="728"/>
      <c r="I1644" s="728"/>
      <c r="J1644" s="728"/>
      <c r="K1644" s="728"/>
      <c r="L1644" s="728"/>
      <c r="M1644" s="728"/>
      <c r="N1644" s="728"/>
      <c r="O1644" s="728"/>
      <c r="P1644" s="728"/>
      <c r="Q1644" s="728"/>
      <c r="R1644" s="728"/>
      <c r="S1644" s="728"/>
      <c r="T1644" s="728"/>
      <c r="U1644" s="728"/>
      <c r="V1644" s="728"/>
      <c r="W1644" s="728"/>
      <c r="X1644" s="728"/>
      <c r="Y1644" s="728"/>
      <c r="Z1644" s="728"/>
    </row>
    <row r="1645" spans="1:26">
      <c r="A1645" s="736" t="s">
        <v>178</v>
      </c>
      <c r="B1645" s="919" t="s">
        <v>1389</v>
      </c>
      <c r="C1645" s="827"/>
      <c r="D1645" s="1458"/>
      <c r="E1645" s="820"/>
      <c r="F1645" s="892"/>
      <c r="H1645" s="728"/>
      <c r="I1645" s="728"/>
      <c r="J1645" s="728"/>
      <c r="K1645" s="728"/>
      <c r="L1645" s="728"/>
      <c r="M1645" s="728"/>
      <c r="N1645" s="728"/>
      <c r="O1645" s="728"/>
      <c r="P1645" s="728"/>
      <c r="Q1645" s="728"/>
      <c r="R1645" s="728"/>
      <c r="S1645" s="728"/>
      <c r="T1645" s="728"/>
      <c r="U1645" s="728"/>
      <c r="V1645" s="728"/>
      <c r="W1645" s="728"/>
      <c r="X1645" s="728"/>
      <c r="Y1645" s="728"/>
      <c r="Z1645" s="728"/>
    </row>
    <row r="1646" spans="1:26" customFormat="1">
      <c r="B1646" s="1449" t="s">
        <v>2362</v>
      </c>
    </row>
    <row r="1647" spans="1:26" customFormat="1">
      <c r="B1647" s="1445"/>
      <c r="C1647" s="1447" t="s">
        <v>179</v>
      </c>
      <c r="D1647">
        <v>3465</v>
      </c>
      <c r="F1647" s="968">
        <f>(D1647*E1647)</f>
        <v>0</v>
      </c>
    </row>
    <row r="1648" spans="1:26" s="824" customFormat="1">
      <c r="A1648" s="777"/>
      <c r="B1648" s="778"/>
      <c r="C1648" s="712"/>
      <c r="D1648" s="779"/>
      <c r="E1648" s="779"/>
      <c r="F1648" s="796"/>
      <c r="G1648" s="859"/>
      <c r="J1648" s="728"/>
    </row>
    <row r="1649" spans="1:26" s="824" customFormat="1" ht="26.4">
      <c r="A1649" s="879" t="s">
        <v>202</v>
      </c>
      <c r="B1649" s="880" t="s">
        <v>2369</v>
      </c>
      <c r="C1649" s="712"/>
      <c r="D1649" s="779"/>
      <c r="E1649" s="779"/>
      <c r="F1649" s="796"/>
      <c r="G1649" s="859"/>
      <c r="J1649" s="728"/>
    </row>
    <row r="1650" spans="1:26" customFormat="1" ht="224.4">
      <c r="A1650" s="1439"/>
      <c r="B1650" s="1448" t="s">
        <v>2370</v>
      </c>
      <c r="C1650" s="1440"/>
      <c r="D1650" s="1441"/>
      <c r="E1650" s="1441"/>
      <c r="F1650" s="1441"/>
    </row>
    <row r="1651" spans="1:26" customFormat="1" ht="39.6">
      <c r="B1651" s="1445" t="s">
        <v>2358</v>
      </c>
    </row>
    <row r="1652" spans="1:26" customFormat="1" ht="171.6">
      <c r="B1652" s="1445" t="s">
        <v>2460</v>
      </c>
    </row>
    <row r="1653" spans="1:26" customFormat="1" ht="92.4">
      <c r="B1653" s="1445" t="s">
        <v>2367</v>
      </c>
    </row>
    <row r="1654" spans="1:26" customFormat="1" ht="39.6">
      <c r="B1654" s="1444" t="s">
        <v>2361</v>
      </c>
    </row>
    <row r="1655" spans="1:26" customFormat="1" ht="303.60000000000002">
      <c r="A1655" s="1443"/>
      <c r="B1655" s="1444" t="s">
        <v>2461</v>
      </c>
    </row>
    <row r="1656" spans="1:26" customFormat="1" ht="356.4">
      <c r="A1656" s="1443"/>
      <c r="B1656" s="1445" t="s">
        <v>2462</v>
      </c>
    </row>
    <row r="1657" spans="1:26" customFormat="1" ht="39.6">
      <c r="B1657" s="1444" t="s">
        <v>2364</v>
      </c>
    </row>
    <row r="1658" spans="1:26" customFormat="1">
      <c r="B1658" s="1445" t="s">
        <v>2394</v>
      </c>
    </row>
    <row r="1659" spans="1:26">
      <c r="A1659" s="736" t="s">
        <v>178</v>
      </c>
      <c r="B1659" s="919" t="s">
        <v>323</v>
      </c>
      <c r="C1659" s="818"/>
      <c r="D1659" s="820"/>
      <c r="E1659" s="820"/>
      <c r="F1659" s="892"/>
      <c r="G1659" s="760"/>
      <c r="H1659" s="728"/>
      <c r="I1659" s="728"/>
      <c r="J1659" s="728"/>
      <c r="K1659" s="728"/>
      <c r="L1659" s="728"/>
      <c r="M1659" s="728"/>
      <c r="N1659" s="728"/>
      <c r="O1659" s="728"/>
      <c r="P1659" s="728"/>
      <c r="Q1659" s="728"/>
      <c r="R1659" s="728"/>
      <c r="S1659" s="728"/>
      <c r="T1659" s="728"/>
      <c r="U1659" s="728"/>
      <c r="V1659" s="728"/>
      <c r="W1659" s="728"/>
      <c r="X1659" s="728"/>
      <c r="Y1659" s="728"/>
      <c r="Z1659" s="728"/>
    </row>
    <row r="1660" spans="1:26" ht="39.6">
      <c r="A1660" s="736" t="s">
        <v>178</v>
      </c>
      <c r="B1660" s="762" t="s">
        <v>1388</v>
      </c>
      <c r="C1660" s="923"/>
      <c r="D1660" s="820"/>
      <c r="E1660" s="820"/>
      <c r="F1660" s="892"/>
      <c r="H1660" s="728"/>
      <c r="I1660" s="728"/>
      <c r="J1660" s="728"/>
      <c r="K1660" s="728"/>
      <c r="L1660" s="728"/>
      <c r="M1660" s="728"/>
      <c r="N1660" s="728"/>
      <c r="O1660" s="728"/>
      <c r="P1660" s="728"/>
      <c r="Q1660" s="728"/>
      <c r="R1660" s="728"/>
      <c r="S1660" s="728"/>
      <c r="T1660" s="728"/>
      <c r="U1660" s="728"/>
      <c r="V1660" s="728"/>
      <c r="W1660" s="728"/>
      <c r="X1660" s="728"/>
      <c r="Y1660" s="728"/>
      <c r="Z1660" s="728"/>
    </row>
    <row r="1661" spans="1:26">
      <c r="A1661" s="736" t="s">
        <v>178</v>
      </c>
      <c r="B1661" s="919" t="s">
        <v>1389</v>
      </c>
      <c r="C1661" s="827"/>
      <c r="D1661" s="1458"/>
      <c r="E1661" s="820"/>
      <c r="F1661" s="892"/>
      <c r="H1661" s="728"/>
      <c r="I1661" s="728"/>
      <c r="J1661" s="728"/>
      <c r="K1661" s="728"/>
      <c r="L1661" s="728"/>
      <c r="M1661" s="728"/>
      <c r="N1661" s="728"/>
      <c r="O1661" s="728"/>
      <c r="P1661" s="728"/>
      <c r="Q1661" s="728"/>
      <c r="R1661" s="728"/>
      <c r="S1661" s="728"/>
      <c r="T1661" s="728"/>
      <c r="U1661" s="728"/>
      <c r="V1661" s="728"/>
      <c r="W1661" s="728"/>
      <c r="X1661" s="728"/>
      <c r="Y1661" s="728"/>
      <c r="Z1661" s="728"/>
    </row>
    <row r="1662" spans="1:26" customFormat="1" ht="39.6">
      <c r="B1662" s="1445" t="s">
        <v>2365</v>
      </c>
    </row>
    <row r="1663" spans="1:26" customFormat="1">
      <c r="B1663" s="1446" t="s">
        <v>2395</v>
      </c>
      <c r="C1663" s="1447" t="s">
        <v>215</v>
      </c>
      <c r="D1663">
        <v>9</v>
      </c>
      <c r="F1663" s="968">
        <f>(D1663*E1663)</f>
        <v>0</v>
      </c>
    </row>
    <row r="1664" spans="1:26" customFormat="1">
      <c r="B1664" s="1446" t="s">
        <v>2396</v>
      </c>
      <c r="C1664" s="1447" t="s">
        <v>215</v>
      </c>
      <c r="D1664">
        <v>7</v>
      </c>
      <c r="F1664" s="968">
        <f>(D1664*E1664)</f>
        <v>0</v>
      </c>
    </row>
    <row r="1665" spans="1:26" customFormat="1">
      <c r="B1665" s="1446" t="s">
        <v>2397</v>
      </c>
      <c r="C1665" s="1447" t="s">
        <v>201</v>
      </c>
      <c r="D1665">
        <v>1</v>
      </c>
      <c r="F1665" s="968">
        <f>(D1665*E1665)</f>
        <v>0</v>
      </c>
    </row>
    <row r="1666" spans="1:26" s="95" customFormat="1">
      <c r="A1666" s="1450"/>
      <c r="B1666" s="1451"/>
      <c r="C1666" s="1452"/>
      <c r="D1666" s="1453"/>
      <c r="E1666" s="1453"/>
      <c r="F1666" s="1453"/>
    </row>
    <row r="1667" spans="1:26" s="824" customFormat="1" ht="39.6">
      <c r="A1667" s="879" t="s">
        <v>203</v>
      </c>
      <c r="B1667" s="880" t="s">
        <v>2371</v>
      </c>
      <c r="C1667" s="712"/>
      <c r="D1667" s="779"/>
      <c r="E1667" s="779"/>
      <c r="F1667" s="796"/>
      <c r="G1667" s="859"/>
      <c r="J1667" s="728"/>
    </row>
    <row r="1668" spans="1:26" customFormat="1" ht="211.2">
      <c r="A1668" s="1439"/>
      <c r="B1668" s="1448" t="s">
        <v>2373</v>
      </c>
      <c r="C1668" s="1440"/>
      <c r="D1668" s="1441"/>
      <c r="E1668" s="1441"/>
      <c r="F1668" s="1441"/>
    </row>
    <row r="1669" spans="1:26" customFormat="1" ht="39.6">
      <c r="B1669" s="1445" t="s">
        <v>2358</v>
      </c>
    </row>
    <row r="1670" spans="1:26" customFormat="1" ht="132">
      <c r="B1670" s="1445" t="s">
        <v>2359</v>
      </c>
    </row>
    <row r="1671" spans="1:26" customFormat="1" ht="145.19999999999999">
      <c r="B1671" s="1445" t="s">
        <v>2374</v>
      </c>
    </row>
    <row r="1672" spans="1:26" customFormat="1" ht="39.6">
      <c r="B1672" s="1444" t="s">
        <v>2361</v>
      </c>
    </row>
    <row r="1673" spans="1:26" customFormat="1" ht="26.4">
      <c r="A1673" s="1443"/>
      <c r="B1673" s="1444" t="s">
        <v>2375</v>
      </c>
    </row>
    <row r="1674" spans="1:26" customFormat="1" ht="409.2">
      <c r="A1674" s="1443"/>
      <c r="B1674" s="1445" t="s">
        <v>2376</v>
      </c>
    </row>
    <row r="1675" spans="1:26" customFormat="1" ht="66">
      <c r="A1675" s="1443"/>
      <c r="B1675" s="1445" t="s">
        <v>2377</v>
      </c>
    </row>
    <row r="1676" spans="1:26" customFormat="1" ht="52.8">
      <c r="B1676" s="1444" t="s">
        <v>2378</v>
      </c>
    </row>
    <row r="1677" spans="1:26" customFormat="1">
      <c r="B1677" s="1445" t="s">
        <v>2394</v>
      </c>
    </row>
    <row r="1678" spans="1:26">
      <c r="A1678" s="736" t="s">
        <v>178</v>
      </c>
      <c r="B1678" s="919" t="s">
        <v>323</v>
      </c>
      <c r="C1678" s="818"/>
      <c r="D1678" s="820"/>
      <c r="E1678" s="820"/>
      <c r="F1678" s="892"/>
      <c r="G1678" s="760"/>
      <c r="H1678" s="728"/>
      <c r="I1678" s="728"/>
      <c r="J1678" s="728"/>
      <c r="K1678" s="728"/>
      <c r="L1678" s="728"/>
      <c r="M1678" s="728"/>
      <c r="N1678" s="728"/>
      <c r="O1678" s="728"/>
      <c r="P1678" s="728"/>
      <c r="Q1678" s="728"/>
      <c r="R1678" s="728"/>
      <c r="S1678" s="728"/>
      <c r="T1678" s="728"/>
      <c r="U1678" s="728"/>
      <c r="V1678" s="728"/>
      <c r="W1678" s="728"/>
      <c r="X1678" s="728"/>
      <c r="Y1678" s="728"/>
      <c r="Z1678" s="728"/>
    </row>
    <row r="1679" spans="1:26" ht="39.6">
      <c r="A1679" s="736" t="s">
        <v>178</v>
      </c>
      <c r="B1679" s="762" t="s">
        <v>1388</v>
      </c>
      <c r="C1679" s="923"/>
      <c r="D1679" s="820"/>
      <c r="E1679" s="820"/>
      <c r="F1679" s="892"/>
      <c r="H1679" s="728"/>
      <c r="I1679" s="728"/>
      <c r="J1679" s="728"/>
      <c r="K1679" s="728"/>
      <c r="L1679" s="728"/>
      <c r="M1679" s="728"/>
      <c r="N1679" s="728"/>
      <c r="O1679" s="728"/>
      <c r="P1679" s="728"/>
      <c r="Q1679" s="728"/>
      <c r="R1679" s="728"/>
      <c r="S1679" s="728"/>
      <c r="T1679" s="728"/>
      <c r="U1679" s="728"/>
      <c r="V1679" s="728"/>
      <c r="W1679" s="728"/>
      <c r="X1679" s="728"/>
      <c r="Y1679" s="728"/>
      <c r="Z1679" s="728"/>
    </row>
    <row r="1680" spans="1:26">
      <c r="A1680" s="736" t="s">
        <v>178</v>
      </c>
      <c r="B1680" s="919" t="s">
        <v>1389</v>
      </c>
      <c r="C1680" s="827"/>
      <c r="D1680" s="1458"/>
      <c r="E1680" s="820"/>
      <c r="F1680" s="892"/>
      <c r="H1680" s="728"/>
      <c r="I1680" s="728"/>
      <c r="J1680" s="728"/>
      <c r="K1680" s="728"/>
      <c r="L1680" s="728"/>
      <c r="M1680" s="728"/>
      <c r="N1680" s="728"/>
      <c r="O1680" s="728"/>
      <c r="P1680" s="728"/>
      <c r="Q1680" s="728"/>
      <c r="R1680" s="728"/>
      <c r="S1680" s="728"/>
      <c r="T1680" s="728"/>
      <c r="U1680" s="728"/>
      <c r="V1680" s="728"/>
      <c r="W1680" s="728"/>
      <c r="X1680" s="728"/>
      <c r="Y1680" s="728"/>
      <c r="Z1680" s="728"/>
    </row>
    <row r="1681" spans="1:26" customFormat="1" ht="39.6">
      <c r="B1681" s="1445" t="s">
        <v>2365</v>
      </c>
    </row>
    <row r="1682" spans="1:26" customFormat="1">
      <c r="B1682" s="1446" t="s">
        <v>2362</v>
      </c>
    </row>
    <row r="1683" spans="1:26" customFormat="1">
      <c r="B1683" s="1442" t="s">
        <v>2379</v>
      </c>
      <c r="C1683" s="1447" t="s">
        <v>179</v>
      </c>
      <c r="D1683">
        <v>323</v>
      </c>
      <c r="F1683" s="968">
        <f>(D1683*E1683)</f>
        <v>0</v>
      </c>
    </row>
    <row r="1684" spans="1:26" s="95" customFormat="1">
      <c r="A1684" s="1450"/>
      <c r="B1684" s="1451"/>
      <c r="C1684" s="1452"/>
      <c r="D1684" s="1453"/>
      <c r="E1684" s="1453"/>
      <c r="F1684" s="1453"/>
    </row>
    <row r="1685" spans="1:26" s="824" customFormat="1" ht="39.6">
      <c r="A1685" s="879" t="s">
        <v>205</v>
      </c>
      <c r="B1685" s="880" t="s">
        <v>2384</v>
      </c>
      <c r="C1685" s="712"/>
      <c r="D1685" s="779"/>
      <c r="E1685" s="779"/>
      <c r="F1685" s="796"/>
      <c r="G1685" s="859"/>
      <c r="J1685" s="728"/>
    </row>
    <row r="1686" spans="1:26" customFormat="1" ht="66">
      <c r="A1686" s="1454"/>
      <c r="B1686" s="1457" t="s">
        <v>2385</v>
      </c>
      <c r="C1686" s="1455"/>
      <c r="D1686" s="1456"/>
      <c r="E1686" s="1456"/>
      <c r="F1686" s="1456"/>
    </row>
    <row r="1687" spans="1:26" customFormat="1" ht="39.6">
      <c r="B1687" s="1445" t="s">
        <v>2358</v>
      </c>
    </row>
    <row r="1688" spans="1:26" customFormat="1" ht="52.8">
      <c r="B1688" s="1445" t="s">
        <v>2380</v>
      </c>
    </row>
    <row r="1689" spans="1:26" customFormat="1" ht="132">
      <c r="B1689" s="1445" t="s">
        <v>2381</v>
      </c>
    </row>
    <row r="1690" spans="1:26" customFormat="1" ht="66">
      <c r="B1690" s="1444" t="s">
        <v>2382</v>
      </c>
    </row>
    <row r="1691" spans="1:26" customFormat="1" ht="105.6">
      <c r="A1691" s="1443"/>
      <c r="B1691" s="1444" t="s">
        <v>2386</v>
      </c>
    </row>
    <row r="1692" spans="1:26" customFormat="1" ht="171.6">
      <c r="A1692" s="1443"/>
      <c r="B1692" s="1444" t="s">
        <v>2387</v>
      </c>
    </row>
    <row r="1693" spans="1:26" customFormat="1" ht="145.19999999999999">
      <c r="A1693" s="1443"/>
      <c r="B1693" s="1444" t="s">
        <v>2463</v>
      </c>
      <c r="E1693" s="496"/>
    </row>
    <row r="1694" spans="1:26" customFormat="1">
      <c r="B1694" s="1445" t="s">
        <v>2394</v>
      </c>
    </row>
    <row r="1695" spans="1:26">
      <c r="A1695" s="736" t="s">
        <v>178</v>
      </c>
      <c r="B1695" s="919" t="s">
        <v>323</v>
      </c>
      <c r="C1695" s="818"/>
      <c r="D1695" s="820"/>
      <c r="E1695" s="820"/>
      <c r="F1695" s="892"/>
      <c r="G1695" s="760"/>
      <c r="H1695" s="728"/>
      <c r="I1695" s="728"/>
      <c r="J1695" s="728"/>
      <c r="K1695" s="728"/>
      <c r="L1695" s="728"/>
      <c r="M1695" s="728"/>
      <c r="N1695" s="728"/>
      <c r="O1695" s="728"/>
      <c r="P1695" s="728"/>
      <c r="Q1695" s="728"/>
      <c r="R1695" s="728"/>
      <c r="S1695" s="728"/>
      <c r="T1695" s="728"/>
      <c r="U1695" s="728"/>
      <c r="V1695" s="728"/>
      <c r="W1695" s="728"/>
      <c r="X1695" s="728"/>
      <c r="Y1695" s="728"/>
      <c r="Z1695" s="728"/>
    </row>
    <row r="1696" spans="1:26" ht="39.6">
      <c r="A1696" s="736" t="s">
        <v>178</v>
      </c>
      <c r="B1696" s="762" t="s">
        <v>1388</v>
      </c>
      <c r="C1696" s="923"/>
      <c r="D1696" s="820"/>
      <c r="E1696" s="820"/>
      <c r="F1696" s="892"/>
      <c r="H1696" s="728"/>
      <c r="I1696" s="728"/>
      <c r="J1696" s="728"/>
      <c r="K1696" s="728"/>
      <c r="L1696" s="728"/>
      <c r="M1696" s="728"/>
      <c r="N1696" s="728"/>
      <c r="O1696" s="728"/>
      <c r="P1696" s="728"/>
      <c r="Q1696" s="728"/>
      <c r="R1696" s="728"/>
      <c r="S1696" s="728"/>
      <c r="T1696" s="728"/>
      <c r="U1696" s="728"/>
      <c r="V1696" s="728"/>
      <c r="W1696" s="728"/>
      <c r="X1696" s="728"/>
      <c r="Y1696" s="728"/>
      <c r="Z1696" s="728"/>
    </row>
    <row r="1697" spans="1:26">
      <c r="A1697" s="736" t="s">
        <v>178</v>
      </c>
      <c r="B1697" s="919" t="s">
        <v>1389</v>
      </c>
      <c r="C1697" s="827"/>
      <c r="D1697" s="1458"/>
      <c r="E1697" s="820"/>
      <c r="F1697" s="892"/>
      <c r="H1697" s="728"/>
      <c r="I1697" s="728"/>
      <c r="J1697" s="728"/>
      <c r="K1697" s="728"/>
      <c r="L1697" s="728"/>
      <c r="M1697" s="728"/>
      <c r="N1697" s="728"/>
      <c r="O1697" s="728"/>
      <c r="P1697" s="728"/>
      <c r="Q1697" s="728"/>
      <c r="R1697" s="728"/>
      <c r="S1697" s="728"/>
      <c r="T1697" s="728"/>
      <c r="U1697" s="728"/>
      <c r="V1697" s="728"/>
      <c r="W1697" s="728"/>
      <c r="X1697" s="728"/>
      <c r="Y1697" s="728"/>
      <c r="Z1697" s="728"/>
    </row>
    <row r="1698" spans="1:26" customFormat="1" ht="39.6">
      <c r="B1698" s="1445" t="s">
        <v>2365</v>
      </c>
    </row>
    <row r="1699" spans="1:26" customFormat="1">
      <c r="B1699" s="1446" t="s">
        <v>2383</v>
      </c>
      <c r="C1699" s="1447" t="s">
        <v>179</v>
      </c>
      <c r="D1699">
        <v>980</v>
      </c>
      <c r="F1699" s="968">
        <f>(D1699*E1699)</f>
        <v>0</v>
      </c>
    </row>
    <row r="1700" spans="1:26" s="95" customFormat="1">
      <c r="A1700" s="1450"/>
      <c r="B1700" s="1451"/>
      <c r="C1700" s="1452"/>
      <c r="D1700" s="1453"/>
      <c r="E1700" s="1453"/>
      <c r="F1700" s="1453"/>
    </row>
    <row r="1701" spans="1:26" s="824" customFormat="1" ht="26.4">
      <c r="A1701" s="879" t="s">
        <v>206</v>
      </c>
      <c r="B1701" s="880" t="s">
        <v>2418</v>
      </c>
      <c r="C1701" s="712"/>
      <c r="D1701" s="779"/>
      <c r="E1701" s="779"/>
      <c r="F1701" s="796"/>
      <c r="G1701" s="859"/>
      <c r="J1701" s="728"/>
    </row>
    <row r="1702" spans="1:26" customFormat="1" ht="92.4">
      <c r="A1702" s="1454"/>
      <c r="B1702" s="1457" t="s">
        <v>2419</v>
      </c>
      <c r="C1702" s="1455"/>
      <c r="D1702" s="1456"/>
      <c r="E1702" s="1456"/>
      <c r="F1702" s="1456"/>
    </row>
    <row r="1703" spans="1:26" customFormat="1" ht="39.6">
      <c r="B1703" s="1445" t="s">
        <v>2358</v>
      </c>
    </row>
    <row r="1704" spans="1:26" customFormat="1" ht="52.8">
      <c r="B1704" s="1445" t="s">
        <v>2380</v>
      </c>
    </row>
    <row r="1705" spans="1:26" customFormat="1" ht="132">
      <c r="B1705" s="1445" t="s">
        <v>2381</v>
      </c>
    </row>
    <row r="1706" spans="1:26" customFormat="1" ht="66">
      <c r="B1706" s="1444" t="s">
        <v>2382</v>
      </c>
    </row>
    <row r="1707" spans="1:26" customFormat="1" ht="105.6">
      <c r="A1707" s="1463"/>
      <c r="B1707" s="1444" t="s">
        <v>2421</v>
      </c>
    </row>
    <row r="1708" spans="1:26" customFormat="1" ht="171.6">
      <c r="A1708" s="1463"/>
      <c r="B1708" s="1444" t="s">
        <v>2420</v>
      </c>
    </row>
    <row r="1709" spans="1:26" customFormat="1" ht="171.6">
      <c r="A1709" s="1443"/>
      <c r="B1709" s="1445" t="s">
        <v>2464</v>
      </c>
    </row>
    <row r="1710" spans="1:26" customFormat="1" ht="79.2">
      <c r="B1710" s="1444" t="s">
        <v>2422</v>
      </c>
    </row>
    <row r="1711" spans="1:26" customFormat="1" ht="39.6">
      <c r="B1711" s="1445" t="s">
        <v>2365</v>
      </c>
    </row>
    <row r="1712" spans="1:26" customFormat="1">
      <c r="B1712" s="1465" t="s">
        <v>2425</v>
      </c>
      <c r="C1712" s="1447"/>
    </row>
    <row r="1713" spans="1:26" customFormat="1">
      <c r="B1713" s="1464" t="s">
        <v>2423</v>
      </c>
      <c r="C1713" s="1447" t="s">
        <v>179</v>
      </c>
      <c r="D1713" s="71">
        <v>115</v>
      </c>
      <c r="F1713" s="968">
        <f>(D1713*E1713)</f>
        <v>0</v>
      </c>
    </row>
    <row r="1714" spans="1:26" customFormat="1">
      <c r="B1714" s="1464" t="s">
        <v>2424</v>
      </c>
      <c r="C1714" s="1447" t="s">
        <v>179</v>
      </c>
      <c r="D1714" s="71">
        <v>192</v>
      </c>
      <c r="F1714" s="968">
        <f>(D1714*E1714)</f>
        <v>0</v>
      </c>
    </row>
    <row r="1715" spans="1:26" customFormat="1">
      <c r="B1715" s="1446"/>
      <c r="C1715" s="1447"/>
    </row>
    <row r="1716" spans="1:26" s="824" customFormat="1" ht="26.4">
      <c r="A1716" s="879" t="s">
        <v>207</v>
      </c>
      <c r="B1716" s="880" t="s">
        <v>2391</v>
      </c>
      <c r="C1716" s="712"/>
      <c r="D1716" s="779"/>
      <c r="E1716" s="779"/>
      <c r="F1716" s="796"/>
      <c r="G1716" s="859"/>
      <c r="J1716" s="728"/>
    </row>
    <row r="1717" spans="1:26" customFormat="1" ht="145.19999999999999">
      <c r="A1717" s="1439"/>
      <c r="B1717" s="1448" t="s">
        <v>2392</v>
      </c>
      <c r="C1717" s="1440"/>
      <c r="D1717" s="1441"/>
      <c r="E1717" s="1441"/>
      <c r="F1717" s="1441"/>
    </row>
    <row r="1718" spans="1:26" customFormat="1" ht="39.6">
      <c r="B1718" s="1445" t="s">
        <v>2358</v>
      </c>
    </row>
    <row r="1719" spans="1:26" customFormat="1" ht="145.19999999999999">
      <c r="B1719" s="1444" t="s">
        <v>2388</v>
      </c>
    </row>
    <row r="1720" spans="1:26" customFormat="1" ht="132">
      <c r="B1720" s="1444" t="s">
        <v>2389</v>
      </c>
    </row>
    <row r="1721" spans="1:26" customFormat="1" ht="105.6">
      <c r="A1721" s="1443"/>
      <c r="B1721" s="1444" t="s">
        <v>2393</v>
      </c>
    </row>
    <row r="1722" spans="1:26" customFormat="1" ht="264">
      <c r="A1722" s="1443"/>
      <c r="B1722" s="1445" t="s">
        <v>2465</v>
      </c>
    </row>
    <row r="1723" spans="1:26" customFormat="1" ht="26.4">
      <c r="B1723" s="1444" t="s">
        <v>2390</v>
      </c>
    </row>
    <row r="1724" spans="1:26" customFormat="1">
      <c r="B1724" s="1445" t="s">
        <v>2394</v>
      </c>
    </row>
    <row r="1725" spans="1:26">
      <c r="A1725" s="736" t="s">
        <v>178</v>
      </c>
      <c r="B1725" s="919" t="s">
        <v>323</v>
      </c>
      <c r="C1725" s="818"/>
      <c r="D1725" s="820"/>
      <c r="E1725" s="820"/>
      <c r="F1725" s="892"/>
      <c r="G1725" s="760"/>
      <c r="H1725" s="728"/>
      <c r="I1725" s="728"/>
      <c r="J1725" s="728"/>
      <c r="K1725" s="728"/>
      <c r="L1725" s="728"/>
      <c r="M1725" s="728"/>
      <c r="N1725" s="728"/>
      <c r="O1725" s="728"/>
      <c r="P1725" s="728"/>
      <c r="Q1725" s="728"/>
      <c r="R1725" s="728"/>
      <c r="S1725" s="728"/>
      <c r="T1725" s="728"/>
      <c r="U1725" s="728"/>
      <c r="V1725" s="728"/>
      <c r="W1725" s="728"/>
      <c r="X1725" s="728"/>
      <c r="Y1725" s="728"/>
      <c r="Z1725" s="728"/>
    </row>
    <row r="1726" spans="1:26" ht="39.6">
      <c r="A1726" s="736" t="s">
        <v>178</v>
      </c>
      <c r="B1726" s="762" t="s">
        <v>1388</v>
      </c>
      <c r="C1726" s="923"/>
      <c r="D1726" s="820"/>
      <c r="E1726" s="820"/>
      <c r="F1726" s="892"/>
      <c r="H1726" s="728"/>
      <c r="I1726" s="728"/>
      <c r="J1726" s="728"/>
      <c r="K1726" s="728"/>
      <c r="L1726" s="728"/>
      <c r="M1726" s="728"/>
      <c r="N1726" s="728"/>
      <c r="O1726" s="728"/>
      <c r="P1726" s="728"/>
      <c r="Q1726" s="728"/>
      <c r="R1726" s="728"/>
      <c r="S1726" s="728"/>
      <c r="T1726" s="728"/>
      <c r="U1726" s="728"/>
      <c r="V1726" s="728"/>
      <c r="W1726" s="728"/>
      <c r="X1726" s="728"/>
      <c r="Y1726" s="728"/>
      <c r="Z1726" s="728"/>
    </row>
    <row r="1727" spans="1:26">
      <c r="A1727" s="736" t="s">
        <v>178</v>
      </c>
      <c r="B1727" s="919" t="s">
        <v>1389</v>
      </c>
      <c r="C1727" s="827"/>
      <c r="D1727" s="1458"/>
      <c r="E1727" s="820"/>
      <c r="F1727" s="892"/>
      <c r="H1727" s="728"/>
      <c r="I1727" s="728"/>
      <c r="J1727" s="728"/>
      <c r="K1727" s="728"/>
      <c r="L1727" s="728"/>
      <c r="M1727" s="728"/>
      <c r="N1727" s="728"/>
      <c r="O1727" s="728"/>
      <c r="P1727" s="728"/>
      <c r="Q1727" s="728"/>
      <c r="R1727" s="728"/>
      <c r="S1727" s="728"/>
      <c r="T1727" s="728"/>
      <c r="U1727" s="728"/>
      <c r="V1727" s="728"/>
      <c r="W1727" s="728"/>
      <c r="X1727" s="728"/>
      <c r="Y1727" s="728"/>
      <c r="Z1727" s="728"/>
    </row>
    <row r="1728" spans="1:26" customFormat="1" ht="39.6">
      <c r="B1728" s="1445" t="s">
        <v>2365</v>
      </c>
    </row>
    <row r="1729" spans="1:26" customFormat="1" ht="39.6">
      <c r="B1729" s="1445" t="s">
        <v>2365</v>
      </c>
    </row>
    <row r="1730" spans="1:26" customFormat="1" ht="26.4">
      <c r="B1730" s="1449" t="s">
        <v>2398</v>
      </c>
      <c r="C1730" s="1447" t="s">
        <v>179</v>
      </c>
      <c r="D1730">
        <v>3753</v>
      </c>
      <c r="F1730" s="968">
        <f>(D1730*E1730)</f>
        <v>0</v>
      </c>
    </row>
    <row r="1731" spans="1:26" s="95" customFormat="1">
      <c r="A1731" s="1450"/>
      <c r="B1731" s="1451"/>
      <c r="C1731" s="1452"/>
      <c r="D1731" s="1453"/>
      <c r="E1731" s="1453"/>
      <c r="F1731" s="1453"/>
    </row>
    <row r="1732" spans="1:26" s="970" customFormat="1">
      <c r="A1732" s="879"/>
      <c r="B1732" s="929"/>
      <c r="C1732" s="712"/>
      <c r="D1732" s="779"/>
      <c r="E1732" s="779"/>
      <c r="F1732" s="796"/>
      <c r="G1732" s="969"/>
    </row>
    <row r="1733" spans="1:26" s="970" customFormat="1">
      <c r="A1733" s="907" t="str">
        <f>A1629</f>
        <v>IX.</v>
      </c>
      <c r="B1733" s="778" t="s">
        <v>1390</v>
      </c>
      <c r="C1733" s="909"/>
      <c r="D1733" s="910"/>
      <c r="E1733" s="911"/>
      <c r="F1733" s="912">
        <f>SUM(F1630:F1732)</f>
        <v>0</v>
      </c>
      <c r="G1733" s="969"/>
    </row>
    <row r="1734" spans="1:26" s="970" customFormat="1">
      <c r="A1734" s="777"/>
      <c r="B1734" s="778"/>
      <c r="C1734" s="712"/>
      <c r="D1734" s="779"/>
      <c r="E1734" s="779"/>
      <c r="F1734" s="796"/>
      <c r="G1734" s="969"/>
    </row>
    <row r="1735" spans="1:26" s="970" customFormat="1">
      <c r="A1735" s="949" t="s">
        <v>1894</v>
      </c>
      <c r="B1735" s="950" t="s">
        <v>1895</v>
      </c>
      <c r="C1735" s="951"/>
      <c r="D1735" s="952"/>
      <c r="E1735" s="952"/>
      <c r="F1735" s="952"/>
      <c r="G1735" s="969"/>
    </row>
    <row r="1736" spans="1:26" s="970" customFormat="1">
      <c r="A1736" s="956"/>
      <c r="B1736" s="957"/>
      <c r="C1736" s="958"/>
      <c r="D1736" s="959"/>
      <c r="E1736" s="960"/>
      <c r="F1736" s="961"/>
      <c r="G1736" s="969"/>
    </row>
    <row r="1737" spans="1:26" s="970" customFormat="1">
      <c r="A1737" s="963" t="s">
        <v>172</v>
      </c>
      <c r="B1737" s="964" t="s">
        <v>1899</v>
      </c>
      <c r="C1737" s="965"/>
      <c r="D1737" s="966"/>
      <c r="E1737" s="967"/>
      <c r="F1737" s="968" t="str">
        <f>IF(OR(OR(E1737=0,E1737=" "),OR(D1737=0,D1737=" "))," ",D1737*E1737)</f>
        <v xml:space="preserve"> </v>
      </c>
      <c r="G1737" s="969"/>
    </row>
    <row r="1738" spans="1:26" s="970" customFormat="1" ht="158.4">
      <c r="A1738" s="971" t="s">
        <v>175</v>
      </c>
      <c r="B1738" s="493" t="s">
        <v>2399</v>
      </c>
      <c r="C1738" s="965"/>
      <c r="D1738" s="966"/>
      <c r="E1738" s="967"/>
      <c r="F1738" s="968" t="str">
        <f>IF(OR(OR(E1738=0,E1738=" "),OR(D1738=0,D1738=" "))," ",D1738*E1738)</f>
        <v xml:space="preserve"> </v>
      </c>
      <c r="G1738" s="969"/>
    </row>
    <row r="1739" spans="1:26" s="970" customFormat="1">
      <c r="A1739" s="971"/>
      <c r="B1739" s="493"/>
      <c r="C1739" s="965" t="s">
        <v>179</v>
      </c>
      <c r="D1739" s="970">
        <v>82</v>
      </c>
      <c r="E1739" s="967"/>
      <c r="F1739" s="968">
        <f>(D1739*E1739)</f>
        <v>0</v>
      </c>
      <c r="G1739" s="969"/>
    </row>
    <row r="1740" spans="1:26" s="970" customFormat="1">
      <c r="A1740" s="972"/>
      <c r="B1740" s="973"/>
      <c r="C1740" s="974"/>
      <c r="D1740" s="975"/>
      <c r="E1740" s="975"/>
      <c r="F1740" s="969"/>
      <c r="G1740" s="969"/>
    </row>
    <row r="1741" spans="1:26" s="970" customFormat="1" ht="26.4">
      <c r="A1741" s="963" t="s">
        <v>202</v>
      </c>
      <c r="B1741" s="964" t="s">
        <v>1900</v>
      </c>
      <c r="C1741" s="965"/>
      <c r="D1741" s="966"/>
      <c r="E1741" s="967"/>
      <c r="F1741" s="968" t="str">
        <f>IF(OR(OR(E1741=0,E1741=" "),OR(D1741=0,D1741=" "))," ",D1741*E1741)</f>
        <v xml:space="preserve"> </v>
      </c>
      <c r="G1741" s="969"/>
    </row>
    <row r="1742" spans="1:26" s="955" customFormat="1" ht="66">
      <c r="A1742" s="971" t="s">
        <v>175</v>
      </c>
      <c r="B1742" s="493" t="s">
        <v>1901</v>
      </c>
      <c r="C1742" s="965"/>
      <c r="D1742" s="966"/>
      <c r="E1742" s="967"/>
      <c r="F1742" s="968" t="str">
        <f>IF(OR(OR(E1742=0,E1742=" "),OR(D1742=0,D1742=" "))," ",D1742*E1742)</f>
        <v xml:space="preserve"> </v>
      </c>
      <c r="G1742" s="953"/>
      <c r="H1742" s="954"/>
      <c r="I1742" s="954"/>
      <c r="J1742" s="954"/>
      <c r="K1742" s="954"/>
      <c r="L1742" s="954"/>
      <c r="M1742" s="954"/>
      <c r="N1742" s="954"/>
      <c r="O1742" s="954"/>
      <c r="P1742" s="954"/>
      <c r="Q1742" s="954"/>
      <c r="R1742" s="954"/>
      <c r="S1742" s="954"/>
      <c r="T1742" s="954"/>
      <c r="U1742" s="954"/>
      <c r="V1742" s="954"/>
      <c r="W1742" s="954"/>
      <c r="X1742" s="954"/>
      <c r="Y1742" s="954"/>
      <c r="Z1742" s="954"/>
    </row>
    <row r="1743" spans="1:26" s="970" customFormat="1">
      <c r="A1743" s="971"/>
      <c r="B1743" s="493"/>
      <c r="C1743" s="965" t="s">
        <v>1645</v>
      </c>
      <c r="D1743" s="970">
        <v>82</v>
      </c>
      <c r="E1743" s="967"/>
      <c r="F1743" s="968">
        <f>(D1743*E1743)</f>
        <v>0</v>
      </c>
      <c r="G1743" s="969"/>
    </row>
    <row r="1744" spans="1:26">
      <c r="A1744" s="972"/>
      <c r="B1744" s="973"/>
      <c r="C1744" s="974"/>
      <c r="D1744" s="975"/>
      <c r="E1744" s="975"/>
      <c r="F1744" s="969"/>
      <c r="G1744" s="766"/>
      <c r="H1744" s="728"/>
      <c r="I1744" s="728"/>
      <c r="J1744" s="728"/>
      <c r="K1744" s="728"/>
      <c r="L1744" s="728"/>
      <c r="M1744" s="728"/>
      <c r="N1744" s="728"/>
      <c r="O1744" s="728"/>
      <c r="P1744" s="728"/>
      <c r="Q1744" s="728"/>
      <c r="R1744" s="728"/>
      <c r="S1744" s="728"/>
      <c r="T1744" s="728"/>
      <c r="U1744" s="728"/>
      <c r="V1744" s="728"/>
      <c r="W1744" s="728"/>
      <c r="X1744" s="728"/>
      <c r="Y1744" s="728"/>
      <c r="Z1744" s="728"/>
    </row>
    <row r="1745" spans="1:26">
      <c r="A1745" s="963" t="s">
        <v>203</v>
      </c>
      <c r="B1745" s="964" t="s">
        <v>1896</v>
      </c>
      <c r="C1745" s="965"/>
      <c r="D1745" s="966"/>
      <c r="E1745" s="967"/>
      <c r="F1745" s="968" t="str">
        <f>IF(OR(OR(E1745=0,E1745=" "),OR(D1745=0,D1745=" "))," ",D1745*E1745)</f>
        <v xml:space="preserve"> </v>
      </c>
      <c r="H1745" s="728"/>
      <c r="I1745" s="728"/>
      <c r="J1745" s="728"/>
      <c r="K1745" s="728"/>
      <c r="L1745" s="728"/>
      <c r="M1745" s="728"/>
      <c r="N1745" s="728"/>
      <c r="O1745" s="728"/>
      <c r="P1745" s="728"/>
      <c r="Q1745" s="728"/>
      <c r="R1745" s="728"/>
      <c r="S1745" s="728"/>
      <c r="T1745" s="728"/>
      <c r="U1745" s="728"/>
      <c r="V1745" s="728"/>
      <c r="W1745" s="728"/>
      <c r="X1745" s="728"/>
      <c r="Y1745" s="728"/>
      <c r="Z1745" s="728"/>
    </row>
    <row r="1746" spans="1:26" ht="79.2">
      <c r="A1746" s="971" t="s">
        <v>175</v>
      </c>
      <c r="B1746" s="493" t="s">
        <v>2165</v>
      </c>
      <c r="C1746" s="965"/>
      <c r="D1746" s="966"/>
      <c r="E1746" s="967"/>
      <c r="F1746" s="968" t="str">
        <f>IF(OR(OR(E1746=0,E1746=" "),OR(D1746=0,D1746=" "))," ",D1746*E1746)</f>
        <v xml:space="preserve"> </v>
      </c>
      <c r="H1746" s="728"/>
      <c r="I1746" s="728"/>
      <c r="J1746" s="728"/>
      <c r="K1746" s="728"/>
      <c r="L1746" s="728"/>
      <c r="M1746" s="728"/>
      <c r="N1746" s="728"/>
      <c r="O1746" s="728"/>
      <c r="P1746" s="728"/>
      <c r="Q1746" s="728"/>
      <c r="R1746" s="728"/>
      <c r="S1746" s="728"/>
      <c r="T1746" s="728"/>
      <c r="U1746" s="728"/>
      <c r="V1746" s="728"/>
      <c r="W1746" s="728"/>
      <c r="X1746" s="728"/>
      <c r="Y1746" s="728"/>
      <c r="Z1746" s="728"/>
    </row>
    <row r="1747" spans="1:26">
      <c r="A1747" s="971"/>
      <c r="B1747" s="493"/>
      <c r="C1747" s="965" t="s">
        <v>201</v>
      </c>
      <c r="D1747" s="970">
        <v>1</v>
      </c>
      <c r="E1747" s="967"/>
      <c r="F1747" s="968">
        <f>(D1747*E1747)</f>
        <v>0</v>
      </c>
      <c r="H1747" s="728"/>
      <c r="I1747" s="728"/>
      <c r="J1747" s="728"/>
      <c r="K1747" s="728"/>
      <c r="L1747" s="728"/>
      <c r="M1747" s="728"/>
      <c r="N1747" s="728"/>
      <c r="O1747" s="728"/>
      <c r="P1747" s="728"/>
      <c r="Q1747" s="728"/>
      <c r="R1747" s="728"/>
      <c r="S1747" s="728"/>
      <c r="T1747" s="728"/>
      <c r="U1747" s="728"/>
      <c r="V1747" s="728"/>
      <c r="W1747" s="728"/>
      <c r="X1747" s="728"/>
      <c r="Y1747" s="728"/>
      <c r="Z1747" s="728"/>
    </row>
    <row r="1748" spans="1:26">
      <c r="A1748" s="971"/>
      <c r="B1748" s="493"/>
      <c r="C1748" s="965"/>
      <c r="D1748" s="970"/>
      <c r="E1748" s="967"/>
      <c r="F1748" s="968"/>
      <c r="H1748" s="728"/>
      <c r="I1748" s="728"/>
      <c r="J1748" s="728"/>
      <c r="K1748" s="728"/>
      <c r="L1748" s="728"/>
      <c r="M1748" s="728"/>
      <c r="N1748" s="728"/>
      <c r="O1748" s="728"/>
      <c r="P1748" s="728"/>
      <c r="Q1748" s="728"/>
      <c r="R1748" s="728"/>
      <c r="S1748" s="728"/>
      <c r="T1748" s="728"/>
      <c r="U1748" s="728"/>
      <c r="V1748" s="728"/>
      <c r="W1748" s="728"/>
      <c r="X1748" s="728"/>
      <c r="Y1748" s="728"/>
      <c r="Z1748" s="728"/>
    </row>
    <row r="1749" spans="1:26" ht="26.4">
      <c r="A1749" s="763" t="s">
        <v>205</v>
      </c>
      <c r="B1749" s="764" t="s">
        <v>1629</v>
      </c>
      <c r="C1749" s="738"/>
      <c r="D1749" s="748"/>
      <c r="E1749" s="749"/>
      <c r="F1749" s="757">
        <f>D1749*E1749</f>
        <v>0</v>
      </c>
      <c r="H1749" s="728"/>
      <c r="I1749" s="728"/>
      <c r="J1749" s="728"/>
      <c r="K1749" s="728"/>
      <c r="L1749" s="728"/>
      <c r="M1749" s="728"/>
      <c r="N1749" s="728"/>
      <c r="O1749" s="728"/>
      <c r="P1749" s="728"/>
      <c r="Q1749" s="728"/>
      <c r="R1749" s="728"/>
      <c r="S1749" s="728"/>
      <c r="T1749" s="728"/>
      <c r="U1749" s="728"/>
      <c r="V1749" s="728"/>
      <c r="W1749" s="728"/>
      <c r="X1749" s="728"/>
      <c r="Y1749" s="728"/>
      <c r="Z1749" s="728"/>
    </row>
    <row r="1750" spans="1:26" ht="92.4">
      <c r="A1750" s="736"/>
      <c r="B1750" s="747" t="s">
        <v>2132</v>
      </c>
      <c r="C1750" s="738"/>
      <c r="D1750" s="748"/>
      <c r="E1750" s="749"/>
      <c r="F1750" s="757">
        <f>D1750*E1750</f>
        <v>0</v>
      </c>
      <c r="H1750" s="728"/>
      <c r="I1750" s="728"/>
      <c r="J1750" s="728"/>
      <c r="K1750" s="728"/>
      <c r="L1750" s="728"/>
      <c r="M1750" s="728"/>
      <c r="N1750" s="728"/>
      <c r="O1750" s="728"/>
      <c r="P1750" s="728"/>
      <c r="Q1750" s="728"/>
      <c r="R1750" s="728"/>
      <c r="S1750" s="728"/>
      <c r="T1750" s="728"/>
      <c r="U1750" s="728"/>
      <c r="V1750" s="728"/>
      <c r="W1750" s="728"/>
      <c r="X1750" s="728"/>
      <c r="Y1750" s="728"/>
      <c r="Z1750" s="728"/>
    </row>
    <row r="1751" spans="1:26">
      <c r="A1751" s="736"/>
      <c r="B1751" s="747" t="s">
        <v>333</v>
      </c>
      <c r="C1751" s="738"/>
      <c r="D1751" s="748"/>
      <c r="E1751" s="749"/>
      <c r="F1751" s="757">
        <f>D1751*E1751</f>
        <v>0</v>
      </c>
      <c r="H1751" s="728"/>
      <c r="I1751" s="728"/>
      <c r="J1751" s="728"/>
      <c r="K1751" s="728"/>
      <c r="L1751" s="728"/>
      <c r="M1751" s="728"/>
      <c r="N1751" s="728"/>
      <c r="O1751" s="728"/>
      <c r="P1751" s="728"/>
      <c r="Q1751" s="728"/>
      <c r="R1751" s="728"/>
      <c r="S1751" s="728"/>
      <c r="T1751" s="728"/>
      <c r="U1751" s="728"/>
      <c r="V1751" s="728"/>
      <c r="W1751" s="728"/>
      <c r="X1751" s="728"/>
      <c r="Y1751" s="728"/>
      <c r="Z1751" s="728"/>
    </row>
    <row r="1752" spans="1:26">
      <c r="A1752" s="736"/>
      <c r="B1752" s="747"/>
      <c r="C1752" s="738" t="s">
        <v>215</v>
      </c>
      <c r="D1752" s="748">
        <v>4</v>
      </c>
      <c r="E1752" s="749"/>
      <c r="F1752" s="757">
        <f>D1752*E1752</f>
        <v>0</v>
      </c>
      <c r="H1752" s="728"/>
      <c r="I1752" s="728"/>
      <c r="J1752" s="728"/>
      <c r="K1752" s="728"/>
      <c r="L1752" s="728"/>
      <c r="M1752" s="728"/>
      <c r="N1752" s="728"/>
      <c r="O1752" s="728"/>
      <c r="P1752" s="728"/>
      <c r="Q1752" s="728"/>
      <c r="R1752" s="728"/>
      <c r="S1752" s="728"/>
      <c r="T1752" s="728"/>
      <c r="U1752" s="728"/>
      <c r="V1752" s="728"/>
      <c r="W1752" s="728"/>
      <c r="X1752" s="728"/>
      <c r="Y1752" s="728"/>
      <c r="Z1752" s="728"/>
    </row>
    <row r="1753" spans="1:26">
      <c r="A1753" s="971"/>
      <c r="B1753" s="493"/>
      <c r="C1753" s="965"/>
      <c r="D1753" s="970"/>
      <c r="E1753" s="967"/>
      <c r="F1753" s="968"/>
      <c r="H1753" s="728"/>
      <c r="I1753" s="728"/>
      <c r="J1753" s="728"/>
      <c r="K1753" s="728"/>
      <c r="L1753" s="728"/>
      <c r="M1753" s="728"/>
      <c r="N1753" s="728"/>
      <c r="O1753" s="728"/>
      <c r="P1753" s="728"/>
      <c r="Q1753" s="728"/>
      <c r="R1753" s="728"/>
      <c r="S1753" s="728"/>
      <c r="T1753" s="728"/>
      <c r="U1753" s="728"/>
      <c r="V1753" s="728"/>
      <c r="W1753" s="728"/>
      <c r="X1753" s="728"/>
      <c r="Y1753" s="728"/>
      <c r="Z1753" s="728"/>
    </row>
    <row r="1754" spans="1:26" ht="39.6">
      <c r="A1754" s="763" t="s">
        <v>206</v>
      </c>
      <c r="B1754" s="764" t="s">
        <v>2252</v>
      </c>
      <c r="C1754" s="965"/>
      <c r="D1754" s="970"/>
      <c r="E1754" s="967"/>
      <c r="F1754" s="968"/>
      <c r="H1754" s="728"/>
      <c r="I1754" s="728"/>
      <c r="J1754" s="728"/>
      <c r="K1754" s="728"/>
      <c r="L1754" s="728"/>
      <c r="M1754" s="728"/>
      <c r="N1754" s="728"/>
      <c r="O1754" s="728"/>
      <c r="P1754" s="728"/>
      <c r="Q1754" s="728"/>
      <c r="R1754" s="728"/>
      <c r="S1754" s="728"/>
      <c r="T1754" s="728"/>
      <c r="U1754" s="728"/>
      <c r="V1754" s="728"/>
      <c r="W1754" s="728"/>
      <c r="X1754" s="728"/>
      <c r="Y1754" s="728"/>
      <c r="Z1754" s="728"/>
    </row>
    <row r="1755" spans="1:26" ht="105.6">
      <c r="A1755" s="736"/>
      <c r="B1755" s="747" t="s">
        <v>2254</v>
      </c>
      <c r="C1755" s="738"/>
      <c r="D1755" s="748"/>
      <c r="E1755" s="749"/>
      <c r="F1755" s="757">
        <f t="shared" ref="F1755:F1761" si="85">D1755*E1755</f>
        <v>0</v>
      </c>
      <c r="H1755" s="728"/>
      <c r="I1755" s="728"/>
      <c r="J1755" s="728"/>
      <c r="K1755" s="728"/>
      <c r="L1755" s="728"/>
      <c r="M1755" s="728"/>
      <c r="N1755" s="728"/>
      <c r="O1755" s="728"/>
      <c r="P1755" s="728"/>
      <c r="Q1755" s="728"/>
      <c r="R1755" s="728"/>
      <c r="S1755" s="728"/>
      <c r="T1755" s="728"/>
      <c r="U1755" s="728"/>
      <c r="V1755" s="728"/>
      <c r="W1755" s="728"/>
      <c r="X1755" s="728"/>
      <c r="Y1755" s="728"/>
      <c r="Z1755" s="728"/>
    </row>
    <row r="1756" spans="1:26">
      <c r="A1756" s="736"/>
      <c r="B1756" s="747" t="s">
        <v>306</v>
      </c>
      <c r="C1756" s="738"/>
      <c r="D1756" s="748"/>
      <c r="E1756" s="749"/>
      <c r="F1756" s="757">
        <f t="shared" si="85"/>
        <v>0</v>
      </c>
      <c r="H1756" s="728"/>
      <c r="I1756" s="728"/>
      <c r="J1756" s="728"/>
      <c r="K1756" s="728"/>
      <c r="L1756" s="728"/>
      <c r="M1756" s="728"/>
      <c r="N1756" s="728"/>
      <c r="O1756" s="728"/>
      <c r="P1756" s="728"/>
      <c r="Q1756" s="728"/>
      <c r="R1756" s="728"/>
      <c r="S1756" s="728"/>
      <c r="T1756" s="728"/>
      <c r="U1756" s="728"/>
      <c r="V1756" s="728"/>
      <c r="W1756" s="728"/>
      <c r="X1756" s="728"/>
      <c r="Y1756" s="728"/>
      <c r="Z1756" s="728"/>
    </row>
    <row r="1757" spans="1:26">
      <c r="A1757" s="736" t="s">
        <v>178</v>
      </c>
      <c r="B1757" s="747" t="s">
        <v>2253</v>
      </c>
      <c r="C1757" s="738"/>
      <c r="D1757" s="748"/>
      <c r="E1757" s="749"/>
      <c r="F1757" s="757"/>
      <c r="H1757" s="728"/>
      <c r="I1757" s="728"/>
      <c r="J1757" s="728"/>
      <c r="K1757" s="728"/>
      <c r="L1757" s="728"/>
      <c r="M1757" s="728"/>
      <c r="N1757" s="728"/>
      <c r="O1757" s="728"/>
      <c r="P1757" s="728"/>
      <c r="Q1757" s="728"/>
      <c r="R1757" s="728"/>
      <c r="S1757" s="728"/>
      <c r="T1757" s="728"/>
      <c r="U1757" s="728"/>
      <c r="V1757" s="728"/>
      <c r="W1757" s="728"/>
      <c r="X1757" s="728"/>
      <c r="Y1757" s="728"/>
      <c r="Z1757" s="728"/>
    </row>
    <row r="1758" spans="1:26">
      <c r="A1758" s="736" t="s">
        <v>178</v>
      </c>
      <c r="B1758" s="770" t="s">
        <v>2221</v>
      </c>
      <c r="C1758" s="738"/>
      <c r="D1758" s="748"/>
      <c r="E1758" s="749">
        <v>0</v>
      </c>
      <c r="F1758" s="757">
        <f t="shared" si="85"/>
        <v>0</v>
      </c>
      <c r="H1758" s="728"/>
      <c r="I1758" s="728"/>
      <c r="J1758" s="728"/>
      <c r="K1758" s="728"/>
      <c r="L1758" s="728"/>
      <c r="M1758" s="728"/>
      <c r="N1758" s="728"/>
      <c r="O1758" s="728"/>
      <c r="P1758" s="728"/>
      <c r="Q1758" s="728"/>
      <c r="R1758" s="728"/>
      <c r="S1758" s="728"/>
      <c r="T1758" s="728"/>
      <c r="U1758" s="728"/>
      <c r="V1758" s="728"/>
      <c r="W1758" s="728"/>
      <c r="X1758" s="728"/>
      <c r="Y1758" s="728"/>
      <c r="Z1758" s="728"/>
    </row>
    <row r="1759" spans="1:26" ht="39.6">
      <c r="A1759" s="736" t="s">
        <v>178</v>
      </c>
      <c r="B1759" s="90" t="s">
        <v>313</v>
      </c>
      <c r="C1759" s="738"/>
      <c r="D1759" s="748"/>
      <c r="E1759" s="749">
        <v>0</v>
      </c>
      <c r="F1759" s="757">
        <f t="shared" si="85"/>
        <v>0</v>
      </c>
      <c r="H1759" s="728"/>
      <c r="I1759" s="728"/>
      <c r="J1759" s="728"/>
      <c r="K1759" s="728"/>
      <c r="L1759" s="728"/>
      <c r="M1759" s="728"/>
      <c r="N1759" s="728"/>
      <c r="O1759" s="728"/>
      <c r="P1759" s="728"/>
      <c r="Q1759" s="728"/>
      <c r="R1759" s="728"/>
      <c r="S1759" s="728"/>
      <c r="T1759" s="728"/>
      <c r="U1759" s="728"/>
      <c r="V1759" s="728"/>
      <c r="W1759" s="728"/>
      <c r="X1759" s="728"/>
      <c r="Y1759" s="728"/>
      <c r="Z1759" s="728"/>
    </row>
    <row r="1760" spans="1:26">
      <c r="A1760" s="736"/>
      <c r="B1760" s="747" t="s">
        <v>1628</v>
      </c>
      <c r="C1760" s="738"/>
      <c r="D1760" s="748"/>
      <c r="E1760" s="749"/>
      <c r="F1760" s="757">
        <f t="shared" si="85"/>
        <v>0</v>
      </c>
      <c r="H1760" s="728"/>
      <c r="I1760" s="728"/>
      <c r="J1760" s="728"/>
      <c r="K1760" s="728"/>
      <c r="L1760" s="728"/>
      <c r="M1760" s="728"/>
      <c r="N1760" s="728"/>
      <c r="O1760" s="728"/>
      <c r="P1760" s="728"/>
      <c r="Q1760" s="728"/>
      <c r="R1760" s="728"/>
      <c r="S1760" s="728"/>
      <c r="T1760" s="728"/>
      <c r="U1760" s="728"/>
      <c r="V1760" s="728"/>
      <c r="W1760" s="728"/>
      <c r="X1760" s="728"/>
      <c r="Y1760" s="728"/>
      <c r="Z1760" s="728"/>
    </row>
    <row r="1761" spans="1:26">
      <c r="A1761" s="736"/>
      <c r="B1761" s="747"/>
      <c r="C1761" s="738" t="s">
        <v>201</v>
      </c>
      <c r="D1761" s="748">
        <v>1</v>
      </c>
      <c r="E1761" s="749"/>
      <c r="F1761" s="757">
        <f t="shared" si="85"/>
        <v>0</v>
      </c>
      <c r="H1761" s="728"/>
      <c r="I1761" s="728"/>
      <c r="J1761" s="728"/>
      <c r="K1761" s="728"/>
      <c r="L1761" s="728"/>
      <c r="M1761" s="728"/>
      <c r="N1761" s="728"/>
      <c r="O1761" s="728"/>
      <c r="P1761" s="728"/>
      <c r="Q1761" s="728"/>
      <c r="R1761" s="728"/>
      <c r="S1761" s="728"/>
      <c r="T1761" s="728"/>
      <c r="U1761" s="728"/>
      <c r="V1761" s="728"/>
      <c r="W1761" s="728"/>
      <c r="X1761" s="728"/>
      <c r="Y1761" s="728"/>
      <c r="Z1761" s="728"/>
    </row>
    <row r="1762" spans="1:26">
      <c r="A1762" s="971"/>
      <c r="B1762" s="493"/>
      <c r="C1762" s="965"/>
      <c r="D1762" s="970"/>
      <c r="E1762" s="967"/>
      <c r="F1762" s="968"/>
      <c r="H1762" s="728"/>
      <c r="I1762" s="728"/>
      <c r="J1762" s="728"/>
      <c r="K1762" s="728"/>
      <c r="L1762" s="728"/>
      <c r="M1762" s="728"/>
      <c r="N1762" s="728"/>
      <c r="O1762" s="728"/>
      <c r="P1762" s="728"/>
      <c r="Q1762" s="728"/>
      <c r="R1762" s="728"/>
      <c r="S1762" s="728"/>
      <c r="T1762" s="728"/>
      <c r="U1762" s="728"/>
      <c r="V1762" s="728"/>
      <c r="W1762" s="728"/>
      <c r="X1762" s="728"/>
      <c r="Y1762" s="728"/>
      <c r="Z1762" s="728"/>
    </row>
    <row r="1763" spans="1:26" ht="39.6">
      <c r="A1763" s="763" t="s">
        <v>207</v>
      </c>
      <c r="B1763" s="492" t="s">
        <v>2302</v>
      </c>
      <c r="C1763" s="965"/>
      <c r="D1763" s="970"/>
      <c r="E1763" s="967"/>
      <c r="F1763" s="968"/>
      <c r="H1763" s="728"/>
      <c r="I1763" s="728"/>
      <c r="J1763" s="728"/>
      <c r="K1763" s="728"/>
      <c r="L1763" s="728"/>
      <c r="M1763" s="728"/>
      <c r="N1763" s="728"/>
      <c r="O1763" s="728"/>
      <c r="P1763" s="728"/>
      <c r="Q1763" s="728"/>
      <c r="R1763" s="728"/>
      <c r="S1763" s="728"/>
      <c r="T1763" s="728"/>
      <c r="U1763" s="728"/>
      <c r="V1763" s="728"/>
      <c r="W1763" s="728"/>
      <c r="X1763" s="728"/>
      <c r="Y1763" s="728"/>
      <c r="Z1763" s="728"/>
    </row>
    <row r="1764" spans="1:26" ht="145.19999999999999">
      <c r="A1764" s="971"/>
      <c r="B1764" s="493" t="s">
        <v>2304</v>
      </c>
      <c r="C1764" s="965"/>
      <c r="D1764" s="970"/>
      <c r="E1764" s="967"/>
      <c r="F1764" s="968"/>
      <c r="H1764" s="728"/>
      <c r="I1764" s="728"/>
      <c r="J1764" s="728"/>
      <c r="K1764" s="728"/>
      <c r="L1764" s="728"/>
      <c r="M1764" s="728"/>
      <c r="N1764" s="728"/>
      <c r="O1764" s="728"/>
      <c r="P1764" s="728"/>
      <c r="Q1764" s="728"/>
      <c r="R1764" s="728"/>
      <c r="S1764" s="728"/>
      <c r="T1764" s="728"/>
      <c r="U1764" s="728"/>
      <c r="V1764" s="728"/>
      <c r="W1764" s="728"/>
      <c r="X1764" s="728"/>
      <c r="Y1764" s="728"/>
      <c r="Z1764" s="728"/>
    </row>
    <row r="1765" spans="1:26">
      <c r="A1765" s="736"/>
      <c r="B1765" s="747" t="s">
        <v>306</v>
      </c>
      <c r="C1765" s="738"/>
      <c r="D1765" s="748"/>
      <c r="E1765" s="749"/>
      <c r="F1765" s="757">
        <f t="shared" ref="F1765" si="86">D1765*E1765</f>
        <v>0</v>
      </c>
      <c r="H1765" s="728"/>
      <c r="I1765" s="728"/>
      <c r="J1765" s="728"/>
      <c r="K1765" s="728"/>
      <c r="L1765" s="728"/>
      <c r="M1765" s="728"/>
      <c r="N1765" s="728"/>
      <c r="O1765" s="728"/>
      <c r="P1765" s="728"/>
      <c r="Q1765" s="728"/>
      <c r="R1765" s="728"/>
      <c r="S1765" s="728"/>
      <c r="T1765" s="728"/>
      <c r="U1765" s="728"/>
      <c r="V1765" s="728"/>
      <c r="W1765" s="728"/>
      <c r="X1765" s="728"/>
      <c r="Y1765" s="728"/>
      <c r="Z1765" s="728"/>
    </row>
    <row r="1766" spans="1:26" ht="26.4">
      <c r="A1766" s="736" t="s">
        <v>178</v>
      </c>
      <c r="B1766" s="747" t="s">
        <v>2303</v>
      </c>
      <c r="C1766" s="738"/>
      <c r="D1766" s="748"/>
      <c r="E1766" s="749"/>
      <c r="F1766" s="757"/>
      <c r="H1766" s="728"/>
      <c r="I1766" s="728"/>
      <c r="J1766" s="728"/>
      <c r="K1766" s="728"/>
      <c r="L1766" s="728"/>
      <c r="M1766" s="728"/>
      <c r="N1766" s="728"/>
      <c r="O1766" s="728"/>
      <c r="P1766" s="728"/>
      <c r="Q1766" s="728"/>
      <c r="R1766" s="728"/>
      <c r="S1766" s="728"/>
      <c r="T1766" s="728"/>
      <c r="U1766" s="728"/>
      <c r="V1766" s="728"/>
      <c r="W1766" s="728"/>
      <c r="X1766" s="728"/>
      <c r="Y1766" s="728"/>
      <c r="Z1766" s="728"/>
    </row>
    <row r="1767" spans="1:26">
      <c r="A1767" s="736" t="s">
        <v>178</v>
      </c>
      <c r="B1767" s="770" t="s">
        <v>2221</v>
      </c>
      <c r="C1767" s="738"/>
      <c r="D1767" s="748"/>
      <c r="E1767" s="749">
        <v>0</v>
      </c>
      <c r="F1767" s="757">
        <f t="shared" ref="F1767:F1770" si="87">D1767*E1767</f>
        <v>0</v>
      </c>
      <c r="H1767" s="728"/>
      <c r="I1767" s="728"/>
      <c r="J1767" s="728"/>
      <c r="K1767" s="728"/>
      <c r="L1767" s="728"/>
      <c r="M1767" s="728"/>
      <c r="N1767" s="728"/>
      <c r="O1767" s="728"/>
      <c r="P1767" s="728"/>
      <c r="Q1767" s="728"/>
      <c r="R1767" s="728"/>
      <c r="S1767" s="728"/>
      <c r="T1767" s="728"/>
      <c r="U1767" s="728"/>
      <c r="V1767" s="728"/>
      <c r="W1767" s="728"/>
      <c r="X1767" s="728"/>
      <c r="Y1767" s="728"/>
      <c r="Z1767" s="728"/>
    </row>
    <row r="1768" spans="1:26" ht="39.6">
      <c r="A1768" s="736" t="s">
        <v>178</v>
      </c>
      <c r="B1768" s="90" t="s">
        <v>313</v>
      </c>
      <c r="C1768" s="738"/>
      <c r="D1768" s="748"/>
      <c r="E1768" s="749">
        <v>0</v>
      </c>
      <c r="F1768" s="757">
        <f t="shared" si="87"/>
        <v>0</v>
      </c>
      <c r="H1768" s="728"/>
      <c r="I1768" s="728"/>
      <c r="J1768" s="728"/>
      <c r="K1768" s="728"/>
      <c r="L1768" s="728"/>
      <c r="M1768" s="728"/>
      <c r="N1768" s="728"/>
      <c r="O1768" s="728"/>
      <c r="P1768" s="728"/>
      <c r="Q1768" s="728"/>
      <c r="R1768" s="728"/>
      <c r="S1768" s="728"/>
      <c r="T1768" s="728"/>
      <c r="U1768" s="728"/>
      <c r="V1768" s="728"/>
      <c r="W1768" s="728"/>
      <c r="X1768" s="728"/>
      <c r="Y1768" s="728"/>
      <c r="Z1768" s="728"/>
    </row>
    <row r="1769" spans="1:26">
      <c r="A1769" s="736"/>
      <c r="B1769" s="747" t="s">
        <v>221</v>
      </c>
      <c r="C1769" s="738"/>
      <c r="D1769" s="748"/>
      <c r="E1769" s="749"/>
      <c r="F1769" s="757">
        <f t="shared" si="87"/>
        <v>0</v>
      </c>
      <c r="H1769" s="728"/>
      <c r="I1769" s="728"/>
      <c r="J1769" s="728"/>
      <c r="K1769" s="728"/>
      <c r="L1769" s="728"/>
      <c r="M1769" s="728"/>
      <c r="N1769" s="728"/>
      <c r="O1769" s="728"/>
      <c r="P1769" s="728"/>
      <c r="Q1769" s="728"/>
      <c r="R1769" s="728"/>
      <c r="S1769" s="728"/>
      <c r="T1769" s="728"/>
      <c r="U1769" s="728"/>
      <c r="V1769" s="728"/>
      <c r="W1769" s="728"/>
      <c r="X1769" s="728"/>
      <c r="Y1769" s="728"/>
      <c r="Z1769" s="728"/>
    </row>
    <row r="1770" spans="1:26">
      <c r="A1770" s="736"/>
      <c r="B1770" s="747"/>
      <c r="C1770" s="738" t="s">
        <v>179</v>
      </c>
      <c r="D1770" s="815">
        <v>3925</v>
      </c>
      <c r="E1770" s="749"/>
      <c r="F1770" s="757">
        <f t="shared" si="87"/>
        <v>0</v>
      </c>
      <c r="H1770" s="728"/>
      <c r="I1770" s="728"/>
      <c r="J1770" s="728"/>
      <c r="K1770" s="728"/>
      <c r="L1770" s="728"/>
      <c r="M1770" s="728"/>
      <c r="N1770" s="728"/>
      <c r="O1770" s="728"/>
      <c r="P1770" s="728"/>
      <c r="Q1770" s="728"/>
      <c r="R1770" s="728"/>
      <c r="S1770" s="728"/>
      <c r="T1770" s="728"/>
      <c r="U1770" s="728"/>
      <c r="V1770" s="728"/>
      <c r="W1770" s="728"/>
      <c r="X1770" s="728"/>
      <c r="Y1770" s="728"/>
      <c r="Z1770" s="728"/>
    </row>
    <row r="1771" spans="1:26">
      <c r="A1771" s="971"/>
      <c r="B1771" s="493"/>
      <c r="C1771" s="965"/>
      <c r="D1771" s="970"/>
      <c r="E1771" s="967"/>
      <c r="F1771" s="968"/>
      <c r="H1771" s="728"/>
      <c r="I1771" s="728"/>
      <c r="J1771" s="728"/>
      <c r="K1771" s="728"/>
      <c r="L1771" s="728"/>
      <c r="M1771" s="728"/>
      <c r="N1771" s="728"/>
      <c r="O1771" s="728"/>
      <c r="P1771" s="728"/>
      <c r="Q1771" s="728"/>
      <c r="R1771" s="728"/>
      <c r="S1771" s="728"/>
      <c r="T1771" s="728"/>
      <c r="U1771" s="728"/>
      <c r="V1771" s="728"/>
      <c r="W1771" s="728"/>
      <c r="X1771" s="728"/>
      <c r="Y1771" s="728"/>
      <c r="Z1771" s="728"/>
    </row>
    <row r="1772" spans="1:26">
      <c r="A1772" s="777" t="s">
        <v>208</v>
      </c>
      <c r="B1772" s="778" t="s">
        <v>1843</v>
      </c>
      <c r="C1772" s="1382"/>
      <c r="D1772" s="1383"/>
      <c r="E1772" s="814"/>
      <c r="F1772" s="442">
        <f t="shared" ref="F1772:F1798" si="88">D1772*E1772</f>
        <v>0</v>
      </c>
      <c r="H1772" s="728"/>
      <c r="I1772" s="728"/>
      <c r="J1772" s="728"/>
      <c r="K1772" s="728"/>
      <c r="L1772" s="728"/>
      <c r="M1772" s="728"/>
      <c r="N1772" s="728"/>
      <c r="O1772" s="728"/>
      <c r="P1772" s="728"/>
      <c r="Q1772" s="728"/>
      <c r="R1772" s="728"/>
      <c r="S1772" s="728"/>
      <c r="T1772" s="728"/>
      <c r="U1772" s="728"/>
      <c r="V1772" s="728"/>
      <c r="W1772" s="728"/>
      <c r="X1772" s="728"/>
      <c r="Y1772" s="728"/>
      <c r="Z1772" s="728"/>
    </row>
    <row r="1773" spans="1:26" ht="52.8">
      <c r="A1773" s="777"/>
      <c r="B1773" s="928" t="s">
        <v>2316</v>
      </c>
      <c r="C1773" s="1382"/>
      <c r="D1773" s="1383"/>
      <c r="E1773" s="814"/>
      <c r="F1773" s="442">
        <f t="shared" si="88"/>
        <v>0</v>
      </c>
      <c r="G1773" s="760"/>
      <c r="H1773" s="728"/>
      <c r="I1773" s="728"/>
      <c r="J1773" s="728"/>
      <c r="K1773" s="728"/>
      <c r="L1773" s="728"/>
      <c r="M1773" s="728"/>
      <c r="N1773" s="728"/>
      <c r="O1773" s="728"/>
      <c r="P1773" s="728"/>
      <c r="Q1773" s="728"/>
      <c r="R1773" s="728"/>
      <c r="S1773" s="728"/>
      <c r="T1773" s="728"/>
      <c r="U1773" s="728"/>
      <c r="V1773" s="728"/>
      <c r="W1773" s="728"/>
      <c r="X1773" s="728"/>
      <c r="Y1773" s="728"/>
      <c r="Z1773" s="728"/>
    </row>
    <row r="1774" spans="1:26">
      <c r="A1774" s="777"/>
      <c r="B1774" s="928" t="s">
        <v>435</v>
      </c>
      <c r="C1774" s="1382"/>
      <c r="D1774" s="1383"/>
      <c r="E1774" s="814"/>
      <c r="F1774" s="442">
        <f t="shared" si="88"/>
        <v>0</v>
      </c>
      <c r="H1774" s="728"/>
      <c r="I1774" s="728"/>
      <c r="J1774" s="728"/>
      <c r="K1774" s="728"/>
      <c r="L1774" s="728"/>
      <c r="M1774" s="728"/>
      <c r="N1774" s="728"/>
      <c r="O1774" s="728"/>
      <c r="P1774" s="728"/>
      <c r="Q1774" s="728"/>
      <c r="R1774" s="728"/>
      <c r="S1774" s="728"/>
      <c r="T1774" s="728"/>
      <c r="U1774" s="728"/>
      <c r="V1774" s="728"/>
      <c r="W1774" s="728"/>
      <c r="X1774" s="728"/>
      <c r="Y1774" s="728"/>
      <c r="Z1774" s="728"/>
    </row>
    <row r="1775" spans="1:26">
      <c r="A1775" s="777"/>
      <c r="B1775" s="893" t="s">
        <v>322</v>
      </c>
      <c r="C1775" s="1382"/>
      <c r="D1775" s="1383"/>
      <c r="E1775" s="814"/>
      <c r="F1775" s="442">
        <f t="shared" si="88"/>
        <v>0</v>
      </c>
      <c r="H1775" s="728"/>
      <c r="I1775" s="728"/>
      <c r="J1775" s="728"/>
      <c r="K1775" s="728"/>
      <c r="L1775" s="728"/>
      <c r="M1775" s="728"/>
      <c r="N1775" s="728"/>
      <c r="O1775" s="728"/>
      <c r="P1775" s="728"/>
      <c r="Q1775" s="728"/>
      <c r="R1775" s="728"/>
      <c r="S1775" s="728"/>
      <c r="T1775" s="728"/>
      <c r="U1775" s="728"/>
      <c r="V1775" s="728"/>
      <c r="W1775" s="728"/>
      <c r="X1775" s="728"/>
      <c r="Y1775" s="728"/>
      <c r="Z1775" s="728"/>
    </row>
    <row r="1776" spans="1:26" ht="39.6">
      <c r="A1776" s="736" t="s">
        <v>178</v>
      </c>
      <c r="B1776" s="893" t="s">
        <v>1423</v>
      </c>
      <c r="C1776" s="1382"/>
      <c r="D1776" s="1383"/>
      <c r="E1776" s="814"/>
      <c r="F1776" s="442">
        <f t="shared" si="88"/>
        <v>0</v>
      </c>
      <c r="H1776" s="728"/>
      <c r="I1776" s="728"/>
      <c r="J1776" s="728"/>
      <c r="K1776" s="728"/>
      <c r="L1776" s="728"/>
      <c r="M1776" s="728"/>
      <c r="N1776" s="728"/>
      <c r="O1776" s="728"/>
      <c r="P1776" s="728"/>
      <c r="Q1776" s="728"/>
      <c r="R1776" s="728"/>
      <c r="S1776" s="728"/>
      <c r="T1776" s="728"/>
      <c r="U1776" s="728"/>
      <c r="V1776" s="728"/>
      <c r="W1776" s="728"/>
      <c r="X1776" s="728"/>
      <c r="Y1776" s="728"/>
      <c r="Z1776" s="728"/>
    </row>
    <row r="1777" spans="1:26" ht="26.4">
      <c r="A1777" s="736" t="s">
        <v>178</v>
      </c>
      <c r="B1777" s="928" t="s">
        <v>1844</v>
      </c>
      <c r="C1777" s="1382"/>
      <c r="D1777" s="1383"/>
      <c r="E1777" s="814"/>
      <c r="F1777" s="442">
        <f t="shared" si="88"/>
        <v>0</v>
      </c>
      <c r="H1777" s="728"/>
      <c r="I1777" s="728"/>
      <c r="J1777" s="728"/>
      <c r="K1777" s="728"/>
      <c r="L1777" s="728"/>
      <c r="M1777" s="728"/>
      <c r="N1777" s="728"/>
      <c r="O1777" s="728"/>
      <c r="P1777" s="728"/>
      <c r="Q1777" s="728"/>
      <c r="R1777" s="728"/>
      <c r="S1777" s="728"/>
      <c r="T1777" s="728"/>
      <c r="U1777" s="728"/>
      <c r="V1777" s="728"/>
      <c r="W1777" s="728"/>
      <c r="X1777" s="728"/>
      <c r="Y1777" s="728"/>
      <c r="Z1777" s="728"/>
    </row>
    <row r="1778" spans="1:26" s="93" customFormat="1" ht="26.4">
      <c r="A1778" s="736" t="s">
        <v>178</v>
      </c>
      <c r="B1778" s="893" t="s">
        <v>344</v>
      </c>
      <c r="D1778" s="820"/>
      <c r="E1778" s="887"/>
      <c r="F1778" s="442">
        <f t="shared" si="88"/>
        <v>0</v>
      </c>
      <c r="G1778" s="500"/>
      <c r="H1778" s="94"/>
      <c r="I1778" s="887"/>
    </row>
    <row r="1779" spans="1:26" s="93" customFormat="1" ht="39.6">
      <c r="A1779" s="736" t="s">
        <v>178</v>
      </c>
      <c r="B1779" s="893" t="s">
        <v>343</v>
      </c>
      <c r="D1779" s="820"/>
      <c r="E1779" s="887"/>
      <c r="F1779" s="442">
        <f t="shared" si="88"/>
        <v>0</v>
      </c>
      <c r="G1779" s="500"/>
      <c r="H1779" s="94"/>
      <c r="I1779" s="887"/>
    </row>
    <row r="1780" spans="1:26" s="824" customFormat="1">
      <c r="A1780" s="736" t="s">
        <v>178</v>
      </c>
      <c r="B1780" s="919" t="s">
        <v>323</v>
      </c>
      <c r="C1780" s="818"/>
      <c r="D1780" s="820"/>
      <c r="E1780" s="820"/>
      <c r="F1780" s="442">
        <f t="shared" si="88"/>
        <v>0</v>
      </c>
      <c r="G1780" s="859"/>
    </row>
    <row r="1781" spans="1:26" s="824" customFormat="1" ht="39.6">
      <c r="A1781" s="736" t="s">
        <v>178</v>
      </c>
      <c r="B1781" s="90" t="s">
        <v>313</v>
      </c>
      <c r="C1781" s="923"/>
      <c r="D1781" s="820"/>
      <c r="E1781" s="820"/>
      <c r="F1781" s="442">
        <f t="shared" si="88"/>
        <v>0</v>
      </c>
      <c r="G1781" s="859"/>
    </row>
    <row r="1782" spans="1:26" s="93" customFormat="1">
      <c r="A1782" s="1384"/>
      <c r="B1782" s="893" t="s">
        <v>392</v>
      </c>
      <c r="C1782" s="1385"/>
      <c r="D1782" s="1386"/>
      <c r="E1782" s="820"/>
      <c r="F1782" s="442">
        <f t="shared" si="88"/>
        <v>0</v>
      </c>
      <c r="G1782" s="500"/>
      <c r="H1782" s="1387"/>
      <c r="J1782" s="1388"/>
      <c r="K1782" s="1389"/>
    </row>
    <row r="1783" spans="1:26" s="93" customFormat="1">
      <c r="A1783" s="1384"/>
      <c r="B1783" s="1390" t="s">
        <v>424</v>
      </c>
      <c r="C1783" s="1385"/>
      <c r="D1783" s="1386"/>
      <c r="E1783" s="820"/>
      <c r="F1783" s="442">
        <f t="shared" si="88"/>
        <v>0</v>
      </c>
      <c r="G1783" s="500"/>
      <c r="H1783" s="1387"/>
      <c r="J1783" s="1388"/>
      <c r="K1783" s="1389"/>
    </row>
    <row r="1784" spans="1:26">
      <c r="A1784" s="777"/>
      <c r="B1784" s="778"/>
      <c r="C1784" s="1382" t="s">
        <v>226</v>
      </c>
      <c r="D1784" s="1383">
        <v>421</v>
      </c>
      <c r="E1784" s="814"/>
      <c r="F1784" s="442">
        <f t="shared" si="88"/>
        <v>0</v>
      </c>
      <c r="G1784" s="852"/>
      <c r="H1784" s="728"/>
      <c r="I1784" s="728"/>
      <c r="J1784" s="728"/>
      <c r="K1784" s="728"/>
      <c r="L1784" s="728"/>
      <c r="M1784" s="728"/>
      <c r="N1784" s="728"/>
      <c r="O1784" s="728"/>
      <c r="P1784" s="728"/>
      <c r="Q1784" s="728"/>
      <c r="R1784" s="728"/>
      <c r="S1784" s="728"/>
      <c r="T1784" s="728"/>
      <c r="U1784" s="728"/>
      <c r="V1784" s="728"/>
      <c r="W1784" s="728"/>
      <c r="X1784" s="728"/>
      <c r="Y1784" s="728"/>
      <c r="Z1784" s="728"/>
    </row>
    <row r="1785" spans="1:26">
      <c r="A1785" s="777"/>
      <c r="B1785" s="778"/>
      <c r="C1785" s="1382"/>
      <c r="D1785" s="1383"/>
      <c r="E1785" s="814"/>
      <c r="F1785" s="442">
        <f t="shared" si="88"/>
        <v>0</v>
      </c>
      <c r="G1785" s="807"/>
      <c r="H1785" s="728"/>
      <c r="I1785" s="728"/>
      <c r="J1785" s="728"/>
      <c r="K1785" s="728"/>
      <c r="L1785" s="728"/>
      <c r="M1785" s="728"/>
      <c r="N1785" s="728"/>
      <c r="O1785" s="728"/>
      <c r="P1785" s="728"/>
      <c r="Q1785" s="728"/>
      <c r="R1785" s="728"/>
      <c r="S1785" s="728"/>
      <c r="T1785" s="728"/>
      <c r="U1785" s="728"/>
      <c r="V1785" s="728"/>
      <c r="W1785" s="728"/>
      <c r="X1785" s="728"/>
      <c r="Y1785" s="728"/>
      <c r="Z1785" s="728"/>
    </row>
    <row r="1786" spans="1:26">
      <c r="A1786" s="777" t="s">
        <v>209</v>
      </c>
      <c r="B1786" s="778" t="s">
        <v>1845</v>
      </c>
      <c r="C1786" s="1382"/>
      <c r="D1786" s="1383"/>
      <c r="E1786" s="814"/>
      <c r="F1786" s="442">
        <f t="shared" si="88"/>
        <v>0</v>
      </c>
      <c r="H1786" s="728"/>
      <c r="I1786" s="728"/>
      <c r="J1786" s="728"/>
      <c r="K1786" s="728"/>
      <c r="L1786" s="728"/>
      <c r="M1786" s="728"/>
      <c r="N1786" s="728"/>
      <c r="O1786" s="728"/>
      <c r="P1786" s="728"/>
      <c r="Q1786" s="728"/>
      <c r="R1786" s="728"/>
      <c r="S1786" s="728"/>
      <c r="T1786" s="728"/>
      <c r="U1786" s="728"/>
      <c r="V1786" s="728"/>
      <c r="W1786" s="728"/>
      <c r="X1786" s="728"/>
      <c r="Y1786" s="728"/>
      <c r="Z1786" s="728"/>
    </row>
    <row r="1787" spans="1:26" ht="105.6">
      <c r="A1787" s="777"/>
      <c r="B1787" s="928" t="s">
        <v>2317</v>
      </c>
      <c r="C1787" s="1382"/>
      <c r="D1787" s="1383"/>
      <c r="E1787" s="814"/>
      <c r="F1787" s="442">
        <f t="shared" si="88"/>
        <v>0</v>
      </c>
      <c r="G1787" s="760"/>
      <c r="H1787" s="728"/>
      <c r="I1787" s="728"/>
      <c r="J1787" s="728"/>
      <c r="K1787" s="728"/>
      <c r="L1787" s="728"/>
      <c r="M1787" s="728"/>
      <c r="N1787" s="728"/>
      <c r="O1787" s="728"/>
      <c r="P1787" s="728"/>
      <c r="Q1787" s="728"/>
      <c r="R1787" s="728"/>
      <c r="S1787" s="728"/>
      <c r="T1787" s="728"/>
      <c r="U1787" s="728"/>
      <c r="V1787" s="728"/>
      <c r="W1787" s="728"/>
      <c r="X1787" s="728"/>
      <c r="Y1787" s="728"/>
      <c r="Z1787" s="728"/>
    </row>
    <row r="1788" spans="1:26">
      <c r="A1788" s="777"/>
      <c r="B1788" s="928" t="s">
        <v>435</v>
      </c>
      <c r="C1788" s="1382"/>
      <c r="D1788" s="1383"/>
      <c r="E1788" s="814"/>
      <c r="F1788" s="442">
        <f t="shared" si="88"/>
        <v>0</v>
      </c>
      <c r="H1788" s="728"/>
      <c r="I1788" s="728"/>
      <c r="J1788" s="728"/>
      <c r="K1788" s="728"/>
      <c r="L1788" s="728"/>
      <c r="M1788" s="728"/>
      <c r="N1788" s="728"/>
      <c r="O1788" s="728"/>
      <c r="P1788" s="728"/>
      <c r="Q1788" s="728"/>
      <c r="R1788" s="728"/>
      <c r="S1788" s="728"/>
      <c r="T1788" s="728"/>
      <c r="U1788" s="728"/>
      <c r="V1788" s="728"/>
      <c r="W1788" s="728"/>
      <c r="X1788" s="728"/>
      <c r="Y1788" s="728"/>
      <c r="Z1788" s="728"/>
    </row>
    <row r="1789" spans="1:26">
      <c r="A1789" s="777"/>
      <c r="B1789" s="893" t="s">
        <v>322</v>
      </c>
      <c r="C1789" s="1382"/>
      <c r="D1789" s="1383"/>
      <c r="E1789" s="814"/>
      <c r="F1789" s="442">
        <f t="shared" si="88"/>
        <v>0</v>
      </c>
      <c r="H1789" s="728"/>
      <c r="I1789" s="728"/>
      <c r="J1789" s="728"/>
      <c r="K1789" s="728"/>
      <c r="L1789" s="728"/>
      <c r="M1789" s="728"/>
      <c r="N1789" s="728"/>
      <c r="O1789" s="728"/>
      <c r="P1789" s="728"/>
      <c r="Q1789" s="728"/>
      <c r="R1789" s="728"/>
      <c r="S1789" s="728"/>
      <c r="T1789" s="728"/>
      <c r="U1789" s="728"/>
      <c r="V1789" s="728"/>
      <c r="W1789" s="728"/>
      <c r="X1789" s="728"/>
      <c r="Y1789" s="728"/>
      <c r="Z1789" s="728"/>
    </row>
    <row r="1790" spans="1:26" ht="39.6">
      <c r="A1790" s="736" t="s">
        <v>178</v>
      </c>
      <c r="B1790" s="893" t="s">
        <v>1846</v>
      </c>
      <c r="C1790" s="1382"/>
      <c r="D1790" s="1383"/>
      <c r="E1790" s="814"/>
      <c r="F1790" s="442">
        <f t="shared" si="88"/>
        <v>0</v>
      </c>
      <c r="H1790" s="728"/>
      <c r="I1790" s="728"/>
      <c r="J1790" s="728"/>
      <c r="K1790" s="728"/>
      <c r="L1790" s="728"/>
      <c r="M1790" s="728"/>
      <c r="N1790" s="728"/>
      <c r="O1790" s="728"/>
      <c r="P1790" s="728"/>
      <c r="Q1790" s="728"/>
      <c r="R1790" s="728"/>
      <c r="S1790" s="728"/>
      <c r="T1790" s="728"/>
      <c r="U1790" s="728"/>
      <c r="V1790" s="728"/>
      <c r="W1790" s="728"/>
      <c r="X1790" s="728"/>
      <c r="Y1790" s="728"/>
      <c r="Z1790" s="728"/>
    </row>
    <row r="1791" spans="1:26" ht="26.4">
      <c r="A1791" s="736" t="s">
        <v>178</v>
      </c>
      <c r="B1791" s="928" t="s">
        <v>420</v>
      </c>
      <c r="C1791" s="1382"/>
      <c r="D1791" s="1383"/>
      <c r="E1791" s="814"/>
      <c r="F1791" s="442">
        <f t="shared" si="88"/>
        <v>0</v>
      </c>
      <c r="H1791" s="728"/>
      <c r="I1791" s="728"/>
      <c r="J1791" s="728"/>
      <c r="K1791" s="728"/>
      <c r="L1791" s="728"/>
      <c r="M1791" s="728"/>
      <c r="N1791" s="728"/>
      <c r="O1791" s="728"/>
      <c r="P1791" s="728"/>
      <c r="Q1791" s="728"/>
      <c r="R1791" s="728"/>
      <c r="S1791" s="728"/>
      <c r="T1791" s="728"/>
      <c r="U1791" s="728"/>
      <c r="V1791" s="728"/>
      <c r="W1791" s="728"/>
      <c r="X1791" s="728"/>
      <c r="Y1791" s="728"/>
      <c r="Z1791" s="728"/>
    </row>
    <row r="1792" spans="1:26" s="93" customFormat="1" ht="26.4">
      <c r="A1792" s="736" t="s">
        <v>178</v>
      </c>
      <c r="B1792" s="893" t="s">
        <v>344</v>
      </c>
      <c r="D1792" s="820"/>
      <c r="E1792" s="887"/>
      <c r="F1792" s="442">
        <f t="shared" si="88"/>
        <v>0</v>
      </c>
      <c r="G1792" s="500"/>
      <c r="H1792" s="94"/>
      <c r="I1792" s="887"/>
    </row>
    <row r="1793" spans="1:26" s="93" customFormat="1" ht="39.6">
      <c r="A1793" s="736" t="s">
        <v>178</v>
      </c>
      <c r="B1793" s="893" t="s">
        <v>343</v>
      </c>
      <c r="D1793" s="820"/>
      <c r="E1793" s="887"/>
      <c r="F1793" s="442">
        <f t="shared" si="88"/>
        <v>0</v>
      </c>
      <c r="G1793" s="500"/>
      <c r="H1793" s="94"/>
      <c r="I1793" s="887"/>
    </row>
    <row r="1794" spans="1:26" s="824" customFormat="1">
      <c r="A1794" s="736" t="s">
        <v>178</v>
      </c>
      <c r="B1794" s="919" t="s">
        <v>323</v>
      </c>
      <c r="C1794" s="818"/>
      <c r="D1794" s="820"/>
      <c r="E1794" s="820"/>
      <c r="F1794" s="442">
        <f t="shared" si="88"/>
        <v>0</v>
      </c>
      <c r="G1794" s="859"/>
    </row>
    <row r="1795" spans="1:26" s="824" customFormat="1" ht="39.6">
      <c r="A1795" s="736" t="s">
        <v>178</v>
      </c>
      <c r="B1795" s="90" t="s">
        <v>313</v>
      </c>
      <c r="C1795" s="923"/>
      <c r="D1795" s="820"/>
      <c r="E1795" s="820"/>
      <c r="F1795" s="442">
        <f t="shared" si="88"/>
        <v>0</v>
      </c>
      <c r="G1795" s="859"/>
    </row>
    <row r="1796" spans="1:26" s="93" customFormat="1">
      <c r="A1796" s="1384"/>
      <c r="B1796" s="893" t="s">
        <v>392</v>
      </c>
      <c r="C1796" s="1385"/>
      <c r="D1796" s="1386"/>
      <c r="E1796" s="820"/>
      <c r="F1796" s="442">
        <f t="shared" si="88"/>
        <v>0</v>
      </c>
      <c r="G1796" s="500"/>
      <c r="H1796" s="1387"/>
      <c r="J1796" s="1388"/>
      <c r="K1796" s="1389"/>
    </row>
    <row r="1797" spans="1:26" s="93" customFormat="1">
      <c r="A1797" s="1384"/>
      <c r="B1797" s="1390" t="s">
        <v>424</v>
      </c>
      <c r="C1797" s="1385"/>
      <c r="D1797" s="1386"/>
      <c r="E1797" s="820"/>
      <c r="F1797" s="442">
        <f t="shared" si="88"/>
        <v>0</v>
      </c>
      <c r="G1797" s="500"/>
      <c r="H1797" s="1387"/>
      <c r="J1797" s="1388"/>
      <c r="K1797" s="1389"/>
    </row>
    <row r="1798" spans="1:26">
      <c r="A1798" s="777"/>
      <c r="B1798" s="778"/>
      <c r="C1798" s="1382" t="s">
        <v>226</v>
      </c>
      <c r="D1798" s="1383">
        <v>95</v>
      </c>
      <c r="E1798" s="814"/>
      <c r="F1798" s="442">
        <f t="shared" si="88"/>
        <v>0</v>
      </c>
      <c r="G1798" s="852"/>
      <c r="H1798" s="728"/>
      <c r="I1798" s="728"/>
      <c r="J1798" s="728"/>
      <c r="K1798" s="728"/>
      <c r="L1798" s="728"/>
      <c r="M1798" s="728"/>
      <c r="N1798" s="728"/>
      <c r="O1798" s="728"/>
      <c r="P1798" s="728"/>
      <c r="Q1798" s="728"/>
      <c r="R1798" s="728"/>
      <c r="S1798" s="728"/>
      <c r="T1798" s="728"/>
      <c r="U1798" s="728"/>
      <c r="V1798" s="728"/>
      <c r="W1798" s="728"/>
      <c r="X1798" s="728"/>
      <c r="Y1798" s="728"/>
      <c r="Z1798" s="728"/>
    </row>
    <row r="1799" spans="1:26">
      <c r="A1799" s="971"/>
      <c r="B1799" s="493"/>
      <c r="C1799" s="965"/>
      <c r="D1799" s="970"/>
      <c r="E1799" s="967"/>
      <c r="F1799" s="968"/>
      <c r="H1799" s="728"/>
      <c r="I1799" s="728"/>
      <c r="J1799" s="728"/>
      <c r="K1799" s="728"/>
      <c r="L1799" s="728"/>
      <c r="M1799" s="728"/>
      <c r="N1799" s="728"/>
      <c r="O1799" s="728"/>
      <c r="P1799" s="728"/>
      <c r="Q1799" s="728"/>
      <c r="R1799" s="728"/>
      <c r="S1799" s="728"/>
      <c r="T1799" s="728"/>
      <c r="U1799" s="728"/>
      <c r="V1799" s="728"/>
      <c r="W1799" s="728"/>
      <c r="X1799" s="728"/>
      <c r="Y1799" s="728"/>
      <c r="Z1799" s="728"/>
    </row>
    <row r="1800" spans="1:26" ht="26.4">
      <c r="A1800" s="777" t="s">
        <v>210</v>
      </c>
      <c r="B1800" s="880" t="s">
        <v>2330</v>
      </c>
      <c r="C1800" s="965"/>
      <c r="D1800" s="970"/>
      <c r="E1800" s="967"/>
      <c r="F1800" s="968"/>
      <c r="H1800" s="728"/>
      <c r="I1800" s="728"/>
      <c r="J1800" s="728"/>
      <c r="K1800" s="728"/>
      <c r="L1800" s="728"/>
      <c r="M1800" s="728"/>
      <c r="N1800" s="728"/>
      <c r="O1800" s="728"/>
      <c r="P1800" s="728"/>
      <c r="Q1800" s="728"/>
      <c r="R1800" s="728"/>
      <c r="S1800" s="728"/>
      <c r="T1800" s="728"/>
      <c r="U1800" s="728"/>
      <c r="V1800" s="728"/>
      <c r="W1800" s="728"/>
      <c r="X1800" s="728"/>
      <c r="Y1800" s="728"/>
      <c r="Z1800" s="728"/>
    </row>
    <row r="1801" spans="1:26" ht="224.4">
      <c r="A1801" s="971"/>
      <c r="B1801" s="493" t="s">
        <v>2331</v>
      </c>
      <c r="C1801" s="965"/>
      <c r="D1801" s="970"/>
      <c r="E1801" s="967"/>
      <c r="F1801" s="968"/>
      <c r="H1801" s="728"/>
      <c r="I1801" s="728"/>
      <c r="J1801" s="728"/>
      <c r="K1801" s="728"/>
      <c r="L1801" s="728"/>
      <c r="M1801" s="728"/>
      <c r="N1801" s="728"/>
      <c r="O1801" s="728"/>
      <c r="P1801" s="728"/>
      <c r="Q1801" s="728"/>
      <c r="R1801" s="728"/>
      <c r="S1801" s="728"/>
      <c r="T1801" s="728"/>
      <c r="U1801" s="728"/>
      <c r="V1801" s="728"/>
      <c r="W1801" s="728"/>
      <c r="X1801" s="728"/>
      <c r="Y1801" s="728"/>
      <c r="Z1801" s="728"/>
    </row>
    <row r="1802" spans="1:26">
      <c r="A1802" s="971"/>
      <c r="B1802" s="493"/>
      <c r="C1802" s="1382" t="s">
        <v>201</v>
      </c>
      <c r="D1802" s="1383">
        <v>1</v>
      </c>
      <c r="E1802" s="814"/>
      <c r="F1802" s="442">
        <f t="shared" ref="F1802" si="89">D1802*E1802</f>
        <v>0</v>
      </c>
      <c r="H1802" s="728"/>
      <c r="I1802" s="728"/>
      <c r="J1802" s="728"/>
      <c r="K1802" s="728"/>
      <c r="L1802" s="728"/>
      <c r="M1802" s="728"/>
      <c r="N1802" s="728"/>
      <c r="O1802" s="728"/>
      <c r="P1802" s="728"/>
      <c r="Q1802" s="728"/>
      <c r="R1802" s="728"/>
      <c r="S1802" s="728"/>
      <c r="T1802" s="728"/>
      <c r="U1802" s="728"/>
      <c r="V1802" s="728"/>
      <c r="W1802" s="728"/>
      <c r="X1802" s="728"/>
      <c r="Y1802" s="728"/>
      <c r="Z1802" s="728"/>
    </row>
    <row r="1803" spans="1:26">
      <c r="A1803" s="971"/>
      <c r="B1803" s="493"/>
      <c r="C1803" s="965"/>
      <c r="D1803" s="970"/>
      <c r="E1803" s="967"/>
      <c r="F1803" s="968"/>
      <c r="H1803" s="728"/>
      <c r="I1803" s="728"/>
      <c r="J1803" s="728"/>
      <c r="K1803" s="728"/>
      <c r="L1803" s="728"/>
      <c r="M1803" s="728"/>
      <c r="N1803" s="728"/>
      <c r="O1803" s="728"/>
      <c r="P1803" s="728"/>
      <c r="Q1803" s="728"/>
      <c r="R1803" s="728"/>
      <c r="S1803" s="728"/>
      <c r="T1803" s="728"/>
      <c r="U1803" s="728"/>
      <c r="V1803" s="728"/>
      <c r="W1803" s="728"/>
      <c r="X1803" s="728"/>
      <c r="Y1803" s="728"/>
      <c r="Z1803" s="728"/>
    </row>
    <row r="1804" spans="1:26">
      <c r="A1804" s="972"/>
      <c r="B1804" s="973"/>
      <c r="C1804" s="974"/>
      <c r="D1804" s="975"/>
      <c r="E1804" s="975"/>
      <c r="F1804" s="969"/>
      <c r="H1804" s="728"/>
      <c r="I1804" s="728"/>
      <c r="J1804" s="728"/>
      <c r="K1804" s="728"/>
      <c r="L1804" s="728"/>
      <c r="M1804" s="728"/>
      <c r="N1804" s="728"/>
      <c r="O1804" s="728"/>
      <c r="P1804" s="728"/>
      <c r="Q1804" s="728"/>
      <c r="R1804" s="728"/>
      <c r="S1804" s="728"/>
      <c r="T1804" s="728"/>
      <c r="U1804" s="728"/>
      <c r="V1804" s="728"/>
      <c r="W1804" s="728"/>
      <c r="X1804" s="728"/>
      <c r="Y1804" s="728"/>
      <c r="Z1804" s="728"/>
    </row>
    <row r="1805" spans="1:26">
      <c r="A1805" s="981" t="s">
        <v>1897</v>
      </c>
      <c r="B1805" s="982" t="s">
        <v>1898</v>
      </c>
      <c r="C1805" s="983"/>
      <c r="D1805" s="984"/>
      <c r="E1805" s="985"/>
      <c r="F1805" s="986">
        <f>SUM(F1737:F1804)</f>
        <v>0</v>
      </c>
      <c r="H1805" s="728"/>
      <c r="I1805" s="728"/>
      <c r="J1805" s="728"/>
      <c r="K1805" s="728"/>
      <c r="L1805" s="728"/>
      <c r="M1805" s="728"/>
      <c r="N1805" s="728"/>
      <c r="O1805" s="728"/>
      <c r="P1805" s="728"/>
      <c r="Q1805" s="728"/>
      <c r="R1805" s="728"/>
      <c r="S1805" s="728"/>
      <c r="T1805" s="728"/>
      <c r="U1805" s="728"/>
      <c r="V1805" s="728"/>
      <c r="W1805" s="728"/>
      <c r="X1805" s="728"/>
      <c r="Y1805" s="728"/>
      <c r="Z1805" s="728"/>
    </row>
    <row r="1806" spans="1:26">
      <c r="A1806" s="777"/>
      <c r="B1806" s="778"/>
      <c r="C1806" s="712"/>
      <c r="D1806" s="779"/>
      <c r="E1806" s="779"/>
      <c r="F1806" s="796"/>
      <c r="H1806" s="728"/>
      <c r="I1806" s="728"/>
      <c r="J1806" s="728"/>
      <c r="K1806" s="728"/>
      <c r="L1806" s="728"/>
      <c r="M1806" s="728"/>
      <c r="N1806" s="728"/>
      <c r="O1806" s="728"/>
      <c r="P1806" s="728"/>
      <c r="Q1806" s="728"/>
      <c r="R1806" s="728"/>
      <c r="S1806" s="728"/>
      <c r="T1806" s="728"/>
      <c r="U1806" s="728"/>
      <c r="V1806" s="728"/>
      <c r="W1806" s="728"/>
      <c r="X1806" s="728"/>
      <c r="Y1806" s="728"/>
      <c r="Z1806" s="728"/>
    </row>
    <row r="1807" spans="1:26" ht="18.600000000000001">
      <c r="A1807" s="804"/>
      <c r="B1807" s="930" t="s">
        <v>223</v>
      </c>
      <c r="C1807" s="931"/>
      <c r="D1807" s="804"/>
      <c r="E1807" s="804"/>
      <c r="F1807" s="804"/>
      <c r="H1807" s="728"/>
      <c r="I1807" s="728"/>
      <c r="J1807" s="728"/>
      <c r="K1807" s="728"/>
      <c r="L1807" s="728"/>
      <c r="M1807" s="728"/>
      <c r="N1807" s="728"/>
      <c r="O1807" s="728"/>
      <c r="P1807" s="728"/>
      <c r="Q1807" s="728"/>
      <c r="R1807" s="728"/>
      <c r="S1807" s="728"/>
      <c r="T1807" s="728"/>
      <c r="U1807" s="728"/>
      <c r="V1807" s="728"/>
      <c r="W1807" s="728"/>
      <c r="X1807" s="728"/>
      <c r="Y1807" s="728"/>
      <c r="Z1807" s="728"/>
    </row>
    <row r="1808" spans="1:26">
      <c r="A1808" s="804"/>
      <c r="B1808" s="932"/>
      <c r="C1808" s="931"/>
      <c r="D1808" s="804"/>
      <c r="E1808" s="804"/>
      <c r="F1808" s="804"/>
      <c r="H1808" s="728"/>
      <c r="I1808" s="728"/>
      <c r="J1808" s="728"/>
      <c r="K1808" s="728"/>
      <c r="L1808" s="728"/>
      <c r="M1808" s="728"/>
      <c r="N1808" s="728"/>
      <c r="O1808" s="728"/>
      <c r="P1808" s="728"/>
      <c r="Q1808" s="728"/>
      <c r="R1808" s="728"/>
      <c r="S1808" s="728"/>
      <c r="T1808" s="728"/>
      <c r="U1808" s="728"/>
      <c r="V1808" s="728"/>
      <c r="W1808" s="728"/>
      <c r="X1808" s="728"/>
      <c r="Y1808" s="728"/>
      <c r="Z1808" s="728"/>
    </row>
    <row r="1809" spans="1:26" ht="16.2">
      <c r="A1809" s="933" t="s">
        <v>172</v>
      </c>
      <c r="B1809" s="934" t="s">
        <v>224</v>
      </c>
      <c r="C1809" s="935"/>
      <c r="D1809" s="728"/>
      <c r="E1809" s="728"/>
      <c r="F1809" s="728"/>
      <c r="H1809" s="728"/>
      <c r="I1809" s="728"/>
      <c r="J1809" s="728"/>
      <c r="K1809" s="728"/>
      <c r="L1809" s="728"/>
      <c r="M1809" s="728"/>
      <c r="N1809" s="728"/>
      <c r="O1809" s="728"/>
      <c r="P1809" s="728"/>
      <c r="Q1809" s="728"/>
      <c r="R1809" s="728"/>
      <c r="S1809" s="728"/>
      <c r="T1809" s="728"/>
      <c r="U1809" s="728"/>
      <c r="V1809" s="728"/>
      <c r="W1809" s="728"/>
      <c r="X1809" s="728"/>
      <c r="Y1809" s="728"/>
      <c r="Z1809" s="728"/>
    </row>
    <row r="1810" spans="1:26">
      <c r="A1810" s="777"/>
      <c r="B1810" s="778"/>
      <c r="C1810" s="712"/>
      <c r="D1810" s="779"/>
      <c r="E1810" s="779"/>
      <c r="F1810" s="796"/>
      <c r="H1810" s="728"/>
      <c r="I1810" s="728"/>
      <c r="J1810" s="728"/>
      <c r="K1810" s="728"/>
      <c r="L1810" s="728"/>
      <c r="M1810" s="728"/>
      <c r="N1810" s="728"/>
      <c r="O1810" s="728"/>
      <c r="P1810" s="728"/>
      <c r="Q1810" s="728"/>
      <c r="R1810" s="728"/>
      <c r="S1810" s="728"/>
      <c r="T1810" s="728"/>
      <c r="U1810" s="728"/>
      <c r="V1810" s="728"/>
      <c r="W1810" s="728"/>
      <c r="X1810" s="728"/>
      <c r="Y1810" s="728"/>
      <c r="Z1810" s="728"/>
    </row>
    <row r="1811" spans="1:26">
      <c r="A1811" s="797" t="str">
        <f>A11</f>
        <v>A.</v>
      </c>
      <c r="B1811" s="752" t="str">
        <f>B11</f>
        <v>RUŠENJE I DEMONTAŽE, STATIČKA OJAČANJA</v>
      </c>
      <c r="C1811" s="936"/>
      <c r="D1811" s="799"/>
      <c r="E1811" s="799"/>
      <c r="F1811" s="937">
        <f>SUM(F1812:F1815)</f>
        <v>0</v>
      </c>
      <c r="H1811" s="728"/>
      <c r="I1811" s="728"/>
      <c r="J1811" s="728"/>
      <c r="K1811" s="728"/>
      <c r="L1811" s="728"/>
      <c r="M1811" s="728"/>
      <c r="N1811" s="728"/>
      <c r="O1811" s="728"/>
      <c r="P1811" s="728"/>
      <c r="Q1811" s="728"/>
      <c r="R1811" s="728"/>
      <c r="S1811" s="728"/>
      <c r="T1811" s="728"/>
      <c r="U1811" s="728"/>
      <c r="V1811" s="728"/>
      <c r="W1811" s="728"/>
      <c r="X1811" s="728"/>
      <c r="Y1811" s="728"/>
      <c r="Z1811" s="728"/>
    </row>
    <row r="1812" spans="1:26">
      <c r="A1812" s="804"/>
      <c r="B1812" s="776"/>
      <c r="C1812" s="738"/>
      <c r="D1812" s="738"/>
      <c r="E1812" s="748"/>
      <c r="F1812" s="748"/>
      <c r="H1812" s="728"/>
      <c r="I1812" s="728"/>
      <c r="J1812" s="728"/>
      <c r="K1812" s="728"/>
      <c r="L1812" s="728"/>
      <c r="M1812" s="728"/>
      <c r="N1812" s="728"/>
      <c r="O1812" s="728"/>
      <c r="P1812" s="728"/>
      <c r="Q1812" s="728"/>
      <c r="R1812" s="728"/>
      <c r="S1812" s="728"/>
      <c r="T1812" s="728"/>
      <c r="U1812" s="728"/>
      <c r="V1812" s="728"/>
      <c r="W1812" s="728"/>
      <c r="X1812" s="728"/>
      <c r="Y1812" s="728"/>
      <c r="Z1812" s="728"/>
    </row>
    <row r="1813" spans="1:26">
      <c r="A1813" s="879" t="str">
        <f>A17</f>
        <v>I.</v>
      </c>
      <c r="B1813" s="767" t="s">
        <v>367</v>
      </c>
      <c r="C1813" s="931"/>
      <c r="D1813" s="738"/>
      <c r="E1813" s="748"/>
      <c r="F1813" s="748">
        <f>SUM(F310)</f>
        <v>0</v>
      </c>
      <c r="H1813" s="728"/>
      <c r="I1813" s="728"/>
      <c r="J1813" s="728"/>
      <c r="K1813" s="728"/>
      <c r="L1813" s="728"/>
      <c r="M1813" s="728"/>
      <c r="N1813" s="728"/>
      <c r="O1813" s="728"/>
      <c r="P1813" s="728"/>
      <c r="Q1813" s="728"/>
      <c r="R1813" s="728"/>
      <c r="S1813" s="728"/>
      <c r="T1813" s="728"/>
      <c r="U1813" s="728"/>
      <c r="V1813" s="728"/>
      <c r="W1813" s="728"/>
      <c r="X1813" s="728"/>
      <c r="Y1813" s="728"/>
      <c r="Z1813" s="728"/>
    </row>
    <row r="1814" spans="1:26">
      <c r="A1814" s="777" t="str">
        <f>A313</f>
        <v>II.</v>
      </c>
      <c r="B1814" s="778" t="str">
        <f>B313</f>
        <v>STATIČKA OJAČANJA</v>
      </c>
      <c r="C1814" s="712"/>
      <c r="D1814" s="779"/>
      <c r="E1814" s="748"/>
      <c r="F1814" s="748">
        <f>SUM(F327)</f>
        <v>0</v>
      </c>
      <c r="H1814" s="728"/>
      <c r="I1814" s="728"/>
      <c r="J1814" s="728"/>
      <c r="K1814" s="728"/>
      <c r="L1814" s="728"/>
      <c r="M1814" s="728"/>
      <c r="N1814" s="728"/>
      <c r="O1814" s="728"/>
      <c r="P1814" s="728"/>
      <c r="Q1814" s="728"/>
      <c r="R1814" s="728"/>
      <c r="S1814" s="728"/>
      <c r="T1814" s="728"/>
      <c r="U1814" s="728"/>
      <c r="V1814" s="728"/>
      <c r="W1814" s="728"/>
      <c r="X1814" s="728"/>
      <c r="Y1814" s="728"/>
      <c r="Z1814" s="728"/>
    </row>
    <row r="1815" spans="1:26">
      <c r="A1815" s="777"/>
      <c r="B1815" s="778"/>
      <c r="C1815" s="712"/>
      <c r="D1815" s="779"/>
      <c r="E1815" s="748"/>
      <c r="F1815" s="748"/>
      <c r="H1815" s="728"/>
      <c r="I1815" s="728"/>
      <c r="J1815" s="728"/>
      <c r="K1815" s="728"/>
      <c r="L1815" s="728"/>
      <c r="M1815" s="728"/>
      <c r="N1815" s="728"/>
      <c r="O1815" s="728"/>
      <c r="P1815" s="728"/>
      <c r="Q1815" s="728"/>
      <c r="R1815" s="728"/>
      <c r="S1815" s="728"/>
      <c r="T1815" s="728"/>
      <c r="U1815" s="728"/>
      <c r="V1815" s="728"/>
      <c r="W1815" s="728"/>
      <c r="X1815" s="728"/>
      <c r="Y1815" s="728"/>
      <c r="Z1815" s="728"/>
    </row>
    <row r="1816" spans="1:26">
      <c r="A1816" s="797" t="str">
        <f>A330</f>
        <v>B.</v>
      </c>
      <c r="B1816" s="752" t="str">
        <f>B330</f>
        <v>GRAĐEVINSKI RADOVI</v>
      </c>
      <c r="C1816" s="936"/>
      <c r="D1816" s="799"/>
      <c r="E1816" s="799"/>
      <c r="F1816" s="937">
        <f>SUM(F1817:F1825)</f>
        <v>0</v>
      </c>
      <c r="H1816" s="728"/>
      <c r="I1816" s="728"/>
      <c r="J1816" s="728"/>
      <c r="K1816" s="728"/>
      <c r="L1816" s="728"/>
      <c r="M1816" s="728"/>
      <c r="N1816" s="728"/>
      <c r="O1816" s="728"/>
      <c r="P1816" s="728"/>
      <c r="Q1816" s="728"/>
      <c r="R1816" s="728"/>
      <c r="S1816" s="728"/>
      <c r="T1816" s="728"/>
      <c r="U1816" s="728"/>
      <c r="V1816" s="728"/>
      <c r="W1816" s="728"/>
      <c r="X1816" s="728"/>
      <c r="Y1816" s="728"/>
      <c r="Z1816" s="728"/>
    </row>
    <row r="1817" spans="1:26">
      <c r="A1817" s="804"/>
      <c r="B1817" s="776"/>
      <c r="C1817" s="738"/>
      <c r="D1817" s="738"/>
      <c r="E1817" s="748"/>
      <c r="F1817" s="938"/>
      <c r="H1817" s="728"/>
      <c r="I1817" s="728"/>
      <c r="J1817" s="728"/>
      <c r="K1817" s="728"/>
      <c r="L1817" s="728"/>
      <c r="M1817" s="728"/>
      <c r="N1817" s="728"/>
      <c r="O1817" s="728"/>
      <c r="P1817" s="728"/>
      <c r="Q1817" s="728"/>
      <c r="R1817" s="728"/>
      <c r="S1817" s="728"/>
      <c r="T1817" s="728"/>
      <c r="U1817" s="728"/>
      <c r="V1817" s="728"/>
      <c r="W1817" s="728"/>
      <c r="X1817" s="728"/>
      <c r="Y1817" s="728"/>
      <c r="Z1817" s="728"/>
    </row>
    <row r="1818" spans="1:26">
      <c r="A1818" s="879" t="str">
        <f>A343</f>
        <v>I.</v>
      </c>
      <c r="B1818" s="767" t="str">
        <f>B343</f>
        <v>PRIPREMNI RADOVI</v>
      </c>
      <c r="C1818" s="931"/>
      <c r="D1818" s="738"/>
      <c r="E1818" s="748"/>
      <c r="F1818" s="748">
        <f>F407</f>
        <v>0</v>
      </c>
      <c r="H1818" s="728"/>
      <c r="I1818" s="728"/>
      <c r="J1818" s="728"/>
      <c r="K1818" s="728"/>
      <c r="L1818" s="728"/>
      <c r="M1818" s="728"/>
      <c r="N1818" s="728"/>
      <c r="O1818" s="728"/>
      <c r="P1818" s="728"/>
      <c r="Q1818" s="728"/>
      <c r="R1818" s="728"/>
      <c r="S1818" s="728"/>
      <c r="T1818" s="728"/>
      <c r="U1818" s="728"/>
      <c r="V1818" s="728"/>
      <c r="W1818" s="728"/>
      <c r="X1818" s="728"/>
      <c r="Y1818" s="728"/>
      <c r="Z1818" s="728"/>
    </row>
    <row r="1819" spans="1:26">
      <c r="A1819" s="879" t="s">
        <v>180</v>
      </c>
      <c r="B1819" s="767" t="s">
        <v>154</v>
      </c>
      <c r="C1819" s="931"/>
      <c r="D1819" s="738"/>
      <c r="E1819" s="748"/>
      <c r="F1819" s="748">
        <f>SUM(F479)</f>
        <v>0</v>
      </c>
      <c r="H1819" s="728"/>
      <c r="I1819" s="728"/>
      <c r="J1819" s="728"/>
      <c r="K1819" s="728"/>
      <c r="L1819" s="728"/>
      <c r="M1819" s="728"/>
      <c r="N1819" s="728"/>
      <c r="O1819" s="728"/>
      <c r="P1819" s="728"/>
      <c r="Q1819" s="728"/>
      <c r="R1819" s="728"/>
      <c r="S1819" s="728"/>
      <c r="T1819" s="728"/>
      <c r="U1819" s="728"/>
      <c r="V1819" s="728"/>
      <c r="W1819" s="728"/>
      <c r="X1819" s="728"/>
      <c r="Y1819" s="728"/>
      <c r="Z1819" s="728"/>
    </row>
    <row r="1820" spans="1:26">
      <c r="A1820" s="879" t="s">
        <v>181</v>
      </c>
      <c r="B1820" s="767" t="s">
        <v>1677</v>
      </c>
      <c r="C1820" s="931"/>
      <c r="D1820" s="738"/>
      <c r="E1820" s="748"/>
      <c r="F1820" s="748">
        <f>SUM(F575)</f>
        <v>0</v>
      </c>
      <c r="H1820" s="728"/>
      <c r="I1820" s="728"/>
      <c r="J1820" s="728"/>
      <c r="K1820" s="728"/>
      <c r="L1820" s="728"/>
      <c r="M1820" s="728"/>
      <c r="N1820" s="728"/>
      <c r="O1820" s="728"/>
      <c r="P1820" s="728"/>
      <c r="Q1820" s="728"/>
      <c r="R1820" s="728"/>
      <c r="S1820" s="728"/>
      <c r="T1820" s="728"/>
      <c r="U1820" s="728"/>
      <c r="V1820" s="728"/>
      <c r="W1820" s="728"/>
      <c r="X1820" s="728"/>
      <c r="Y1820" s="728"/>
      <c r="Z1820" s="728"/>
    </row>
    <row r="1821" spans="1:26">
      <c r="A1821" s="879" t="s">
        <v>182</v>
      </c>
      <c r="B1821" s="767" t="s">
        <v>347</v>
      </c>
      <c r="C1821" s="931"/>
      <c r="D1821" s="738"/>
      <c r="E1821" s="748"/>
      <c r="F1821" s="748">
        <f>SUM(F622)</f>
        <v>0</v>
      </c>
      <c r="H1821" s="728"/>
      <c r="I1821" s="728"/>
      <c r="J1821" s="728"/>
      <c r="K1821" s="728"/>
      <c r="L1821" s="728"/>
      <c r="M1821" s="728"/>
      <c r="N1821" s="728"/>
      <c r="O1821" s="728"/>
      <c r="P1821" s="728"/>
      <c r="Q1821" s="728"/>
      <c r="R1821" s="728"/>
      <c r="S1821" s="728"/>
      <c r="T1821" s="728"/>
      <c r="U1821" s="728"/>
      <c r="V1821" s="728"/>
      <c r="W1821" s="728"/>
      <c r="X1821" s="728"/>
      <c r="Y1821" s="728"/>
      <c r="Z1821" s="728"/>
    </row>
    <row r="1822" spans="1:26">
      <c r="A1822" s="879" t="s">
        <v>217</v>
      </c>
      <c r="B1822" s="767" t="s">
        <v>1253</v>
      </c>
      <c r="C1822" s="931"/>
      <c r="D1822" s="738"/>
      <c r="E1822" s="748"/>
      <c r="F1822" s="748">
        <f>SUM(F658)</f>
        <v>0</v>
      </c>
      <c r="H1822" s="728"/>
      <c r="I1822" s="728"/>
      <c r="J1822" s="728"/>
      <c r="K1822" s="728"/>
      <c r="L1822" s="728"/>
      <c r="M1822" s="728"/>
      <c r="N1822" s="728"/>
      <c r="O1822" s="728"/>
      <c r="P1822" s="728"/>
      <c r="Q1822" s="728"/>
      <c r="R1822" s="728"/>
      <c r="S1822" s="728"/>
      <c r="T1822" s="728"/>
      <c r="U1822" s="728"/>
      <c r="V1822" s="728"/>
      <c r="W1822" s="728"/>
      <c r="X1822" s="728"/>
      <c r="Y1822" s="728"/>
      <c r="Z1822" s="728"/>
    </row>
    <row r="1823" spans="1:26">
      <c r="A1823" s="879" t="s">
        <v>218</v>
      </c>
      <c r="B1823" s="767" t="s">
        <v>159</v>
      </c>
      <c r="C1823" s="931"/>
      <c r="D1823" s="738"/>
      <c r="E1823" s="748"/>
      <c r="F1823" s="748">
        <f>SUM(F757)</f>
        <v>0</v>
      </c>
      <c r="H1823" s="728"/>
      <c r="I1823" s="728"/>
      <c r="J1823" s="728"/>
      <c r="K1823" s="728"/>
      <c r="L1823" s="728"/>
      <c r="M1823" s="728"/>
      <c r="N1823" s="728"/>
      <c r="O1823" s="728"/>
      <c r="P1823" s="728"/>
      <c r="Q1823" s="728"/>
      <c r="R1823" s="728"/>
      <c r="S1823" s="728"/>
      <c r="T1823" s="728"/>
      <c r="U1823" s="728"/>
      <c r="V1823" s="728"/>
      <c r="W1823" s="728"/>
      <c r="X1823" s="728"/>
      <c r="Y1823" s="728"/>
      <c r="Z1823" s="728"/>
    </row>
    <row r="1824" spans="1:26">
      <c r="A1824" s="879"/>
      <c r="B1824" s="767"/>
      <c r="C1824" s="931"/>
      <c r="D1824" s="738"/>
      <c r="E1824" s="748"/>
      <c r="F1824" s="748"/>
      <c r="H1824" s="728"/>
      <c r="I1824" s="728"/>
      <c r="J1824" s="728"/>
      <c r="K1824" s="728"/>
      <c r="L1824" s="728"/>
      <c r="M1824" s="728"/>
      <c r="N1824" s="728"/>
      <c r="O1824" s="728"/>
      <c r="P1824" s="728"/>
      <c r="Q1824" s="728"/>
      <c r="R1824" s="728"/>
      <c r="S1824" s="728"/>
      <c r="T1824" s="728"/>
      <c r="U1824" s="728"/>
      <c r="V1824" s="728"/>
      <c r="W1824" s="728"/>
      <c r="X1824" s="728"/>
      <c r="Y1824" s="728"/>
      <c r="Z1824" s="728"/>
    </row>
    <row r="1825" spans="1:26">
      <c r="A1825" s="728"/>
      <c r="B1825" s="939"/>
      <c r="C1825" s="935"/>
      <c r="D1825" s="728"/>
      <c r="E1825" s="728"/>
      <c r="F1825" s="728"/>
      <c r="H1825" s="728"/>
      <c r="I1825" s="728"/>
      <c r="J1825" s="728"/>
      <c r="K1825" s="728"/>
      <c r="L1825" s="728"/>
      <c r="M1825" s="728"/>
      <c r="N1825" s="728"/>
      <c r="O1825" s="728"/>
      <c r="P1825" s="728"/>
      <c r="Q1825" s="728"/>
      <c r="R1825" s="728"/>
      <c r="S1825" s="728"/>
      <c r="T1825" s="728"/>
      <c r="U1825" s="728"/>
      <c r="V1825" s="728"/>
      <c r="W1825" s="728"/>
      <c r="X1825" s="728"/>
      <c r="Y1825" s="728"/>
      <c r="Z1825" s="728"/>
    </row>
    <row r="1826" spans="1:26">
      <c r="A1826" s="797" t="s">
        <v>219</v>
      </c>
      <c r="B1826" s="752" t="s">
        <v>220</v>
      </c>
      <c r="C1826" s="936"/>
      <c r="D1826" s="799"/>
      <c r="E1826" s="799"/>
      <c r="F1826" s="937">
        <f>SUM(F1827:F1839)</f>
        <v>0</v>
      </c>
      <c r="H1826" s="728"/>
      <c r="I1826" s="728"/>
      <c r="J1826" s="728"/>
      <c r="K1826" s="728"/>
      <c r="L1826" s="728"/>
      <c r="M1826" s="728"/>
      <c r="N1826" s="728"/>
      <c r="O1826" s="728"/>
      <c r="P1826" s="728"/>
      <c r="Q1826" s="728"/>
      <c r="R1826" s="728"/>
      <c r="S1826" s="728"/>
      <c r="T1826" s="728"/>
      <c r="U1826" s="728"/>
      <c r="V1826" s="728"/>
      <c r="W1826" s="728"/>
      <c r="X1826" s="728"/>
      <c r="Y1826" s="728"/>
      <c r="Z1826" s="728"/>
    </row>
    <row r="1827" spans="1:26">
      <c r="A1827" s="804"/>
      <c r="B1827" s="776"/>
      <c r="C1827" s="738"/>
      <c r="D1827" s="738"/>
      <c r="E1827" s="748"/>
      <c r="F1827" s="739"/>
      <c r="H1827" s="728"/>
      <c r="I1827" s="728"/>
      <c r="J1827" s="728"/>
      <c r="K1827" s="728"/>
      <c r="L1827" s="728"/>
      <c r="M1827" s="728"/>
      <c r="N1827" s="728"/>
      <c r="O1827" s="728"/>
      <c r="P1827" s="728"/>
      <c r="Q1827" s="728"/>
      <c r="R1827" s="728"/>
      <c r="S1827" s="728"/>
      <c r="T1827" s="728"/>
      <c r="U1827" s="728"/>
      <c r="V1827" s="728"/>
      <c r="W1827" s="728"/>
      <c r="X1827" s="728"/>
      <c r="Y1827" s="728"/>
      <c r="Z1827" s="728"/>
    </row>
    <row r="1828" spans="1:26">
      <c r="A1828" s="879" t="str">
        <f>A765</f>
        <v>I.</v>
      </c>
      <c r="B1828" s="767" t="str">
        <f>B765</f>
        <v>HIDROIZOLACIJE</v>
      </c>
      <c r="C1828" s="931"/>
      <c r="D1828" s="738"/>
      <c r="E1828" s="748"/>
      <c r="F1828" s="748">
        <f>SUM(F814)</f>
        <v>0</v>
      </c>
      <c r="H1828" s="728"/>
      <c r="I1828" s="728"/>
      <c r="J1828" s="728"/>
      <c r="K1828" s="728"/>
      <c r="L1828" s="728"/>
      <c r="M1828" s="728"/>
      <c r="N1828" s="728"/>
      <c r="O1828" s="728"/>
      <c r="P1828" s="728"/>
      <c r="Q1828" s="728"/>
      <c r="R1828" s="728"/>
      <c r="S1828" s="728"/>
      <c r="T1828" s="728"/>
      <c r="U1828" s="728"/>
      <c r="V1828" s="728"/>
      <c r="W1828" s="728"/>
      <c r="X1828" s="728"/>
      <c r="Y1828" s="728"/>
      <c r="Z1828" s="728"/>
    </row>
    <row r="1829" spans="1:26">
      <c r="A1829" s="879" t="str">
        <f>A818</f>
        <v>II.</v>
      </c>
      <c r="B1829" s="767" t="str">
        <f>B818</f>
        <v>TOPLINSKE I ZVUČNE IZOLACIJE</v>
      </c>
      <c r="C1829" s="931"/>
      <c r="D1829" s="940"/>
      <c r="E1829" s="748"/>
      <c r="F1829" s="748">
        <f>SUM(F899)</f>
        <v>0</v>
      </c>
      <c r="H1829" s="728"/>
      <c r="I1829" s="728"/>
      <c r="J1829" s="728"/>
      <c r="K1829" s="728"/>
      <c r="L1829" s="728"/>
      <c r="M1829" s="728"/>
      <c r="N1829" s="728"/>
      <c r="O1829" s="728"/>
      <c r="P1829" s="728"/>
      <c r="Q1829" s="728"/>
      <c r="R1829" s="728"/>
      <c r="S1829" s="728"/>
      <c r="T1829" s="728"/>
      <c r="U1829" s="728"/>
      <c r="V1829" s="728"/>
      <c r="W1829" s="728"/>
      <c r="X1829" s="728"/>
      <c r="Y1829" s="728"/>
      <c r="Z1829" s="728"/>
    </row>
    <row r="1830" spans="1:26" s="955" customFormat="1">
      <c r="A1830" s="879" t="str">
        <f>A902</f>
        <v>III.</v>
      </c>
      <c r="B1830" s="767" t="str">
        <f>B902</f>
        <v>POKROV I LIMARSKI RADOVI</v>
      </c>
      <c r="C1830" s="931"/>
      <c r="D1830" s="940"/>
      <c r="E1830" s="748"/>
      <c r="F1830" s="748">
        <f>SUM(F943)</f>
        <v>0</v>
      </c>
      <c r="G1830" s="962"/>
      <c r="H1830" s="954"/>
      <c r="I1830" s="954"/>
      <c r="J1830" s="954"/>
      <c r="K1830" s="954"/>
      <c r="L1830" s="954"/>
      <c r="M1830" s="954"/>
      <c r="N1830" s="954"/>
      <c r="O1830" s="954"/>
      <c r="P1830" s="954"/>
      <c r="Q1830" s="954"/>
      <c r="R1830" s="954"/>
      <c r="S1830" s="954"/>
      <c r="T1830" s="954"/>
      <c r="U1830" s="954"/>
      <c r="V1830" s="954"/>
      <c r="W1830" s="954"/>
      <c r="X1830" s="954"/>
      <c r="Y1830" s="954"/>
      <c r="Z1830" s="954"/>
    </row>
    <row r="1831" spans="1:26">
      <c r="A1831" s="879" t="str">
        <f>A946</f>
        <v>IV.</v>
      </c>
      <c r="B1831" s="767" t="str">
        <f>B946</f>
        <v>KERAMIČARSKI RADOVI</v>
      </c>
      <c r="C1831" s="931"/>
      <c r="D1831" s="940"/>
      <c r="E1831" s="748"/>
      <c r="F1831" s="748">
        <f>SUM(F1152)</f>
        <v>0</v>
      </c>
      <c r="H1831" s="728"/>
      <c r="I1831" s="728"/>
      <c r="J1831" s="728"/>
      <c r="K1831" s="728"/>
      <c r="L1831" s="728"/>
      <c r="M1831" s="728"/>
      <c r="N1831" s="728"/>
      <c r="O1831" s="728"/>
      <c r="P1831" s="728"/>
      <c r="Q1831" s="728"/>
      <c r="R1831" s="728"/>
      <c r="S1831" s="728"/>
      <c r="T1831" s="728"/>
      <c r="U1831" s="728"/>
      <c r="V1831" s="728"/>
      <c r="W1831" s="728"/>
      <c r="X1831" s="728"/>
      <c r="Y1831" s="728"/>
      <c r="Z1831" s="728"/>
    </row>
    <row r="1832" spans="1:26">
      <c r="A1832" s="879" t="str">
        <f>A1155</f>
        <v>V.</v>
      </c>
      <c r="B1832" s="767" t="str">
        <f>B1155</f>
        <v>BAZENSKA FOLIJA I OPREMA</v>
      </c>
      <c r="C1832" s="931"/>
      <c r="D1832" s="940"/>
      <c r="E1832" s="748"/>
      <c r="F1832" s="748">
        <f>SUM(F1211)</f>
        <v>0</v>
      </c>
    </row>
    <row r="1833" spans="1:26">
      <c r="A1833" s="879" t="s">
        <v>218</v>
      </c>
      <c r="B1833" s="767" t="s">
        <v>1891</v>
      </c>
      <c r="C1833" s="931"/>
      <c r="D1833" s="940"/>
      <c r="E1833" s="748"/>
      <c r="F1833" s="748">
        <f>SUM(F1295)</f>
        <v>0</v>
      </c>
    </row>
    <row r="1834" spans="1:26">
      <c r="A1834" s="879" t="s">
        <v>1387</v>
      </c>
      <c r="B1834" s="767" t="str">
        <f>B1298</f>
        <v>BRAVARSKI RADOVI</v>
      </c>
      <c r="C1834" s="931"/>
      <c r="D1834" s="940"/>
      <c r="E1834" s="748"/>
      <c r="F1834" s="748">
        <f>F1500</f>
        <v>0</v>
      </c>
    </row>
    <row r="1835" spans="1:26">
      <c r="A1835" s="879" t="s">
        <v>1861</v>
      </c>
      <c r="B1835" s="767" t="s">
        <v>1862</v>
      </c>
      <c r="C1835" s="931"/>
      <c r="D1835" s="940"/>
      <c r="E1835" s="748"/>
      <c r="F1835" s="748">
        <f>F1733</f>
        <v>0</v>
      </c>
    </row>
    <row r="1836" spans="1:26">
      <c r="A1836" s="879" t="s">
        <v>1890</v>
      </c>
      <c r="B1836" s="767" t="s">
        <v>1386</v>
      </c>
      <c r="C1836" s="931"/>
      <c r="D1836" s="940"/>
      <c r="E1836" s="748"/>
      <c r="F1836" s="748">
        <f>SUM(F1733)</f>
        <v>0</v>
      </c>
    </row>
    <row r="1837" spans="1:26">
      <c r="A1837" s="976" t="s">
        <v>1897</v>
      </c>
      <c r="B1837" s="977" t="s">
        <v>1895</v>
      </c>
      <c r="C1837" s="978"/>
      <c r="D1837" s="979"/>
      <c r="E1837" s="980"/>
      <c r="F1837" s="980">
        <f>F1805</f>
        <v>0</v>
      </c>
    </row>
    <row r="1838" spans="1:26">
      <c r="A1838" s="879"/>
      <c r="B1838" s="767"/>
      <c r="C1838" s="931"/>
      <c r="D1838" s="940"/>
      <c r="E1838" s="748"/>
      <c r="F1838" s="748"/>
    </row>
    <row r="1839" spans="1:26">
      <c r="A1839" s="941"/>
      <c r="B1839" s="942"/>
      <c r="C1839" s="943"/>
      <c r="D1839" s="943"/>
      <c r="E1839" s="944"/>
      <c r="F1839" s="944"/>
    </row>
    <row r="1840" spans="1:26">
      <c r="A1840" s="804"/>
      <c r="B1840" s="734"/>
      <c r="C1840" s="738"/>
      <c r="D1840" s="748"/>
      <c r="E1840" s="777" t="str">
        <f>CONCATENATE(B1809," ", "- SVEUKUPNO:")</f>
        <v>RUŠENJE, DEMONTAŽE I GRAĐEVINSKO OBRTNIČKI RADOVI - SVEUKUPNO:</v>
      </c>
      <c r="F1840" s="945">
        <f>F1811+F1816+F1826</f>
        <v>0</v>
      </c>
    </row>
  </sheetData>
  <sheetProtection algorithmName="SHA-512" hashValue="kllXqHeTCYbzEZiHvIBkFcdmXt7v/PCc9Svn7NsmusKyz3zWE1nq+yQS2/AbxrtL/ePWRE6mf5fHfS8xd0Czag==" saltValue="4yT91sV04uqIZ+ef0J9UUg==" spinCount="100000" sheet="1" objects="1" scenarios="1"/>
  <protectedRanges>
    <protectedRange sqref="B598 B608 B617 B915 B1162 B1171 B1180 B1189 B1206 B1198 B321 B587 B937 B645 B634 B654 B925" name="Range1_2_2"/>
    <protectedRange sqref="B597 B616 B320 B586 B644 B633" name="Range1_2_3"/>
    <protectedRange sqref="B784:B786 A788:E788 G774:XFD775 B773 B774:E774 C775:E775 A793:E794 A800:E800 C799:E799 K793:XFD800 G793:I800 B795:E798 C784:E787 A780:A781 B780:E783 K780:XFD788 G780:I788 G668:XFD669 B667 B668:E668 C669:E669" name="Range1_2_4"/>
    <protectedRange sqref="B839 B840:E840 C841:E841 G840:H841 B828 B829:E829 C830:E830 G829:XFD830 K840:XFD841" name="Range1_2_1_1"/>
    <protectedRange sqref="B850 B861 B871" name="Range1_2_5"/>
    <protectedRange sqref="B517" name="Range1"/>
    <protectedRange sqref="B551" name="Range1_1"/>
    <protectedRange sqref="B891 B892:E892 C893:E893" name="Range1_2_1"/>
    <protectedRange sqref="B808 B809:E809 C810:E810 G809:I810 K809:XFD810" name="Range1_2"/>
  </protectedRanges>
  <printOptions horizontalCentered="1"/>
  <pageMargins left="0.70866141732283472" right="0.55118110236220474" top="0.35433070866141736" bottom="0.19685039370078741" header="0" footer="0"/>
  <pageSetup paperSize="9" scale="93" fitToHeight="0" orientation="portrait" r:id="rId1"/>
  <headerFooter>
    <oddFooter>&amp;L&amp;A&amp;C&amp;9DIO 1 - BAZENSKA DVORANA - GRAĐENJE&amp;R&amp;"Arial,Bold"&amp;9&amp;P/&amp;N</oddFooter>
  </headerFooter>
  <rowBreaks count="1" manualBreakCount="1">
    <brk id="1743"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W996"/>
  <sheetViews>
    <sheetView view="pageBreakPreview" zoomScaleNormal="100" zoomScaleSheetLayoutView="100" workbookViewId="0"/>
  </sheetViews>
  <sheetFormatPr defaultColWidth="14.44140625" defaultRowHeight="15" customHeight="1"/>
  <cols>
    <col min="1" max="1" width="18.5546875" style="102" customWidth="1"/>
    <col min="2" max="2" width="15.77734375" style="102" customWidth="1"/>
    <col min="3" max="3" width="49" style="102" customWidth="1"/>
    <col min="4" max="23" width="8.88671875" style="102" customWidth="1"/>
    <col min="24" max="16384" width="14.44140625" style="102"/>
  </cols>
  <sheetData>
    <row r="1" spans="1:3" ht="15" customHeight="1">
      <c r="A1" s="220"/>
      <c r="B1" s="220"/>
    </row>
    <row r="2" spans="1:3" ht="48.75" customHeight="1">
      <c r="B2" s="103" t="s">
        <v>0</v>
      </c>
      <c r="C2" s="103" t="s">
        <v>1392</v>
      </c>
    </row>
    <row r="3" spans="1:3" ht="7.5" customHeight="1">
      <c r="B3" s="221"/>
    </row>
    <row r="4" spans="1:3" ht="37.5" customHeight="1">
      <c r="B4" s="103" t="s">
        <v>1</v>
      </c>
      <c r="C4" s="103" t="s">
        <v>1393</v>
      </c>
    </row>
    <row r="5" spans="1:3" ht="7.5" customHeight="1"/>
    <row r="6" spans="1:3" ht="24" customHeight="1">
      <c r="A6" s="220"/>
      <c r="B6" s="222" t="s">
        <v>149</v>
      </c>
      <c r="C6" s="103" t="s">
        <v>1609</v>
      </c>
    </row>
    <row r="7" spans="1:3" ht="7.5" customHeight="1">
      <c r="B7" s="220"/>
    </row>
    <row r="8" spans="1:3" ht="7.5" customHeight="1">
      <c r="B8" s="220"/>
    </row>
    <row r="9" spans="1:3" ht="15" customHeight="1">
      <c r="B9" s="222" t="s">
        <v>4</v>
      </c>
      <c r="C9" s="223" t="s">
        <v>1573</v>
      </c>
    </row>
    <row r="10" spans="1:3" ht="15" customHeight="1">
      <c r="B10" s="222" t="s">
        <v>1610</v>
      </c>
      <c r="C10" s="223" t="s">
        <v>1611</v>
      </c>
    </row>
    <row r="11" spans="1:3" ht="15" customHeight="1">
      <c r="A11" s="220"/>
      <c r="B11" s="221"/>
    </row>
    <row r="12" spans="1:3" ht="15" customHeight="1">
      <c r="B12" s="220"/>
    </row>
    <row r="14" spans="1:3" ht="15" customHeight="1">
      <c r="A14" s="220"/>
      <c r="B14" s="221"/>
    </row>
    <row r="15" spans="1:3" ht="15" customHeight="1">
      <c r="A15" s="220"/>
      <c r="B15" s="221"/>
    </row>
    <row r="16" spans="1:3" ht="15" customHeight="1">
      <c r="A16" s="220"/>
      <c r="B16" s="221"/>
    </row>
    <row r="19" spans="1:23" ht="15" customHeight="1">
      <c r="A19" s="220"/>
      <c r="B19" s="224"/>
    </row>
    <row r="20" spans="1:23" ht="15" customHeight="1">
      <c r="A20" s="220"/>
      <c r="B20" s="224"/>
    </row>
    <row r="22" spans="1:23" ht="15.75" customHeight="1"/>
    <row r="23" spans="1:23" ht="15" customHeight="1">
      <c r="A23" s="220"/>
      <c r="B23" s="221"/>
    </row>
    <row r="24" spans="1:23" ht="15" customHeight="1">
      <c r="A24" s="220"/>
      <c r="B24" s="221"/>
    </row>
    <row r="25" spans="1:23" ht="25.5" customHeight="1">
      <c r="B25" s="225" t="s">
        <v>19</v>
      </c>
    </row>
    <row r="26" spans="1:23" ht="25.5" customHeight="1">
      <c r="A26" s="226"/>
      <c r="B26" s="1528" t="s">
        <v>440</v>
      </c>
      <c r="C26" s="1529"/>
      <c r="D26" s="227"/>
      <c r="E26" s="227"/>
      <c r="F26" s="227"/>
      <c r="G26" s="227"/>
      <c r="H26" s="227"/>
      <c r="I26" s="227"/>
      <c r="J26" s="227"/>
      <c r="K26" s="227"/>
      <c r="L26" s="227"/>
      <c r="M26" s="227"/>
      <c r="N26" s="227"/>
      <c r="O26" s="227"/>
      <c r="P26" s="227"/>
      <c r="Q26" s="227"/>
      <c r="R26" s="227"/>
      <c r="S26" s="227"/>
      <c r="T26" s="227"/>
      <c r="U26" s="227"/>
      <c r="V26" s="227"/>
      <c r="W26" s="227"/>
    </row>
    <row r="27" spans="1:23" ht="15" customHeight="1">
      <c r="A27" s="228"/>
      <c r="B27" s="224"/>
    </row>
    <row r="28" spans="1:23" ht="15" customHeight="1">
      <c r="A28" s="228"/>
      <c r="B28" s="220"/>
    </row>
    <row r="29" spans="1:23" ht="15" customHeight="1">
      <c r="A29" s="228"/>
      <c r="B29" s="220"/>
    </row>
    <row r="30" spans="1:23" ht="15" customHeight="1">
      <c r="A30" s="229"/>
      <c r="B30" s="221"/>
    </row>
    <row r="31" spans="1:23" ht="15" customHeight="1">
      <c r="A31" s="228"/>
      <c r="B31" s="220"/>
    </row>
    <row r="32" spans="1:23" ht="15" customHeight="1">
      <c r="A32" s="228"/>
      <c r="B32" s="220"/>
    </row>
    <row r="33" spans="1:23" ht="15" customHeight="1">
      <c r="A33" s="228"/>
      <c r="B33" s="220"/>
    </row>
    <row r="34" spans="1:23" ht="15" customHeight="1">
      <c r="A34" s="228"/>
      <c r="B34" s="220"/>
      <c r="C34" s="220"/>
      <c r="D34" s="220"/>
      <c r="E34" s="220"/>
      <c r="F34" s="220"/>
      <c r="G34" s="220"/>
      <c r="H34" s="220"/>
      <c r="I34" s="220"/>
      <c r="J34" s="220"/>
      <c r="K34" s="220"/>
      <c r="L34" s="220"/>
      <c r="M34" s="220"/>
      <c r="N34" s="220"/>
      <c r="O34" s="220"/>
      <c r="P34" s="220"/>
      <c r="Q34" s="220"/>
      <c r="R34" s="220"/>
      <c r="S34" s="220"/>
      <c r="T34" s="220"/>
      <c r="U34" s="220"/>
      <c r="V34" s="220"/>
      <c r="W34" s="220"/>
    </row>
    <row r="35" spans="1:23" ht="15" customHeight="1">
      <c r="A35" s="228"/>
      <c r="B35" s="220"/>
      <c r="C35" s="220"/>
      <c r="D35" s="220"/>
      <c r="E35" s="220"/>
      <c r="F35" s="220"/>
      <c r="G35" s="220"/>
      <c r="H35" s="220"/>
      <c r="I35" s="220"/>
      <c r="J35" s="220"/>
      <c r="K35" s="220"/>
      <c r="L35" s="220"/>
      <c r="M35" s="220"/>
      <c r="N35" s="220"/>
      <c r="O35" s="220"/>
      <c r="P35" s="220"/>
      <c r="Q35" s="220"/>
      <c r="R35" s="220"/>
      <c r="S35" s="220"/>
      <c r="T35" s="220"/>
      <c r="U35" s="220"/>
      <c r="V35" s="220"/>
      <c r="W35" s="220"/>
    </row>
    <row r="36" spans="1:23" ht="15" customHeight="1">
      <c r="A36" s="228"/>
      <c r="B36" s="220"/>
      <c r="C36" s="220"/>
      <c r="D36" s="220"/>
      <c r="E36" s="220"/>
      <c r="F36" s="220"/>
      <c r="G36" s="220"/>
      <c r="H36" s="220"/>
      <c r="I36" s="220"/>
      <c r="J36" s="220"/>
      <c r="K36" s="220"/>
      <c r="L36" s="220"/>
      <c r="M36" s="220"/>
      <c r="N36" s="220"/>
      <c r="O36" s="220"/>
      <c r="P36" s="220"/>
      <c r="Q36" s="220"/>
      <c r="R36" s="220"/>
      <c r="S36" s="220"/>
      <c r="T36" s="220"/>
      <c r="U36" s="220"/>
      <c r="V36" s="220"/>
      <c r="W36" s="220"/>
    </row>
    <row r="37" spans="1:23" ht="15" customHeight="1">
      <c r="A37" s="228"/>
      <c r="B37" s="220"/>
      <c r="C37" s="220"/>
      <c r="D37" s="220"/>
      <c r="E37" s="220"/>
      <c r="F37" s="220"/>
      <c r="G37" s="220"/>
      <c r="H37" s="220"/>
      <c r="I37" s="220"/>
      <c r="J37" s="220"/>
      <c r="K37" s="220"/>
      <c r="L37" s="220"/>
      <c r="M37" s="220"/>
      <c r="N37" s="220"/>
      <c r="O37" s="220"/>
      <c r="P37" s="220"/>
      <c r="Q37" s="220"/>
      <c r="R37" s="220"/>
      <c r="S37" s="220"/>
      <c r="T37" s="220"/>
      <c r="U37" s="220"/>
      <c r="V37" s="220"/>
      <c r="W37" s="220"/>
    </row>
    <row r="38" spans="1:23" ht="15" customHeight="1">
      <c r="A38" s="228"/>
      <c r="B38" s="220"/>
    </row>
    <row r="39" spans="1:23" ht="0.75" customHeight="1">
      <c r="A39" s="228"/>
      <c r="B39" s="220"/>
    </row>
    <row r="40" spans="1:23" ht="10.5" customHeight="1">
      <c r="A40" s="228"/>
      <c r="B40" s="221"/>
    </row>
    <row r="41" spans="1:23" ht="19.5" customHeight="1">
      <c r="A41" s="221"/>
      <c r="B41" s="103" t="s">
        <v>151</v>
      </c>
      <c r="C41" s="103" t="s">
        <v>1381</v>
      </c>
      <c r="D41" s="221"/>
      <c r="E41" s="221"/>
      <c r="F41" s="221"/>
      <c r="G41" s="221"/>
      <c r="H41" s="221"/>
      <c r="I41" s="221"/>
      <c r="J41" s="221"/>
      <c r="K41" s="221"/>
      <c r="L41" s="221"/>
      <c r="M41" s="221"/>
      <c r="N41" s="221"/>
      <c r="O41" s="221"/>
      <c r="P41" s="221"/>
      <c r="Q41" s="221"/>
      <c r="R41" s="221"/>
      <c r="S41" s="221"/>
      <c r="T41" s="221"/>
      <c r="U41" s="221"/>
      <c r="V41" s="221"/>
      <c r="W41" s="221"/>
    </row>
    <row r="42" spans="1:23" ht="17.25" customHeight="1">
      <c r="A42" s="221"/>
      <c r="B42" s="221"/>
      <c r="C42" s="220" t="s">
        <v>439</v>
      </c>
      <c r="D42" s="221"/>
      <c r="E42" s="221"/>
      <c r="F42" s="221"/>
      <c r="G42" s="221"/>
      <c r="H42" s="221"/>
      <c r="I42" s="221"/>
      <c r="J42" s="221"/>
      <c r="K42" s="221"/>
      <c r="L42" s="221"/>
      <c r="M42" s="221"/>
      <c r="N42" s="221"/>
      <c r="O42" s="221"/>
      <c r="P42" s="221"/>
      <c r="Q42" s="221"/>
      <c r="R42" s="221"/>
      <c r="S42" s="221"/>
      <c r="T42" s="221"/>
      <c r="U42" s="221"/>
      <c r="V42" s="221"/>
      <c r="W42" s="221"/>
    </row>
    <row r="43" spans="1:23" ht="15" customHeight="1">
      <c r="B43" s="220"/>
    </row>
    <row r="44" spans="1:23" ht="15.75" customHeight="1"/>
    <row r="45" spans="1:23" ht="15.75" customHeight="1"/>
    <row r="46" spans="1:23" ht="15.75" customHeight="1"/>
    <row r="47" spans="1:23" ht="15.75" customHeight="1"/>
    <row r="48" spans="1:2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sheetProtection algorithmName="SHA-512" hashValue="g3HZUopE+50sY3+8ehLZ9NRvcyz1KlD+E9FhWMy/BrrblgXJHHdq6SQmuW0sBtBnON30oNwtgEwyLsan316Zbg==" saltValue="Wlet7Nn6ZDXmxoW4mt+pgg==" spinCount="100000" sheet="1" objects="1" scenarios="1"/>
  <mergeCells count="1">
    <mergeCell ref="B26:C26"/>
  </mergeCells>
  <printOptions horizontalCentered="1"/>
  <pageMargins left="1.299212598425197" right="0.55118110236220474" top="0.35433070866141736" bottom="0.39370078740157483" header="0" footer="0"/>
  <pageSetup paperSize="9" fitToHeight="0" orientation="portrait" r:id="rId1"/>
  <headerFooter>
    <oddFooter>&amp;L&amp;A&amp;C&amp;9DIO 1 - BAZENSKA DVORANA - GRAĐENJE&amp;R&amp;"Arial,Bold"&amp;9&amp;P/&amp;N</oddFooter>
  </headerFooter>
  <colBreaks count="1" manualBreakCount="1">
    <brk id="3" max="50"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Z250"/>
  <sheetViews>
    <sheetView view="pageBreakPreview" zoomScaleNormal="100" zoomScaleSheetLayoutView="100" workbookViewId="0"/>
  </sheetViews>
  <sheetFormatPr defaultColWidth="14.44140625" defaultRowHeight="13.2"/>
  <cols>
    <col min="1" max="1" width="5.77734375" style="247" customWidth="1"/>
    <col min="2" max="2" width="40.77734375" style="247" customWidth="1"/>
    <col min="3" max="3" width="5.77734375" style="247" customWidth="1"/>
    <col min="4" max="4" width="9.77734375" style="247" customWidth="1"/>
    <col min="5" max="5" width="12.77734375" style="247" customWidth="1"/>
    <col min="6" max="6" width="17.44140625" style="247" customWidth="1"/>
    <col min="7" max="7" width="8.88671875" style="247" customWidth="1"/>
    <col min="8" max="8" width="8.88671875" style="247" hidden="1" customWidth="1"/>
    <col min="9" max="26" width="8.88671875" style="247" customWidth="1"/>
    <col min="27" max="16384" width="14.44140625" style="247"/>
  </cols>
  <sheetData>
    <row r="1" spans="1:26" ht="13.8">
      <c r="A1" s="241"/>
      <c r="B1" s="242" t="s">
        <v>441</v>
      </c>
      <c r="C1" s="243"/>
      <c r="D1" s="244"/>
      <c r="E1" s="244"/>
      <c r="F1" s="245"/>
      <c r="G1" s="246"/>
      <c r="H1" s="246"/>
      <c r="I1" s="246"/>
      <c r="J1" s="246"/>
      <c r="K1" s="246"/>
      <c r="L1" s="246"/>
      <c r="M1" s="246"/>
      <c r="N1" s="246"/>
      <c r="O1" s="246"/>
      <c r="P1" s="246"/>
      <c r="Q1" s="246"/>
      <c r="R1" s="246"/>
      <c r="S1" s="246"/>
      <c r="T1" s="246"/>
      <c r="U1" s="246"/>
      <c r="V1" s="246"/>
      <c r="W1" s="246"/>
      <c r="X1" s="246"/>
      <c r="Y1" s="246"/>
      <c r="Z1" s="246"/>
    </row>
    <row r="2" spans="1:26">
      <c r="A2" s="248"/>
      <c r="B2" s="248"/>
      <c r="C2" s="248"/>
      <c r="D2" s="248"/>
      <c r="E2" s="248"/>
      <c r="F2" s="248"/>
      <c r="G2" s="248"/>
      <c r="H2" s="248"/>
      <c r="I2" s="248"/>
      <c r="J2" s="248"/>
      <c r="K2" s="248"/>
      <c r="L2" s="248"/>
      <c r="M2" s="248"/>
      <c r="N2" s="248"/>
      <c r="O2" s="248"/>
      <c r="P2" s="248"/>
      <c r="Q2" s="248"/>
      <c r="R2" s="248"/>
      <c r="S2" s="248"/>
      <c r="T2" s="248"/>
      <c r="U2" s="248"/>
      <c r="V2" s="248"/>
      <c r="W2" s="248"/>
      <c r="X2" s="248"/>
      <c r="Y2" s="248"/>
      <c r="Z2" s="248"/>
    </row>
    <row r="3" spans="1:26">
      <c r="A3" s="249"/>
      <c r="B3" s="250" t="s">
        <v>227</v>
      </c>
      <c r="C3" s="251"/>
      <c r="D3" s="252"/>
      <c r="E3" s="252"/>
      <c r="F3" s="253"/>
    </row>
    <row r="4" spans="1:26">
      <c r="A4" s="254"/>
      <c r="B4" s="255"/>
      <c r="C4" s="256"/>
      <c r="D4" s="257"/>
      <c r="E4" s="257"/>
      <c r="F4" s="258"/>
    </row>
    <row r="5" spans="1:26" s="106" customFormat="1" ht="90.75" customHeight="1">
      <c r="A5" s="1530" t="s">
        <v>442</v>
      </c>
      <c r="B5" s="1530"/>
      <c r="C5" s="1530"/>
      <c r="D5" s="1530"/>
      <c r="E5" s="1530"/>
      <c r="F5" s="1530"/>
    </row>
    <row r="6" spans="1:26" s="106" customFormat="1">
      <c r="B6" s="107"/>
      <c r="C6" s="108"/>
    </row>
    <row r="7" spans="1:26" s="106" customFormat="1">
      <c r="B7" s="109" t="s">
        <v>227</v>
      </c>
      <c r="C7" s="108"/>
    </row>
    <row r="8" spans="1:26" s="106" customFormat="1">
      <c r="B8" s="107"/>
      <c r="C8" s="108"/>
    </row>
    <row r="9" spans="1:26" s="106" customFormat="1" ht="102.75" customHeight="1">
      <c r="A9" s="1530" t="s">
        <v>443</v>
      </c>
      <c r="B9" s="1530"/>
      <c r="C9" s="1530"/>
      <c r="D9" s="1530"/>
      <c r="E9" s="1530"/>
      <c r="F9" s="1530"/>
    </row>
    <row r="10" spans="1:26" s="106" customFormat="1">
      <c r="B10" s="107"/>
      <c r="C10" s="108"/>
    </row>
    <row r="11" spans="1:26" s="106" customFormat="1" ht="64.5" customHeight="1">
      <c r="A11" s="1530" t="s">
        <v>444</v>
      </c>
      <c r="B11" s="1530"/>
      <c r="C11" s="1530"/>
      <c r="D11" s="1530"/>
      <c r="E11" s="1530"/>
      <c r="F11" s="1530"/>
    </row>
    <row r="12" spans="1:26" s="106" customFormat="1">
      <c r="B12" s="107"/>
      <c r="C12" s="108"/>
    </row>
    <row r="13" spans="1:26" s="106" customFormat="1" ht="66" customHeight="1">
      <c r="A13" s="1530" t="s">
        <v>228</v>
      </c>
      <c r="B13" s="1530"/>
      <c r="C13" s="1530"/>
      <c r="D13" s="1530"/>
      <c r="E13" s="1530"/>
      <c r="F13" s="1530"/>
    </row>
    <row r="14" spans="1:26" s="106" customFormat="1">
      <c r="B14" s="107"/>
      <c r="C14" s="108"/>
    </row>
    <row r="15" spans="1:26" s="106" customFormat="1">
      <c r="B15" s="107"/>
      <c r="C15" s="108"/>
    </row>
    <row r="16" spans="1:26" s="106" customFormat="1" ht="150" customHeight="1">
      <c r="A16" s="1530" t="s">
        <v>445</v>
      </c>
      <c r="B16" s="1530"/>
      <c r="C16" s="1530"/>
      <c r="D16" s="1530"/>
      <c r="E16" s="1530"/>
      <c r="F16" s="1530"/>
    </row>
    <row r="17" spans="1:8" s="106" customFormat="1" ht="77.25" customHeight="1">
      <c r="A17" s="1530" t="s">
        <v>1448</v>
      </c>
      <c r="B17" s="1530"/>
      <c r="C17" s="1530"/>
      <c r="D17" s="1530"/>
      <c r="E17" s="1530"/>
      <c r="F17" s="1530"/>
    </row>
    <row r="18" spans="1:8" s="106" customFormat="1">
      <c r="B18" s="107"/>
      <c r="C18" s="108"/>
    </row>
    <row r="19" spans="1:8" s="106" customFormat="1">
      <c r="B19" s="109" t="s">
        <v>229</v>
      </c>
      <c r="C19" s="108"/>
    </row>
    <row r="20" spans="1:8" s="106" customFormat="1">
      <c r="B20" s="107"/>
      <c r="C20" s="108"/>
    </row>
    <row r="21" spans="1:8" s="106" customFormat="1" ht="117" customHeight="1">
      <c r="A21" s="1530" t="s">
        <v>446</v>
      </c>
      <c r="B21" s="1530"/>
      <c r="C21" s="1530"/>
      <c r="D21" s="1530"/>
      <c r="E21" s="1530"/>
      <c r="F21" s="1530"/>
    </row>
    <row r="22" spans="1:8">
      <c r="A22" s="246"/>
      <c r="B22" s="259"/>
      <c r="C22" s="260"/>
      <c r="D22" s="261"/>
      <c r="E22" s="260"/>
      <c r="F22" s="260"/>
      <c r="H22" s="262"/>
    </row>
    <row r="23" spans="1:8">
      <c r="A23" s="246"/>
      <c r="B23" s="1531"/>
      <c r="C23" s="1532"/>
      <c r="D23" s="1532"/>
      <c r="E23" s="1532"/>
      <c r="F23" s="1532"/>
      <c r="H23" s="263"/>
    </row>
    <row r="24" spans="1:8">
      <c r="A24" s="246"/>
      <c r="B24" s="1531"/>
      <c r="C24" s="1532"/>
      <c r="D24" s="1532"/>
      <c r="E24" s="1532"/>
      <c r="F24" s="1532"/>
      <c r="H24" s="263"/>
    </row>
    <row r="25" spans="1:8">
      <c r="A25" s="246"/>
      <c r="B25" s="1531"/>
      <c r="C25" s="1532"/>
      <c r="D25" s="1532"/>
      <c r="E25" s="1532"/>
      <c r="F25" s="1532"/>
      <c r="H25" s="263"/>
    </row>
    <row r="26" spans="1:8">
      <c r="A26" s="246"/>
      <c r="B26" s="259"/>
      <c r="C26" s="260"/>
      <c r="D26" s="261"/>
      <c r="E26" s="260"/>
      <c r="F26" s="260"/>
      <c r="H26" s="262"/>
    </row>
    <row r="27" spans="1:8" ht="165.75" customHeight="1">
      <c r="A27" s="264"/>
      <c r="B27" s="1533"/>
      <c r="C27" s="1534"/>
      <c r="D27" s="1534"/>
      <c r="E27" s="1534"/>
      <c r="F27" s="1534"/>
      <c r="H27" s="263"/>
    </row>
    <row r="28" spans="1:8">
      <c r="A28" s="246"/>
      <c r="B28" s="259"/>
      <c r="C28" s="259"/>
      <c r="D28" s="259"/>
      <c r="E28" s="259"/>
      <c r="F28" s="259"/>
      <c r="H28" s="263"/>
    </row>
    <row r="29" spans="1:8">
      <c r="A29" s="246"/>
      <c r="B29" s="1531"/>
      <c r="C29" s="1532"/>
      <c r="D29" s="1532"/>
      <c r="E29" s="1532"/>
      <c r="F29" s="1532"/>
      <c r="H29" s="263"/>
    </row>
    <row r="30" spans="1:8">
      <c r="A30" s="246"/>
      <c r="B30" s="1531"/>
      <c r="C30" s="1532"/>
      <c r="D30" s="1532"/>
      <c r="E30" s="1532"/>
      <c r="F30" s="1532"/>
      <c r="H30" s="263"/>
    </row>
    <row r="31" spans="1:8">
      <c r="A31" s="246"/>
      <c r="B31" s="1531"/>
      <c r="C31" s="1532"/>
      <c r="D31" s="1532"/>
      <c r="E31" s="1532"/>
      <c r="F31" s="1532"/>
      <c r="H31" s="263"/>
    </row>
    <row r="32" spans="1:8">
      <c r="A32" s="246"/>
      <c r="B32" s="1531"/>
      <c r="C32" s="1532"/>
      <c r="D32" s="1532"/>
      <c r="E32" s="1532"/>
      <c r="F32" s="1532"/>
      <c r="H32" s="263"/>
    </row>
    <row r="33" spans="1:8">
      <c r="A33" s="246"/>
      <c r="B33" s="1531"/>
      <c r="C33" s="1532"/>
      <c r="D33" s="1532"/>
      <c r="E33" s="1532"/>
      <c r="F33" s="1532"/>
      <c r="H33" s="263"/>
    </row>
    <row r="34" spans="1:8" ht="53.25" customHeight="1">
      <c r="A34" s="246"/>
      <c r="B34" s="1531"/>
      <c r="C34" s="1532"/>
      <c r="D34" s="1532"/>
      <c r="E34" s="1532"/>
      <c r="F34" s="1532"/>
      <c r="H34" s="263"/>
    </row>
    <row r="35" spans="1:8">
      <c r="A35" s="246"/>
      <c r="B35" s="1531"/>
      <c r="C35" s="1532"/>
      <c r="D35" s="1532"/>
      <c r="E35" s="1532"/>
      <c r="F35" s="1532"/>
      <c r="H35" s="263"/>
    </row>
    <row r="36" spans="1:8">
      <c r="A36" s="246"/>
      <c r="B36" s="1531"/>
      <c r="C36" s="1532"/>
      <c r="D36" s="1532"/>
      <c r="E36" s="1532"/>
      <c r="F36" s="1532"/>
      <c r="H36" s="263"/>
    </row>
    <row r="37" spans="1:8">
      <c r="A37" s="246"/>
      <c r="B37" s="1531"/>
      <c r="C37" s="1532"/>
      <c r="D37" s="1532"/>
      <c r="E37" s="1532"/>
      <c r="F37" s="1532"/>
      <c r="H37" s="263"/>
    </row>
    <row r="38" spans="1:8">
      <c r="A38" s="246"/>
      <c r="B38" s="1531"/>
      <c r="C38" s="1532"/>
      <c r="D38" s="1532"/>
      <c r="E38" s="1532"/>
      <c r="F38" s="1532"/>
      <c r="H38" s="263"/>
    </row>
    <row r="39" spans="1:8">
      <c r="A39" s="246"/>
      <c r="B39" s="1531"/>
      <c r="C39" s="1532"/>
      <c r="D39" s="1532"/>
      <c r="E39" s="1532"/>
      <c r="F39" s="1532"/>
      <c r="H39" s="263"/>
    </row>
    <row r="40" spans="1:8">
      <c r="A40" s="246"/>
      <c r="B40" s="1531"/>
      <c r="C40" s="1532"/>
      <c r="D40" s="1532"/>
      <c r="E40" s="1532"/>
      <c r="F40" s="1532"/>
      <c r="H40" s="263"/>
    </row>
    <row r="41" spans="1:8">
      <c r="A41" s="246"/>
      <c r="B41" s="1531"/>
      <c r="C41" s="1532"/>
      <c r="D41" s="1532"/>
      <c r="E41" s="1532"/>
      <c r="F41" s="1532"/>
      <c r="H41" s="263"/>
    </row>
    <row r="42" spans="1:8" ht="51" customHeight="1">
      <c r="A42" s="246"/>
      <c r="B42" s="1531"/>
      <c r="C42" s="1532"/>
      <c r="D42" s="1532"/>
      <c r="E42" s="1532"/>
      <c r="F42" s="1532"/>
      <c r="H42" s="263"/>
    </row>
    <row r="43" spans="1:8">
      <c r="A43" s="246"/>
      <c r="B43" s="1531"/>
      <c r="C43" s="1532"/>
      <c r="D43" s="1532"/>
      <c r="E43" s="1532"/>
      <c r="F43" s="1532"/>
      <c r="H43" s="263"/>
    </row>
    <row r="44" spans="1:8">
      <c r="A44" s="246"/>
      <c r="B44" s="1531"/>
      <c r="C44" s="1532"/>
      <c r="D44" s="1532"/>
      <c r="E44" s="1532"/>
      <c r="F44" s="1532"/>
      <c r="H44" s="263"/>
    </row>
    <row r="45" spans="1:8">
      <c r="A45" s="246"/>
      <c r="B45" s="259"/>
      <c r="C45" s="260"/>
      <c r="D45" s="261"/>
      <c r="E45" s="260"/>
      <c r="F45" s="260"/>
      <c r="H45" s="262"/>
    </row>
    <row r="46" spans="1:8">
      <c r="A46" s="246"/>
      <c r="B46" s="1531"/>
      <c r="C46" s="1532"/>
      <c r="D46" s="1532"/>
      <c r="E46" s="1532"/>
      <c r="F46" s="1532"/>
      <c r="H46" s="263"/>
    </row>
    <row r="47" spans="1:8">
      <c r="A47" s="246"/>
      <c r="B47" s="1531"/>
      <c r="C47" s="1532"/>
      <c r="D47" s="1532"/>
      <c r="E47" s="1532"/>
      <c r="F47" s="1532"/>
      <c r="H47" s="263"/>
    </row>
    <row r="48" spans="1:8">
      <c r="A48" s="246"/>
      <c r="B48" s="1535"/>
      <c r="C48" s="1534"/>
      <c r="D48" s="1534"/>
      <c r="E48" s="1534"/>
      <c r="F48" s="1534"/>
      <c r="H48" s="263"/>
    </row>
    <row r="49" spans="1:8">
      <c r="A49" s="246"/>
      <c r="B49" s="259"/>
      <c r="C49" s="260"/>
      <c r="D49" s="261"/>
      <c r="E49" s="260"/>
      <c r="F49" s="260"/>
      <c r="H49" s="262"/>
    </row>
    <row r="50" spans="1:8">
      <c r="A50" s="246"/>
      <c r="B50" s="1531"/>
      <c r="C50" s="1532"/>
      <c r="D50" s="1532"/>
      <c r="E50" s="1532"/>
      <c r="F50" s="1532"/>
      <c r="H50" s="263"/>
    </row>
    <row r="51" spans="1:8">
      <c r="C51" s="265"/>
    </row>
    <row r="52" spans="1:8">
      <c r="C52" s="265"/>
    </row>
    <row r="53" spans="1:8">
      <c r="C53" s="265"/>
    </row>
    <row r="54" spans="1:8">
      <c r="C54" s="265"/>
    </row>
    <row r="55" spans="1:8">
      <c r="C55" s="265"/>
    </row>
    <row r="56" spans="1:8">
      <c r="C56" s="265"/>
    </row>
    <row r="57" spans="1:8">
      <c r="C57" s="265"/>
    </row>
    <row r="58" spans="1:8">
      <c r="C58" s="265"/>
    </row>
    <row r="59" spans="1:8">
      <c r="C59" s="265"/>
    </row>
    <row r="60" spans="1:8">
      <c r="C60" s="265"/>
    </row>
    <row r="61" spans="1:8">
      <c r="C61" s="265"/>
    </row>
    <row r="62" spans="1:8">
      <c r="C62" s="265"/>
    </row>
    <row r="63" spans="1:8">
      <c r="C63" s="265"/>
    </row>
    <row r="64" spans="1:8">
      <c r="C64" s="265"/>
    </row>
    <row r="65" spans="3:3">
      <c r="C65" s="265"/>
    </row>
    <row r="66" spans="3:3">
      <c r="C66" s="265"/>
    </row>
    <row r="67" spans="3:3">
      <c r="C67" s="265"/>
    </row>
    <row r="68" spans="3:3">
      <c r="C68" s="265"/>
    </row>
    <row r="69" spans="3:3">
      <c r="C69" s="265"/>
    </row>
    <row r="70" spans="3:3">
      <c r="C70" s="265"/>
    </row>
    <row r="71" spans="3:3">
      <c r="C71" s="265"/>
    </row>
    <row r="72" spans="3:3">
      <c r="C72" s="265"/>
    </row>
    <row r="73" spans="3:3">
      <c r="C73" s="265"/>
    </row>
    <row r="74" spans="3:3">
      <c r="C74" s="265"/>
    </row>
    <row r="75" spans="3:3">
      <c r="C75" s="265"/>
    </row>
    <row r="76" spans="3:3">
      <c r="C76" s="265"/>
    </row>
    <row r="77" spans="3:3">
      <c r="C77" s="265"/>
    </row>
    <row r="78" spans="3:3">
      <c r="C78" s="265"/>
    </row>
    <row r="79" spans="3:3">
      <c r="C79" s="265"/>
    </row>
    <row r="80" spans="3:3">
      <c r="C80" s="265"/>
    </row>
    <row r="81" spans="3:3">
      <c r="C81" s="265"/>
    </row>
    <row r="82" spans="3:3">
      <c r="C82" s="265"/>
    </row>
    <row r="83" spans="3:3">
      <c r="C83" s="265"/>
    </row>
    <row r="84" spans="3:3">
      <c r="C84" s="265"/>
    </row>
    <row r="85" spans="3:3">
      <c r="C85" s="265"/>
    </row>
    <row r="86" spans="3:3">
      <c r="C86" s="265"/>
    </row>
    <row r="87" spans="3:3">
      <c r="C87" s="265"/>
    </row>
    <row r="88" spans="3:3">
      <c r="C88" s="265"/>
    </row>
    <row r="89" spans="3:3">
      <c r="C89" s="265"/>
    </row>
    <row r="90" spans="3:3">
      <c r="C90" s="265"/>
    </row>
    <row r="91" spans="3:3">
      <c r="C91" s="265"/>
    </row>
    <row r="92" spans="3:3">
      <c r="C92" s="265"/>
    </row>
    <row r="93" spans="3:3">
      <c r="C93" s="265"/>
    </row>
    <row r="94" spans="3:3">
      <c r="C94" s="265"/>
    </row>
    <row r="95" spans="3:3">
      <c r="C95" s="265"/>
    </row>
    <row r="96" spans="3:3">
      <c r="C96" s="265"/>
    </row>
    <row r="97" spans="3:3">
      <c r="C97" s="265"/>
    </row>
    <row r="98" spans="3:3">
      <c r="C98" s="265"/>
    </row>
    <row r="99" spans="3:3">
      <c r="C99" s="265"/>
    </row>
    <row r="100" spans="3:3">
      <c r="C100" s="265"/>
    </row>
    <row r="101" spans="3:3">
      <c r="C101" s="265"/>
    </row>
    <row r="102" spans="3:3">
      <c r="C102" s="265"/>
    </row>
    <row r="103" spans="3:3">
      <c r="C103" s="265"/>
    </row>
    <row r="104" spans="3:3">
      <c r="C104" s="265"/>
    </row>
    <row r="105" spans="3:3">
      <c r="C105" s="265"/>
    </row>
    <row r="106" spans="3:3">
      <c r="C106" s="265"/>
    </row>
    <row r="107" spans="3:3">
      <c r="C107" s="265"/>
    </row>
    <row r="108" spans="3:3">
      <c r="C108" s="265"/>
    </row>
    <row r="109" spans="3:3">
      <c r="C109" s="265"/>
    </row>
    <row r="110" spans="3:3">
      <c r="C110" s="265"/>
    </row>
    <row r="111" spans="3:3">
      <c r="C111" s="265"/>
    </row>
    <row r="112" spans="3:3">
      <c r="C112" s="265"/>
    </row>
    <row r="113" spans="3:3">
      <c r="C113" s="265"/>
    </row>
    <row r="114" spans="3:3">
      <c r="C114" s="265"/>
    </row>
    <row r="115" spans="3:3">
      <c r="C115" s="265"/>
    </row>
    <row r="116" spans="3:3">
      <c r="C116" s="265"/>
    </row>
    <row r="117" spans="3:3">
      <c r="C117" s="265"/>
    </row>
    <row r="118" spans="3:3">
      <c r="C118" s="265"/>
    </row>
    <row r="119" spans="3:3">
      <c r="C119" s="265"/>
    </row>
    <row r="120" spans="3:3">
      <c r="C120" s="265"/>
    </row>
    <row r="121" spans="3:3">
      <c r="C121" s="265"/>
    </row>
    <row r="122" spans="3:3">
      <c r="C122" s="265"/>
    </row>
    <row r="123" spans="3:3">
      <c r="C123" s="265"/>
    </row>
    <row r="124" spans="3:3">
      <c r="C124" s="265"/>
    </row>
    <row r="125" spans="3:3">
      <c r="C125" s="265"/>
    </row>
    <row r="126" spans="3:3">
      <c r="C126" s="265"/>
    </row>
    <row r="127" spans="3:3">
      <c r="C127" s="265"/>
    </row>
    <row r="128" spans="3:3">
      <c r="C128" s="265"/>
    </row>
    <row r="129" spans="3:3">
      <c r="C129" s="265"/>
    </row>
    <row r="130" spans="3:3">
      <c r="C130" s="265"/>
    </row>
    <row r="131" spans="3:3">
      <c r="C131" s="265"/>
    </row>
    <row r="132" spans="3:3">
      <c r="C132" s="265"/>
    </row>
    <row r="133" spans="3:3">
      <c r="C133" s="265"/>
    </row>
    <row r="134" spans="3:3">
      <c r="C134" s="265"/>
    </row>
    <row r="135" spans="3:3">
      <c r="C135" s="265"/>
    </row>
    <row r="136" spans="3:3">
      <c r="C136" s="265"/>
    </row>
    <row r="137" spans="3:3">
      <c r="C137" s="265"/>
    </row>
    <row r="138" spans="3:3">
      <c r="C138" s="265"/>
    </row>
    <row r="139" spans="3:3">
      <c r="C139" s="265"/>
    </row>
    <row r="140" spans="3:3">
      <c r="C140" s="265"/>
    </row>
    <row r="141" spans="3:3">
      <c r="C141" s="265"/>
    </row>
    <row r="142" spans="3:3">
      <c r="C142" s="265"/>
    </row>
    <row r="143" spans="3:3">
      <c r="C143" s="265"/>
    </row>
    <row r="144" spans="3:3">
      <c r="C144" s="265"/>
    </row>
    <row r="145" spans="3:3">
      <c r="C145" s="265"/>
    </row>
    <row r="146" spans="3:3">
      <c r="C146" s="265"/>
    </row>
    <row r="147" spans="3:3">
      <c r="C147" s="265"/>
    </row>
    <row r="148" spans="3:3">
      <c r="C148" s="265"/>
    </row>
    <row r="149" spans="3:3">
      <c r="C149" s="265"/>
    </row>
    <row r="150" spans="3:3">
      <c r="C150" s="265"/>
    </row>
    <row r="151" spans="3:3">
      <c r="C151" s="265"/>
    </row>
    <row r="152" spans="3:3">
      <c r="C152" s="265"/>
    </row>
    <row r="153" spans="3:3">
      <c r="C153" s="265"/>
    </row>
    <row r="154" spans="3:3">
      <c r="C154" s="265"/>
    </row>
    <row r="155" spans="3:3">
      <c r="C155" s="265"/>
    </row>
    <row r="156" spans="3:3">
      <c r="C156" s="265"/>
    </row>
    <row r="157" spans="3:3">
      <c r="C157" s="265"/>
    </row>
    <row r="158" spans="3:3">
      <c r="C158" s="265"/>
    </row>
    <row r="159" spans="3:3">
      <c r="C159" s="265"/>
    </row>
    <row r="160" spans="3:3">
      <c r="C160" s="265"/>
    </row>
    <row r="161" spans="3:3">
      <c r="C161" s="265"/>
    </row>
    <row r="162" spans="3:3">
      <c r="C162" s="265"/>
    </row>
    <row r="163" spans="3:3">
      <c r="C163" s="265"/>
    </row>
    <row r="164" spans="3:3">
      <c r="C164" s="265"/>
    </row>
    <row r="165" spans="3:3">
      <c r="C165" s="265"/>
    </row>
    <row r="166" spans="3:3">
      <c r="C166" s="265"/>
    </row>
    <row r="167" spans="3:3">
      <c r="C167" s="265"/>
    </row>
    <row r="168" spans="3:3">
      <c r="C168" s="265"/>
    </row>
    <row r="169" spans="3:3">
      <c r="C169" s="265"/>
    </row>
    <row r="170" spans="3:3">
      <c r="C170" s="265"/>
    </row>
    <row r="171" spans="3:3">
      <c r="C171" s="265"/>
    </row>
    <row r="172" spans="3:3">
      <c r="C172" s="265"/>
    </row>
    <row r="173" spans="3:3">
      <c r="C173" s="265"/>
    </row>
    <row r="174" spans="3:3">
      <c r="C174" s="265"/>
    </row>
    <row r="175" spans="3:3">
      <c r="C175" s="265"/>
    </row>
    <row r="176" spans="3:3">
      <c r="C176" s="265"/>
    </row>
    <row r="177" spans="3:3">
      <c r="C177" s="265"/>
    </row>
    <row r="178" spans="3:3">
      <c r="C178" s="265"/>
    </row>
    <row r="179" spans="3:3">
      <c r="C179" s="265"/>
    </row>
    <row r="180" spans="3:3">
      <c r="C180" s="265"/>
    </row>
    <row r="181" spans="3:3">
      <c r="C181" s="265"/>
    </row>
    <row r="182" spans="3:3">
      <c r="C182" s="265"/>
    </row>
    <row r="183" spans="3:3">
      <c r="C183" s="265"/>
    </row>
    <row r="184" spans="3:3">
      <c r="C184" s="265"/>
    </row>
    <row r="185" spans="3:3">
      <c r="C185" s="265"/>
    </row>
    <row r="186" spans="3:3">
      <c r="C186" s="265"/>
    </row>
    <row r="187" spans="3:3">
      <c r="C187" s="265"/>
    </row>
    <row r="188" spans="3:3">
      <c r="C188" s="265"/>
    </row>
    <row r="189" spans="3:3">
      <c r="C189" s="265"/>
    </row>
    <row r="190" spans="3:3">
      <c r="C190" s="265"/>
    </row>
    <row r="191" spans="3:3">
      <c r="C191" s="265"/>
    </row>
    <row r="192" spans="3:3">
      <c r="C192" s="265"/>
    </row>
    <row r="193" spans="3:3">
      <c r="C193" s="265"/>
    </row>
    <row r="194" spans="3:3">
      <c r="C194" s="265"/>
    </row>
    <row r="195" spans="3:3">
      <c r="C195" s="265"/>
    </row>
    <row r="196" spans="3:3">
      <c r="C196" s="265"/>
    </row>
    <row r="197" spans="3:3">
      <c r="C197" s="265"/>
    </row>
    <row r="198" spans="3:3">
      <c r="C198" s="265"/>
    </row>
    <row r="199" spans="3:3">
      <c r="C199" s="265"/>
    </row>
    <row r="200" spans="3:3">
      <c r="C200" s="265"/>
    </row>
    <row r="201" spans="3:3">
      <c r="C201" s="265"/>
    </row>
    <row r="202" spans="3:3">
      <c r="C202" s="265"/>
    </row>
    <row r="203" spans="3:3">
      <c r="C203" s="265"/>
    </row>
    <row r="204" spans="3:3">
      <c r="C204" s="265"/>
    </row>
    <row r="205" spans="3:3">
      <c r="C205" s="265"/>
    </row>
    <row r="206" spans="3:3">
      <c r="C206" s="265"/>
    </row>
    <row r="207" spans="3:3">
      <c r="C207" s="265"/>
    </row>
    <row r="208" spans="3:3">
      <c r="C208" s="265"/>
    </row>
    <row r="209" spans="3:3">
      <c r="C209" s="265"/>
    </row>
    <row r="210" spans="3:3">
      <c r="C210" s="265"/>
    </row>
    <row r="211" spans="3:3">
      <c r="C211" s="265"/>
    </row>
    <row r="212" spans="3:3">
      <c r="C212" s="265"/>
    </row>
    <row r="213" spans="3:3">
      <c r="C213" s="265"/>
    </row>
    <row r="214" spans="3:3">
      <c r="C214" s="265"/>
    </row>
    <row r="215" spans="3:3">
      <c r="C215" s="265"/>
    </row>
    <row r="216" spans="3:3">
      <c r="C216" s="265"/>
    </row>
    <row r="217" spans="3:3">
      <c r="C217" s="265"/>
    </row>
    <row r="218" spans="3:3">
      <c r="C218" s="265"/>
    </row>
    <row r="219" spans="3:3">
      <c r="C219" s="265"/>
    </row>
    <row r="220" spans="3:3">
      <c r="C220" s="265"/>
    </row>
    <row r="221" spans="3:3">
      <c r="C221" s="265"/>
    </row>
    <row r="222" spans="3:3">
      <c r="C222" s="265"/>
    </row>
    <row r="223" spans="3:3">
      <c r="C223" s="265"/>
    </row>
    <row r="224" spans="3:3">
      <c r="C224" s="265"/>
    </row>
    <row r="225" spans="3:3">
      <c r="C225" s="265"/>
    </row>
    <row r="226" spans="3:3">
      <c r="C226" s="265"/>
    </row>
    <row r="227" spans="3:3">
      <c r="C227" s="265"/>
    </row>
    <row r="228" spans="3:3">
      <c r="C228" s="265"/>
    </row>
    <row r="229" spans="3:3">
      <c r="C229" s="265"/>
    </row>
    <row r="230" spans="3:3">
      <c r="C230" s="265"/>
    </row>
    <row r="231" spans="3:3">
      <c r="C231" s="265"/>
    </row>
    <row r="232" spans="3:3">
      <c r="C232" s="265"/>
    </row>
    <row r="233" spans="3:3">
      <c r="C233" s="265"/>
    </row>
    <row r="234" spans="3:3">
      <c r="C234" s="265"/>
    </row>
    <row r="235" spans="3:3">
      <c r="C235" s="265"/>
    </row>
    <row r="236" spans="3:3">
      <c r="C236" s="265"/>
    </row>
    <row r="237" spans="3:3">
      <c r="C237" s="265"/>
    </row>
    <row r="238" spans="3:3">
      <c r="C238" s="265"/>
    </row>
    <row r="239" spans="3:3">
      <c r="C239" s="265"/>
    </row>
    <row r="240" spans="3:3">
      <c r="C240" s="265"/>
    </row>
    <row r="241" spans="3:3">
      <c r="C241" s="265"/>
    </row>
    <row r="242" spans="3:3">
      <c r="C242" s="265"/>
    </row>
    <row r="243" spans="3:3">
      <c r="C243" s="265"/>
    </row>
    <row r="244" spans="3:3">
      <c r="C244" s="265"/>
    </row>
    <row r="245" spans="3:3">
      <c r="C245" s="265"/>
    </row>
    <row r="246" spans="3:3">
      <c r="C246" s="265"/>
    </row>
    <row r="247" spans="3:3">
      <c r="C247" s="265"/>
    </row>
    <row r="248" spans="3:3">
      <c r="C248" s="265"/>
    </row>
    <row r="249" spans="3:3">
      <c r="C249" s="265"/>
    </row>
    <row r="250" spans="3:3">
      <c r="C250" s="265"/>
    </row>
  </sheetData>
  <sheetProtection algorithmName="SHA-512" hashValue="/Px1TheC4NgGxBa6Mdy5AFKjjQWe7odUPFKQBMe/4BecA1Mx9JWpJdSfqUTFab5IMeq6wniD8rI48nSsfoNcuQ==" saltValue="w/Vv66S4JufDoMIfTKWaVA==" spinCount="100000" sheet="1" objects="1" scenarios="1"/>
  <mergeCells count="31">
    <mergeCell ref="B50:F50"/>
    <mergeCell ref="B37:F37"/>
    <mergeCell ref="B38:F38"/>
    <mergeCell ref="B39:F39"/>
    <mergeCell ref="B40:F40"/>
    <mergeCell ref="B41:F41"/>
    <mergeCell ref="B42:F42"/>
    <mergeCell ref="B43:F43"/>
    <mergeCell ref="B44:F44"/>
    <mergeCell ref="B46:F46"/>
    <mergeCell ref="B47:F47"/>
    <mergeCell ref="B48:F48"/>
    <mergeCell ref="B36:F36"/>
    <mergeCell ref="B23:F23"/>
    <mergeCell ref="B24:F24"/>
    <mergeCell ref="B25:F25"/>
    <mergeCell ref="B27:F27"/>
    <mergeCell ref="B29:F29"/>
    <mergeCell ref="B30:F30"/>
    <mergeCell ref="B31:F31"/>
    <mergeCell ref="B32:F32"/>
    <mergeCell ref="B33:F33"/>
    <mergeCell ref="B34:F34"/>
    <mergeCell ref="B35:F35"/>
    <mergeCell ref="A21:F21"/>
    <mergeCell ref="A5:F5"/>
    <mergeCell ref="A9:F9"/>
    <mergeCell ref="A11:F11"/>
    <mergeCell ref="A13:F13"/>
    <mergeCell ref="A17:F17"/>
    <mergeCell ref="A16:F16"/>
  </mergeCells>
  <printOptions horizontalCentered="1"/>
  <pageMargins left="0.25" right="0.25" top="0.75" bottom="0.75" header="0.3" footer="0.3"/>
  <pageSetup paperSize="9" orientation="portrait" r:id="rId1"/>
  <headerFooter>
    <oddFooter>&amp;L&amp;9&amp;A&amp;C&amp;9DIO 1 - BAZENSKA DVORANA - GRAĐENJE&amp;R&amp;"Arial,Bold"&amp;9&amp;P/&amp;N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55</vt:i4>
      </vt:variant>
    </vt:vector>
  </HeadingPairs>
  <TitlesOfParts>
    <vt:vector size="99" baseType="lpstr">
      <vt:lpstr>1.0. NASLOVNICA</vt:lpstr>
      <vt:lpstr>1.0. SADRZAJ</vt:lpstr>
      <vt:lpstr>1.0. REKAPITULACIJA</vt:lpstr>
      <vt:lpstr>1.0. OU GRAĐENJA</vt:lpstr>
      <vt:lpstr>1.1. NASLOVNICA</vt:lpstr>
      <vt:lpstr>1.1. OU GOR</vt:lpstr>
      <vt:lpstr>1.1. GO RADOVI BAZEN</vt:lpstr>
      <vt:lpstr>1.2._NASLOVNICA</vt:lpstr>
      <vt:lpstr>1.2. OU EL</vt:lpstr>
      <vt:lpstr>1.2. ELEKTROINSTALACIJE</vt:lpstr>
      <vt:lpstr>1.3. NASLOVNICA</vt:lpstr>
      <vt:lpstr>1.3. OPĆI UVJETI</vt:lpstr>
      <vt:lpstr>1.3. VODOVOD I KANALIZACIJA</vt:lpstr>
      <vt:lpstr>1.4. NASLOVNICA</vt:lpstr>
      <vt:lpstr>1.4. OPĆI UVJETI DIZALA</vt:lpstr>
      <vt:lpstr>1.4.DIZALA</vt:lpstr>
      <vt:lpstr>2.0. NASLOVNICA</vt:lpstr>
      <vt:lpstr>2.0.SADRZAJ</vt:lpstr>
      <vt:lpstr>2.0. REKAPITULACIJA</vt:lpstr>
      <vt:lpstr>2.0. OU GRAĐENJA</vt:lpstr>
      <vt:lpstr>2.1. NASLOVNICA</vt:lpstr>
      <vt:lpstr>2.1. OU GOR</vt:lpstr>
      <vt:lpstr>2.1. GO RADOVI DIO 2</vt:lpstr>
      <vt:lpstr>2.2. NASLOVNICA</vt:lpstr>
      <vt:lpstr>2.2. ZAŠTITA GRAĐEVINSKE JAME</vt:lpstr>
      <vt:lpstr>2.3. NASLOVNICA</vt:lpstr>
      <vt:lpstr>2.3. OPĆI UVJETI</vt:lpstr>
      <vt:lpstr>2.3. KRAJOBRAZ I NAVODNJAVANJE</vt:lpstr>
      <vt:lpstr>2.4. NASLOVNICA</vt:lpstr>
      <vt:lpstr>2.4. OU EL</vt:lpstr>
      <vt:lpstr>2.4. ELEKTROINSTALACIJE</vt:lpstr>
      <vt:lpstr>2.5. NASLOVNICA</vt:lpstr>
      <vt:lpstr>2.5. OPĆI UVJETI</vt:lpstr>
      <vt:lpstr>2.5. VODOVOD I KANALIZACIJA</vt:lpstr>
      <vt:lpstr>2.6. NASLOVNICA</vt:lpstr>
      <vt:lpstr>2.6. OU FONTANA</vt:lpstr>
      <vt:lpstr>2.6. FONTANA STROJARSTVO</vt:lpstr>
      <vt:lpstr>2.7. NASLOVNICA</vt:lpstr>
      <vt:lpstr>2.7. OPĆI UVJETI SPRINKLER</vt:lpstr>
      <vt:lpstr>2.7. SPRINKLER</vt:lpstr>
      <vt:lpstr>2.8. NASLOVNICA</vt:lpstr>
      <vt:lpstr>2.8. OPĆI UVJETI DIZALA</vt:lpstr>
      <vt:lpstr>2.8.DIZALA</vt:lpstr>
      <vt:lpstr>3.0. REKAPITULACIJA DIO 1 I 2</vt:lpstr>
      <vt:lpstr>'1.0. NASLOVNICA'!Print_Area</vt:lpstr>
      <vt:lpstr>'1.0. OU GRAĐENJA'!Print_Area</vt:lpstr>
      <vt:lpstr>'1.0. SADRZAJ'!Print_Area</vt:lpstr>
      <vt:lpstr>'1.1. GO RADOVI BAZEN'!Print_Area</vt:lpstr>
      <vt:lpstr>'1.1. NASLOVNICA'!Print_Area</vt:lpstr>
      <vt:lpstr>'1.1. OU GOR'!Print_Area</vt:lpstr>
      <vt:lpstr>'1.2. ELEKTROINSTALACIJE'!Print_Area</vt:lpstr>
      <vt:lpstr>'1.2. OU EL'!Print_Area</vt:lpstr>
      <vt:lpstr>'1.2._NASLOVNICA'!Print_Area</vt:lpstr>
      <vt:lpstr>'1.3. NASLOVNICA'!Print_Area</vt:lpstr>
      <vt:lpstr>'1.3. OPĆI UVJETI'!Print_Area</vt:lpstr>
      <vt:lpstr>'1.3. VODOVOD I KANALIZACIJA'!Print_Area</vt:lpstr>
      <vt:lpstr>'1.4. NASLOVNICA'!Print_Area</vt:lpstr>
      <vt:lpstr>'1.4. OPĆI UVJETI DIZALA'!Print_Area</vt:lpstr>
      <vt:lpstr>'1.4.DIZALA'!Print_Area</vt:lpstr>
      <vt:lpstr>'2.0. NASLOVNICA'!Print_Area</vt:lpstr>
      <vt:lpstr>'2.0. OU GRAĐENJA'!Print_Area</vt:lpstr>
      <vt:lpstr>'2.0. REKAPITULACIJA'!Print_Area</vt:lpstr>
      <vt:lpstr>'2.0.SADRZAJ'!Print_Area</vt:lpstr>
      <vt:lpstr>'2.1. GO RADOVI DIO 2'!Print_Area</vt:lpstr>
      <vt:lpstr>'2.1. OU GOR'!Print_Area</vt:lpstr>
      <vt:lpstr>'2.2. NASLOVNICA'!Print_Area</vt:lpstr>
      <vt:lpstr>'2.2. ZAŠTITA GRAĐEVINSKE JAME'!Print_Area</vt:lpstr>
      <vt:lpstr>'2.3. KRAJOBRAZ I NAVODNJAVANJE'!Print_Area</vt:lpstr>
      <vt:lpstr>'2.3. NASLOVNICA'!Print_Area</vt:lpstr>
      <vt:lpstr>'2.3. OPĆI UVJETI'!Print_Area</vt:lpstr>
      <vt:lpstr>'2.4. ELEKTROINSTALACIJE'!Print_Area</vt:lpstr>
      <vt:lpstr>'2.4. NASLOVNICA'!Print_Area</vt:lpstr>
      <vt:lpstr>'2.4. OU EL'!Print_Area</vt:lpstr>
      <vt:lpstr>'2.5. NASLOVNICA'!Print_Area</vt:lpstr>
      <vt:lpstr>'2.5. OPĆI UVJETI'!Print_Area</vt:lpstr>
      <vt:lpstr>'2.5. VODOVOD I KANALIZACIJA'!Print_Area</vt:lpstr>
      <vt:lpstr>'2.6. FONTANA STROJARSTVO'!Print_Area</vt:lpstr>
      <vt:lpstr>'2.6. NASLOVNICA'!Print_Area</vt:lpstr>
      <vt:lpstr>'2.6. OU FONTANA'!Print_Area</vt:lpstr>
      <vt:lpstr>'2.7. NASLOVNICA'!Print_Area</vt:lpstr>
      <vt:lpstr>'2.7. OPĆI UVJETI SPRINKLER'!Print_Area</vt:lpstr>
      <vt:lpstr>'2.7. SPRINKLER'!Print_Area</vt:lpstr>
      <vt:lpstr>'2.8. NASLOVNICA'!Print_Area</vt:lpstr>
      <vt:lpstr>'2.8. OPĆI UVJETI DIZALA'!Print_Area</vt:lpstr>
      <vt:lpstr>'2.8.DIZALA'!Print_Area</vt:lpstr>
      <vt:lpstr>'3.0. REKAPITULACIJA DIO 1 I 2'!Print_Area</vt:lpstr>
      <vt:lpstr>'1.1. GO RADOVI BAZEN'!Print_Titles</vt:lpstr>
      <vt:lpstr>'1.2. ELEKTROINSTALACIJE'!Print_Titles</vt:lpstr>
      <vt:lpstr>'1.3. VODOVOD I KANALIZACIJA'!Print_Titles</vt:lpstr>
      <vt:lpstr>'1.4. OPĆI UVJETI DIZALA'!Print_Titles</vt:lpstr>
      <vt:lpstr>'1.4.DIZALA'!Print_Titles</vt:lpstr>
      <vt:lpstr>'2.1. GO RADOVI DIO 2'!Print_Titles</vt:lpstr>
      <vt:lpstr>'2.3. OPĆI UVJETI'!Print_Titles</vt:lpstr>
      <vt:lpstr>'2.4. ELEKTROINSTALACIJE'!Print_Titles</vt:lpstr>
      <vt:lpstr>'2.5. VODOVOD I KANALIZACIJA'!Print_Titles</vt:lpstr>
      <vt:lpstr>'2.6. FONTANA STROJARSTVO'!Print_Titles</vt:lpstr>
      <vt:lpstr>'2.7. OPĆI UVJETI SPRINKLER'!Print_Titles</vt:lpstr>
      <vt:lpstr>'2.8. OPĆI UVJETI DIZALA'!Print_Titles</vt:lpstr>
      <vt:lpstr>'2.8.DIZALA'!Print_Titles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2020-10-05T12:20:55Z</dcterms:created>
  <dcterms:modified xsi:type="dcterms:W3CDTF">2023-08-11T12:14:10Z</dcterms:modified>
</cp:coreProperties>
</file>